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0" yWindow="0" windowWidth="20460" windowHeight="6120" tabRatio="932" firstSheet="22" activeTab="29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40" r:id="rId4"/>
    <sheet name="（３）業績構成比" sheetId="7" r:id="rId5"/>
    <sheet name="（４）訂單數量構成比" sheetId="38" r:id="rId6"/>
    <sheet name="（５-1）品群別人時生產性（4℃-主食）" sheetId="8" r:id="rId7"/>
    <sheet name="（５-2）品群別人時生產性（4℃-熱食義麵)" sheetId="30" state="hidden" r:id="rId8"/>
    <sheet name="（５-3）品群別人時生產性（4℃-季節調理麵)" sheetId="31" state="hidden" r:id="rId9"/>
    <sheet name="（５-1）品群別人時生產性（4℃-便當）" sheetId="47" r:id="rId10"/>
    <sheet name="（５-4）品群別人時生產性（4℃-微波小吃)" sheetId="32" r:id="rId11"/>
    <sheet name="（５-5）品群別人時生產性（4℃-三明治)" sheetId="33" r:id="rId12"/>
    <sheet name="（５-6）品群別人時生產性（4℃-調理麵包)" sheetId="34" r:id="rId13"/>
    <sheet name="（５-7）品群別人時生產性（4℃-沙拉)" sheetId="35" r:id="rId14"/>
    <sheet name="生產管理報表 6-1" sheetId="15" r:id="rId15"/>
    <sheet name="生產管理報表 6-2" sheetId="22" r:id="rId16"/>
    <sheet name="生產管理報表 6-3" sheetId="23" r:id="rId17"/>
    <sheet name="生產管理報表 6-4" sheetId="24" r:id="rId18"/>
    <sheet name="生產管理報表 7-1(月)" sheetId="41" r:id="rId19"/>
    <sheet name="生產管理報表 7-1 (週)" sheetId="42" r:id="rId20"/>
    <sheet name="生產管理報表 8-1(月報廢)" sheetId="48" r:id="rId21"/>
    <sheet name="生產管理報表 8-2(月報廢)" sheetId="49" r:id="rId22"/>
    <sheet name="生產管理報表 8-3(月超用)" sheetId="50" r:id="rId23"/>
    <sheet name="生產管理報表 8-4(月超用)" sheetId="51" r:id="rId24"/>
    <sheet name="生產管理報表 8-1(週報廢)" sheetId="19" r:id="rId25"/>
    <sheet name="生產管理報表 8-2(週報廢)" sheetId="20" r:id="rId26"/>
    <sheet name="生產管理報表 8-3(週超用)" sheetId="52" r:id="rId27"/>
    <sheet name="生產管理報表 8-4(週超用)" sheetId="53" r:id="rId28"/>
    <sheet name="生產管理報表 9" sheetId="21" r:id="rId29"/>
    <sheet name="報廢－原因別分析" sheetId="44" r:id="rId30"/>
    <sheet name="超用－原因別分析" sheetId="45" r:id="rId31"/>
    <sheet name="填寫舉例" sheetId="1" r:id="rId32"/>
    <sheet name="下拉式選單" sheetId="46" r:id="rId33"/>
  </sheets>
  <externalReferences>
    <externalReference r:id="rId34"/>
  </externalReferences>
  <definedNames>
    <definedName name="_xlnm._FilterDatabase" localSheetId="6" hidden="1">'（５-1）品群別人時生產性（4℃-主食）'!#REF!</definedName>
    <definedName name="_xlnm._FilterDatabase" localSheetId="9" hidden="1">'（５-1）品群別人時生產性（4℃-便當）'!#REF!</definedName>
    <definedName name="_xlnm._FilterDatabase" localSheetId="7" hidden="1">'（５-2）品群別人時生產性（4℃-熱食義麵)'!#REF!</definedName>
    <definedName name="_xlnm._FilterDatabase" localSheetId="8" hidden="1">'（５-3）品群別人時生產性（4℃-季節調理麵)'!#REF!</definedName>
    <definedName name="_xlnm._FilterDatabase" localSheetId="10" hidden="1">'（５-4）品群別人時生產性（4℃-微波小吃)'!#REF!</definedName>
    <definedName name="_xlnm._FilterDatabase" localSheetId="11" hidden="1">'（５-5）品群別人時生產性（4℃-三明治)'!#REF!</definedName>
    <definedName name="_xlnm._FilterDatabase" localSheetId="12" hidden="1">'（５-6）品群別人時生產性（4℃-調理麵包)'!#REF!</definedName>
    <definedName name="_xlnm._FilterDatabase" localSheetId="13" hidden="1">'（５-7）品群別人時生產性（4℃-沙拉)'!#REF!</definedName>
    <definedName name="_xlnm._FilterDatabase" localSheetId="29" hidden="1">'報廢－原因別分析'!$B$6:$AH$316</definedName>
    <definedName name="_xlnm._FilterDatabase" localSheetId="30" hidden="1">'超用－原因別分析'!$U$7:$U$118</definedName>
    <definedName name="_xlnm.Print_Area" localSheetId="14">'生產管理報表 6-1'!$A$1:$L$35</definedName>
    <definedName name="_xlnm.Print_Area" localSheetId="15">'生產管理報表 6-2'!$A$1:$L$35</definedName>
    <definedName name="_xlnm.Print_Area" localSheetId="16">'生產管理報表 6-3'!$A$1:$L$29</definedName>
    <definedName name="_xlnm.Print_Area" localSheetId="17">'生產管理報表 6-4'!$A$1:$L$35</definedName>
    <definedName name="_xlnm.Print_Area" localSheetId="19">'生產管理報表 7-1 (週)'!$A$1:$M$15</definedName>
    <definedName name="_xlnm.Print_Area" localSheetId="18">'生產管理報表 7-1(月)'!$A$1:$M$15</definedName>
    <definedName name="_xlnm.Print_Area" localSheetId="28">'生產管理報表 9'!#REF!</definedName>
    <definedName name="_xlnm.Print_Area" localSheetId="0">'生產管理報表(月)'!$A$1:$K$36</definedName>
    <definedName name="_xlnm.Print_Area" localSheetId="1">'生產管理報表(週) '!$A$1:$K$36</definedName>
  </definedNames>
  <calcPr calcId="162913"/>
</workbook>
</file>

<file path=xl/calcChain.xml><?xml version="1.0" encoding="utf-8"?>
<calcChain xmlns="http://schemas.openxmlformats.org/spreadsheetml/2006/main">
  <c r="AB623" i="45" l="1"/>
  <c r="AC623" i="45"/>
  <c r="AD623" i="45"/>
  <c r="AE623" i="45"/>
  <c r="AF623" i="45"/>
  <c r="AG623" i="45"/>
  <c r="AH623" i="45"/>
  <c r="AB624" i="45"/>
  <c r="AC624" i="45"/>
  <c r="AD624" i="45"/>
  <c r="AE624" i="45"/>
  <c r="AF624" i="45"/>
  <c r="AG624" i="45"/>
  <c r="AH624" i="45"/>
  <c r="AA624" i="45"/>
  <c r="AA623" i="45"/>
  <c r="AB624" i="44"/>
  <c r="AC624" i="44"/>
  <c r="AD624" i="44"/>
  <c r="AE624" i="44"/>
  <c r="AF624" i="44"/>
  <c r="AG624" i="44"/>
  <c r="AH624" i="44"/>
  <c r="AB623" i="44"/>
  <c r="AC623" i="44"/>
  <c r="AD623" i="44"/>
  <c r="AE623" i="44"/>
  <c r="AF623" i="44"/>
  <c r="AG623" i="44"/>
  <c r="AH623" i="44"/>
  <c r="AA624" i="44"/>
  <c r="AA623" i="44"/>
  <c r="B22" i="39" l="1"/>
  <c r="B21" i="39"/>
  <c r="B20" i="39"/>
  <c r="B19" i="39"/>
  <c r="B18" i="39"/>
  <c r="B17" i="39"/>
  <c r="B16" i="39"/>
  <c r="H22" i="39"/>
  <c r="H21" i="39"/>
  <c r="H20" i="39"/>
  <c r="H19" i="39"/>
  <c r="H18" i="39"/>
  <c r="K737" i="44" l="1"/>
  <c r="K738" i="44"/>
  <c r="K739" i="44"/>
  <c r="K740" i="44"/>
  <c r="K741" i="44"/>
  <c r="K742" i="44"/>
  <c r="K743" i="44"/>
  <c r="K744" i="44"/>
  <c r="K745" i="44"/>
  <c r="K746" i="44"/>
  <c r="R72" i="40" l="1"/>
  <c r="R73" i="40"/>
  <c r="R74" i="40"/>
  <c r="R75" i="40"/>
  <c r="R76" i="40"/>
  <c r="R77" i="40"/>
  <c r="R78" i="40"/>
  <c r="G212" i="35"/>
  <c r="G211" i="35"/>
  <c r="G210" i="35"/>
  <c r="G209" i="35"/>
  <c r="G215" i="34"/>
  <c r="G214" i="34"/>
  <c r="G213" i="34"/>
  <c r="G212" i="34"/>
  <c r="G211" i="34"/>
  <c r="G210" i="34"/>
  <c r="G209" i="34"/>
  <c r="Z623" i="45" l="1"/>
  <c r="AH621" i="45"/>
  <c r="AG621" i="45"/>
  <c r="AF621" i="45"/>
  <c r="AE621" i="45"/>
  <c r="AD621" i="45"/>
  <c r="AC621" i="45"/>
  <c r="AB621" i="45"/>
  <c r="AA621" i="45"/>
  <c r="AH620" i="45"/>
  <c r="AG620" i="45"/>
  <c r="AF620" i="45"/>
  <c r="AE620" i="45"/>
  <c r="AD620" i="45"/>
  <c r="AC620" i="45"/>
  <c r="AB620" i="45"/>
  <c r="AA620" i="45"/>
  <c r="Z620" i="45"/>
  <c r="AH618" i="45"/>
  <c r="AG618" i="45"/>
  <c r="AF618" i="45"/>
  <c r="AE618" i="45"/>
  <c r="AD618" i="45"/>
  <c r="AC618" i="45"/>
  <c r="AB618" i="45"/>
  <c r="AA618" i="45"/>
  <c r="AH617" i="45"/>
  <c r="AG617" i="45"/>
  <c r="AF617" i="45"/>
  <c r="AE617" i="45"/>
  <c r="AD617" i="45"/>
  <c r="AC617" i="45"/>
  <c r="AB617" i="45"/>
  <c r="AA617" i="45"/>
  <c r="Z617" i="45"/>
  <c r="AH615" i="45"/>
  <c r="L15" i="42" s="1"/>
  <c r="AG615" i="45"/>
  <c r="J15" i="42" s="1"/>
  <c r="AF615" i="45"/>
  <c r="H15" i="42" s="1"/>
  <c r="AE615" i="45"/>
  <c r="F15" i="42" s="1"/>
  <c r="AD615" i="45"/>
  <c r="L10" i="42" s="1"/>
  <c r="AC615" i="45"/>
  <c r="J10" i="42" s="1"/>
  <c r="AB615" i="45"/>
  <c r="H10" i="42" s="1"/>
  <c r="AA615" i="45"/>
  <c r="F10" i="42" s="1"/>
  <c r="AH614" i="45"/>
  <c r="AG614" i="45"/>
  <c r="AF614" i="45"/>
  <c r="AE614" i="45"/>
  <c r="AD614" i="45"/>
  <c r="AC614" i="45"/>
  <c r="AB614" i="45"/>
  <c r="AA614" i="45"/>
  <c r="Z614" i="45"/>
  <c r="AH612" i="45"/>
  <c r="AG612" i="45"/>
  <c r="AF612" i="45"/>
  <c r="AE612" i="45"/>
  <c r="AD612" i="45"/>
  <c r="AC612" i="45"/>
  <c r="AB612" i="45"/>
  <c r="AA612" i="45"/>
  <c r="AH611" i="45"/>
  <c r="AG611" i="45"/>
  <c r="AF611" i="45"/>
  <c r="AF627" i="45" s="1"/>
  <c r="AE611" i="45"/>
  <c r="AD611" i="45"/>
  <c r="AC611" i="45"/>
  <c r="AB611" i="45"/>
  <c r="AA611" i="45"/>
  <c r="Z611" i="45"/>
  <c r="Z627" i="45" s="1"/>
  <c r="Z623" i="44"/>
  <c r="AH621" i="44"/>
  <c r="AG621" i="44"/>
  <c r="AF621" i="44"/>
  <c r="AE621" i="44"/>
  <c r="AD621" i="44"/>
  <c r="AC621" i="44"/>
  <c r="AB621" i="44"/>
  <c r="AA621" i="44"/>
  <c r="AH620" i="44"/>
  <c r="AG620" i="44"/>
  <c r="AF620" i="44"/>
  <c r="AE620" i="44"/>
  <c r="AD620" i="44"/>
  <c r="AC620" i="44"/>
  <c r="AB620" i="44"/>
  <c r="AA620" i="44"/>
  <c r="Z620" i="44"/>
  <c r="AH618" i="44"/>
  <c r="AG618" i="44"/>
  <c r="AF618" i="44"/>
  <c r="AE618" i="44"/>
  <c r="AD618" i="44"/>
  <c r="AC618" i="44"/>
  <c r="AB618" i="44"/>
  <c r="AA618" i="44"/>
  <c r="AH617" i="44"/>
  <c r="AG617" i="44"/>
  <c r="AF617" i="44"/>
  <c r="AE617" i="44"/>
  <c r="AD617" i="44"/>
  <c r="AC617" i="44"/>
  <c r="AB617" i="44"/>
  <c r="AA617" i="44"/>
  <c r="Z617" i="44"/>
  <c r="AH615" i="44"/>
  <c r="L14" i="42" s="1"/>
  <c r="AG615" i="44"/>
  <c r="J14" i="42" s="1"/>
  <c r="AF615" i="44"/>
  <c r="H14" i="42" s="1"/>
  <c r="AE615" i="44"/>
  <c r="F14" i="42" s="1"/>
  <c r="AD615" i="44"/>
  <c r="L9" i="42" s="1"/>
  <c r="AC615" i="44"/>
  <c r="J9" i="42" s="1"/>
  <c r="AB615" i="44"/>
  <c r="H9" i="42" s="1"/>
  <c r="AA615" i="44"/>
  <c r="F9" i="42" s="1"/>
  <c r="AH614" i="44"/>
  <c r="AG614" i="44"/>
  <c r="AF614" i="44"/>
  <c r="AE614" i="44"/>
  <c r="AD614" i="44"/>
  <c r="AC614" i="44"/>
  <c r="AB614" i="44"/>
  <c r="AA614" i="44"/>
  <c r="Z614" i="44"/>
  <c r="AH612" i="44"/>
  <c r="AG612" i="44"/>
  <c r="AF612" i="44"/>
  <c r="AE612" i="44"/>
  <c r="AD612" i="44"/>
  <c r="AC612" i="44"/>
  <c r="AB612" i="44"/>
  <c r="AA612" i="44"/>
  <c r="AH611" i="44"/>
  <c r="AG611" i="44"/>
  <c r="AF611" i="44"/>
  <c r="AE611" i="44"/>
  <c r="AD611" i="44"/>
  <c r="AC611" i="44"/>
  <c r="AB611" i="44"/>
  <c r="AA611" i="44"/>
  <c r="Z611" i="44"/>
  <c r="Z627" i="44" l="1"/>
  <c r="AC627" i="45"/>
  <c r="AG627" i="45"/>
  <c r="AG627" i="44"/>
  <c r="AD627" i="45"/>
  <c r="AB627" i="45"/>
  <c r="AE627" i="45"/>
  <c r="AH627" i="45"/>
  <c r="AA627" i="45"/>
  <c r="AD627" i="44"/>
  <c r="AH628" i="44"/>
  <c r="AF628" i="45"/>
  <c r="AA628" i="45"/>
  <c r="AH628" i="45"/>
  <c r="AB628" i="45"/>
  <c r="AG628" i="45"/>
  <c r="AC628" i="45"/>
  <c r="AE628" i="45"/>
  <c r="AD628" i="45"/>
  <c r="AF627" i="44"/>
  <c r="AD628" i="44"/>
  <c r="AE627" i="44"/>
  <c r="AF628" i="44"/>
  <c r="AC627" i="44"/>
  <c r="AG628" i="44"/>
  <c r="AC628" i="44"/>
  <c r="AA627" i="44"/>
  <c r="AH627" i="44"/>
  <c r="AB627" i="44"/>
  <c r="AA628" i="44"/>
  <c r="AE628" i="44"/>
  <c r="AB628" i="44"/>
  <c r="R71" i="40" l="1"/>
  <c r="R70" i="40"/>
  <c r="R69" i="40"/>
  <c r="R68" i="40"/>
  <c r="R67" i="40"/>
  <c r="R66" i="40"/>
  <c r="N5" i="3" l="1"/>
  <c r="R65" i="40" l="1"/>
  <c r="R267" i="34" l="1"/>
  <c r="R268" i="34"/>
  <c r="R269" i="34"/>
  <c r="R270" i="34"/>
  <c r="R271" i="34"/>
  <c r="R272" i="34"/>
  <c r="R273" i="34"/>
  <c r="R274" i="34"/>
  <c r="R275" i="34"/>
  <c r="R195" i="34"/>
  <c r="R194" i="34"/>
  <c r="R193" i="34"/>
  <c r="R192" i="34"/>
  <c r="R191" i="34"/>
  <c r="R190" i="34"/>
  <c r="R189" i="34"/>
  <c r="R188" i="34"/>
  <c r="R187" i="34"/>
  <c r="G195" i="34"/>
  <c r="G194" i="34"/>
  <c r="G193" i="34"/>
  <c r="G192" i="34"/>
  <c r="G191" i="34"/>
  <c r="G190" i="34"/>
  <c r="G189" i="34"/>
  <c r="G192" i="35"/>
  <c r="G191" i="35"/>
  <c r="G190" i="35"/>
  <c r="G189" i="35"/>
  <c r="G275" i="34"/>
  <c r="G274" i="34"/>
  <c r="G273" i="34"/>
  <c r="G272" i="34"/>
  <c r="G271" i="34"/>
  <c r="G270" i="34"/>
  <c r="G269" i="34"/>
  <c r="C947" i="44" l="1"/>
  <c r="I947" i="44"/>
  <c r="K947" i="44"/>
  <c r="M947" i="44"/>
  <c r="P947" i="44"/>
  <c r="Q947" i="44"/>
  <c r="S947" i="44" s="1"/>
  <c r="R947" i="44"/>
  <c r="I948" i="44"/>
  <c r="K948" i="44"/>
  <c r="M948" i="44"/>
  <c r="P948" i="44"/>
  <c r="Q948" i="44"/>
  <c r="R948" i="44" s="1"/>
  <c r="I949" i="44"/>
  <c r="K949" i="44"/>
  <c r="M949" i="44"/>
  <c r="P949" i="44"/>
  <c r="Q949" i="44"/>
  <c r="R949" i="44" s="1"/>
  <c r="I950" i="44"/>
  <c r="K950" i="44"/>
  <c r="M950" i="44"/>
  <c r="P950" i="44"/>
  <c r="Q950" i="44"/>
  <c r="R950" i="44" s="1"/>
  <c r="I951" i="44"/>
  <c r="K951" i="44"/>
  <c r="M951" i="44"/>
  <c r="P951" i="44"/>
  <c r="Q951" i="44"/>
  <c r="R951" i="44"/>
  <c r="S951" i="44"/>
  <c r="I952" i="44"/>
  <c r="K952" i="44"/>
  <c r="M952" i="44"/>
  <c r="P952" i="44"/>
  <c r="Q952" i="44"/>
  <c r="S952" i="44" s="1"/>
  <c r="I953" i="44"/>
  <c r="K953" i="44"/>
  <c r="M953" i="44"/>
  <c r="P953" i="44"/>
  <c r="Q953" i="44"/>
  <c r="R953" i="44" s="1"/>
  <c r="I954" i="44"/>
  <c r="K954" i="44"/>
  <c r="M954" i="44"/>
  <c r="P954" i="44"/>
  <c r="Q954" i="44"/>
  <c r="R954" i="44" s="1"/>
  <c r="I955" i="44"/>
  <c r="K955" i="44"/>
  <c r="M955" i="44"/>
  <c r="P955" i="44"/>
  <c r="Q955" i="44"/>
  <c r="R955" i="44" s="1"/>
  <c r="I956" i="44"/>
  <c r="K956" i="44"/>
  <c r="M956" i="44"/>
  <c r="P956" i="44"/>
  <c r="Q956" i="44"/>
  <c r="R956" i="44" s="1"/>
  <c r="C927" i="44"/>
  <c r="I927" i="44"/>
  <c r="K927" i="44"/>
  <c r="M927" i="44"/>
  <c r="P927" i="44"/>
  <c r="Q927" i="44"/>
  <c r="R927" i="44" s="1"/>
  <c r="I928" i="44"/>
  <c r="K928" i="44"/>
  <c r="M928" i="44"/>
  <c r="P928" i="44"/>
  <c r="Q928" i="44"/>
  <c r="R928" i="44" s="1"/>
  <c r="I929" i="44"/>
  <c r="K929" i="44"/>
  <c r="M929" i="44"/>
  <c r="P929" i="44"/>
  <c r="Q929" i="44"/>
  <c r="R929" i="44"/>
  <c r="S929" i="44"/>
  <c r="I930" i="44"/>
  <c r="K930" i="44"/>
  <c r="M930" i="44"/>
  <c r="P930" i="44"/>
  <c r="Q930" i="44"/>
  <c r="R930" i="44" s="1"/>
  <c r="I931" i="44"/>
  <c r="K931" i="44"/>
  <c r="M931" i="44"/>
  <c r="P931" i="44"/>
  <c r="Q931" i="44"/>
  <c r="R931" i="44" s="1"/>
  <c r="S931" i="44"/>
  <c r="I932" i="44"/>
  <c r="K932" i="44"/>
  <c r="M932" i="44"/>
  <c r="P932" i="44"/>
  <c r="Q932" i="44"/>
  <c r="R932" i="44" s="1"/>
  <c r="I933" i="44"/>
  <c r="K933" i="44"/>
  <c r="M933" i="44"/>
  <c r="P933" i="44"/>
  <c r="Q933" i="44"/>
  <c r="R933" i="44" s="1"/>
  <c r="I934" i="44"/>
  <c r="K934" i="44"/>
  <c r="M934" i="44"/>
  <c r="P934" i="44"/>
  <c r="Q934" i="44"/>
  <c r="R934" i="44"/>
  <c r="S934" i="44"/>
  <c r="I935" i="44"/>
  <c r="K935" i="44"/>
  <c r="M935" i="44"/>
  <c r="P935" i="44"/>
  <c r="Q935" i="44"/>
  <c r="S935" i="44" s="1"/>
  <c r="I936" i="44"/>
  <c r="K936" i="44"/>
  <c r="M936" i="44"/>
  <c r="P936" i="44"/>
  <c r="Q936" i="44"/>
  <c r="R936" i="44" s="1"/>
  <c r="S936" i="44"/>
  <c r="C937" i="44"/>
  <c r="I937" i="44"/>
  <c r="K937" i="44"/>
  <c r="M937" i="44"/>
  <c r="P937" i="44"/>
  <c r="Q937" i="44"/>
  <c r="R937" i="44" s="1"/>
  <c r="S937" i="44"/>
  <c r="I938" i="44"/>
  <c r="K938" i="44"/>
  <c r="M938" i="44"/>
  <c r="P938" i="44"/>
  <c r="Q938" i="44"/>
  <c r="R938" i="44" s="1"/>
  <c r="I939" i="44"/>
  <c r="K939" i="44"/>
  <c r="M939" i="44"/>
  <c r="P939" i="44"/>
  <c r="Q939" i="44"/>
  <c r="S939" i="44" s="1"/>
  <c r="R939" i="44"/>
  <c r="I940" i="44"/>
  <c r="K940" i="44"/>
  <c r="M940" i="44"/>
  <c r="P940" i="44"/>
  <c r="Q940" i="44"/>
  <c r="S940" i="44" s="1"/>
  <c r="I941" i="44"/>
  <c r="K941" i="44"/>
  <c r="M941" i="44"/>
  <c r="P941" i="44"/>
  <c r="Q941" i="44"/>
  <c r="R941" i="44"/>
  <c r="S941" i="44"/>
  <c r="I942" i="44"/>
  <c r="K942" i="44"/>
  <c r="M942" i="44"/>
  <c r="P942" i="44"/>
  <c r="Q942" i="44"/>
  <c r="R942" i="44" s="1"/>
  <c r="S942" i="44"/>
  <c r="I943" i="44"/>
  <c r="K943" i="44"/>
  <c r="M943" i="44"/>
  <c r="P943" i="44"/>
  <c r="Q943" i="44"/>
  <c r="S943" i="44" s="1"/>
  <c r="I944" i="44"/>
  <c r="K944" i="44"/>
  <c r="M944" i="44"/>
  <c r="P944" i="44"/>
  <c r="Q944" i="44"/>
  <c r="S944" i="44" s="1"/>
  <c r="I945" i="44"/>
  <c r="K945" i="44"/>
  <c r="M945" i="44"/>
  <c r="P945" i="44"/>
  <c r="Q945" i="44"/>
  <c r="R945" i="44" s="1"/>
  <c r="I946" i="44"/>
  <c r="K946" i="44"/>
  <c r="M946" i="44"/>
  <c r="P946" i="44"/>
  <c r="Q946" i="44"/>
  <c r="R946" i="44"/>
  <c r="S946" i="44"/>
  <c r="C937" i="45"/>
  <c r="I937" i="45"/>
  <c r="K937" i="45"/>
  <c r="M937" i="45"/>
  <c r="P937" i="45"/>
  <c r="Q937" i="45"/>
  <c r="R937" i="45"/>
  <c r="S937" i="45" s="1"/>
  <c r="I938" i="45"/>
  <c r="K938" i="45"/>
  <c r="M938" i="45"/>
  <c r="P938" i="45"/>
  <c r="Q938" i="45"/>
  <c r="R938" i="45"/>
  <c r="S938" i="45"/>
  <c r="I939" i="45"/>
  <c r="K939" i="45"/>
  <c r="M939" i="45"/>
  <c r="P939" i="45"/>
  <c r="Q939" i="45"/>
  <c r="R939" i="45"/>
  <c r="S939" i="45"/>
  <c r="I940" i="45"/>
  <c r="K940" i="45"/>
  <c r="M940" i="45"/>
  <c r="P940" i="45"/>
  <c r="Q940" i="45"/>
  <c r="R940" i="45"/>
  <c r="S940" i="45" s="1"/>
  <c r="I941" i="45"/>
  <c r="K941" i="45"/>
  <c r="M941" i="45"/>
  <c r="P941" i="45"/>
  <c r="Q941" i="45"/>
  <c r="R941" i="45"/>
  <c r="S941" i="45" s="1"/>
  <c r="I942" i="45"/>
  <c r="K942" i="45"/>
  <c r="M942" i="45"/>
  <c r="P942" i="45"/>
  <c r="Q942" i="45"/>
  <c r="R942" i="45"/>
  <c r="S942" i="45"/>
  <c r="I943" i="45"/>
  <c r="K943" i="45"/>
  <c r="M943" i="45"/>
  <c r="P943" i="45"/>
  <c r="Q943" i="45"/>
  <c r="R943" i="45"/>
  <c r="S943" i="45" s="1"/>
  <c r="I944" i="45"/>
  <c r="K944" i="45"/>
  <c r="M944" i="45"/>
  <c r="P944" i="45"/>
  <c r="Q944" i="45"/>
  <c r="R944" i="45"/>
  <c r="S944" i="45"/>
  <c r="I945" i="45"/>
  <c r="K945" i="45"/>
  <c r="M945" i="45"/>
  <c r="P945" i="45"/>
  <c r="Q945" i="45"/>
  <c r="R945" i="45"/>
  <c r="S945" i="45" s="1"/>
  <c r="I946" i="45"/>
  <c r="K946" i="45"/>
  <c r="M946" i="45"/>
  <c r="P946" i="45"/>
  <c r="Q946" i="45"/>
  <c r="R946" i="45"/>
  <c r="S946" i="45" s="1"/>
  <c r="C947" i="45"/>
  <c r="I947" i="45"/>
  <c r="K947" i="45"/>
  <c r="M947" i="45"/>
  <c r="P947" i="45"/>
  <c r="Q947" i="45"/>
  <c r="R947" i="45"/>
  <c r="S947" i="45" s="1"/>
  <c r="I948" i="45"/>
  <c r="K948" i="45"/>
  <c r="M948" i="45"/>
  <c r="P948" i="45"/>
  <c r="Q948" i="45"/>
  <c r="R948" i="45"/>
  <c r="S948" i="45" s="1"/>
  <c r="I949" i="45"/>
  <c r="K949" i="45"/>
  <c r="M949" i="45"/>
  <c r="P949" i="45"/>
  <c r="Q949" i="45"/>
  <c r="R949" i="45"/>
  <c r="S949" i="45"/>
  <c r="I950" i="45"/>
  <c r="K950" i="45"/>
  <c r="M950" i="45"/>
  <c r="P950" i="45"/>
  <c r="Q950" i="45"/>
  <c r="R950" i="45"/>
  <c r="S950" i="45" s="1"/>
  <c r="I951" i="45"/>
  <c r="K951" i="45"/>
  <c r="M951" i="45"/>
  <c r="P951" i="45"/>
  <c r="Q951" i="45"/>
  <c r="R951" i="45"/>
  <c r="S951" i="45" s="1"/>
  <c r="I952" i="45"/>
  <c r="K952" i="45"/>
  <c r="M952" i="45"/>
  <c r="P952" i="45"/>
  <c r="Q952" i="45"/>
  <c r="R952" i="45"/>
  <c r="S952" i="45"/>
  <c r="I953" i="45"/>
  <c r="K953" i="45"/>
  <c r="M953" i="45"/>
  <c r="P953" i="45"/>
  <c r="Q953" i="45"/>
  <c r="R953" i="45"/>
  <c r="S953" i="45" s="1"/>
  <c r="I954" i="45"/>
  <c r="K954" i="45"/>
  <c r="M954" i="45"/>
  <c r="P954" i="45"/>
  <c r="Q954" i="45"/>
  <c r="R954" i="45"/>
  <c r="S954" i="45"/>
  <c r="I955" i="45"/>
  <c r="K955" i="45"/>
  <c r="M955" i="45"/>
  <c r="P955" i="45"/>
  <c r="Q955" i="45"/>
  <c r="R955" i="45"/>
  <c r="S955" i="45" s="1"/>
  <c r="I956" i="45"/>
  <c r="K956" i="45"/>
  <c r="M956" i="45"/>
  <c r="P956" i="45"/>
  <c r="Q956" i="45"/>
  <c r="R956" i="45"/>
  <c r="S956" i="45"/>
  <c r="C927" i="45"/>
  <c r="I927" i="45"/>
  <c r="K927" i="45"/>
  <c r="M927" i="45"/>
  <c r="P927" i="45"/>
  <c r="Q927" i="45"/>
  <c r="R927" i="45"/>
  <c r="S927" i="45"/>
  <c r="I928" i="45"/>
  <c r="K928" i="45"/>
  <c r="M928" i="45"/>
  <c r="P928" i="45"/>
  <c r="Q928" i="45"/>
  <c r="R928" i="45"/>
  <c r="S928" i="45" s="1"/>
  <c r="I929" i="45"/>
  <c r="K929" i="45"/>
  <c r="M929" i="45"/>
  <c r="P929" i="45"/>
  <c r="Q929" i="45"/>
  <c r="R929" i="45"/>
  <c r="S929" i="45" s="1"/>
  <c r="I930" i="45"/>
  <c r="K930" i="45"/>
  <c r="M930" i="45"/>
  <c r="P930" i="45"/>
  <c r="Q930" i="45"/>
  <c r="R930" i="45"/>
  <c r="S930" i="45"/>
  <c r="I931" i="45"/>
  <c r="K931" i="45"/>
  <c r="M931" i="45"/>
  <c r="P931" i="45"/>
  <c r="Q931" i="45"/>
  <c r="R931" i="45"/>
  <c r="S931" i="45" s="1"/>
  <c r="I932" i="45"/>
  <c r="K932" i="45"/>
  <c r="M932" i="45"/>
  <c r="P932" i="45"/>
  <c r="Q932" i="45"/>
  <c r="R932" i="45"/>
  <c r="S932" i="45"/>
  <c r="I933" i="45"/>
  <c r="K933" i="45"/>
  <c r="M933" i="45"/>
  <c r="P933" i="45"/>
  <c r="Q933" i="45"/>
  <c r="R933" i="45"/>
  <c r="S933" i="45" s="1"/>
  <c r="I934" i="45"/>
  <c r="K934" i="45"/>
  <c r="M934" i="45"/>
  <c r="P934" i="45"/>
  <c r="Q934" i="45"/>
  <c r="R934" i="45"/>
  <c r="S934" i="45" s="1"/>
  <c r="I935" i="45"/>
  <c r="K935" i="45"/>
  <c r="M935" i="45"/>
  <c r="P935" i="45"/>
  <c r="Q935" i="45"/>
  <c r="R935" i="45"/>
  <c r="S935" i="45" s="1"/>
  <c r="I936" i="45"/>
  <c r="K936" i="45"/>
  <c r="M936" i="45"/>
  <c r="P936" i="45"/>
  <c r="Q936" i="45"/>
  <c r="R936" i="45"/>
  <c r="S936" i="45"/>
  <c r="AH348" i="45"/>
  <c r="L15" i="41" s="1"/>
  <c r="AG348" i="45"/>
  <c r="J15" i="41" s="1"/>
  <c r="AF348" i="45"/>
  <c r="H15" i="41" s="1"/>
  <c r="AE348" i="45"/>
  <c r="F15" i="41" s="1"/>
  <c r="AD348" i="45"/>
  <c r="L10" i="41" s="1"/>
  <c r="AC348" i="45"/>
  <c r="J10" i="41" s="1"/>
  <c r="AB348" i="45"/>
  <c r="H10" i="41" s="1"/>
  <c r="AA348" i="45"/>
  <c r="F10" i="41" s="1"/>
  <c r="AH347" i="45"/>
  <c r="AG347" i="45"/>
  <c r="AF347" i="45"/>
  <c r="AE347" i="45"/>
  <c r="AD347" i="45"/>
  <c r="AC347" i="45"/>
  <c r="AB347" i="45"/>
  <c r="AA347" i="45"/>
  <c r="AH344" i="45"/>
  <c r="AG344" i="45"/>
  <c r="AF344" i="45"/>
  <c r="AE344" i="45"/>
  <c r="AD344" i="45"/>
  <c r="AC344" i="45"/>
  <c r="AB344" i="45"/>
  <c r="AA344" i="45"/>
  <c r="AH343" i="45"/>
  <c r="AG343" i="45"/>
  <c r="AF343" i="45"/>
  <c r="AE343" i="45"/>
  <c r="AD343" i="45"/>
  <c r="AC343" i="45"/>
  <c r="AB343" i="45"/>
  <c r="AA343" i="45"/>
  <c r="AH341" i="45"/>
  <c r="AG341" i="45"/>
  <c r="AF341" i="45"/>
  <c r="AE341" i="45"/>
  <c r="AD341" i="45"/>
  <c r="AC341" i="45"/>
  <c r="AB341" i="45"/>
  <c r="AA341" i="45"/>
  <c r="AH340" i="45"/>
  <c r="AG340" i="45"/>
  <c r="AF340" i="45"/>
  <c r="AE340" i="45"/>
  <c r="AD340" i="45"/>
  <c r="AC340" i="45"/>
  <c r="AB340" i="45"/>
  <c r="AA340" i="45"/>
  <c r="AH338" i="45"/>
  <c r="AG338" i="45"/>
  <c r="AF338" i="45"/>
  <c r="AE338" i="45"/>
  <c r="AD338" i="45"/>
  <c r="AC338" i="45"/>
  <c r="AB338" i="45"/>
  <c r="AA338" i="45"/>
  <c r="AH337" i="45"/>
  <c r="AG337" i="45"/>
  <c r="AF337" i="45"/>
  <c r="AE337" i="45"/>
  <c r="AD337" i="45"/>
  <c r="AC337" i="45"/>
  <c r="AB337" i="45"/>
  <c r="AA337" i="45"/>
  <c r="AH335" i="45"/>
  <c r="AG335" i="45"/>
  <c r="AF335" i="45"/>
  <c r="AE335" i="45"/>
  <c r="AD335" i="45"/>
  <c r="AC335" i="45"/>
  <c r="AB335" i="45"/>
  <c r="AA335" i="45"/>
  <c r="AH334" i="45"/>
  <c r="AG334" i="45"/>
  <c r="AF334" i="45"/>
  <c r="AE334" i="45"/>
  <c r="AD334" i="45"/>
  <c r="AC334" i="45"/>
  <c r="AB334" i="45"/>
  <c r="AA334" i="45"/>
  <c r="AH332" i="45"/>
  <c r="AG332" i="45"/>
  <c r="AF332" i="45"/>
  <c r="AE332" i="45"/>
  <c r="AD332" i="45"/>
  <c r="AC332" i="45"/>
  <c r="AB332" i="45"/>
  <c r="AA332" i="45"/>
  <c r="AH331" i="45"/>
  <c r="AG331" i="45"/>
  <c r="AF331" i="45"/>
  <c r="AE331" i="45"/>
  <c r="AD331" i="45"/>
  <c r="AC331" i="45"/>
  <c r="AB331" i="45"/>
  <c r="AA331" i="45"/>
  <c r="AH341" i="44"/>
  <c r="AG341" i="44"/>
  <c r="AF341" i="44"/>
  <c r="AE341" i="44"/>
  <c r="AD341" i="44"/>
  <c r="AH340" i="44"/>
  <c r="AG340" i="44"/>
  <c r="AF340" i="44"/>
  <c r="AE340" i="44"/>
  <c r="AD340" i="44"/>
  <c r="AH338" i="44"/>
  <c r="AG338" i="44"/>
  <c r="AF338" i="44"/>
  <c r="AE338" i="44"/>
  <c r="AD338" i="44"/>
  <c r="AH337" i="44"/>
  <c r="AG337" i="44"/>
  <c r="AF337" i="44"/>
  <c r="AE337" i="44"/>
  <c r="AD337" i="44"/>
  <c r="AH335" i="44"/>
  <c r="AG335" i="44"/>
  <c r="AF335" i="44"/>
  <c r="AE335" i="44"/>
  <c r="AD335" i="44"/>
  <c r="AH334" i="44"/>
  <c r="AG334" i="44"/>
  <c r="AF334" i="44"/>
  <c r="AE334" i="44"/>
  <c r="AD334" i="44"/>
  <c r="AC341" i="44"/>
  <c r="AC340" i="44"/>
  <c r="AC338" i="44"/>
  <c r="AC337" i="44"/>
  <c r="AC335" i="44"/>
  <c r="AC334" i="44"/>
  <c r="AB341" i="44"/>
  <c r="AB340" i="44"/>
  <c r="AB338" i="44"/>
  <c r="AB337" i="44"/>
  <c r="AB335" i="44"/>
  <c r="AB334" i="44"/>
  <c r="AA341" i="44"/>
  <c r="AA340" i="44"/>
  <c r="AA338" i="44"/>
  <c r="AA337" i="44"/>
  <c r="AA335" i="44"/>
  <c r="AA334" i="44"/>
  <c r="AH332" i="44"/>
  <c r="AH331" i="44"/>
  <c r="AG332" i="44"/>
  <c r="AG348" i="44" s="1"/>
  <c r="J14" i="41" s="1"/>
  <c r="AG331" i="44"/>
  <c r="AF332" i="44"/>
  <c r="AF331" i="44"/>
  <c r="AE332" i="44"/>
  <c r="AE331" i="44"/>
  <c r="AD332" i="44"/>
  <c r="AD331" i="44"/>
  <c r="AD347" i="44" s="1"/>
  <c r="AC332" i="44"/>
  <c r="AC348" i="44" s="1"/>
  <c r="J9" i="41" s="1"/>
  <c r="AC331" i="44"/>
  <c r="AC347" i="44" s="1"/>
  <c r="AB332" i="44"/>
  <c r="AB331" i="44"/>
  <c r="AA332" i="44"/>
  <c r="AA331" i="44"/>
  <c r="AA347" i="44" s="1"/>
  <c r="Z347" i="45"/>
  <c r="Z343" i="45"/>
  <c r="C617" i="45"/>
  <c r="I617" i="45"/>
  <c r="K617" i="45"/>
  <c r="M617" i="45"/>
  <c r="P617" i="45"/>
  <c r="Q617" i="45"/>
  <c r="R617" i="45"/>
  <c r="S617" i="45" s="1"/>
  <c r="I618" i="45"/>
  <c r="K618" i="45"/>
  <c r="M618" i="45"/>
  <c r="P618" i="45"/>
  <c r="Q618" i="45"/>
  <c r="R618" i="45"/>
  <c r="S618" i="45" s="1"/>
  <c r="I619" i="45"/>
  <c r="K619" i="45"/>
  <c r="M619" i="45"/>
  <c r="P619" i="45"/>
  <c r="Q619" i="45"/>
  <c r="R619" i="45"/>
  <c r="S619" i="45"/>
  <c r="I620" i="45"/>
  <c r="K620" i="45"/>
  <c r="M620" i="45"/>
  <c r="P620" i="45"/>
  <c r="Q620" i="45"/>
  <c r="R620" i="45"/>
  <c r="S620" i="45" s="1"/>
  <c r="I621" i="45"/>
  <c r="K621" i="45"/>
  <c r="M621" i="45"/>
  <c r="P621" i="45"/>
  <c r="Q621" i="45"/>
  <c r="R621" i="45"/>
  <c r="S621" i="45" s="1"/>
  <c r="I622" i="45"/>
  <c r="K622" i="45"/>
  <c r="M622" i="45"/>
  <c r="P622" i="45"/>
  <c r="Q622" i="45"/>
  <c r="R622" i="45"/>
  <c r="S622" i="45" s="1"/>
  <c r="I623" i="45"/>
  <c r="K623" i="45"/>
  <c r="M623" i="45"/>
  <c r="P623" i="45"/>
  <c r="Q623" i="45"/>
  <c r="R623" i="45"/>
  <c r="S623" i="45" s="1"/>
  <c r="I624" i="45"/>
  <c r="K624" i="45"/>
  <c r="M624" i="45"/>
  <c r="P624" i="45"/>
  <c r="Q624" i="45"/>
  <c r="R624" i="45"/>
  <c r="S624" i="45" s="1"/>
  <c r="I625" i="45"/>
  <c r="K625" i="45"/>
  <c r="M625" i="45"/>
  <c r="P625" i="45"/>
  <c r="Q625" i="45"/>
  <c r="R625" i="45"/>
  <c r="S625" i="45" s="1"/>
  <c r="I626" i="45"/>
  <c r="K626" i="45"/>
  <c r="M626" i="45"/>
  <c r="P626" i="45"/>
  <c r="Q626" i="45"/>
  <c r="R626" i="45"/>
  <c r="S626" i="45"/>
  <c r="C627" i="45"/>
  <c r="I627" i="45"/>
  <c r="K627" i="45"/>
  <c r="M627" i="45"/>
  <c r="P627" i="45"/>
  <c r="Q627" i="45"/>
  <c r="R627" i="45"/>
  <c r="S627" i="45"/>
  <c r="I628" i="45"/>
  <c r="K628" i="45"/>
  <c r="M628" i="45"/>
  <c r="P628" i="45"/>
  <c r="Q628" i="45"/>
  <c r="R628" i="45"/>
  <c r="S628" i="45" s="1"/>
  <c r="I629" i="45"/>
  <c r="K629" i="45"/>
  <c r="M629" i="45"/>
  <c r="P629" i="45"/>
  <c r="Q629" i="45"/>
  <c r="R629" i="45"/>
  <c r="S629" i="45" s="1"/>
  <c r="I630" i="45"/>
  <c r="K630" i="45"/>
  <c r="M630" i="45"/>
  <c r="P630" i="45"/>
  <c r="Q630" i="45"/>
  <c r="R630" i="45"/>
  <c r="S630" i="45" s="1"/>
  <c r="I631" i="45"/>
  <c r="K631" i="45"/>
  <c r="M631" i="45"/>
  <c r="P631" i="45"/>
  <c r="Q631" i="45"/>
  <c r="R631" i="45"/>
  <c r="S631" i="45" s="1"/>
  <c r="I632" i="45"/>
  <c r="K632" i="45"/>
  <c r="M632" i="45"/>
  <c r="P632" i="45"/>
  <c r="Q632" i="45"/>
  <c r="R632" i="45"/>
  <c r="S632" i="45" s="1"/>
  <c r="I633" i="45"/>
  <c r="K633" i="45"/>
  <c r="M633" i="45"/>
  <c r="P633" i="45"/>
  <c r="Q633" i="45"/>
  <c r="R633" i="45"/>
  <c r="S633" i="45" s="1"/>
  <c r="I634" i="45"/>
  <c r="K634" i="45"/>
  <c r="M634" i="45"/>
  <c r="P634" i="45"/>
  <c r="Q634" i="45"/>
  <c r="R634" i="45"/>
  <c r="S634" i="45" s="1"/>
  <c r="I635" i="45"/>
  <c r="K635" i="45"/>
  <c r="M635" i="45"/>
  <c r="P635" i="45"/>
  <c r="Q635" i="45"/>
  <c r="R635" i="45"/>
  <c r="S635" i="45" s="1"/>
  <c r="I636" i="45"/>
  <c r="K636" i="45"/>
  <c r="M636" i="45"/>
  <c r="P636" i="45"/>
  <c r="Q636" i="45"/>
  <c r="R636" i="45"/>
  <c r="S636" i="45" s="1"/>
  <c r="C637" i="45"/>
  <c r="I637" i="45"/>
  <c r="K637" i="45"/>
  <c r="M637" i="45"/>
  <c r="P637" i="45"/>
  <c r="Q637" i="45"/>
  <c r="R637" i="45"/>
  <c r="S637" i="45" s="1"/>
  <c r="I638" i="45"/>
  <c r="K638" i="45"/>
  <c r="M638" i="45"/>
  <c r="P638" i="45"/>
  <c r="Q638" i="45"/>
  <c r="R638" i="45"/>
  <c r="S638" i="45" s="1"/>
  <c r="I639" i="45"/>
  <c r="K639" i="45"/>
  <c r="M639" i="45"/>
  <c r="P639" i="45"/>
  <c r="Q639" i="45"/>
  <c r="R639" i="45"/>
  <c r="S639" i="45" s="1"/>
  <c r="I640" i="45"/>
  <c r="K640" i="45"/>
  <c r="M640" i="45"/>
  <c r="P640" i="45"/>
  <c r="Q640" i="45"/>
  <c r="R640" i="45"/>
  <c r="S640" i="45"/>
  <c r="I641" i="45"/>
  <c r="K641" i="45"/>
  <c r="M641" i="45"/>
  <c r="P641" i="45"/>
  <c r="Q641" i="45"/>
  <c r="R641" i="45"/>
  <c r="S641" i="45" s="1"/>
  <c r="I642" i="45"/>
  <c r="K642" i="45"/>
  <c r="M642" i="45"/>
  <c r="P642" i="45"/>
  <c r="Q642" i="45"/>
  <c r="R642" i="45"/>
  <c r="S642" i="45" s="1"/>
  <c r="I643" i="45"/>
  <c r="K643" i="45"/>
  <c r="M643" i="45"/>
  <c r="P643" i="45"/>
  <c r="Q643" i="45"/>
  <c r="R643" i="45"/>
  <c r="S643" i="45" s="1"/>
  <c r="I644" i="45"/>
  <c r="K644" i="45"/>
  <c r="M644" i="45"/>
  <c r="P644" i="45"/>
  <c r="Q644" i="45"/>
  <c r="R644" i="45"/>
  <c r="S644" i="45" s="1"/>
  <c r="I645" i="45"/>
  <c r="K645" i="45"/>
  <c r="M645" i="45"/>
  <c r="P645" i="45"/>
  <c r="Q645" i="45"/>
  <c r="R645" i="45"/>
  <c r="S645" i="45" s="1"/>
  <c r="I646" i="45"/>
  <c r="K646" i="45"/>
  <c r="M646" i="45"/>
  <c r="P646" i="45"/>
  <c r="Q646" i="45"/>
  <c r="R646" i="45"/>
  <c r="S646" i="45" s="1"/>
  <c r="C647" i="45"/>
  <c r="I647" i="45"/>
  <c r="K647" i="45"/>
  <c r="M647" i="45"/>
  <c r="P647" i="45"/>
  <c r="Q647" i="45"/>
  <c r="R647" i="45"/>
  <c r="S647" i="45" s="1"/>
  <c r="I648" i="45"/>
  <c r="K648" i="45"/>
  <c r="M648" i="45"/>
  <c r="P648" i="45"/>
  <c r="Q648" i="45"/>
  <c r="R648" i="45"/>
  <c r="S648" i="45" s="1"/>
  <c r="I649" i="45"/>
  <c r="K649" i="45"/>
  <c r="M649" i="45"/>
  <c r="P649" i="45"/>
  <c r="Q649" i="45"/>
  <c r="R649" i="45"/>
  <c r="S649" i="45" s="1"/>
  <c r="I650" i="45"/>
  <c r="K650" i="45"/>
  <c r="M650" i="45"/>
  <c r="P650" i="45"/>
  <c r="Q650" i="45"/>
  <c r="R650" i="45"/>
  <c r="S650" i="45" s="1"/>
  <c r="I651" i="45"/>
  <c r="K651" i="45"/>
  <c r="M651" i="45"/>
  <c r="P651" i="45"/>
  <c r="Q651" i="45"/>
  <c r="R651" i="45"/>
  <c r="S651" i="45"/>
  <c r="I652" i="45"/>
  <c r="K652" i="45"/>
  <c r="M652" i="45"/>
  <c r="P652" i="45"/>
  <c r="Q652" i="45"/>
  <c r="R652" i="45"/>
  <c r="S652" i="45" s="1"/>
  <c r="I653" i="45"/>
  <c r="K653" i="45"/>
  <c r="M653" i="45"/>
  <c r="P653" i="45"/>
  <c r="Q653" i="45"/>
  <c r="R653" i="45"/>
  <c r="S653" i="45" s="1"/>
  <c r="I654" i="45"/>
  <c r="K654" i="45"/>
  <c r="M654" i="45"/>
  <c r="P654" i="45"/>
  <c r="Q654" i="45"/>
  <c r="R654" i="45"/>
  <c r="S654" i="45"/>
  <c r="I655" i="45"/>
  <c r="K655" i="45"/>
  <c r="M655" i="45"/>
  <c r="P655" i="45"/>
  <c r="Q655" i="45"/>
  <c r="R655" i="45"/>
  <c r="S655" i="45" s="1"/>
  <c r="I656" i="45"/>
  <c r="K656" i="45"/>
  <c r="M656" i="45"/>
  <c r="P656" i="45"/>
  <c r="Q656" i="45"/>
  <c r="R656" i="45"/>
  <c r="S656" i="45" s="1"/>
  <c r="C657" i="45"/>
  <c r="I657" i="45"/>
  <c r="K657" i="45"/>
  <c r="M657" i="45"/>
  <c r="P657" i="45"/>
  <c r="Q657" i="45"/>
  <c r="R657" i="45"/>
  <c r="S657" i="45" s="1"/>
  <c r="I658" i="45"/>
  <c r="K658" i="45"/>
  <c r="M658" i="45"/>
  <c r="P658" i="45"/>
  <c r="Q658" i="45"/>
  <c r="R658" i="45"/>
  <c r="S658" i="45" s="1"/>
  <c r="I659" i="45"/>
  <c r="K659" i="45"/>
  <c r="M659" i="45"/>
  <c r="P659" i="45"/>
  <c r="Q659" i="45"/>
  <c r="R659" i="45"/>
  <c r="S659" i="45" s="1"/>
  <c r="I660" i="45"/>
  <c r="K660" i="45"/>
  <c r="M660" i="45"/>
  <c r="P660" i="45"/>
  <c r="Q660" i="45"/>
  <c r="R660" i="45"/>
  <c r="S660" i="45" s="1"/>
  <c r="I661" i="45"/>
  <c r="K661" i="45"/>
  <c r="M661" i="45"/>
  <c r="P661" i="45"/>
  <c r="Q661" i="45"/>
  <c r="R661" i="45"/>
  <c r="S661" i="45" s="1"/>
  <c r="I662" i="45"/>
  <c r="K662" i="45"/>
  <c r="M662" i="45"/>
  <c r="P662" i="45"/>
  <c r="Q662" i="45"/>
  <c r="R662" i="45"/>
  <c r="S662" i="45" s="1"/>
  <c r="I663" i="45"/>
  <c r="K663" i="45"/>
  <c r="M663" i="45"/>
  <c r="P663" i="45"/>
  <c r="Q663" i="45"/>
  <c r="R663" i="45"/>
  <c r="S663" i="45" s="1"/>
  <c r="I664" i="45"/>
  <c r="K664" i="45"/>
  <c r="M664" i="45"/>
  <c r="P664" i="45"/>
  <c r="Q664" i="45"/>
  <c r="R664" i="45"/>
  <c r="S664" i="45" s="1"/>
  <c r="I665" i="45"/>
  <c r="K665" i="45"/>
  <c r="M665" i="45"/>
  <c r="P665" i="45"/>
  <c r="Q665" i="45"/>
  <c r="R665" i="45"/>
  <c r="S665" i="45" s="1"/>
  <c r="I666" i="45"/>
  <c r="K666" i="45"/>
  <c r="M666" i="45"/>
  <c r="P666" i="45"/>
  <c r="Q666" i="45"/>
  <c r="R666" i="45"/>
  <c r="S666" i="45" s="1"/>
  <c r="C667" i="45"/>
  <c r="I667" i="45"/>
  <c r="K667" i="45"/>
  <c r="M667" i="45"/>
  <c r="P667" i="45"/>
  <c r="Q667" i="45"/>
  <c r="R667" i="45"/>
  <c r="S667" i="45" s="1"/>
  <c r="I668" i="45"/>
  <c r="K668" i="45"/>
  <c r="M668" i="45"/>
  <c r="P668" i="45"/>
  <c r="Q668" i="45"/>
  <c r="R668" i="45"/>
  <c r="S668" i="45" s="1"/>
  <c r="I669" i="45"/>
  <c r="K669" i="45"/>
  <c r="M669" i="45"/>
  <c r="P669" i="45"/>
  <c r="Q669" i="45"/>
  <c r="R669" i="45"/>
  <c r="S669" i="45" s="1"/>
  <c r="I670" i="45"/>
  <c r="K670" i="45"/>
  <c r="M670" i="45"/>
  <c r="P670" i="45"/>
  <c r="Q670" i="45"/>
  <c r="R670" i="45"/>
  <c r="S670" i="45" s="1"/>
  <c r="I671" i="45"/>
  <c r="K671" i="45"/>
  <c r="M671" i="45"/>
  <c r="P671" i="45"/>
  <c r="Q671" i="45"/>
  <c r="R671" i="45"/>
  <c r="S671" i="45" s="1"/>
  <c r="I672" i="45"/>
  <c r="K672" i="45"/>
  <c r="M672" i="45"/>
  <c r="P672" i="45"/>
  <c r="Q672" i="45"/>
  <c r="R672" i="45"/>
  <c r="S672" i="45" s="1"/>
  <c r="I673" i="45"/>
  <c r="K673" i="45"/>
  <c r="M673" i="45"/>
  <c r="P673" i="45"/>
  <c r="Q673" i="45"/>
  <c r="R673" i="45"/>
  <c r="S673" i="45" s="1"/>
  <c r="I674" i="45"/>
  <c r="K674" i="45"/>
  <c r="M674" i="45"/>
  <c r="P674" i="45"/>
  <c r="Q674" i="45"/>
  <c r="R674" i="45"/>
  <c r="S674" i="45" s="1"/>
  <c r="I675" i="45"/>
  <c r="K675" i="45"/>
  <c r="M675" i="45"/>
  <c r="P675" i="45"/>
  <c r="Q675" i="45"/>
  <c r="R675" i="45"/>
  <c r="S675" i="45" s="1"/>
  <c r="I676" i="45"/>
  <c r="K676" i="45"/>
  <c r="M676" i="45"/>
  <c r="P676" i="45"/>
  <c r="Q676" i="45"/>
  <c r="R676" i="45"/>
  <c r="S676" i="45" s="1"/>
  <c r="C677" i="45"/>
  <c r="I677" i="45"/>
  <c r="K677" i="45"/>
  <c r="M677" i="45"/>
  <c r="P677" i="45"/>
  <c r="Q677" i="45"/>
  <c r="R677" i="45"/>
  <c r="S677" i="45" s="1"/>
  <c r="I678" i="45"/>
  <c r="K678" i="45"/>
  <c r="M678" i="45"/>
  <c r="P678" i="45"/>
  <c r="Q678" i="45"/>
  <c r="R678" i="45"/>
  <c r="S678" i="45" s="1"/>
  <c r="I679" i="45"/>
  <c r="K679" i="45"/>
  <c r="M679" i="45"/>
  <c r="P679" i="45"/>
  <c r="Q679" i="45"/>
  <c r="R679" i="45"/>
  <c r="S679" i="45" s="1"/>
  <c r="I680" i="45"/>
  <c r="K680" i="45"/>
  <c r="M680" i="45"/>
  <c r="P680" i="45"/>
  <c r="Q680" i="45"/>
  <c r="R680" i="45"/>
  <c r="S680" i="45" s="1"/>
  <c r="I681" i="45"/>
  <c r="K681" i="45"/>
  <c r="M681" i="45"/>
  <c r="P681" i="45"/>
  <c r="Q681" i="45"/>
  <c r="R681" i="45"/>
  <c r="S681" i="45" s="1"/>
  <c r="I682" i="45"/>
  <c r="K682" i="45"/>
  <c r="M682" i="45"/>
  <c r="P682" i="45"/>
  <c r="Q682" i="45"/>
  <c r="R682" i="45"/>
  <c r="S682" i="45" s="1"/>
  <c r="I683" i="45"/>
  <c r="K683" i="45"/>
  <c r="M683" i="45"/>
  <c r="P683" i="45"/>
  <c r="Q683" i="45"/>
  <c r="R683" i="45"/>
  <c r="S683" i="45" s="1"/>
  <c r="I684" i="45"/>
  <c r="K684" i="45"/>
  <c r="M684" i="45"/>
  <c r="P684" i="45"/>
  <c r="Q684" i="45"/>
  <c r="R684" i="45"/>
  <c r="S684" i="45" s="1"/>
  <c r="I685" i="45"/>
  <c r="K685" i="45"/>
  <c r="M685" i="45"/>
  <c r="P685" i="45"/>
  <c r="Q685" i="45"/>
  <c r="R685" i="45"/>
  <c r="S685" i="45" s="1"/>
  <c r="I686" i="45"/>
  <c r="K686" i="45"/>
  <c r="M686" i="45"/>
  <c r="P686" i="45"/>
  <c r="Q686" i="45"/>
  <c r="R686" i="45"/>
  <c r="S686" i="45" s="1"/>
  <c r="C687" i="45"/>
  <c r="I687" i="45"/>
  <c r="K687" i="45"/>
  <c r="M687" i="45"/>
  <c r="P687" i="45"/>
  <c r="Q687" i="45"/>
  <c r="R687" i="45"/>
  <c r="S687" i="45" s="1"/>
  <c r="I688" i="45"/>
  <c r="K688" i="45"/>
  <c r="M688" i="45"/>
  <c r="P688" i="45"/>
  <c r="Q688" i="45"/>
  <c r="R688" i="45"/>
  <c r="S688" i="45" s="1"/>
  <c r="I689" i="45"/>
  <c r="K689" i="45"/>
  <c r="M689" i="45"/>
  <c r="P689" i="45"/>
  <c r="Q689" i="45"/>
  <c r="R689" i="45"/>
  <c r="S689" i="45" s="1"/>
  <c r="I690" i="45"/>
  <c r="K690" i="45"/>
  <c r="M690" i="45"/>
  <c r="P690" i="45"/>
  <c r="Q690" i="45"/>
  <c r="R690" i="45"/>
  <c r="S690" i="45" s="1"/>
  <c r="I691" i="45"/>
  <c r="K691" i="45"/>
  <c r="M691" i="45"/>
  <c r="P691" i="45"/>
  <c r="Q691" i="45"/>
  <c r="R691" i="45"/>
  <c r="S691" i="45"/>
  <c r="I692" i="45"/>
  <c r="K692" i="45"/>
  <c r="M692" i="45"/>
  <c r="P692" i="45"/>
  <c r="Q692" i="45"/>
  <c r="R692" i="45"/>
  <c r="S692" i="45" s="1"/>
  <c r="I693" i="45"/>
  <c r="K693" i="45"/>
  <c r="M693" i="45"/>
  <c r="P693" i="45"/>
  <c r="Q693" i="45"/>
  <c r="R693" i="45"/>
  <c r="S693" i="45" s="1"/>
  <c r="I694" i="45"/>
  <c r="K694" i="45"/>
  <c r="M694" i="45"/>
  <c r="P694" i="45"/>
  <c r="Q694" i="45"/>
  <c r="R694" i="45"/>
  <c r="S694" i="45" s="1"/>
  <c r="I695" i="45"/>
  <c r="K695" i="45"/>
  <c r="M695" i="45"/>
  <c r="P695" i="45"/>
  <c r="Q695" i="45"/>
  <c r="R695" i="45"/>
  <c r="S695" i="45" s="1"/>
  <c r="I696" i="45"/>
  <c r="K696" i="45"/>
  <c r="M696" i="45"/>
  <c r="P696" i="45"/>
  <c r="Q696" i="45"/>
  <c r="R696" i="45"/>
  <c r="S696" i="45" s="1"/>
  <c r="C697" i="45"/>
  <c r="I697" i="45"/>
  <c r="K697" i="45"/>
  <c r="M697" i="45"/>
  <c r="P697" i="45"/>
  <c r="Q697" i="45"/>
  <c r="R697" i="45"/>
  <c r="S697" i="45" s="1"/>
  <c r="I698" i="45"/>
  <c r="K698" i="45"/>
  <c r="M698" i="45"/>
  <c r="P698" i="45"/>
  <c r="Q698" i="45"/>
  <c r="R698" i="45"/>
  <c r="S698" i="45" s="1"/>
  <c r="I699" i="45"/>
  <c r="K699" i="45"/>
  <c r="M699" i="45"/>
  <c r="P699" i="45"/>
  <c r="Q699" i="45"/>
  <c r="R699" i="45"/>
  <c r="S699" i="45" s="1"/>
  <c r="I700" i="45"/>
  <c r="K700" i="45"/>
  <c r="M700" i="45"/>
  <c r="P700" i="45"/>
  <c r="Q700" i="45"/>
  <c r="R700" i="45"/>
  <c r="S700" i="45" s="1"/>
  <c r="I701" i="45"/>
  <c r="K701" i="45"/>
  <c r="M701" i="45"/>
  <c r="P701" i="45"/>
  <c r="Q701" i="45"/>
  <c r="R701" i="45"/>
  <c r="S701" i="45" s="1"/>
  <c r="I702" i="45"/>
  <c r="K702" i="45"/>
  <c r="M702" i="45"/>
  <c r="P702" i="45"/>
  <c r="Q702" i="45"/>
  <c r="R702" i="45"/>
  <c r="S702" i="45" s="1"/>
  <c r="I703" i="45"/>
  <c r="K703" i="45"/>
  <c r="M703" i="45"/>
  <c r="P703" i="45"/>
  <c r="Q703" i="45"/>
  <c r="R703" i="45"/>
  <c r="S703" i="45" s="1"/>
  <c r="I704" i="45"/>
  <c r="K704" i="45"/>
  <c r="M704" i="45"/>
  <c r="P704" i="45"/>
  <c r="Q704" i="45"/>
  <c r="R704" i="45"/>
  <c r="S704" i="45" s="1"/>
  <c r="I705" i="45"/>
  <c r="K705" i="45"/>
  <c r="M705" i="45"/>
  <c r="P705" i="45"/>
  <c r="Q705" i="45"/>
  <c r="R705" i="45"/>
  <c r="S705" i="45" s="1"/>
  <c r="I706" i="45"/>
  <c r="K706" i="45"/>
  <c r="M706" i="45"/>
  <c r="P706" i="45"/>
  <c r="Q706" i="45"/>
  <c r="R706" i="45"/>
  <c r="S706" i="45" s="1"/>
  <c r="C707" i="45"/>
  <c r="I707" i="45"/>
  <c r="K707" i="45"/>
  <c r="M707" i="45"/>
  <c r="P707" i="45"/>
  <c r="Q707" i="45"/>
  <c r="R707" i="45"/>
  <c r="S707" i="45"/>
  <c r="I708" i="45"/>
  <c r="K708" i="45"/>
  <c r="M708" i="45"/>
  <c r="P708" i="45"/>
  <c r="Q708" i="45"/>
  <c r="R708" i="45"/>
  <c r="S708" i="45" s="1"/>
  <c r="I709" i="45"/>
  <c r="K709" i="45"/>
  <c r="M709" i="45"/>
  <c r="P709" i="45"/>
  <c r="Q709" i="45"/>
  <c r="R709" i="45"/>
  <c r="S709" i="45" s="1"/>
  <c r="I710" i="45"/>
  <c r="K710" i="45"/>
  <c r="M710" i="45"/>
  <c r="P710" i="45"/>
  <c r="Q710" i="45"/>
  <c r="R710" i="45"/>
  <c r="S710" i="45" s="1"/>
  <c r="I711" i="45"/>
  <c r="K711" i="45"/>
  <c r="M711" i="45"/>
  <c r="P711" i="45"/>
  <c r="Q711" i="45"/>
  <c r="R711" i="45"/>
  <c r="S711" i="45"/>
  <c r="I712" i="45"/>
  <c r="K712" i="45"/>
  <c r="M712" i="45"/>
  <c r="P712" i="45"/>
  <c r="Q712" i="45"/>
  <c r="R712" i="45"/>
  <c r="S712" i="45" s="1"/>
  <c r="I713" i="45"/>
  <c r="K713" i="45"/>
  <c r="M713" i="45"/>
  <c r="P713" i="45"/>
  <c r="Q713" i="45"/>
  <c r="R713" i="45"/>
  <c r="S713" i="45" s="1"/>
  <c r="I714" i="45"/>
  <c r="K714" i="45"/>
  <c r="M714" i="45"/>
  <c r="P714" i="45"/>
  <c r="Q714" i="45"/>
  <c r="R714" i="45"/>
  <c r="S714" i="45" s="1"/>
  <c r="I715" i="45"/>
  <c r="K715" i="45"/>
  <c r="M715" i="45"/>
  <c r="P715" i="45"/>
  <c r="Q715" i="45"/>
  <c r="R715" i="45"/>
  <c r="S715" i="45" s="1"/>
  <c r="I716" i="45"/>
  <c r="K716" i="45"/>
  <c r="M716" i="45"/>
  <c r="P716" i="45"/>
  <c r="Q716" i="45"/>
  <c r="R716" i="45"/>
  <c r="S716" i="45" s="1"/>
  <c r="C717" i="45"/>
  <c r="I717" i="45"/>
  <c r="K717" i="45"/>
  <c r="M717" i="45"/>
  <c r="P717" i="45"/>
  <c r="Q717" i="45"/>
  <c r="R717" i="45"/>
  <c r="S717" i="45" s="1"/>
  <c r="I718" i="45"/>
  <c r="K718" i="45"/>
  <c r="M718" i="45"/>
  <c r="P718" i="45"/>
  <c r="Q718" i="45"/>
  <c r="R718" i="45"/>
  <c r="S718" i="45" s="1"/>
  <c r="I719" i="45"/>
  <c r="K719" i="45"/>
  <c r="M719" i="45"/>
  <c r="P719" i="45"/>
  <c r="Q719" i="45"/>
  <c r="R719" i="45"/>
  <c r="S719" i="45" s="1"/>
  <c r="I720" i="45"/>
  <c r="K720" i="45"/>
  <c r="M720" i="45"/>
  <c r="P720" i="45"/>
  <c r="Q720" i="45"/>
  <c r="R720" i="45"/>
  <c r="S720" i="45"/>
  <c r="I721" i="45"/>
  <c r="K721" i="45"/>
  <c r="M721" i="45"/>
  <c r="P721" i="45"/>
  <c r="Q721" i="45"/>
  <c r="R721" i="45"/>
  <c r="S721" i="45" s="1"/>
  <c r="I722" i="45"/>
  <c r="K722" i="45"/>
  <c r="M722" i="45"/>
  <c r="P722" i="45"/>
  <c r="Q722" i="45"/>
  <c r="R722" i="45"/>
  <c r="S722" i="45" s="1"/>
  <c r="I723" i="45"/>
  <c r="K723" i="45"/>
  <c r="M723" i="45"/>
  <c r="P723" i="45"/>
  <c r="Q723" i="45"/>
  <c r="R723" i="45"/>
  <c r="S723" i="45"/>
  <c r="I724" i="45"/>
  <c r="K724" i="45"/>
  <c r="M724" i="45"/>
  <c r="P724" i="45"/>
  <c r="Q724" i="45"/>
  <c r="R724" i="45"/>
  <c r="S724" i="45" s="1"/>
  <c r="I725" i="45"/>
  <c r="K725" i="45"/>
  <c r="M725" i="45"/>
  <c r="P725" i="45"/>
  <c r="Q725" i="45"/>
  <c r="R725" i="45"/>
  <c r="S725" i="45" s="1"/>
  <c r="I726" i="45"/>
  <c r="K726" i="45"/>
  <c r="M726" i="45"/>
  <c r="P726" i="45"/>
  <c r="Q726" i="45"/>
  <c r="R726" i="45"/>
  <c r="S726" i="45" s="1"/>
  <c r="C727" i="45"/>
  <c r="I727" i="45"/>
  <c r="K727" i="45"/>
  <c r="M727" i="45"/>
  <c r="P727" i="45"/>
  <c r="Q727" i="45"/>
  <c r="R727" i="45"/>
  <c r="S727" i="45"/>
  <c r="I728" i="45"/>
  <c r="K728" i="45"/>
  <c r="M728" i="45"/>
  <c r="P728" i="45"/>
  <c r="Q728" i="45"/>
  <c r="R728" i="45"/>
  <c r="S728" i="45" s="1"/>
  <c r="I729" i="45"/>
  <c r="K729" i="45"/>
  <c r="M729" i="45"/>
  <c r="P729" i="45"/>
  <c r="Q729" i="45"/>
  <c r="R729" i="45"/>
  <c r="S729" i="45" s="1"/>
  <c r="I730" i="45"/>
  <c r="K730" i="45"/>
  <c r="M730" i="45"/>
  <c r="P730" i="45"/>
  <c r="Q730" i="45"/>
  <c r="R730" i="45"/>
  <c r="S730" i="45" s="1"/>
  <c r="I731" i="45"/>
  <c r="K731" i="45"/>
  <c r="M731" i="45"/>
  <c r="P731" i="45"/>
  <c r="Q731" i="45"/>
  <c r="R731" i="45"/>
  <c r="S731" i="45" s="1"/>
  <c r="I732" i="45"/>
  <c r="K732" i="45"/>
  <c r="M732" i="45"/>
  <c r="P732" i="45"/>
  <c r="Q732" i="45"/>
  <c r="R732" i="45"/>
  <c r="S732" i="45" s="1"/>
  <c r="I733" i="45"/>
  <c r="K733" i="45"/>
  <c r="M733" i="45"/>
  <c r="P733" i="45"/>
  <c r="Q733" i="45"/>
  <c r="R733" i="45"/>
  <c r="S733" i="45" s="1"/>
  <c r="I734" i="45"/>
  <c r="K734" i="45"/>
  <c r="M734" i="45"/>
  <c r="P734" i="45"/>
  <c r="Q734" i="45"/>
  <c r="R734" i="45"/>
  <c r="S734" i="45" s="1"/>
  <c r="I735" i="45"/>
  <c r="K735" i="45"/>
  <c r="M735" i="45"/>
  <c r="P735" i="45"/>
  <c r="Q735" i="45"/>
  <c r="R735" i="45"/>
  <c r="S735" i="45" s="1"/>
  <c r="I736" i="45"/>
  <c r="K736" i="45"/>
  <c r="M736" i="45"/>
  <c r="P736" i="45"/>
  <c r="Q736" i="45"/>
  <c r="R736" i="45"/>
  <c r="S736" i="45" s="1"/>
  <c r="C737" i="45"/>
  <c r="I737" i="45"/>
  <c r="K737" i="45"/>
  <c r="M737" i="45"/>
  <c r="P737" i="45"/>
  <c r="Q737" i="45"/>
  <c r="R737" i="45"/>
  <c r="S737" i="45" s="1"/>
  <c r="I738" i="45"/>
  <c r="K738" i="45"/>
  <c r="M738" i="45"/>
  <c r="P738" i="45"/>
  <c r="Q738" i="45"/>
  <c r="R738" i="45"/>
  <c r="S738" i="45" s="1"/>
  <c r="I739" i="45"/>
  <c r="K739" i="45"/>
  <c r="M739" i="45"/>
  <c r="P739" i="45"/>
  <c r="Q739" i="45"/>
  <c r="R739" i="45"/>
  <c r="S739" i="45"/>
  <c r="I740" i="45"/>
  <c r="K740" i="45"/>
  <c r="M740" i="45"/>
  <c r="P740" i="45"/>
  <c r="Q740" i="45"/>
  <c r="R740" i="45"/>
  <c r="S740" i="45" s="1"/>
  <c r="I741" i="45"/>
  <c r="K741" i="45"/>
  <c r="M741" i="45"/>
  <c r="P741" i="45"/>
  <c r="Q741" i="45"/>
  <c r="R741" i="45"/>
  <c r="S741" i="45" s="1"/>
  <c r="I742" i="45"/>
  <c r="K742" i="45"/>
  <c r="M742" i="45"/>
  <c r="P742" i="45"/>
  <c r="Q742" i="45"/>
  <c r="R742" i="45"/>
  <c r="S742" i="45" s="1"/>
  <c r="I743" i="45"/>
  <c r="K743" i="45"/>
  <c r="M743" i="45"/>
  <c r="P743" i="45"/>
  <c r="Q743" i="45"/>
  <c r="R743" i="45"/>
  <c r="S743" i="45" s="1"/>
  <c r="I744" i="45"/>
  <c r="K744" i="45"/>
  <c r="M744" i="45"/>
  <c r="P744" i="45"/>
  <c r="Q744" i="45"/>
  <c r="R744" i="45"/>
  <c r="S744" i="45" s="1"/>
  <c r="I745" i="45"/>
  <c r="K745" i="45"/>
  <c r="M745" i="45"/>
  <c r="P745" i="45"/>
  <c r="Q745" i="45"/>
  <c r="R745" i="45"/>
  <c r="S745" i="45" s="1"/>
  <c r="I746" i="45"/>
  <c r="K746" i="45"/>
  <c r="M746" i="45"/>
  <c r="P746" i="45"/>
  <c r="Q746" i="45"/>
  <c r="R746" i="45"/>
  <c r="S746" i="45" s="1"/>
  <c r="C747" i="45"/>
  <c r="I747" i="45"/>
  <c r="K747" i="45"/>
  <c r="M747" i="45"/>
  <c r="P747" i="45"/>
  <c r="Q747" i="45"/>
  <c r="R747" i="45"/>
  <c r="S747" i="45" s="1"/>
  <c r="I748" i="45"/>
  <c r="K748" i="45"/>
  <c r="M748" i="45"/>
  <c r="P748" i="45"/>
  <c r="Q748" i="45"/>
  <c r="R748" i="45"/>
  <c r="S748" i="45" s="1"/>
  <c r="I749" i="45"/>
  <c r="K749" i="45"/>
  <c r="M749" i="45"/>
  <c r="P749" i="45"/>
  <c r="Q749" i="45"/>
  <c r="R749" i="45"/>
  <c r="S749" i="45" s="1"/>
  <c r="I750" i="45"/>
  <c r="K750" i="45"/>
  <c r="M750" i="45"/>
  <c r="P750" i="45"/>
  <c r="Q750" i="45"/>
  <c r="R750" i="45"/>
  <c r="S750" i="45" s="1"/>
  <c r="I751" i="45"/>
  <c r="K751" i="45"/>
  <c r="M751" i="45"/>
  <c r="P751" i="45"/>
  <c r="Q751" i="45"/>
  <c r="R751" i="45"/>
  <c r="S751" i="45" s="1"/>
  <c r="I752" i="45"/>
  <c r="K752" i="45"/>
  <c r="M752" i="45"/>
  <c r="P752" i="45"/>
  <c r="Q752" i="45"/>
  <c r="R752" i="45"/>
  <c r="S752" i="45" s="1"/>
  <c r="I753" i="45"/>
  <c r="K753" i="45"/>
  <c r="M753" i="45"/>
  <c r="P753" i="45"/>
  <c r="Q753" i="45"/>
  <c r="R753" i="45"/>
  <c r="S753" i="45"/>
  <c r="I754" i="45"/>
  <c r="K754" i="45"/>
  <c r="M754" i="45"/>
  <c r="P754" i="45"/>
  <c r="Q754" i="45"/>
  <c r="R754" i="45"/>
  <c r="S754" i="45" s="1"/>
  <c r="I755" i="45"/>
  <c r="K755" i="45"/>
  <c r="M755" i="45"/>
  <c r="P755" i="45"/>
  <c r="Q755" i="45"/>
  <c r="R755" i="45"/>
  <c r="S755" i="45"/>
  <c r="I756" i="45"/>
  <c r="K756" i="45"/>
  <c r="M756" i="45"/>
  <c r="P756" i="45"/>
  <c r="Q756" i="45"/>
  <c r="R756" i="45"/>
  <c r="S756" i="45"/>
  <c r="C757" i="45"/>
  <c r="I757" i="45"/>
  <c r="K757" i="45"/>
  <c r="M757" i="45"/>
  <c r="P757" i="45"/>
  <c r="Q757" i="45"/>
  <c r="R757" i="45"/>
  <c r="S757" i="45" s="1"/>
  <c r="I758" i="45"/>
  <c r="K758" i="45"/>
  <c r="M758" i="45"/>
  <c r="P758" i="45"/>
  <c r="Q758" i="45"/>
  <c r="R758" i="45"/>
  <c r="S758" i="45" s="1"/>
  <c r="I759" i="45"/>
  <c r="K759" i="45"/>
  <c r="M759" i="45"/>
  <c r="P759" i="45"/>
  <c r="Q759" i="45"/>
  <c r="R759" i="45"/>
  <c r="S759" i="45"/>
  <c r="I760" i="45"/>
  <c r="K760" i="45"/>
  <c r="M760" i="45"/>
  <c r="P760" i="45"/>
  <c r="Q760" i="45"/>
  <c r="R760" i="45"/>
  <c r="S760" i="45" s="1"/>
  <c r="I761" i="45"/>
  <c r="K761" i="45"/>
  <c r="M761" i="45"/>
  <c r="P761" i="45"/>
  <c r="Q761" i="45"/>
  <c r="R761" i="45"/>
  <c r="S761" i="45"/>
  <c r="I762" i="45"/>
  <c r="K762" i="45"/>
  <c r="M762" i="45"/>
  <c r="P762" i="45"/>
  <c r="Q762" i="45"/>
  <c r="R762" i="45"/>
  <c r="S762" i="45" s="1"/>
  <c r="I763" i="45"/>
  <c r="K763" i="45"/>
  <c r="M763" i="45"/>
  <c r="P763" i="45"/>
  <c r="Q763" i="45"/>
  <c r="R763" i="45"/>
  <c r="S763" i="45" s="1"/>
  <c r="I764" i="45"/>
  <c r="K764" i="45"/>
  <c r="M764" i="45"/>
  <c r="P764" i="45"/>
  <c r="Q764" i="45"/>
  <c r="R764" i="45"/>
  <c r="S764" i="45" s="1"/>
  <c r="I765" i="45"/>
  <c r="K765" i="45"/>
  <c r="M765" i="45"/>
  <c r="P765" i="45"/>
  <c r="Q765" i="45"/>
  <c r="R765" i="45"/>
  <c r="S765" i="45" s="1"/>
  <c r="I766" i="45"/>
  <c r="K766" i="45"/>
  <c r="M766" i="45"/>
  <c r="P766" i="45"/>
  <c r="Q766" i="45"/>
  <c r="R766" i="45"/>
  <c r="S766" i="45" s="1"/>
  <c r="C767" i="45"/>
  <c r="I767" i="45"/>
  <c r="K767" i="45"/>
  <c r="M767" i="45"/>
  <c r="P767" i="45"/>
  <c r="Q767" i="45"/>
  <c r="R767" i="45"/>
  <c r="S767" i="45"/>
  <c r="I768" i="45"/>
  <c r="K768" i="45"/>
  <c r="M768" i="45"/>
  <c r="P768" i="45"/>
  <c r="Q768" i="45"/>
  <c r="R768" i="45"/>
  <c r="S768" i="45" s="1"/>
  <c r="I769" i="45"/>
  <c r="K769" i="45"/>
  <c r="M769" i="45"/>
  <c r="P769" i="45"/>
  <c r="Q769" i="45"/>
  <c r="R769" i="45"/>
  <c r="S769" i="45" s="1"/>
  <c r="I770" i="45"/>
  <c r="K770" i="45"/>
  <c r="M770" i="45"/>
  <c r="P770" i="45"/>
  <c r="Q770" i="45"/>
  <c r="R770" i="45"/>
  <c r="S770" i="45" s="1"/>
  <c r="I771" i="45"/>
  <c r="K771" i="45"/>
  <c r="M771" i="45"/>
  <c r="P771" i="45"/>
  <c r="Q771" i="45"/>
  <c r="R771" i="45"/>
  <c r="S771" i="45" s="1"/>
  <c r="I772" i="45"/>
  <c r="K772" i="45"/>
  <c r="M772" i="45"/>
  <c r="P772" i="45"/>
  <c r="Q772" i="45"/>
  <c r="R772" i="45"/>
  <c r="S772" i="45"/>
  <c r="I773" i="45"/>
  <c r="K773" i="45"/>
  <c r="M773" i="45"/>
  <c r="P773" i="45"/>
  <c r="Q773" i="45"/>
  <c r="R773" i="45"/>
  <c r="S773" i="45" s="1"/>
  <c r="I774" i="45"/>
  <c r="K774" i="45"/>
  <c r="M774" i="45"/>
  <c r="P774" i="45"/>
  <c r="Q774" i="45"/>
  <c r="R774" i="45"/>
  <c r="S774" i="45" s="1"/>
  <c r="I775" i="45"/>
  <c r="K775" i="45"/>
  <c r="M775" i="45"/>
  <c r="P775" i="45"/>
  <c r="Q775" i="45"/>
  <c r="R775" i="45"/>
  <c r="S775" i="45" s="1"/>
  <c r="I776" i="45"/>
  <c r="K776" i="45"/>
  <c r="M776" i="45"/>
  <c r="P776" i="45"/>
  <c r="Q776" i="45"/>
  <c r="R776" i="45"/>
  <c r="S776" i="45"/>
  <c r="C777" i="45"/>
  <c r="I777" i="45"/>
  <c r="K777" i="45"/>
  <c r="M777" i="45"/>
  <c r="P777" i="45"/>
  <c r="Q777" i="45"/>
  <c r="R777" i="45"/>
  <c r="S777" i="45"/>
  <c r="I778" i="45"/>
  <c r="K778" i="45"/>
  <c r="M778" i="45"/>
  <c r="P778" i="45"/>
  <c r="Q778" i="45"/>
  <c r="R778" i="45"/>
  <c r="S778" i="45" s="1"/>
  <c r="I779" i="45"/>
  <c r="K779" i="45"/>
  <c r="M779" i="45"/>
  <c r="P779" i="45"/>
  <c r="Q779" i="45"/>
  <c r="R779" i="45"/>
  <c r="S779" i="45"/>
  <c r="I780" i="45"/>
  <c r="K780" i="45"/>
  <c r="M780" i="45"/>
  <c r="P780" i="45"/>
  <c r="Q780" i="45"/>
  <c r="R780" i="45"/>
  <c r="S780" i="45" s="1"/>
  <c r="I781" i="45"/>
  <c r="K781" i="45"/>
  <c r="M781" i="45"/>
  <c r="P781" i="45"/>
  <c r="Q781" i="45"/>
  <c r="R781" i="45"/>
  <c r="S781" i="45"/>
  <c r="I782" i="45"/>
  <c r="K782" i="45"/>
  <c r="M782" i="45"/>
  <c r="P782" i="45"/>
  <c r="Q782" i="45"/>
  <c r="R782" i="45"/>
  <c r="S782" i="45" s="1"/>
  <c r="I783" i="45"/>
  <c r="K783" i="45"/>
  <c r="M783" i="45"/>
  <c r="P783" i="45"/>
  <c r="Q783" i="45"/>
  <c r="R783" i="45"/>
  <c r="S783" i="45" s="1"/>
  <c r="I784" i="45"/>
  <c r="K784" i="45"/>
  <c r="M784" i="45"/>
  <c r="P784" i="45"/>
  <c r="Q784" i="45"/>
  <c r="R784" i="45"/>
  <c r="S784" i="45"/>
  <c r="I785" i="45"/>
  <c r="K785" i="45"/>
  <c r="M785" i="45"/>
  <c r="P785" i="45"/>
  <c r="Q785" i="45"/>
  <c r="R785" i="45"/>
  <c r="S785" i="45" s="1"/>
  <c r="I786" i="45"/>
  <c r="K786" i="45"/>
  <c r="M786" i="45"/>
  <c r="P786" i="45"/>
  <c r="Q786" i="45"/>
  <c r="R786" i="45"/>
  <c r="S786" i="45" s="1"/>
  <c r="C787" i="45"/>
  <c r="I787" i="45"/>
  <c r="K787" i="45"/>
  <c r="M787" i="45"/>
  <c r="P787" i="45"/>
  <c r="Q787" i="45"/>
  <c r="R787" i="45"/>
  <c r="S787" i="45" s="1"/>
  <c r="I788" i="45"/>
  <c r="K788" i="45"/>
  <c r="M788" i="45"/>
  <c r="P788" i="45"/>
  <c r="Q788" i="45"/>
  <c r="R788" i="45"/>
  <c r="S788" i="45"/>
  <c r="I789" i="45"/>
  <c r="K789" i="45"/>
  <c r="M789" i="45"/>
  <c r="P789" i="45"/>
  <c r="Q789" i="45"/>
  <c r="R789" i="45"/>
  <c r="S789" i="45" s="1"/>
  <c r="I790" i="45"/>
  <c r="K790" i="45"/>
  <c r="M790" i="45"/>
  <c r="P790" i="45"/>
  <c r="Q790" i="45"/>
  <c r="R790" i="45"/>
  <c r="S790" i="45" s="1"/>
  <c r="I791" i="45"/>
  <c r="K791" i="45"/>
  <c r="M791" i="45"/>
  <c r="P791" i="45"/>
  <c r="Q791" i="45"/>
  <c r="R791" i="45"/>
  <c r="S791" i="45" s="1"/>
  <c r="I792" i="45"/>
  <c r="K792" i="45"/>
  <c r="M792" i="45"/>
  <c r="P792" i="45"/>
  <c r="Q792" i="45"/>
  <c r="R792" i="45"/>
  <c r="S792" i="45" s="1"/>
  <c r="I793" i="45"/>
  <c r="K793" i="45"/>
  <c r="M793" i="45"/>
  <c r="P793" i="45"/>
  <c r="Q793" i="45"/>
  <c r="R793" i="45"/>
  <c r="S793" i="45" s="1"/>
  <c r="I794" i="45"/>
  <c r="K794" i="45"/>
  <c r="M794" i="45"/>
  <c r="P794" i="45"/>
  <c r="Q794" i="45"/>
  <c r="R794" i="45"/>
  <c r="S794" i="45" s="1"/>
  <c r="I795" i="45"/>
  <c r="K795" i="45"/>
  <c r="M795" i="45"/>
  <c r="P795" i="45"/>
  <c r="Q795" i="45"/>
  <c r="R795" i="45"/>
  <c r="S795" i="45"/>
  <c r="I796" i="45"/>
  <c r="K796" i="45"/>
  <c r="M796" i="45"/>
  <c r="P796" i="45"/>
  <c r="Q796" i="45"/>
  <c r="R796" i="45"/>
  <c r="S796" i="45" s="1"/>
  <c r="C797" i="45"/>
  <c r="I797" i="45"/>
  <c r="K797" i="45"/>
  <c r="M797" i="45"/>
  <c r="P797" i="45"/>
  <c r="Q797" i="45"/>
  <c r="R797" i="45"/>
  <c r="S797" i="45" s="1"/>
  <c r="I798" i="45"/>
  <c r="K798" i="45"/>
  <c r="M798" i="45"/>
  <c r="P798" i="45"/>
  <c r="Q798" i="45"/>
  <c r="R798" i="45"/>
  <c r="S798" i="45" s="1"/>
  <c r="I799" i="45"/>
  <c r="K799" i="45"/>
  <c r="M799" i="45"/>
  <c r="P799" i="45"/>
  <c r="Q799" i="45"/>
  <c r="R799" i="45"/>
  <c r="S799" i="45" s="1"/>
  <c r="I800" i="45"/>
  <c r="K800" i="45"/>
  <c r="M800" i="45"/>
  <c r="P800" i="45"/>
  <c r="Q800" i="45"/>
  <c r="R800" i="45"/>
  <c r="S800" i="45" s="1"/>
  <c r="I801" i="45"/>
  <c r="K801" i="45"/>
  <c r="M801" i="45"/>
  <c r="P801" i="45"/>
  <c r="Q801" i="45"/>
  <c r="R801" i="45"/>
  <c r="S801" i="45"/>
  <c r="I802" i="45"/>
  <c r="K802" i="45"/>
  <c r="M802" i="45"/>
  <c r="P802" i="45"/>
  <c r="Q802" i="45"/>
  <c r="R802" i="45"/>
  <c r="S802" i="45"/>
  <c r="I803" i="45"/>
  <c r="K803" i="45"/>
  <c r="M803" i="45"/>
  <c r="P803" i="45"/>
  <c r="Q803" i="45"/>
  <c r="R803" i="45"/>
  <c r="S803" i="45" s="1"/>
  <c r="I804" i="45"/>
  <c r="K804" i="45"/>
  <c r="M804" i="45"/>
  <c r="P804" i="45"/>
  <c r="Q804" i="45"/>
  <c r="R804" i="45"/>
  <c r="S804" i="45" s="1"/>
  <c r="I805" i="45"/>
  <c r="K805" i="45"/>
  <c r="M805" i="45"/>
  <c r="P805" i="45"/>
  <c r="Q805" i="45"/>
  <c r="R805" i="45"/>
  <c r="S805" i="45" s="1"/>
  <c r="I806" i="45"/>
  <c r="K806" i="45"/>
  <c r="M806" i="45"/>
  <c r="P806" i="45"/>
  <c r="Q806" i="45"/>
  <c r="R806" i="45"/>
  <c r="S806" i="45" s="1"/>
  <c r="C807" i="45"/>
  <c r="I807" i="45"/>
  <c r="K807" i="45"/>
  <c r="M807" i="45"/>
  <c r="P807" i="45"/>
  <c r="Q807" i="45"/>
  <c r="R807" i="45"/>
  <c r="S807" i="45" s="1"/>
  <c r="I808" i="45"/>
  <c r="K808" i="45"/>
  <c r="M808" i="45"/>
  <c r="P808" i="45"/>
  <c r="Q808" i="45"/>
  <c r="R808" i="45"/>
  <c r="S808" i="45"/>
  <c r="I809" i="45"/>
  <c r="K809" i="45"/>
  <c r="M809" i="45"/>
  <c r="P809" i="45"/>
  <c r="Q809" i="45"/>
  <c r="R809" i="45"/>
  <c r="S809" i="45" s="1"/>
  <c r="I810" i="45"/>
  <c r="K810" i="45"/>
  <c r="M810" i="45"/>
  <c r="P810" i="45"/>
  <c r="Q810" i="45"/>
  <c r="R810" i="45"/>
  <c r="S810" i="45"/>
  <c r="I811" i="45"/>
  <c r="K811" i="45"/>
  <c r="M811" i="45"/>
  <c r="P811" i="45"/>
  <c r="Q811" i="45"/>
  <c r="R811" i="45"/>
  <c r="S811" i="45" s="1"/>
  <c r="I812" i="45"/>
  <c r="K812" i="45"/>
  <c r="M812" i="45"/>
  <c r="P812" i="45"/>
  <c r="Q812" i="45"/>
  <c r="R812" i="45"/>
  <c r="S812" i="45" s="1"/>
  <c r="I813" i="45"/>
  <c r="K813" i="45"/>
  <c r="M813" i="45"/>
  <c r="P813" i="45"/>
  <c r="Q813" i="45"/>
  <c r="R813" i="45"/>
  <c r="S813" i="45"/>
  <c r="I814" i="45"/>
  <c r="K814" i="45"/>
  <c r="M814" i="45"/>
  <c r="P814" i="45"/>
  <c r="Q814" i="45"/>
  <c r="R814" i="45"/>
  <c r="S814" i="45" s="1"/>
  <c r="I815" i="45"/>
  <c r="K815" i="45"/>
  <c r="M815" i="45"/>
  <c r="P815" i="45"/>
  <c r="Q815" i="45"/>
  <c r="R815" i="45"/>
  <c r="S815" i="45" s="1"/>
  <c r="I816" i="45"/>
  <c r="K816" i="45"/>
  <c r="M816" i="45"/>
  <c r="P816" i="45"/>
  <c r="Q816" i="45"/>
  <c r="R816" i="45"/>
  <c r="S816" i="45" s="1"/>
  <c r="C817" i="45"/>
  <c r="I817" i="45"/>
  <c r="K817" i="45"/>
  <c r="M817" i="45"/>
  <c r="P817" i="45"/>
  <c r="Q817" i="45"/>
  <c r="R817" i="45"/>
  <c r="S817" i="45" s="1"/>
  <c r="I818" i="45"/>
  <c r="K818" i="45"/>
  <c r="M818" i="45"/>
  <c r="P818" i="45"/>
  <c r="Q818" i="45"/>
  <c r="R818" i="45"/>
  <c r="S818" i="45" s="1"/>
  <c r="I819" i="45"/>
  <c r="K819" i="45"/>
  <c r="M819" i="45"/>
  <c r="P819" i="45"/>
  <c r="Q819" i="45"/>
  <c r="R819" i="45"/>
  <c r="S819" i="45" s="1"/>
  <c r="I820" i="45"/>
  <c r="K820" i="45"/>
  <c r="M820" i="45"/>
  <c r="P820" i="45"/>
  <c r="Q820" i="45"/>
  <c r="R820" i="45"/>
  <c r="S820" i="45" s="1"/>
  <c r="I821" i="45"/>
  <c r="K821" i="45"/>
  <c r="M821" i="45"/>
  <c r="P821" i="45"/>
  <c r="Q821" i="45"/>
  <c r="R821" i="45"/>
  <c r="S821" i="45" s="1"/>
  <c r="I822" i="45"/>
  <c r="K822" i="45"/>
  <c r="M822" i="45"/>
  <c r="P822" i="45"/>
  <c r="Q822" i="45"/>
  <c r="R822" i="45"/>
  <c r="S822" i="45" s="1"/>
  <c r="I823" i="45"/>
  <c r="K823" i="45"/>
  <c r="M823" i="45"/>
  <c r="P823" i="45"/>
  <c r="Q823" i="45"/>
  <c r="R823" i="45"/>
  <c r="S823" i="45"/>
  <c r="I824" i="45"/>
  <c r="K824" i="45"/>
  <c r="M824" i="45"/>
  <c r="P824" i="45"/>
  <c r="Q824" i="45"/>
  <c r="R824" i="45"/>
  <c r="S824" i="45"/>
  <c r="I825" i="45"/>
  <c r="K825" i="45"/>
  <c r="M825" i="45"/>
  <c r="P825" i="45"/>
  <c r="Q825" i="45"/>
  <c r="R825" i="45"/>
  <c r="S825" i="45" s="1"/>
  <c r="I826" i="45"/>
  <c r="K826" i="45"/>
  <c r="M826" i="45"/>
  <c r="P826" i="45"/>
  <c r="Q826" i="45"/>
  <c r="R826" i="45"/>
  <c r="S826" i="45"/>
  <c r="C827" i="45"/>
  <c r="I827" i="45"/>
  <c r="K827" i="45"/>
  <c r="M827" i="45"/>
  <c r="P827" i="45"/>
  <c r="Q827" i="45"/>
  <c r="R827" i="45"/>
  <c r="S827" i="45" s="1"/>
  <c r="I828" i="45"/>
  <c r="K828" i="45"/>
  <c r="M828" i="45"/>
  <c r="P828" i="45"/>
  <c r="Q828" i="45"/>
  <c r="R828" i="45"/>
  <c r="S828" i="45"/>
  <c r="I829" i="45"/>
  <c r="K829" i="45"/>
  <c r="M829" i="45"/>
  <c r="P829" i="45"/>
  <c r="Q829" i="45"/>
  <c r="R829" i="45"/>
  <c r="S829" i="45" s="1"/>
  <c r="I830" i="45"/>
  <c r="K830" i="45"/>
  <c r="M830" i="45"/>
  <c r="P830" i="45"/>
  <c r="Q830" i="45"/>
  <c r="R830" i="45"/>
  <c r="S830" i="45" s="1"/>
  <c r="I831" i="45"/>
  <c r="K831" i="45"/>
  <c r="M831" i="45"/>
  <c r="P831" i="45"/>
  <c r="Q831" i="45"/>
  <c r="R831" i="45"/>
  <c r="S831" i="45" s="1"/>
  <c r="I832" i="45"/>
  <c r="K832" i="45"/>
  <c r="M832" i="45"/>
  <c r="P832" i="45"/>
  <c r="Q832" i="45"/>
  <c r="R832" i="45"/>
  <c r="S832" i="45"/>
  <c r="I833" i="45"/>
  <c r="K833" i="45"/>
  <c r="M833" i="45"/>
  <c r="P833" i="45"/>
  <c r="Q833" i="45"/>
  <c r="R833" i="45"/>
  <c r="S833" i="45"/>
  <c r="I834" i="45"/>
  <c r="K834" i="45"/>
  <c r="M834" i="45"/>
  <c r="P834" i="45"/>
  <c r="Q834" i="45"/>
  <c r="R834" i="45"/>
  <c r="S834" i="45" s="1"/>
  <c r="I835" i="45"/>
  <c r="K835" i="45"/>
  <c r="M835" i="45"/>
  <c r="P835" i="45"/>
  <c r="Q835" i="45"/>
  <c r="R835" i="45"/>
  <c r="S835" i="45" s="1"/>
  <c r="I836" i="45"/>
  <c r="K836" i="45"/>
  <c r="M836" i="45"/>
  <c r="P836" i="45"/>
  <c r="Q836" i="45"/>
  <c r="R836" i="45"/>
  <c r="S836" i="45" s="1"/>
  <c r="C837" i="45"/>
  <c r="I837" i="45"/>
  <c r="K837" i="45"/>
  <c r="M837" i="45"/>
  <c r="P837" i="45"/>
  <c r="Q837" i="45"/>
  <c r="R837" i="45"/>
  <c r="S837" i="45" s="1"/>
  <c r="I838" i="45"/>
  <c r="K838" i="45"/>
  <c r="M838" i="45"/>
  <c r="P838" i="45"/>
  <c r="Q838" i="45"/>
  <c r="R838" i="45"/>
  <c r="S838" i="45" s="1"/>
  <c r="I839" i="45"/>
  <c r="K839" i="45"/>
  <c r="M839" i="45"/>
  <c r="P839" i="45"/>
  <c r="Q839" i="45"/>
  <c r="R839" i="45"/>
  <c r="S839" i="45" s="1"/>
  <c r="I840" i="45"/>
  <c r="K840" i="45"/>
  <c r="M840" i="45"/>
  <c r="P840" i="45"/>
  <c r="Q840" i="45"/>
  <c r="R840" i="45"/>
  <c r="S840" i="45"/>
  <c r="I841" i="45"/>
  <c r="K841" i="45"/>
  <c r="M841" i="45"/>
  <c r="P841" i="45"/>
  <c r="Q841" i="45"/>
  <c r="R841" i="45"/>
  <c r="S841" i="45" s="1"/>
  <c r="I842" i="45"/>
  <c r="K842" i="45"/>
  <c r="M842" i="45"/>
  <c r="P842" i="45"/>
  <c r="Q842" i="45"/>
  <c r="R842" i="45"/>
  <c r="S842" i="45"/>
  <c r="I843" i="45"/>
  <c r="K843" i="45"/>
  <c r="M843" i="45"/>
  <c r="P843" i="45"/>
  <c r="Q843" i="45"/>
  <c r="R843" i="45"/>
  <c r="S843" i="45" s="1"/>
  <c r="I844" i="45"/>
  <c r="K844" i="45"/>
  <c r="M844" i="45"/>
  <c r="P844" i="45"/>
  <c r="Q844" i="45"/>
  <c r="R844" i="45"/>
  <c r="S844" i="45"/>
  <c r="I845" i="45"/>
  <c r="K845" i="45"/>
  <c r="M845" i="45"/>
  <c r="P845" i="45"/>
  <c r="Q845" i="45"/>
  <c r="R845" i="45"/>
  <c r="S845" i="45" s="1"/>
  <c r="I846" i="45"/>
  <c r="K846" i="45"/>
  <c r="M846" i="45"/>
  <c r="P846" i="45"/>
  <c r="Q846" i="45"/>
  <c r="R846" i="45"/>
  <c r="S846" i="45" s="1"/>
  <c r="C847" i="45"/>
  <c r="I847" i="45"/>
  <c r="K847" i="45"/>
  <c r="M847" i="45"/>
  <c r="P847" i="45"/>
  <c r="Q847" i="45"/>
  <c r="R847" i="45"/>
  <c r="S847" i="45" s="1"/>
  <c r="I848" i="45"/>
  <c r="K848" i="45"/>
  <c r="M848" i="45"/>
  <c r="P848" i="45"/>
  <c r="Q848" i="45"/>
  <c r="R848" i="45"/>
  <c r="S848" i="45" s="1"/>
  <c r="I849" i="45"/>
  <c r="K849" i="45"/>
  <c r="M849" i="45"/>
  <c r="P849" i="45"/>
  <c r="Q849" i="45"/>
  <c r="R849" i="45"/>
  <c r="S849" i="45" s="1"/>
  <c r="I850" i="45"/>
  <c r="K850" i="45"/>
  <c r="M850" i="45"/>
  <c r="P850" i="45"/>
  <c r="Q850" i="45"/>
  <c r="R850" i="45"/>
  <c r="S850" i="45"/>
  <c r="I851" i="45"/>
  <c r="K851" i="45"/>
  <c r="M851" i="45"/>
  <c r="P851" i="45"/>
  <c r="Q851" i="45"/>
  <c r="R851" i="45"/>
  <c r="S851" i="45" s="1"/>
  <c r="I852" i="45"/>
  <c r="K852" i="45"/>
  <c r="M852" i="45"/>
  <c r="P852" i="45"/>
  <c r="Q852" i="45"/>
  <c r="R852" i="45"/>
  <c r="S852" i="45"/>
  <c r="I853" i="45"/>
  <c r="K853" i="45"/>
  <c r="M853" i="45"/>
  <c r="P853" i="45"/>
  <c r="Q853" i="45"/>
  <c r="R853" i="45"/>
  <c r="S853" i="45" s="1"/>
  <c r="I854" i="45"/>
  <c r="K854" i="45"/>
  <c r="M854" i="45"/>
  <c r="P854" i="45"/>
  <c r="Q854" i="45"/>
  <c r="R854" i="45"/>
  <c r="S854" i="45"/>
  <c r="I855" i="45"/>
  <c r="K855" i="45"/>
  <c r="M855" i="45"/>
  <c r="P855" i="45"/>
  <c r="Q855" i="45"/>
  <c r="R855" i="45"/>
  <c r="S855" i="45" s="1"/>
  <c r="I856" i="45"/>
  <c r="K856" i="45"/>
  <c r="M856" i="45"/>
  <c r="P856" i="45"/>
  <c r="Q856" i="45"/>
  <c r="R856" i="45"/>
  <c r="S856" i="45" s="1"/>
  <c r="C857" i="45"/>
  <c r="I857" i="45"/>
  <c r="K857" i="45"/>
  <c r="M857" i="45"/>
  <c r="P857" i="45"/>
  <c r="Q857" i="45"/>
  <c r="R857" i="45"/>
  <c r="S857" i="45" s="1"/>
  <c r="I858" i="45"/>
  <c r="K858" i="45"/>
  <c r="M858" i="45"/>
  <c r="P858" i="45"/>
  <c r="Q858" i="45"/>
  <c r="R858" i="45"/>
  <c r="S858" i="45" s="1"/>
  <c r="I859" i="45"/>
  <c r="K859" i="45"/>
  <c r="M859" i="45"/>
  <c r="P859" i="45"/>
  <c r="Q859" i="45"/>
  <c r="R859" i="45"/>
  <c r="S859" i="45"/>
  <c r="I860" i="45"/>
  <c r="K860" i="45"/>
  <c r="M860" i="45"/>
  <c r="P860" i="45"/>
  <c r="Q860" i="45"/>
  <c r="R860" i="45"/>
  <c r="S860" i="45"/>
  <c r="I861" i="45"/>
  <c r="K861" i="45"/>
  <c r="M861" i="45"/>
  <c r="P861" i="45"/>
  <c r="Q861" i="45"/>
  <c r="R861" i="45"/>
  <c r="S861" i="45" s="1"/>
  <c r="I862" i="45"/>
  <c r="K862" i="45"/>
  <c r="M862" i="45"/>
  <c r="P862" i="45"/>
  <c r="Q862" i="45"/>
  <c r="R862" i="45"/>
  <c r="S862" i="45" s="1"/>
  <c r="I863" i="45"/>
  <c r="K863" i="45"/>
  <c r="M863" i="45"/>
  <c r="P863" i="45"/>
  <c r="Q863" i="45"/>
  <c r="R863" i="45"/>
  <c r="S863" i="45" s="1"/>
  <c r="I864" i="45"/>
  <c r="K864" i="45"/>
  <c r="M864" i="45"/>
  <c r="P864" i="45"/>
  <c r="Q864" i="45"/>
  <c r="R864" i="45"/>
  <c r="S864" i="45"/>
  <c r="I865" i="45"/>
  <c r="K865" i="45"/>
  <c r="M865" i="45"/>
  <c r="P865" i="45"/>
  <c r="Q865" i="45"/>
  <c r="R865" i="45"/>
  <c r="S865" i="45" s="1"/>
  <c r="I866" i="45"/>
  <c r="K866" i="45"/>
  <c r="M866" i="45"/>
  <c r="P866" i="45"/>
  <c r="Q866" i="45"/>
  <c r="R866" i="45"/>
  <c r="S866" i="45" s="1"/>
  <c r="C867" i="45"/>
  <c r="I867" i="45"/>
  <c r="K867" i="45"/>
  <c r="M867" i="45"/>
  <c r="P867" i="45"/>
  <c r="Q867" i="45"/>
  <c r="R867" i="45"/>
  <c r="S867" i="45" s="1"/>
  <c r="I868" i="45"/>
  <c r="K868" i="45"/>
  <c r="M868" i="45"/>
  <c r="P868" i="45"/>
  <c r="Q868" i="45"/>
  <c r="R868" i="45"/>
  <c r="S868" i="45" s="1"/>
  <c r="I869" i="45"/>
  <c r="K869" i="45"/>
  <c r="M869" i="45"/>
  <c r="P869" i="45"/>
  <c r="Q869" i="45"/>
  <c r="R869" i="45"/>
  <c r="S869" i="45" s="1"/>
  <c r="I870" i="45"/>
  <c r="K870" i="45"/>
  <c r="M870" i="45"/>
  <c r="P870" i="45"/>
  <c r="Q870" i="45"/>
  <c r="R870" i="45"/>
  <c r="S870" i="45" s="1"/>
  <c r="I871" i="45"/>
  <c r="K871" i="45"/>
  <c r="M871" i="45"/>
  <c r="P871" i="45"/>
  <c r="Q871" i="45"/>
  <c r="R871" i="45"/>
  <c r="S871" i="45" s="1"/>
  <c r="I872" i="45"/>
  <c r="K872" i="45"/>
  <c r="M872" i="45"/>
  <c r="P872" i="45"/>
  <c r="Q872" i="45"/>
  <c r="R872" i="45"/>
  <c r="S872" i="45"/>
  <c r="I873" i="45"/>
  <c r="K873" i="45"/>
  <c r="M873" i="45"/>
  <c r="P873" i="45"/>
  <c r="Q873" i="45"/>
  <c r="R873" i="45"/>
  <c r="S873" i="45" s="1"/>
  <c r="I874" i="45"/>
  <c r="K874" i="45"/>
  <c r="M874" i="45"/>
  <c r="P874" i="45"/>
  <c r="Q874" i="45"/>
  <c r="R874" i="45"/>
  <c r="S874" i="45" s="1"/>
  <c r="I875" i="45"/>
  <c r="K875" i="45"/>
  <c r="M875" i="45"/>
  <c r="P875" i="45"/>
  <c r="Q875" i="45"/>
  <c r="R875" i="45"/>
  <c r="S875" i="45"/>
  <c r="I876" i="45"/>
  <c r="K876" i="45"/>
  <c r="M876" i="45"/>
  <c r="P876" i="45"/>
  <c r="Q876" i="45"/>
  <c r="R876" i="45"/>
  <c r="S876" i="45"/>
  <c r="C877" i="45"/>
  <c r="I877" i="45"/>
  <c r="K877" i="45"/>
  <c r="M877" i="45"/>
  <c r="P877" i="45"/>
  <c r="Q877" i="45"/>
  <c r="R877" i="45"/>
  <c r="S877" i="45"/>
  <c r="I878" i="45"/>
  <c r="K878" i="45"/>
  <c r="M878" i="45"/>
  <c r="P878" i="45"/>
  <c r="Q878" i="45"/>
  <c r="R878" i="45"/>
  <c r="S878" i="45"/>
  <c r="I879" i="45"/>
  <c r="K879" i="45"/>
  <c r="M879" i="45"/>
  <c r="P879" i="45"/>
  <c r="Q879" i="45"/>
  <c r="R879" i="45"/>
  <c r="S879" i="45" s="1"/>
  <c r="I880" i="45"/>
  <c r="K880" i="45"/>
  <c r="M880" i="45"/>
  <c r="P880" i="45"/>
  <c r="Q880" i="45"/>
  <c r="R880" i="45"/>
  <c r="S880" i="45" s="1"/>
  <c r="I881" i="45"/>
  <c r="K881" i="45"/>
  <c r="M881" i="45"/>
  <c r="P881" i="45"/>
  <c r="Q881" i="45"/>
  <c r="R881" i="45"/>
  <c r="S881" i="45"/>
  <c r="I882" i="45"/>
  <c r="K882" i="45"/>
  <c r="M882" i="45"/>
  <c r="P882" i="45"/>
  <c r="Q882" i="45"/>
  <c r="R882" i="45"/>
  <c r="S882" i="45" s="1"/>
  <c r="I883" i="45"/>
  <c r="K883" i="45"/>
  <c r="M883" i="45"/>
  <c r="P883" i="45"/>
  <c r="Q883" i="45"/>
  <c r="R883" i="45"/>
  <c r="S883" i="45" s="1"/>
  <c r="I884" i="45"/>
  <c r="K884" i="45"/>
  <c r="M884" i="45"/>
  <c r="P884" i="45"/>
  <c r="Q884" i="45"/>
  <c r="R884" i="45"/>
  <c r="S884" i="45"/>
  <c r="I885" i="45"/>
  <c r="K885" i="45"/>
  <c r="M885" i="45"/>
  <c r="P885" i="45"/>
  <c r="Q885" i="45"/>
  <c r="R885" i="45"/>
  <c r="S885" i="45" s="1"/>
  <c r="I886" i="45"/>
  <c r="K886" i="45"/>
  <c r="M886" i="45"/>
  <c r="P886" i="45"/>
  <c r="Q886" i="45"/>
  <c r="R886" i="45"/>
  <c r="S886" i="45" s="1"/>
  <c r="C887" i="45"/>
  <c r="I887" i="45"/>
  <c r="K887" i="45"/>
  <c r="M887" i="45"/>
  <c r="P887" i="45"/>
  <c r="Q887" i="45"/>
  <c r="R887" i="45"/>
  <c r="S887" i="45"/>
  <c r="I888" i="45"/>
  <c r="K888" i="45"/>
  <c r="M888" i="45"/>
  <c r="P888" i="45"/>
  <c r="Q888" i="45"/>
  <c r="R888" i="45"/>
  <c r="S888" i="45" s="1"/>
  <c r="I889" i="45"/>
  <c r="K889" i="45"/>
  <c r="M889" i="45"/>
  <c r="P889" i="45"/>
  <c r="Q889" i="45"/>
  <c r="R889" i="45"/>
  <c r="S889" i="45" s="1"/>
  <c r="I890" i="45"/>
  <c r="K890" i="45"/>
  <c r="M890" i="45"/>
  <c r="P890" i="45"/>
  <c r="Q890" i="45"/>
  <c r="R890" i="45"/>
  <c r="S890" i="45" s="1"/>
  <c r="I891" i="45"/>
  <c r="K891" i="45"/>
  <c r="M891" i="45"/>
  <c r="P891" i="45"/>
  <c r="Q891" i="45"/>
  <c r="R891" i="45"/>
  <c r="S891" i="45" s="1"/>
  <c r="I892" i="45"/>
  <c r="K892" i="45"/>
  <c r="M892" i="45"/>
  <c r="P892" i="45"/>
  <c r="Q892" i="45"/>
  <c r="R892" i="45"/>
  <c r="S892" i="45" s="1"/>
  <c r="I893" i="45"/>
  <c r="K893" i="45"/>
  <c r="M893" i="45"/>
  <c r="P893" i="45"/>
  <c r="Q893" i="45"/>
  <c r="R893" i="45"/>
  <c r="S893" i="45" s="1"/>
  <c r="I894" i="45"/>
  <c r="K894" i="45"/>
  <c r="M894" i="45"/>
  <c r="P894" i="45"/>
  <c r="Q894" i="45"/>
  <c r="R894" i="45"/>
  <c r="S894" i="45"/>
  <c r="I895" i="45"/>
  <c r="K895" i="45"/>
  <c r="M895" i="45"/>
  <c r="P895" i="45"/>
  <c r="Q895" i="45"/>
  <c r="R895" i="45"/>
  <c r="S895" i="45" s="1"/>
  <c r="I896" i="45"/>
  <c r="K896" i="45"/>
  <c r="M896" i="45"/>
  <c r="P896" i="45"/>
  <c r="Q896" i="45"/>
  <c r="R896" i="45"/>
  <c r="S896" i="45" s="1"/>
  <c r="C897" i="45"/>
  <c r="I897" i="45"/>
  <c r="K897" i="45"/>
  <c r="M897" i="45"/>
  <c r="P897" i="45"/>
  <c r="Q897" i="45"/>
  <c r="R897" i="45"/>
  <c r="S897" i="45" s="1"/>
  <c r="I898" i="45"/>
  <c r="K898" i="45"/>
  <c r="M898" i="45"/>
  <c r="P898" i="45"/>
  <c r="Q898" i="45"/>
  <c r="R898" i="45"/>
  <c r="S898" i="45" s="1"/>
  <c r="I899" i="45"/>
  <c r="K899" i="45"/>
  <c r="M899" i="45"/>
  <c r="P899" i="45"/>
  <c r="Q899" i="45"/>
  <c r="R899" i="45"/>
  <c r="S899" i="45"/>
  <c r="I900" i="45"/>
  <c r="K900" i="45"/>
  <c r="M900" i="45"/>
  <c r="P900" i="45"/>
  <c r="Q900" i="45"/>
  <c r="R900" i="45"/>
  <c r="S900" i="45" s="1"/>
  <c r="I901" i="45"/>
  <c r="K901" i="45"/>
  <c r="M901" i="45"/>
  <c r="P901" i="45"/>
  <c r="Q901" i="45"/>
  <c r="R901" i="45"/>
  <c r="S901" i="45" s="1"/>
  <c r="I902" i="45"/>
  <c r="K902" i="45"/>
  <c r="M902" i="45"/>
  <c r="P902" i="45"/>
  <c r="Q902" i="45"/>
  <c r="R902" i="45"/>
  <c r="S902" i="45" s="1"/>
  <c r="I903" i="45"/>
  <c r="K903" i="45"/>
  <c r="M903" i="45"/>
  <c r="P903" i="45"/>
  <c r="Q903" i="45"/>
  <c r="R903" i="45"/>
  <c r="S903" i="45" s="1"/>
  <c r="I904" i="45"/>
  <c r="K904" i="45"/>
  <c r="M904" i="45"/>
  <c r="P904" i="45"/>
  <c r="Q904" i="45"/>
  <c r="R904" i="45"/>
  <c r="S904" i="45" s="1"/>
  <c r="I905" i="45"/>
  <c r="K905" i="45"/>
  <c r="M905" i="45"/>
  <c r="P905" i="45"/>
  <c r="Q905" i="45"/>
  <c r="R905" i="45"/>
  <c r="S905" i="45" s="1"/>
  <c r="I906" i="45"/>
  <c r="K906" i="45"/>
  <c r="M906" i="45"/>
  <c r="P906" i="45"/>
  <c r="Q906" i="45"/>
  <c r="R906" i="45"/>
  <c r="S906" i="45" s="1"/>
  <c r="C907" i="45"/>
  <c r="I907" i="45"/>
  <c r="K907" i="45"/>
  <c r="M907" i="45"/>
  <c r="P907" i="45"/>
  <c r="Q907" i="45"/>
  <c r="R907" i="45"/>
  <c r="S907" i="45" s="1"/>
  <c r="I908" i="45"/>
  <c r="K908" i="45"/>
  <c r="M908" i="45"/>
  <c r="P908" i="45"/>
  <c r="Q908" i="45"/>
  <c r="R908" i="45"/>
  <c r="S908" i="45" s="1"/>
  <c r="I909" i="45"/>
  <c r="K909" i="45"/>
  <c r="M909" i="45"/>
  <c r="P909" i="45"/>
  <c r="Q909" i="45"/>
  <c r="R909" i="45"/>
  <c r="S909" i="45" s="1"/>
  <c r="I910" i="45"/>
  <c r="K910" i="45"/>
  <c r="M910" i="45"/>
  <c r="P910" i="45"/>
  <c r="Q910" i="45"/>
  <c r="R910" i="45"/>
  <c r="S910" i="45" s="1"/>
  <c r="I911" i="45"/>
  <c r="K911" i="45"/>
  <c r="M911" i="45"/>
  <c r="P911" i="45"/>
  <c r="Q911" i="45"/>
  <c r="R911" i="45"/>
  <c r="S911" i="45" s="1"/>
  <c r="I912" i="45"/>
  <c r="K912" i="45"/>
  <c r="M912" i="45"/>
  <c r="P912" i="45"/>
  <c r="Q912" i="45"/>
  <c r="R912" i="45"/>
  <c r="S912" i="45" s="1"/>
  <c r="I913" i="45"/>
  <c r="K913" i="45"/>
  <c r="M913" i="45"/>
  <c r="P913" i="45"/>
  <c r="Q913" i="45"/>
  <c r="R913" i="45"/>
  <c r="S913" i="45" s="1"/>
  <c r="I914" i="45"/>
  <c r="K914" i="45"/>
  <c r="M914" i="45"/>
  <c r="P914" i="45"/>
  <c r="Q914" i="45"/>
  <c r="R914" i="45"/>
  <c r="S914" i="45" s="1"/>
  <c r="I915" i="45"/>
  <c r="K915" i="45"/>
  <c r="M915" i="45"/>
  <c r="P915" i="45"/>
  <c r="Q915" i="45"/>
  <c r="R915" i="45"/>
  <c r="S915" i="45"/>
  <c r="I916" i="45"/>
  <c r="K916" i="45"/>
  <c r="M916" i="45"/>
  <c r="P916" i="45"/>
  <c r="Q916" i="45"/>
  <c r="R916" i="45"/>
  <c r="S916" i="45" s="1"/>
  <c r="C917" i="45"/>
  <c r="I917" i="45"/>
  <c r="K917" i="45"/>
  <c r="M917" i="45"/>
  <c r="P917" i="45"/>
  <c r="Q917" i="45"/>
  <c r="R917" i="45"/>
  <c r="S917" i="45" s="1"/>
  <c r="I918" i="45"/>
  <c r="K918" i="45"/>
  <c r="M918" i="45"/>
  <c r="P918" i="45"/>
  <c r="Q918" i="45"/>
  <c r="R918" i="45"/>
  <c r="S918" i="45" s="1"/>
  <c r="I919" i="45"/>
  <c r="K919" i="45"/>
  <c r="M919" i="45"/>
  <c r="P919" i="45"/>
  <c r="Q919" i="45"/>
  <c r="R919" i="45"/>
  <c r="S919" i="45" s="1"/>
  <c r="I920" i="45"/>
  <c r="K920" i="45"/>
  <c r="M920" i="45"/>
  <c r="P920" i="45"/>
  <c r="Q920" i="45"/>
  <c r="R920" i="45"/>
  <c r="S920" i="45" s="1"/>
  <c r="I921" i="45"/>
  <c r="K921" i="45"/>
  <c r="M921" i="45"/>
  <c r="P921" i="45"/>
  <c r="Q921" i="45"/>
  <c r="R921" i="45"/>
  <c r="S921" i="45"/>
  <c r="I922" i="45"/>
  <c r="K922" i="45"/>
  <c r="M922" i="45"/>
  <c r="P922" i="45"/>
  <c r="Q922" i="45"/>
  <c r="R922" i="45"/>
  <c r="S922" i="45" s="1"/>
  <c r="I923" i="45"/>
  <c r="K923" i="45"/>
  <c r="M923" i="45"/>
  <c r="P923" i="45"/>
  <c r="Q923" i="45"/>
  <c r="R923" i="45"/>
  <c r="S923" i="45" s="1"/>
  <c r="I924" i="45"/>
  <c r="K924" i="45"/>
  <c r="M924" i="45"/>
  <c r="P924" i="45"/>
  <c r="Q924" i="45"/>
  <c r="R924" i="45"/>
  <c r="S924" i="45" s="1"/>
  <c r="I925" i="45"/>
  <c r="K925" i="45"/>
  <c r="M925" i="45"/>
  <c r="P925" i="45"/>
  <c r="Q925" i="45"/>
  <c r="R925" i="45"/>
  <c r="S925" i="45" s="1"/>
  <c r="I926" i="45"/>
  <c r="K926" i="45"/>
  <c r="M926" i="45"/>
  <c r="P926" i="45"/>
  <c r="Q926" i="45"/>
  <c r="R926" i="45"/>
  <c r="S926" i="45" s="1"/>
  <c r="C907" i="44"/>
  <c r="I907" i="44"/>
  <c r="K907" i="44"/>
  <c r="M907" i="44"/>
  <c r="P907" i="44"/>
  <c r="Q907" i="44"/>
  <c r="S907" i="44" s="1"/>
  <c r="R907" i="44"/>
  <c r="I908" i="44"/>
  <c r="K908" i="44"/>
  <c r="M908" i="44"/>
  <c r="P908" i="44"/>
  <c r="Q908" i="44"/>
  <c r="R908" i="44" s="1"/>
  <c r="I909" i="44"/>
  <c r="K909" i="44"/>
  <c r="M909" i="44"/>
  <c r="P909" i="44"/>
  <c r="Q909" i="44"/>
  <c r="R909" i="44" s="1"/>
  <c r="I910" i="44"/>
  <c r="K910" i="44"/>
  <c r="M910" i="44"/>
  <c r="P910" i="44"/>
  <c r="Q910" i="44"/>
  <c r="R910" i="44" s="1"/>
  <c r="I911" i="44"/>
  <c r="K911" i="44"/>
  <c r="M911" i="44"/>
  <c r="P911" i="44"/>
  <c r="Q911" i="44"/>
  <c r="R911" i="44"/>
  <c r="S911" i="44"/>
  <c r="I912" i="44"/>
  <c r="K912" i="44"/>
  <c r="M912" i="44"/>
  <c r="P912" i="44"/>
  <c r="Q912" i="44"/>
  <c r="R912" i="44" s="1"/>
  <c r="I913" i="44"/>
  <c r="K913" i="44"/>
  <c r="M913" i="44"/>
  <c r="P913" i="44"/>
  <c r="Q913" i="44"/>
  <c r="R913" i="44" s="1"/>
  <c r="I914" i="44"/>
  <c r="K914" i="44"/>
  <c r="M914" i="44"/>
  <c r="P914" i="44"/>
  <c r="Q914" i="44"/>
  <c r="R914" i="44" s="1"/>
  <c r="S914" i="44"/>
  <c r="I915" i="44"/>
  <c r="K915" i="44"/>
  <c r="M915" i="44"/>
  <c r="P915" i="44"/>
  <c r="Q915" i="44"/>
  <c r="R915" i="44" s="1"/>
  <c r="I916" i="44"/>
  <c r="K916" i="44"/>
  <c r="M916" i="44"/>
  <c r="P916" i="44"/>
  <c r="Q916" i="44"/>
  <c r="R916" i="44" s="1"/>
  <c r="C917" i="44"/>
  <c r="I917" i="44"/>
  <c r="K917" i="44"/>
  <c r="M917" i="44"/>
  <c r="P917" i="44"/>
  <c r="Q917" i="44"/>
  <c r="R917" i="44" s="1"/>
  <c r="I918" i="44"/>
  <c r="K918" i="44"/>
  <c r="M918" i="44"/>
  <c r="P918" i="44"/>
  <c r="Q918" i="44"/>
  <c r="R918" i="44" s="1"/>
  <c r="I919" i="44"/>
  <c r="K919" i="44"/>
  <c r="M919" i="44"/>
  <c r="P919" i="44"/>
  <c r="Q919" i="44"/>
  <c r="R919" i="44" s="1"/>
  <c r="S919" i="44"/>
  <c r="I920" i="44"/>
  <c r="K920" i="44"/>
  <c r="M920" i="44"/>
  <c r="P920" i="44"/>
  <c r="Q920" i="44"/>
  <c r="S920" i="44" s="1"/>
  <c r="R920" i="44"/>
  <c r="I921" i="44"/>
  <c r="K921" i="44"/>
  <c r="M921" i="44"/>
  <c r="P921" i="44"/>
  <c r="Q921" i="44"/>
  <c r="R921" i="44"/>
  <c r="S921" i="44"/>
  <c r="I922" i="44"/>
  <c r="K922" i="44"/>
  <c r="M922" i="44"/>
  <c r="P922" i="44"/>
  <c r="Q922" i="44"/>
  <c r="R922" i="44" s="1"/>
  <c r="S922" i="44"/>
  <c r="I923" i="44"/>
  <c r="K923" i="44"/>
  <c r="M923" i="44"/>
  <c r="P923" i="44"/>
  <c r="Q923" i="44"/>
  <c r="S923" i="44" s="1"/>
  <c r="I924" i="44"/>
  <c r="K924" i="44"/>
  <c r="M924" i="44"/>
  <c r="P924" i="44"/>
  <c r="Q924" i="44"/>
  <c r="R924" i="44" s="1"/>
  <c r="I925" i="44"/>
  <c r="K925" i="44"/>
  <c r="M925" i="44"/>
  <c r="P925" i="44"/>
  <c r="Q925" i="44"/>
  <c r="R925" i="44" s="1"/>
  <c r="I926" i="44"/>
  <c r="K926" i="44"/>
  <c r="M926" i="44"/>
  <c r="P926" i="44"/>
  <c r="Q926" i="44"/>
  <c r="R926" i="44"/>
  <c r="S926" i="44"/>
  <c r="C877" i="44"/>
  <c r="I877" i="44"/>
  <c r="K877" i="44"/>
  <c r="M877" i="44"/>
  <c r="P877" i="44"/>
  <c r="Q877" i="44"/>
  <c r="R877" i="44"/>
  <c r="S877" i="44"/>
  <c r="I878" i="44"/>
  <c r="K878" i="44"/>
  <c r="M878" i="44"/>
  <c r="P878" i="44"/>
  <c r="Q878" i="44"/>
  <c r="R878" i="44" s="1"/>
  <c r="I879" i="44"/>
  <c r="K879" i="44"/>
  <c r="M879" i="44"/>
  <c r="P879" i="44"/>
  <c r="Q879" i="44"/>
  <c r="R879" i="44" s="1"/>
  <c r="I880" i="44"/>
  <c r="K880" i="44"/>
  <c r="M880" i="44"/>
  <c r="P880" i="44"/>
  <c r="Q880" i="44"/>
  <c r="S880" i="44" s="1"/>
  <c r="R880" i="44"/>
  <c r="I881" i="44"/>
  <c r="K881" i="44"/>
  <c r="M881" i="44"/>
  <c r="P881" i="44"/>
  <c r="Q881" i="44"/>
  <c r="R881" i="44" s="1"/>
  <c r="S881" i="44"/>
  <c r="I882" i="44"/>
  <c r="K882" i="44"/>
  <c r="M882" i="44"/>
  <c r="P882" i="44"/>
  <c r="Q882" i="44"/>
  <c r="R882" i="44"/>
  <c r="S882" i="44"/>
  <c r="I883" i="44"/>
  <c r="K883" i="44"/>
  <c r="M883" i="44"/>
  <c r="P883" i="44"/>
  <c r="Q883" i="44"/>
  <c r="R883" i="44" s="1"/>
  <c r="I884" i="44"/>
  <c r="K884" i="44"/>
  <c r="M884" i="44"/>
  <c r="P884" i="44"/>
  <c r="Q884" i="44"/>
  <c r="R884" i="44"/>
  <c r="S884" i="44"/>
  <c r="I885" i="44"/>
  <c r="K885" i="44"/>
  <c r="M885" i="44"/>
  <c r="P885" i="44"/>
  <c r="Q885" i="44"/>
  <c r="S885" i="44" s="1"/>
  <c r="I886" i="44"/>
  <c r="K886" i="44"/>
  <c r="M886" i="44"/>
  <c r="P886" i="44"/>
  <c r="Q886" i="44"/>
  <c r="S886" i="44" s="1"/>
  <c r="R886" i="44"/>
  <c r="C887" i="44"/>
  <c r="I887" i="44"/>
  <c r="K887" i="44"/>
  <c r="M887" i="44"/>
  <c r="P887" i="44"/>
  <c r="Q887" i="44"/>
  <c r="S887" i="44" s="1"/>
  <c r="R887" i="44"/>
  <c r="I888" i="44"/>
  <c r="K888" i="44"/>
  <c r="M888" i="44"/>
  <c r="P888" i="44"/>
  <c r="Q888" i="44"/>
  <c r="R888" i="44" s="1"/>
  <c r="I889" i="44"/>
  <c r="K889" i="44"/>
  <c r="M889" i="44"/>
  <c r="P889" i="44"/>
  <c r="Q889" i="44"/>
  <c r="R889" i="44" s="1"/>
  <c r="S889" i="44"/>
  <c r="I890" i="44"/>
  <c r="K890" i="44"/>
  <c r="M890" i="44"/>
  <c r="P890" i="44"/>
  <c r="Q890" i="44"/>
  <c r="R890" i="44" s="1"/>
  <c r="I891" i="44"/>
  <c r="K891" i="44"/>
  <c r="M891" i="44"/>
  <c r="P891" i="44"/>
  <c r="Q891" i="44"/>
  <c r="S891" i="44" s="1"/>
  <c r="R891" i="44"/>
  <c r="I892" i="44"/>
  <c r="K892" i="44"/>
  <c r="M892" i="44"/>
  <c r="P892" i="44"/>
  <c r="Q892" i="44"/>
  <c r="S892" i="44" s="1"/>
  <c r="I893" i="44"/>
  <c r="K893" i="44"/>
  <c r="M893" i="44"/>
  <c r="P893" i="44"/>
  <c r="Q893" i="44"/>
  <c r="S893" i="44" s="1"/>
  <c r="R893" i="44"/>
  <c r="I894" i="44"/>
  <c r="K894" i="44"/>
  <c r="M894" i="44"/>
  <c r="P894" i="44"/>
  <c r="Q894" i="44"/>
  <c r="R894" i="44"/>
  <c r="S894" i="44"/>
  <c r="I895" i="44"/>
  <c r="K895" i="44"/>
  <c r="M895" i="44"/>
  <c r="P895" i="44"/>
  <c r="Q895" i="44"/>
  <c r="R895" i="44" s="1"/>
  <c r="I896" i="44"/>
  <c r="K896" i="44"/>
  <c r="M896" i="44"/>
  <c r="P896" i="44"/>
  <c r="Q896" i="44"/>
  <c r="S896" i="44" s="1"/>
  <c r="R896" i="44"/>
  <c r="C897" i="44"/>
  <c r="I897" i="44"/>
  <c r="K897" i="44"/>
  <c r="M897" i="44"/>
  <c r="P897" i="44"/>
  <c r="Q897" i="44"/>
  <c r="S897" i="44" s="1"/>
  <c r="R897" i="44"/>
  <c r="I898" i="44"/>
  <c r="K898" i="44"/>
  <c r="M898" i="44"/>
  <c r="P898" i="44"/>
  <c r="Q898" i="44"/>
  <c r="S898" i="44" s="1"/>
  <c r="I899" i="44"/>
  <c r="K899" i="44"/>
  <c r="M899" i="44"/>
  <c r="P899" i="44"/>
  <c r="Q899" i="44"/>
  <c r="R899" i="44" s="1"/>
  <c r="S899" i="44"/>
  <c r="I900" i="44"/>
  <c r="K900" i="44"/>
  <c r="M900" i="44"/>
  <c r="P900" i="44"/>
  <c r="Q900" i="44"/>
  <c r="R900" i="44" s="1"/>
  <c r="I901" i="44"/>
  <c r="K901" i="44"/>
  <c r="M901" i="44"/>
  <c r="P901" i="44"/>
  <c r="Q901" i="44"/>
  <c r="R901" i="44" s="1"/>
  <c r="I902" i="44"/>
  <c r="K902" i="44"/>
  <c r="M902" i="44"/>
  <c r="P902" i="44"/>
  <c r="Q902" i="44"/>
  <c r="S902" i="44" s="1"/>
  <c r="R902" i="44"/>
  <c r="I903" i="44"/>
  <c r="K903" i="44"/>
  <c r="M903" i="44"/>
  <c r="P903" i="44"/>
  <c r="Q903" i="44"/>
  <c r="R903" i="44" s="1"/>
  <c r="I904" i="44"/>
  <c r="K904" i="44"/>
  <c r="M904" i="44"/>
  <c r="P904" i="44"/>
  <c r="Q904" i="44"/>
  <c r="S904" i="44" s="1"/>
  <c r="R904" i="44"/>
  <c r="I905" i="44"/>
  <c r="K905" i="44"/>
  <c r="M905" i="44"/>
  <c r="P905" i="44"/>
  <c r="Q905" i="44"/>
  <c r="R905" i="44" s="1"/>
  <c r="I906" i="44"/>
  <c r="K906" i="44"/>
  <c r="M906" i="44"/>
  <c r="P906" i="44"/>
  <c r="Q906" i="44"/>
  <c r="R906" i="44"/>
  <c r="S906" i="44"/>
  <c r="C837" i="44"/>
  <c r="I837" i="44"/>
  <c r="K837" i="44"/>
  <c r="M837" i="44"/>
  <c r="P837" i="44"/>
  <c r="Q837" i="44"/>
  <c r="S837" i="44" s="1"/>
  <c r="R837" i="44"/>
  <c r="I838" i="44"/>
  <c r="K838" i="44"/>
  <c r="M838" i="44"/>
  <c r="P838" i="44"/>
  <c r="Q838" i="44"/>
  <c r="R838" i="44" s="1"/>
  <c r="I839" i="44"/>
  <c r="K839" i="44"/>
  <c r="M839" i="44"/>
  <c r="P839" i="44"/>
  <c r="Q839" i="44"/>
  <c r="R839" i="44" s="1"/>
  <c r="S839" i="44"/>
  <c r="I840" i="44"/>
  <c r="K840" i="44"/>
  <c r="M840" i="44"/>
  <c r="P840" i="44"/>
  <c r="Q840" i="44"/>
  <c r="R840" i="44"/>
  <c r="S840" i="44"/>
  <c r="I841" i="44"/>
  <c r="K841" i="44"/>
  <c r="M841" i="44"/>
  <c r="P841" i="44"/>
  <c r="Q841" i="44"/>
  <c r="R841" i="44" s="1"/>
  <c r="S841" i="44"/>
  <c r="I842" i="44"/>
  <c r="K842" i="44"/>
  <c r="M842" i="44"/>
  <c r="P842" i="44"/>
  <c r="Q842" i="44"/>
  <c r="S842" i="44" s="1"/>
  <c r="R842" i="44"/>
  <c r="I843" i="44"/>
  <c r="K843" i="44"/>
  <c r="M843" i="44"/>
  <c r="P843" i="44"/>
  <c r="Q843" i="44"/>
  <c r="R843" i="44" s="1"/>
  <c r="I844" i="44"/>
  <c r="K844" i="44"/>
  <c r="M844" i="44"/>
  <c r="P844" i="44"/>
  <c r="Q844" i="44"/>
  <c r="R844" i="44" s="1"/>
  <c r="I845" i="44"/>
  <c r="K845" i="44"/>
  <c r="M845" i="44"/>
  <c r="P845" i="44"/>
  <c r="Q845" i="44"/>
  <c r="R845" i="44" s="1"/>
  <c r="S845" i="44"/>
  <c r="I846" i="44"/>
  <c r="K846" i="44"/>
  <c r="M846" i="44"/>
  <c r="P846" i="44"/>
  <c r="Q846" i="44"/>
  <c r="S846" i="44" s="1"/>
  <c r="R846" i="44"/>
  <c r="C847" i="44"/>
  <c r="I847" i="44"/>
  <c r="K847" i="44"/>
  <c r="M847" i="44"/>
  <c r="P847" i="44"/>
  <c r="Q847" i="44"/>
  <c r="S847" i="44" s="1"/>
  <c r="R847" i="44"/>
  <c r="I848" i="44"/>
  <c r="K848" i="44"/>
  <c r="M848" i="44"/>
  <c r="P848" i="44"/>
  <c r="Q848" i="44"/>
  <c r="R848" i="44" s="1"/>
  <c r="I849" i="44"/>
  <c r="K849" i="44"/>
  <c r="M849" i="44"/>
  <c r="P849" i="44"/>
  <c r="Q849" i="44"/>
  <c r="R849" i="44" s="1"/>
  <c r="I850" i="44"/>
  <c r="K850" i="44"/>
  <c r="M850" i="44"/>
  <c r="P850" i="44"/>
  <c r="Q850" i="44"/>
  <c r="R850" i="44" s="1"/>
  <c r="S850" i="44"/>
  <c r="I851" i="44"/>
  <c r="K851" i="44"/>
  <c r="M851" i="44"/>
  <c r="P851" i="44"/>
  <c r="Q851" i="44"/>
  <c r="S851" i="44" s="1"/>
  <c r="R851" i="44"/>
  <c r="I852" i="44"/>
  <c r="K852" i="44"/>
  <c r="M852" i="44"/>
  <c r="P852" i="44"/>
  <c r="Q852" i="44"/>
  <c r="R852" i="44" s="1"/>
  <c r="I853" i="44"/>
  <c r="K853" i="44"/>
  <c r="M853" i="44"/>
  <c r="P853" i="44"/>
  <c r="Q853" i="44"/>
  <c r="S853" i="44" s="1"/>
  <c r="R853" i="44"/>
  <c r="I854" i="44"/>
  <c r="K854" i="44"/>
  <c r="M854" i="44"/>
  <c r="P854" i="44"/>
  <c r="Q854" i="44"/>
  <c r="S854" i="44" s="1"/>
  <c r="R854" i="44"/>
  <c r="I855" i="44"/>
  <c r="K855" i="44"/>
  <c r="M855" i="44"/>
  <c r="P855" i="44"/>
  <c r="Q855" i="44"/>
  <c r="R855" i="44" s="1"/>
  <c r="I856" i="44"/>
  <c r="K856" i="44"/>
  <c r="M856" i="44"/>
  <c r="P856" i="44"/>
  <c r="Q856" i="44"/>
  <c r="R856" i="44" s="1"/>
  <c r="C857" i="44"/>
  <c r="I857" i="44"/>
  <c r="K857" i="44"/>
  <c r="M857" i="44"/>
  <c r="P857" i="44"/>
  <c r="Q857" i="44"/>
  <c r="R857" i="44" s="1"/>
  <c r="I858" i="44"/>
  <c r="K858" i="44"/>
  <c r="M858" i="44"/>
  <c r="P858" i="44"/>
  <c r="Q858" i="44"/>
  <c r="S858" i="44" s="1"/>
  <c r="R858" i="44"/>
  <c r="I859" i="44"/>
  <c r="K859" i="44"/>
  <c r="M859" i="44"/>
  <c r="P859" i="44"/>
  <c r="Q859" i="44"/>
  <c r="S859" i="44" s="1"/>
  <c r="R859" i="44"/>
  <c r="I860" i="44"/>
  <c r="K860" i="44"/>
  <c r="M860" i="44"/>
  <c r="P860" i="44"/>
  <c r="Q860" i="44"/>
  <c r="R860" i="44" s="1"/>
  <c r="I861" i="44"/>
  <c r="K861" i="44"/>
  <c r="M861" i="44"/>
  <c r="P861" i="44"/>
  <c r="Q861" i="44"/>
  <c r="R861" i="44" s="1"/>
  <c r="I862" i="44"/>
  <c r="K862" i="44"/>
  <c r="M862" i="44"/>
  <c r="P862" i="44"/>
  <c r="Q862" i="44"/>
  <c r="S862" i="44" s="1"/>
  <c r="R862" i="44"/>
  <c r="I863" i="44"/>
  <c r="K863" i="44"/>
  <c r="M863" i="44"/>
  <c r="P863" i="44"/>
  <c r="Q863" i="44"/>
  <c r="S863" i="44" s="1"/>
  <c r="I864" i="44"/>
  <c r="K864" i="44"/>
  <c r="M864" i="44"/>
  <c r="P864" i="44"/>
  <c r="Q864" i="44"/>
  <c r="S864" i="44" s="1"/>
  <c r="R864" i="44"/>
  <c r="I865" i="44"/>
  <c r="K865" i="44"/>
  <c r="M865" i="44"/>
  <c r="P865" i="44"/>
  <c r="Q865" i="44"/>
  <c r="R865" i="44" s="1"/>
  <c r="I866" i="44"/>
  <c r="K866" i="44"/>
  <c r="M866" i="44"/>
  <c r="P866" i="44"/>
  <c r="Q866" i="44"/>
  <c r="R866" i="44" s="1"/>
  <c r="C867" i="44"/>
  <c r="I867" i="44"/>
  <c r="K867" i="44"/>
  <c r="M867" i="44"/>
  <c r="P867" i="44"/>
  <c r="Q867" i="44"/>
  <c r="S867" i="44" s="1"/>
  <c r="R867" i="44"/>
  <c r="I868" i="44"/>
  <c r="K868" i="44"/>
  <c r="M868" i="44"/>
  <c r="P868" i="44"/>
  <c r="Q868" i="44"/>
  <c r="S868" i="44" s="1"/>
  <c r="I869" i="44"/>
  <c r="K869" i="44"/>
  <c r="M869" i="44"/>
  <c r="P869" i="44"/>
  <c r="Q869" i="44"/>
  <c r="S869" i="44" s="1"/>
  <c r="R869" i="44"/>
  <c r="I870" i="44"/>
  <c r="K870" i="44"/>
  <c r="M870" i="44"/>
  <c r="P870" i="44"/>
  <c r="Q870" i="44"/>
  <c r="R870" i="44" s="1"/>
  <c r="I871" i="44"/>
  <c r="K871" i="44"/>
  <c r="M871" i="44"/>
  <c r="P871" i="44"/>
  <c r="Q871" i="44"/>
  <c r="R871" i="44" s="1"/>
  <c r="I872" i="44"/>
  <c r="K872" i="44"/>
  <c r="M872" i="44"/>
  <c r="P872" i="44"/>
  <c r="Q872" i="44"/>
  <c r="S872" i="44" s="1"/>
  <c r="I873" i="44"/>
  <c r="K873" i="44"/>
  <c r="M873" i="44"/>
  <c r="P873" i="44"/>
  <c r="Q873" i="44"/>
  <c r="S873" i="44" s="1"/>
  <c r="R873" i="44"/>
  <c r="I874" i="44"/>
  <c r="K874" i="44"/>
  <c r="M874" i="44"/>
  <c r="P874" i="44"/>
  <c r="Q874" i="44"/>
  <c r="R874" i="44" s="1"/>
  <c r="S874" i="44"/>
  <c r="I875" i="44"/>
  <c r="K875" i="44"/>
  <c r="M875" i="44"/>
  <c r="P875" i="44"/>
  <c r="Q875" i="44"/>
  <c r="S875" i="44" s="1"/>
  <c r="R875" i="44"/>
  <c r="I876" i="44"/>
  <c r="K876" i="44"/>
  <c r="M876" i="44"/>
  <c r="P876" i="44"/>
  <c r="Q876" i="44"/>
  <c r="S876" i="44" s="1"/>
  <c r="R876" i="44"/>
  <c r="C727" i="44"/>
  <c r="I727" i="44"/>
  <c r="K727" i="44"/>
  <c r="M727" i="44"/>
  <c r="P727" i="44"/>
  <c r="Q727" i="44"/>
  <c r="R727" i="44" s="1"/>
  <c r="I728" i="44"/>
  <c r="K728" i="44"/>
  <c r="M728" i="44"/>
  <c r="P728" i="44"/>
  <c r="Q728" i="44"/>
  <c r="R728" i="44" s="1"/>
  <c r="I729" i="44"/>
  <c r="K729" i="44"/>
  <c r="M729" i="44"/>
  <c r="P729" i="44"/>
  <c r="Q729" i="44"/>
  <c r="R729" i="44" s="1"/>
  <c r="S729" i="44"/>
  <c r="I730" i="44"/>
  <c r="K730" i="44"/>
  <c r="M730" i="44"/>
  <c r="P730" i="44"/>
  <c r="Q730" i="44"/>
  <c r="R730" i="44" s="1"/>
  <c r="I731" i="44"/>
  <c r="K731" i="44"/>
  <c r="M731" i="44"/>
  <c r="P731" i="44"/>
  <c r="Q731" i="44"/>
  <c r="R731" i="44" s="1"/>
  <c r="I732" i="44"/>
  <c r="K732" i="44"/>
  <c r="M732" i="44"/>
  <c r="P732" i="44"/>
  <c r="Q732" i="44"/>
  <c r="R732" i="44" s="1"/>
  <c r="I733" i="44"/>
  <c r="K733" i="44"/>
  <c r="M733" i="44"/>
  <c r="P733" i="44"/>
  <c r="Q733" i="44"/>
  <c r="R733" i="44" s="1"/>
  <c r="I734" i="44"/>
  <c r="K734" i="44"/>
  <c r="M734" i="44"/>
  <c r="P734" i="44"/>
  <c r="Q734" i="44"/>
  <c r="R734" i="44" s="1"/>
  <c r="I735" i="44"/>
  <c r="K735" i="44"/>
  <c r="M735" i="44"/>
  <c r="P735" i="44"/>
  <c r="Q735" i="44"/>
  <c r="R735" i="44" s="1"/>
  <c r="I736" i="44"/>
  <c r="K736" i="44"/>
  <c r="M736" i="44"/>
  <c r="P736" i="44"/>
  <c r="Q736" i="44"/>
  <c r="R736" i="44" s="1"/>
  <c r="C737" i="44"/>
  <c r="I737" i="44"/>
  <c r="M737" i="44"/>
  <c r="P737" i="44"/>
  <c r="Q737" i="44"/>
  <c r="R737" i="44" s="1"/>
  <c r="I738" i="44"/>
  <c r="M738" i="44"/>
  <c r="P738" i="44"/>
  <c r="Q738" i="44"/>
  <c r="R738" i="44" s="1"/>
  <c r="I739" i="44"/>
  <c r="M739" i="44"/>
  <c r="P739" i="44"/>
  <c r="Q739" i="44"/>
  <c r="S739" i="44" s="1"/>
  <c r="I740" i="44"/>
  <c r="M740" i="44"/>
  <c r="P740" i="44"/>
  <c r="Q740" i="44"/>
  <c r="R740" i="44" s="1"/>
  <c r="I741" i="44"/>
  <c r="M741" i="44"/>
  <c r="P741" i="44"/>
  <c r="Q741" i="44"/>
  <c r="R741" i="44" s="1"/>
  <c r="I742" i="44"/>
  <c r="M742" i="44"/>
  <c r="P742" i="44"/>
  <c r="Q742" i="44"/>
  <c r="R742" i="44" s="1"/>
  <c r="I743" i="44"/>
  <c r="M743" i="44"/>
  <c r="P743" i="44"/>
  <c r="Q743" i="44"/>
  <c r="S743" i="44" s="1"/>
  <c r="I744" i="44"/>
  <c r="M744" i="44"/>
  <c r="P744" i="44"/>
  <c r="Q744" i="44"/>
  <c r="R744" i="44" s="1"/>
  <c r="I745" i="44"/>
  <c r="M745" i="44"/>
  <c r="P745" i="44"/>
  <c r="Q745" i="44"/>
  <c r="R745" i="44" s="1"/>
  <c r="I746" i="44"/>
  <c r="M746" i="44"/>
  <c r="P746" i="44"/>
  <c r="Q746" i="44"/>
  <c r="R746" i="44" s="1"/>
  <c r="C747" i="44"/>
  <c r="I747" i="44"/>
  <c r="K747" i="44"/>
  <c r="M747" i="44"/>
  <c r="P747" i="44"/>
  <c r="Q747" i="44"/>
  <c r="R747" i="44" s="1"/>
  <c r="S747" i="44"/>
  <c r="I748" i="44"/>
  <c r="K748" i="44"/>
  <c r="M748" i="44"/>
  <c r="P748" i="44"/>
  <c r="Q748" i="44"/>
  <c r="S748" i="44" s="1"/>
  <c r="R748" i="44"/>
  <c r="I749" i="44"/>
  <c r="K749" i="44"/>
  <c r="M749" i="44"/>
  <c r="P749" i="44"/>
  <c r="Q749" i="44"/>
  <c r="R749" i="44"/>
  <c r="S749" i="44"/>
  <c r="I750" i="44"/>
  <c r="K750" i="44"/>
  <c r="M750" i="44"/>
  <c r="P750" i="44"/>
  <c r="Q750" i="44"/>
  <c r="R750" i="44" s="1"/>
  <c r="I751" i="44"/>
  <c r="K751" i="44"/>
  <c r="M751" i="44"/>
  <c r="P751" i="44"/>
  <c r="Q751" i="44"/>
  <c r="S751" i="44" s="1"/>
  <c r="R751" i="44"/>
  <c r="I752" i="44"/>
  <c r="K752" i="44"/>
  <c r="M752" i="44"/>
  <c r="P752" i="44"/>
  <c r="Q752" i="44"/>
  <c r="R752" i="44" s="1"/>
  <c r="S752" i="44"/>
  <c r="I753" i="44"/>
  <c r="K753" i="44"/>
  <c r="M753" i="44"/>
  <c r="P753" i="44"/>
  <c r="Q753" i="44"/>
  <c r="S753" i="44" s="1"/>
  <c r="R753" i="44"/>
  <c r="I754" i="44"/>
  <c r="K754" i="44"/>
  <c r="M754" i="44"/>
  <c r="P754" i="44"/>
  <c r="Q754" i="44"/>
  <c r="R754" i="44" s="1"/>
  <c r="S754" i="44"/>
  <c r="I755" i="44"/>
  <c r="K755" i="44"/>
  <c r="M755" i="44"/>
  <c r="P755" i="44"/>
  <c r="Q755" i="44"/>
  <c r="R755" i="44" s="1"/>
  <c r="I756" i="44"/>
  <c r="K756" i="44"/>
  <c r="M756" i="44"/>
  <c r="P756" i="44"/>
  <c r="Q756" i="44"/>
  <c r="S756" i="44" s="1"/>
  <c r="R756" i="44"/>
  <c r="C757" i="44"/>
  <c r="I757" i="44"/>
  <c r="K757" i="44"/>
  <c r="M757" i="44"/>
  <c r="P757" i="44"/>
  <c r="Q757" i="44"/>
  <c r="S757" i="44" s="1"/>
  <c r="R757" i="44"/>
  <c r="I758" i="44"/>
  <c r="K758" i="44"/>
  <c r="M758" i="44"/>
  <c r="P758" i="44"/>
  <c r="Q758" i="44"/>
  <c r="R758" i="44" s="1"/>
  <c r="S758" i="44"/>
  <c r="I759" i="44"/>
  <c r="K759" i="44"/>
  <c r="M759" i="44"/>
  <c r="P759" i="44"/>
  <c r="Q759" i="44"/>
  <c r="R759" i="44" s="1"/>
  <c r="S759" i="44"/>
  <c r="I760" i="44"/>
  <c r="K760" i="44"/>
  <c r="M760" i="44"/>
  <c r="P760" i="44"/>
  <c r="Q760" i="44"/>
  <c r="R760" i="44" s="1"/>
  <c r="I761" i="44"/>
  <c r="K761" i="44"/>
  <c r="M761" i="44"/>
  <c r="P761" i="44"/>
  <c r="Q761" i="44"/>
  <c r="S761" i="44" s="1"/>
  <c r="I762" i="44"/>
  <c r="K762" i="44"/>
  <c r="M762" i="44"/>
  <c r="P762" i="44"/>
  <c r="Q762" i="44"/>
  <c r="S762" i="44" s="1"/>
  <c r="R762" i="44"/>
  <c r="I763" i="44"/>
  <c r="K763" i="44"/>
  <c r="M763" i="44"/>
  <c r="P763" i="44"/>
  <c r="Q763" i="44"/>
  <c r="R763" i="44" s="1"/>
  <c r="S763" i="44"/>
  <c r="I764" i="44"/>
  <c r="K764" i="44"/>
  <c r="M764" i="44"/>
  <c r="P764" i="44"/>
  <c r="Q764" i="44"/>
  <c r="S764" i="44" s="1"/>
  <c r="R764" i="44"/>
  <c r="I765" i="44"/>
  <c r="K765" i="44"/>
  <c r="M765" i="44"/>
  <c r="P765" i="44"/>
  <c r="Q765" i="44"/>
  <c r="S765" i="44" s="1"/>
  <c r="R765" i="44"/>
  <c r="I766" i="44"/>
  <c r="K766" i="44"/>
  <c r="M766" i="44"/>
  <c r="P766" i="44"/>
  <c r="Q766" i="44"/>
  <c r="R766" i="44" s="1"/>
  <c r="C767" i="44"/>
  <c r="I767" i="44"/>
  <c r="K767" i="44"/>
  <c r="M767" i="44"/>
  <c r="P767" i="44"/>
  <c r="Q767" i="44"/>
  <c r="R767" i="44" s="1"/>
  <c r="I768" i="44"/>
  <c r="K768" i="44"/>
  <c r="M768" i="44"/>
  <c r="P768" i="44"/>
  <c r="Q768" i="44"/>
  <c r="S768" i="44" s="1"/>
  <c r="R768" i="44"/>
  <c r="I769" i="44"/>
  <c r="K769" i="44"/>
  <c r="M769" i="44"/>
  <c r="P769" i="44"/>
  <c r="Q769" i="44"/>
  <c r="S769" i="44" s="1"/>
  <c r="I770" i="44"/>
  <c r="K770" i="44"/>
  <c r="M770" i="44"/>
  <c r="P770" i="44"/>
  <c r="Q770" i="44"/>
  <c r="S770" i="44" s="1"/>
  <c r="R770" i="44"/>
  <c r="I771" i="44"/>
  <c r="K771" i="44"/>
  <c r="M771" i="44"/>
  <c r="P771" i="44"/>
  <c r="Q771" i="44"/>
  <c r="S771" i="44" s="1"/>
  <c r="R771" i="44"/>
  <c r="I772" i="44"/>
  <c r="K772" i="44"/>
  <c r="M772" i="44"/>
  <c r="P772" i="44"/>
  <c r="Q772" i="44"/>
  <c r="R772" i="44" s="1"/>
  <c r="I773" i="44"/>
  <c r="K773" i="44"/>
  <c r="M773" i="44"/>
  <c r="P773" i="44"/>
  <c r="Q773" i="44"/>
  <c r="S773" i="44" s="1"/>
  <c r="R773" i="44"/>
  <c r="I774" i="44"/>
  <c r="K774" i="44"/>
  <c r="M774" i="44"/>
  <c r="P774" i="44"/>
  <c r="Q774" i="44"/>
  <c r="S774" i="44" s="1"/>
  <c r="I775" i="44"/>
  <c r="K775" i="44"/>
  <c r="M775" i="44"/>
  <c r="P775" i="44"/>
  <c r="Q775" i="44"/>
  <c r="S775" i="44" s="1"/>
  <c r="R775" i="44"/>
  <c r="I776" i="44"/>
  <c r="K776" i="44"/>
  <c r="M776" i="44"/>
  <c r="P776" i="44"/>
  <c r="Q776" i="44"/>
  <c r="R776" i="44" s="1"/>
  <c r="C777" i="44"/>
  <c r="I777" i="44"/>
  <c r="K777" i="44"/>
  <c r="M777" i="44"/>
  <c r="P777" i="44"/>
  <c r="Q777" i="44"/>
  <c r="R777" i="44" s="1"/>
  <c r="I778" i="44"/>
  <c r="K778" i="44"/>
  <c r="M778" i="44"/>
  <c r="P778" i="44"/>
  <c r="Q778" i="44"/>
  <c r="R778" i="44" s="1"/>
  <c r="I779" i="44"/>
  <c r="K779" i="44"/>
  <c r="M779" i="44"/>
  <c r="P779" i="44"/>
  <c r="Q779" i="44"/>
  <c r="S779" i="44" s="1"/>
  <c r="R779" i="44"/>
  <c r="I780" i="44"/>
  <c r="K780" i="44"/>
  <c r="M780" i="44"/>
  <c r="P780" i="44"/>
  <c r="Q780" i="44"/>
  <c r="S780" i="44" s="1"/>
  <c r="I781" i="44"/>
  <c r="K781" i="44"/>
  <c r="M781" i="44"/>
  <c r="P781" i="44"/>
  <c r="Q781" i="44"/>
  <c r="R781" i="44" s="1"/>
  <c r="S781" i="44"/>
  <c r="I782" i="44"/>
  <c r="K782" i="44"/>
  <c r="M782" i="44"/>
  <c r="P782" i="44"/>
  <c r="Q782" i="44"/>
  <c r="R782" i="44" s="1"/>
  <c r="I783" i="44"/>
  <c r="K783" i="44"/>
  <c r="M783" i="44"/>
  <c r="P783" i="44"/>
  <c r="Q783" i="44"/>
  <c r="R783" i="44" s="1"/>
  <c r="I784" i="44"/>
  <c r="K784" i="44"/>
  <c r="M784" i="44"/>
  <c r="P784" i="44"/>
  <c r="Q784" i="44"/>
  <c r="S784" i="44" s="1"/>
  <c r="R784" i="44"/>
  <c r="I785" i="44"/>
  <c r="K785" i="44"/>
  <c r="M785" i="44"/>
  <c r="P785" i="44"/>
  <c r="Q785" i="44"/>
  <c r="S785" i="44" s="1"/>
  <c r="I786" i="44"/>
  <c r="K786" i="44"/>
  <c r="M786" i="44"/>
  <c r="P786" i="44"/>
  <c r="Q786" i="44"/>
  <c r="S786" i="44" s="1"/>
  <c r="R786" i="44"/>
  <c r="C787" i="44"/>
  <c r="I787" i="44"/>
  <c r="K787" i="44"/>
  <c r="M787" i="44"/>
  <c r="P787" i="44"/>
  <c r="Q787" i="44"/>
  <c r="R787" i="44" s="1"/>
  <c r="I788" i="44"/>
  <c r="K788" i="44"/>
  <c r="M788" i="44"/>
  <c r="P788" i="44"/>
  <c r="Q788" i="44"/>
  <c r="R788" i="44"/>
  <c r="S788" i="44"/>
  <c r="I789" i="44"/>
  <c r="K789" i="44"/>
  <c r="M789" i="44"/>
  <c r="P789" i="44"/>
  <c r="Q789" i="44"/>
  <c r="R789" i="44"/>
  <c r="S789" i="44"/>
  <c r="I790" i="44"/>
  <c r="K790" i="44"/>
  <c r="M790" i="44"/>
  <c r="P790" i="44"/>
  <c r="Q790" i="44"/>
  <c r="R790" i="44" s="1"/>
  <c r="I791" i="44"/>
  <c r="K791" i="44"/>
  <c r="M791" i="44"/>
  <c r="P791" i="44"/>
  <c r="Q791" i="44"/>
  <c r="S791" i="44" s="1"/>
  <c r="R791" i="44"/>
  <c r="I792" i="44"/>
  <c r="K792" i="44"/>
  <c r="M792" i="44"/>
  <c r="P792" i="44"/>
  <c r="Q792" i="44"/>
  <c r="S792" i="44" s="1"/>
  <c r="I793" i="44"/>
  <c r="K793" i="44"/>
  <c r="M793" i="44"/>
  <c r="P793" i="44"/>
  <c r="Q793" i="44"/>
  <c r="R793" i="44" s="1"/>
  <c r="S793" i="44"/>
  <c r="I794" i="44"/>
  <c r="K794" i="44"/>
  <c r="M794" i="44"/>
  <c r="P794" i="44"/>
  <c r="Q794" i="44"/>
  <c r="R794" i="44" s="1"/>
  <c r="I795" i="44"/>
  <c r="K795" i="44"/>
  <c r="M795" i="44"/>
  <c r="P795" i="44"/>
  <c r="Q795" i="44"/>
  <c r="R795" i="44" s="1"/>
  <c r="I796" i="44"/>
  <c r="K796" i="44"/>
  <c r="M796" i="44"/>
  <c r="P796" i="44"/>
  <c r="Q796" i="44"/>
  <c r="R796" i="44" s="1"/>
  <c r="S796" i="44"/>
  <c r="C797" i="44"/>
  <c r="I797" i="44"/>
  <c r="K797" i="44"/>
  <c r="M797" i="44"/>
  <c r="P797" i="44"/>
  <c r="Q797" i="44"/>
  <c r="S797" i="44" s="1"/>
  <c r="I798" i="44"/>
  <c r="K798" i="44"/>
  <c r="M798" i="44"/>
  <c r="P798" i="44"/>
  <c r="Q798" i="44"/>
  <c r="R798" i="44" s="1"/>
  <c r="S798" i="44"/>
  <c r="I799" i="44"/>
  <c r="K799" i="44"/>
  <c r="M799" i="44"/>
  <c r="P799" i="44"/>
  <c r="Q799" i="44"/>
  <c r="R799" i="44" s="1"/>
  <c r="I800" i="44"/>
  <c r="K800" i="44"/>
  <c r="M800" i="44"/>
  <c r="P800" i="44"/>
  <c r="Q800" i="44"/>
  <c r="R800" i="44" s="1"/>
  <c r="I801" i="44"/>
  <c r="K801" i="44"/>
  <c r="M801" i="44"/>
  <c r="P801" i="44"/>
  <c r="Q801" i="44"/>
  <c r="R801" i="44" s="1"/>
  <c r="S801" i="44"/>
  <c r="I802" i="44"/>
  <c r="K802" i="44"/>
  <c r="M802" i="44"/>
  <c r="P802" i="44"/>
  <c r="Q802" i="44"/>
  <c r="R802" i="44"/>
  <c r="S802" i="44"/>
  <c r="I803" i="44"/>
  <c r="K803" i="44"/>
  <c r="M803" i="44"/>
  <c r="P803" i="44"/>
  <c r="Q803" i="44"/>
  <c r="R803" i="44" s="1"/>
  <c r="I804" i="44"/>
  <c r="K804" i="44"/>
  <c r="M804" i="44"/>
  <c r="P804" i="44"/>
  <c r="Q804" i="44"/>
  <c r="R804" i="44" s="1"/>
  <c r="I805" i="44"/>
  <c r="K805" i="44"/>
  <c r="M805" i="44"/>
  <c r="P805" i="44"/>
  <c r="Q805" i="44"/>
  <c r="S805" i="44" s="1"/>
  <c r="R805" i="44"/>
  <c r="I806" i="44"/>
  <c r="K806" i="44"/>
  <c r="M806" i="44"/>
  <c r="P806" i="44"/>
  <c r="Q806" i="44"/>
  <c r="R806" i="44" s="1"/>
  <c r="C807" i="44"/>
  <c r="I807" i="44"/>
  <c r="K807" i="44"/>
  <c r="M807" i="44"/>
  <c r="P807" i="44"/>
  <c r="Q807" i="44"/>
  <c r="S807" i="44" s="1"/>
  <c r="I808" i="44"/>
  <c r="K808" i="44"/>
  <c r="M808" i="44"/>
  <c r="P808" i="44"/>
  <c r="Q808" i="44"/>
  <c r="R808" i="44" s="1"/>
  <c r="S808" i="44"/>
  <c r="I809" i="44"/>
  <c r="K809" i="44"/>
  <c r="M809" i="44"/>
  <c r="P809" i="44"/>
  <c r="Q809" i="44"/>
  <c r="R809" i="44" s="1"/>
  <c r="I810" i="44"/>
  <c r="K810" i="44"/>
  <c r="M810" i="44"/>
  <c r="P810" i="44"/>
  <c r="Q810" i="44"/>
  <c r="R810" i="44" s="1"/>
  <c r="I811" i="44"/>
  <c r="K811" i="44"/>
  <c r="M811" i="44"/>
  <c r="P811" i="44"/>
  <c r="Q811" i="44"/>
  <c r="R811" i="44"/>
  <c r="S811" i="44"/>
  <c r="I812" i="44"/>
  <c r="K812" i="44"/>
  <c r="M812" i="44"/>
  <c r="P812" i="44"/>
  <c r="Q812" i="44"/>
  <c r="R812" i="44" s="1"/>
  <c r="I813" i="44"/>
  <c r="K813" i="44"/>
  <c r="M813" i="44"/>
  <c r="P813" i="44"/>
  <c r="Q813" i="44"/>
  <c r="S813" i="44" s="1"/>
  <c r="R813" i="44"/>
  <c r="I814" i="44"/>
  <c r="K814" i="44"/>
  <c r="M814" i="44"/>
  <c r="P814" i="44"/>
  <c r="Q814" i="44"/>
  <c r="S814" i="44" s="1"/>
  <c r="I815" i="44"/>
  <c r="K815" i="44"/>
  <c r="M815" i="44"/>
  <c r="P815" i="44"/>
  <c r="Q815" i="44"/>
  <c r="R815" i="44"/>
  <c r="S815" i="44"/>
  <c r="I816" i="44"/>
  <c r="K816" i="44"/>
  <c r="M816" i="44"/>
  <c r="P816" i="44"/>
  <c r="Q816" i="44"/>
  <c r="R816" i="44" s="1"/>
  <c r="C817" i="44"/>
  <c r="I817" i="44"/>
  <c r="K817" i="44"/>
  <c r="M817" i="44"/>
  <c r="P817" i="44"/>
  <c r="Q817" i="44"/>
  <c r="R817" i="44"/>
  <c r="S817" i="44"/>
  <c r="I818" i="44"/>
  <c r="K818" i="44"/>
  <c r="M818" i="44"/>
  <c r="P818" i="44"/>
  <c r="Q818" i="44"/>
  <c r="S818" i="44" s="1"/>
  <c r="I819" i="44"/>
  <c r="K819" i="44"/>
  <c r="M819" i="44"/>
  <c r="P819" i="44"/>
  <c r="Q819" i="44"/>
  <c r="S819" i="44" s="1"/>
  <c r="R819" i="44"/>
  <c r="I820" i="44"/>
  <c r="K820" i="44"/>
  <c r="M820" i="44"/>
  <c r="P820" i="44"/>
  <c r="Q820" i="44"/>
  <c r="S820" i="44" s="1"/>
  <c r="R820" i="44"/>
  <c r="I821" i="44"/>
  <c r="K821" i="44"/>
  <c r="M821" i="44"/>
  <c r="P821" i="44"/>
  <c r="Q821" i="44"/>
  <c r="R821" i="44" s="1"/>
  <c r="I822" i="44"/>
  <c r="K822" i="44"/>
  <c r="M822" i="44"/>
  <c r="P822" i="44"/>
  <c r="Q822" i="44"/>
  <c r="R822" i="44"/>
  <c r="S822" i="44"/>
  <c r="I823" i="44"/>
  <c r="K823" i="44"/>
  <c r="M823" i="44"/>
  <c r="P823" i="44"/>
  <c r="Q823" i="44"/>
  <c r="S823" i="44" s="1"/>
  <c r="I824" i="44"/>
  <c r="K824" i="44"/>
  <c r="M824" i="44"/>
  <c r="P824" i="44"/>
  <c r="Q824" i="44"/>
  <c r="S824" i="44" s="1"/>
  <c r="R824" i="44"/>
  <c r="I825" i="44"/>
  <c r="K825" i="44"/>
  <c r="M825" i="44"/>
  <c r="P825" i="44"/>
  <c r="Q825" i="44"/>
  <c r="R825" i="44" s="1"/>
  <c r="I826" i="44"/>
  <c r="K826" i="44"/>
  <c r="M826" i="44"/>
  <c r="P826" i="44"/>
  <c r="Q826" i="44"/>
  <c r="R826" i="44" s="1"/>
  <c r="C827" i="44"/>
  <c r="I827" i="44"/>
  <c r="K827" i="44"/>
  <c r="M827" i="44"/>
  <c r="P827" i="44"/>
  <c r="Q827" i="44"/>
  <c r="R827" i="44" s="1"/>
  <c r="I828" i="44"/>
  <c r="K828" i="44"/>
  <c r="M828" i="44"/>
  <c r="P828" i="44"/>
  <c r="Q828" i="44"/>
  <c r="R828" i="44"/>
  <c r="S828" i="44"/>
  <c r="I829" i="44"/>
  <c r="K829" i="44"/>
  <c r="M829" i="44"/>
  <c r="P829" i="44"/>
  <c r="Q829" i="44"/>
  <c r="R829" i="44" s="1"/>
  <c r="I830" i="44"/>
  <c r="K830" i="44"/>
  <c r="M830" i="44"/>
  <c r="P830" i="44"/>
  <c r="Q830" i="44"/>
  <c r="R830" i="44" s="1"/>
  <c r="S830" i="44"/>
  <c r="I831" i="44"/>
  <c r="K831" i="44"/>
  <c r="M831" i="44"/>
  <c r="P831" i="44"/>
  <c r="Q831" i="44"/>
  <c r="R831" i="44" s="1"/>
  <c r="I832" i="44"/>
  <c r="K832" i="44"/>
  <c r="M832" i="44"/>
  <c r="P832" i="44"/>
  <c r="Q832" i="44"/>
  <c r="R832" i="44" s="1"/>
  <c r="I833" i="44"/>
  <c r="K833" i="44"/>
  <c r="M833" i="44"/>
  <c r="P833" i="44"/>
  <c r="Q833" i="44"/>
  <c r="R833" i="44"/>
  <c r="S833" i="44"/>
  <c r="I834" i="44"/>
  <c r="K834" i="44"/>
  <c r="M834" i="44"/>
  <c r="P834" i="44"/>
  <c r="Q834" i="44"/>
  <c r="R834" i="44" s="1"/>
  <c r="I835" i="44"/>
  <c r="K835" i="44"/>
  <c r="M835" i="44"/>
  <c r="P835" i="44"/>
  <c r="Q835" i="44"/>
  <c r="S835" i="44" s="1"/>
  <c r="R835" i="44"/>
  <c r="I836" i="44"/>
  <c r="K836" i="44"/>
  <c r="M836" i="44"/>
  <c r="P836" i="44"/>
  <c r="Q836" i="44"/>
  <c r="S836" i="44" s="1"/>
  <c r="C637" i="44"/>
  <c r="I637" i="44"/>
  <c r="K637" i="44"/>
  <c r="M637" i="44"/>
  <c r="P637" i="44"/>
  <c r="Q637" i="44"/>
  <c r="S637" i="44" s="1"/>
  <c r="I638" i="44"/>
  <c r="K638" i="44"/>
  <c r="M638" i="44"/>
  <c r="P638" i="44"/>
  <c r="Q638" i="44"/>
  <c r="R638" i="44" s="1"/>
  <c r="I639" i="44"/>
  <c r="K639" i="44"/>
  <c r="M639" i="44"/>
  <c r="P639" i="44"/>
  <c r="Q639" i="44"/>
  <c r="S639" i="44" s="1"/>
  <c r="R639" i="44"/>
  <c r="I640" i="44"/>
  <c r="K640" i="44"/>
  <c r="M640" i="44"/>
  <c r="P640" i="44"/>
  <c r="Q640" i="44"/>
  <c r="R640" i="44" s="1"/>
  <c r="I641" i="44"/>
  <c r="K641" i="44"/>
  <c r="M641" i="44"/>
  <c r="P641" i="44"/>
  <c r="Q641" i="44"/>
  <c r="R641" i="44" s="1"/>
  <c r="I642" i="44"/>
  <c r="K642" i="44"/>
  <c r="M642" i="44"/>
  <c r="P642" i="44"/>
  <c r="Q642" i="44"/>
  <c r="S642" i="44" s="1"/>
  <c r="I643" i="44"/>
  <c r="K643" i="44"/>
  <c r="M643" i="44"/>
  <c r="P643" i="44"/>
  <c r="Q643" i="44"/>
  <c r="R643" i="44" s="1"/>
  <c r="I644" i="44"/>
  <c r="K644" i="44"/>
  <c r="M644" i="44"/>
  <c r="P644" i="44"/>
  <c r="Q644" i="44"/>
  <c r="S644" i="44" s="1"/>
  <c r="R644" i="44"/>
  <c r="I645" i="44"/>
  <c r="K645" i="44"/>
  <c r="M645" i="44"/>
  <c r="P645" i="44"/>
  <c r="Q645" i="44"/>
  <c r="R645" i="44" s="1"/>
  <c r="I646" i="44"/>
  <c r="K646" i="44"/>
  <c r="M646" i="44"/>
  <c r="P646" i="44"/>
  <c r="Q646" i="44"/>
  <c r="R646" i="44"/>
  <c r="S646" i="44"/>
  <c r="C647" i="44"/>
  <c r="I647" i="44"/>
  <c r="K647" i="44"/>
  <c r="M647" i="44"/>
  <c r="P647" i="44"/>
  <c r="Q647" i="44"/>
  <c r="R647" i="44" s="1"/>
  <c r="I648" i="44"/>
  <c r="K648" i="44"/>
  <c r="M648" i="44"/>
  <c r="P648" i="44"/>
  <c r="Q648" i="44"/>
  <c r="R648" i="44" s="1"/>
  <c r="I649" i="44"/>
  <c r="K649" i="44"/>
  <c r="M649" i="44"/>
  <c r="P649" i="44"/>
  <c r="Q649" i="44"/>
  <c r="R649" i="44" s="1"/>
  <c r="I650" i="44"/>
  <c r="K650" i="44"/>
  <c r="M650" i="44"/>
  <c r="P650" i="44"/>
  <c r="Q650" i="44"/>
  <c r="S650" i="44" s="1"/>
  <c r="I651" i="44"/>
  <c r="K651" i="44"/>
  <c r="M651" i="44"/>
  <c r="P651" i="44"/>
  <c r="Q651" i="44"/>
  <c r="R651" i="44" s="1"/>
  <c r="I652" i="44"/>
  <c r="K652" i="44"/>
  <c r="M652" i="44"/>
  <c r="P652" i="44"/>
  <c r="Q652" i="44"/>
  <c r="R652" i="44" s="1"/>
  <c r="I653" i="44"/>
  <c r="K653" i="44"/>
  <c r="M653" i="44"/>
  <c r="P653" i="44"/>
  <c r="Q653" i="44"/>
  <c r="S653" i="44" s="1"/>
  <c r="I654" i="44"/>
  <c r="K654" i="44"/>
  <c r="M654" i="44"/>
  <c r="P654" i="44"/>
  <c r="Q654" i="44"/>
  <c r="S654" i="44" s="1"/>
  <c r="I655" i="44"/>
  <c r="K655" i="44"/>
  <c r="M655" i="44"/>
  <c r="P655" i="44"/>
  <c r="Q655" i="44"/>
  <c r="R655" i="44" s="1"/>
  <c r="I656" i="44"/>
  <c r="K656" i="44"/>
  <c r="M656" i="44"/>
  <c r="P656" i="44"/>
  <c r="Q656" i="44"/>
  <c r="S656" i="44" s="1"/>
  <c r="C657" i="44"/>
  <c r="I657" i="44"/>
  <c r="K657" i="44"/>
  <c r="M657" i="44"/>
  <c r="P657" i="44"/>
  <c r="Q657" i="44"/>
  <c r="S657" i="44" s="1"/>
  <c r="R657" i="44"/>
  <c r="I658" i="44"/>
  <c r="K658" i="44"/>
  <c r="M658" i="44"/>
  <c r="P658" i="44"/>
  <c r="Q658" i="44"/>
  <c r="S658" i="44" s="1"/>
  <c r="I659" i="44"/>
  <c r="K659" i="44"/>
  <c r="M659" i="44"/>
  <c r="P659" i="44"/>
  <c r="Q659" i="44"/>
  <c r="R659" i="44"/>
  <c r="S659" i="44"/>
  <c r="I660" i="44"/>
  <c r="K660" i="44"/>
  <c r="M660" i="44"/>
  <c r="P660" i="44"/>
  <c r="Q660" i="44"/>
  <c r="R660" i="44" s="1"/>
  <c r="I661" i="44"/>
  <c r="K661" i="44"/>
  <c r="M661" i="44"/>
  <c r="P661" i="44"/>
  <c r="Q661" i="44"/>
  <c r="R661" i="44" s="1"/>
  <c r="I662" i="44"/>
  <c r="K662" i="44"/>
  <c r="M662" i="44"/>
  <c r="P662" i="44"/>
  <c r="Q662" i="44"/>
  <c r="R662" i="44" s="1"/>
  <c r="I663" i="44"/>
  <c r="K663" i="44"/>
  <c r="M663" i="44"/>
  <c r="P663" i="44"/>
  <c r="Q663" i="44"/>
  <c r="R663" i="44" s="1"/>
  <c r="I664" i="44"/>
  <c r="K664" i="44"/>
  <c r="M664" i="44"/>
  <c r="P664" i="44"/>
  <c r="Q664" i="44"/>
  <c r="R664" i="44" s="1"/>
  <c r="S664" i="44"/>
  <c r="I665" i="44"/>
  <c r="K665" i="44"/>
  <c r="M665" i="44"/>
  <c r="P665" i="44"/>
  <c r="Q665" i="44"/>
  <c r="R665" i="44" s="1"/>
  <c r="I666" i="44"/>
  <c r="K666" i="44"/>
  <c r="M666" i="44"/>
  <c r="P666" i="44"/>
  <c r="Q666" i="44"/>
  <c r="R666" i="44"/>
  <c r="S666" i="44"/>
  <c r="C667" i="44"/>
  <c r="I667" i="44"/>
  <c r="K667" i="44"/>
  <c r="M667" i="44"/>
  <c r="P667" i="44"/>
  <c r="Q667" i="44"/>
  <c r="S667" i="44" s="1"/>
  <c r="R667" i="44"/>
  <c r="I668" i="44"/>
  <c r="K668" i="44"/>
  <c r="M668" i="44"/>
  <c r="P668" i="44"/>
  <c r="Q668" i="44"/>
  <c r="S668" i="44" s="1"/>
  <c r="I669" i="44"/>
  <c r="K669" i="44"/>
  <c r="M669" i="44"/>
  <c r="P669" i="44"/>
  <c r="Q669" i="44"/>
  <c r="R669" i="44" s="1"/>
  <c r="I670" i="44"/>
  <c r="K670" i="44"/>
  <c r="M670" i="44"/>
  <c r="P670" i="44"/>
  <c r="Q670" i="44"/>
  <c r="R670" i="44" s="1"/>
  <c r="I671" i="44"/>
  <c r="K671" i="44"/>
  <c r="M671" i="44"/>
  <c r="P671" i="44"/>
  <c r="Q671" i="44"/>
  <c r="R671" i="44" s="1"/>
  <c r="I672" i="44"/>
  <c r="K672" i="44"/>
  <c r="M672" i="44"/>
  <c r="P672" i="44"/>
  <c r="Q672" i="44"/>
  <c r="R672" i="44" s="1"/>
  <c r="I673" i="44"/>
  <c r="K673" i="44"/>
  <c r="M673" i="44"/>
  <c r="P673" i="44"/>
  <c r="Q673" i="44"/>
  <c r="R673" i="44" s="1"/>
  <c r="S673" i="44"/>
  <c r="I674" i="44"/>
  <c r="K674" i="44"/>
  <c r="M674" i="44"/>
  <c r="P674" i="44"/>
  <c r="Q674" i="44"/>
  <c r="R674" i="44" s="1"/>
  <c r="I675" i="44"/>
  <c r="K675" i="44"/>
  <c r="M675" i="44"/>
  <c r="P675" i="44"/>
  <c r="Q675" i="44"/>
  <c r="S675" i="44" s="1"/>
  <c r="I676" i="44"/>
  <c r="K676" i="44"/>
  <c r="M676" i="44"/>
  <c r="P676" i="44"/>
  <c r="Q676" i="44"/>
  <c r="R676" i="44"/>
  <c r="S676" i="44"/>
  <c r="C677" i="44"/>
  <c r="I677" i="44"/>
  <c r="K677" i="44"/>
  <c r="M677" i="44"/>
  <c r="P677" i="44"/>
  <c r="Q677" i="44"/>
  <c r="R677" i="44"/>
  <c r="S677" i="44"/>
  <c r="I678" i="44"/>
  <c r="K678" i="44"/>
  <c r="M678" i="44"/>
  <c r="P678" i="44"/>
  <c r="Q678" i="44"/>
  <c r="R678" i="44" s="1"/>
  <c r="I679" i="44"/>
  <c r="K679" i="44"/>
  <c r="M679" i="44"/>
  <c r="P679" i="44"/>
  <c r="Q679" i="44"/>
  <c r="R679" i="44" s="1"/>
  <c r="I680" i="44"/>
  <c r="K680" i="44"/>
  <c r="M680" i="44"/>
  <c r="P680" i="44"/>
  <c r="Q680" i="44"/>
  <c r="S680" i="44" s="1"/>
  <c r="I681" i="44"/>
  <c r="K681" i="44"/>
  <c r="M681" i="44"/>
  <c r="P681" i="44"/>
  <c r="Q681" i="44"/>
  <c r="R681" i="44"/>
  <c r="S681" i="44"/>
  <c r="I682" i="44"/>
  <c r="K682" i="44"/>
  <c r="M682" i="44"/>
  <c r="P682" i="44"/>
  <c r="Q682" i="44"/>
  <c r="R682" i="44" s="1"/>
  <c r="I683" i="44"/>
  <c r="K683" i="44"/>
  <c r="M683" i="44"/>
  <c r="P683" i="44"/>
  <c r="Q683" i="44"/>
  <c r="R683" i="44" s="1"/>
  <c r="I684" i="44"/>
  <c r="K684" i="44"/>
  <c r="M684" i="44"/>
  <c r="P684" i="44"/>
  <c r="Q684" i="44"/>
  <c r="R684" i="44" s="1"/>
  <c r="S684" i="44"/>
  <c r="I685" i="44"/>
  <c r="K685" i="44"/>
  <c r="M685" i="44"/>
  <c r="P685" i="44"/>
  <c r="Q685" i="44"/>
  <c r="S685" i="44" s="1"/>
  <c r="R685" i="44"/>
  <c r="I686" i="44"/>
  <c r="K686" i="44"/>
  <c r="M686" i="44"/>
  <c r="P686" i="44"/>
  <c r="Q686" i="44"/>
  <c r="S686" i="44" s="1"/>
  <c r="C687" i="44"/>
  <c r="I687" i="44"/>
  <c r="K687" i="44"/>
  <c r="M687" i="44"/>
  <c r="P687" i="44"/>
  <c r="Q687" i="44"/>
  <c r="R687" i="44" s="1"/>
  <c r="I688" i="44"/>
  <c r="K688" i="44"/>
  <c r="M688" i="44"/>
  <c r="P688" i="44"/>
  <c r="Q688" i="44"/>
  <c r="R688" i="44" s="1"/>
  <c r="I689" i="44"/>
  <c r="K689" i="44"/>
  <c r="M689" i="44"/>
  <c r="P689" i="44"/>
  <c r="Q689" i="44"/>
  <c r="R689" i="44"/>
  <c r="S689" i="44"/>
  <c r="I690" i="44"/>
  <c r="K690" i="44"/>
  <c r="M690" i="44"/>
  <c r="P690" i="44"/>
  <c r="Q690" i="44"/>
  <c r="R690" i="44" s="1"/>
  <c r="I691" i="44"/>
  <c r="K691" i="44"/>
  <c r="M691" i="44"/>
  <c r="P691" i="44"/>
  <c r="Q691" i="44"/>
  <c r="R691" i="44" s="1"/>
  <c r="I692" i="44"/>
  <c r="K692" i="44"/>
  <c r="M692" i="44"/>
  <c r="P692" i="44"/>
  <c r="Q692" i="44"/>
  <c r="R692" i="44" s="1"/>
  <c r="I693" i="44"/>
  <c r="K693" i="44"/>
  <c r="M693" i="44"/>
  <c r="P693" i="44"/>
  <c r="Q693" i="44"/>
  <c r="R693" i="44"/>
  <c r="S693" i="44"/>
  <c r="I694" i="44"/>
  <c r="K694" i="44"/>
  <c r="M694" i="44"/>
  <c r="P694" i="44"/>
  <c r="Q694" i="44"/>
  <c r="R694" i="44" s="1"/>
  <c r="I695" i="44"/>
  <c r="K695" i="44"/>
  <c r="M695" i="44"/>
  <c r="P695" i="44"/>
  <c r="Q695" i="44"/>
  <c r="R695" i="44" s="1"/>
  <c r="I696" i="44"/>
  <c r="K696" i="44"/>
  <c r="M696" i="44"/>
  <c r="P696" i="44"/>
  <c r="Q696" i="44"/>
  <c r="R696" i="44" s="1"/>
  <c r="C697" i="44"/>
  <c r="I697" i="44"/>
  <c r="K697" i="44"/>
  <c r="M697" i="44"/>
  <c r="P697" i="44"/>
  <c r="Q697" i="44"/>
  <c r="R697" i="44" s="1"/>
  <c r="I698" i="44"/>
  <c r="K698" i="44"/>
  <c r="M698" i="44"/>
  <c r="P698" i="44"/>
  <c r="Q698" i="44"/>
  <c r="S698" i="44" s="1"/>
  <c r="I699" i="44"/>
  <c r="K699" i="44"/>
  <c r="M699" i="44"/>
  <c r="P699" i="44"/>
  <c r="Q699" i="44"/>
  <c r="R699" i="44" s="1"/>
  <c r="I700" i="44"/>
  <c r="K700" i="44"/>
  <c r="M700" i="44"/>
  <c r="P700" i="44"/>
  <c r="Q700" i="44"/>
  <c r="R700" i="44" s="1"/>
  <c r="I701" i="44"/>
  <c r="K701" i="44"/>
  <c r="M701" i="44"/>
  <c r="P701" i="44"/>
  <c r="Q701" i="44"/>
  <c r="S701" i="44" s="1"/>
  <c r="I702" i="44"/>
  <c r="K702" i="44"/>
  <c r="M702" i="44"/>
  <c r="P702" i="44"/>
  <c r="Q702" i="44"/>
  <c r="S702" i="44" s="1"/>
  <c r="I703" i="44"/>
  <c r="K703" i="44"/>
  <c r="M703" i="44"/>
  <c r="P703" i="44"/>
  <c r="Q703" i="44"/>
  <c r="S703" i="44" s="1"/>
  <c r="I704" i="44"/>
  <c r="K704" i="44"/>
  <c r="M704" i="44"/>
  <c r="P704" i="44"/>
  <c r="Q704" i="44"/>
  <c r="R704" i="44" s="1"/>
  <c r="I705" i="44"/>
  <c r="K705" i="44"/>
  <c r="M705" i="44"/>
  <c r="P705" i="44"/>
  <c r="Q705" i="44"/>
  <c r="S705" i="44" s="1"/>
  <c r="I706" i="44"/>
  <c r="K706" i="44"/>
  <c r="M706" i="44"/>
  <c r="P706" i="44"/>
  <c r="Q706" i="44"/>
  <c r="R706" i="44" s="1"/>
  <c r="C707" i="44"/>
  <c r="I707" i="44"/>
  <c r="K707" i="44"/>
  <c r="M707" i="44"/>
  <c r="P707" i="44"/>
  <c r="Q707" i="44"/>
  <c r="S707" i="44" s="1"/>
  <c r="I708" i="44"/>
  <c r="K708" i="44"/>
  <c r="M708" i="44"/>
  <c r="P708" i="44"/>
  <c r="Q708" i="44"/>
  <c r="S708" i="44" s="1"/>
  <c r="I709" i="44"/>
  <c r="K709" i="44"/>
  <c r="M709" i="44"/>
  <c r="P709" i="44"/>
  <c r="Q709" i="44"/>
  <c r="R709" i="44" s="1"/>
  <c r="I710" i="44"/>
  <c r="K710" i="44"/>
  <c r="M710" i="44"/>
  <c r="P710" i="44"/>
  <c r="Q710" i="44"/>
  <c r="S710" i="44" s="1"/>
  <c r="I711" i="44"/>
  <c r="K711" i="44"/>
  <c r="M711" i="44"/>
  <c r="P711" i="44"/>
  <c r="Q711" i="44"/>
  <c r="S711" i="44" s="1"/>
  <c r="I712" i="44"/>
  <c r="K712" i="44"/>
  <c r="M712" i="44"/>
  <c r="P712" i="44"/>
  <c r="Q712" i="44"/>
  <c r="S712" i="44" s="1"/>
  <c r="R712" i="44"/>
  <c r="I713" i="44"/>
  <c r="K713" i="44"/>
  <c r="M713" i="44"/>
  <c r="P713" i="44"/>
  <c r="Q713" i="44"/>
  <c r="R713" i="44" s="1"/>
  <c r="I714" i="44"/>
  <c r="K714" i="44"/>
  <c r="M714" i="44"/>
  <c r="P714" i="44"/>
  <c r="Q714" i="44"/>
  <c r="R714" i="44" s="1"/>
  <c r="I715" i="44"/>
  <c r="K715" i="44"/>
  <c r="M715" i="44"/>
  <c r="P715" i="44"/>
  <c r="Q715" i="44"/>
  <c r="R715" i="44" s="1"/>
  <c r="I716" i="44"/>
  <c r="K716" i="44"/>
  <c r="M716" i="44"/>
  <c r="P716" i="44"/>
  <c r="Q716" i="44"/>
  <c r="R716" i="44" s="1"/>
  <c r="C717" i="44"/>
  <c r="I717" i="44"/>
  <c r="K717" i="44"/>
  <c r="M717" i="44"/>
  <c r="P717" i="44"/>
  <c r="Q717" i="44"/>
  <c r="R717" i="44" s="1"/>
  <c r="I718" i="44"/>
  <c r="K718" i="44"/>
  <c r="M718" i="44"/>
  <c r="P718" i="44"/>
  <c r="Q718" i="44"/>
  <c r="R718" i="44" s="1"/>
  <c r="I719" i="44"/>
  <c r="K719" i="44"/>
  <c r="M719" i="44"/>
  <c r="P719" i="44"/>
  <c r="Q719" i="44"/>
  <c r="R719" i="44" s="1"/>
  <c r="I720" i="44"/>
  <c r="K720" i="44"/>
  <c r="M720" i="44"/>
  <c r="P720" i="44"/>
  <c r="Q720" i="44"/>
  <c r="R720" i="44" s="1"/>
  <c r="I721" i="44"/>
  <c r="K721" i="44"/>
  <c r="M721" i="44"/>
  <c r="P721" i="44"/>
  <c r="Q721" i="44"/>
  <c r="R721" i="44" s="1"/>
  <c r="I722" i="44"/>
  <c r="K722" i="44"/>
  <c r="M722" i="44"/>
  <c r="P722" i="44"/>
  <c r="Q722" i="44"/>
  <c r="R722" i="44" s="1"/>
  <c r="I723" i="44"/>
  <c r="K723" i="44"/>
  <c r="M723" i="44"/>
  <c r="P723" i="44"/>
  <c r="Q723" i="44"/>
  <c r="R723" i="44" s="1"/>
  <c r="I724" i="44"/>
  <c r="K724" i="44"/>
  <c r="M724" i="44"/>
  <c r="P724" i="44"/>
  <c r="Q724" i="44"/>
  <c r="S724" i="44" s="1"/>
  <c r="R724" i="44"/>
  <c r="I725" i="44"/>
  <c r="K725" i="44"/>
  <c r="M725" i="44"/>
  <c r="P725" i="44"/>
  <c r="Q725" i="44"/>
  <c r="R725" i="44" s="1"/>
  <c r="I726" i="44"/>
  <c r="K726" i="44"/>
  <c r="M726" i="44"/>
  <c r="P726" i="44"/>
  <c r="Q726" i="44"/>
  <c r="R726" i="44" s="1"/>
  <c r="C617" i="44"/>
  <c r="I617" i="44"/>
  <c r="K617" i="44"/>
  <c r="M617" i="44"/>
  <c r="P617" i="44"/>
  <c r="Q617" i="44"/>
  <c r="S617" i="44" s="1"/>
  <c r="I618" i="44"/>
  <c r="K618" i="44"/>
  <c r="M618" i="44"/>
  <c r="P618" i="44"/>
  <c r="Q618" i="44"/>
  <c r="R618" i="44" s="1"/>
  <c r="I619" i="44"/>
  <c r="K619" i="44"/>
  <c r="M619" i="44"/>
  <c r="P619" i="44"/>
  <c r="Q619" i="44"/>
  <c r="S619" i="44" s="1"/>
  <c r="I620" i="44"/>
  <c r="K620" i="44"/>
  <c r="M620" i="44"/>
  <c r="P620" i="44"/>
  <c r="Q620" i="44"/>
  <c r="S620" i="44" s="1"/>
  <c r="R620" i="44"/>
  <c r="I621" i="44"/>
  <c r="K621" i="44"/>
  <c r="M621" i="44"/>
  <c r="P621" i="44"/>
  <c r="Q621" i="44"/>
  <c r="R621" i="44" s="1"/>
  <c r="I622" i="44"/>
  <c r="K622" i="44"/>
  <c r="M622" i="44"/>
  <c r="P622" i="44"/>
  <c r="Q622" i="44"/>
  <c r="R622" i="44" s="1"/>
  <c r="I623" i="44"/>
  <c r="K623" i="44"/>
  <c r="M623" i="44"/>
  <c r="P623" i="44"/>
  <c r="Q623" i="44"/>
  <c r="S623" i="44" s="1"/>
  <c r="I624" i="44"/>
  <c r="K624" i="44"/>
  <c r="M624" i="44"/>
  <c r="P624" i="44"/>
  <c r="Q624" i="44"/>
  <c r="R624" i="44" s="1"/>
  <c r="I625" i="44"/>
  <c r="K625" i="44"/>
  <c r="M625" i="44"/>
  <c r="P625" i="44"/>
  <c r="Q625" i="44"/>
  <c r="R625" i="44" s="1"/>
  <c r="I626" i="44"/>
  <c r="K626" i="44"/>
  <c r="M626" i="44"/>
  <c r="P626" i="44"/>
  <c r="Q626" i="44"/>
  <c r="R626" i="44" s="1"/>
  <c r="C627" i="44"/>
  <c r="I627" i="44"/>
  <c r="K627" i="44"/>
  <c r="M627" i="44"/>
  <c r="P627" i="44"/>
  <c r="Q627" i="44"/>
  <c r="R627" i="44" s="1"/>
  <c r="I628" i="44"/>
  <c r="K628" i="44"/>
  <c r="M628" i="44"/>
  <c r="P628" i="44"/>
  <c r="Q628" i="44"/>
  <c r="S628" i="44" s="1"/>
  <c r="I629" i="44"/>
  <c r="K629" i="44"/>
  <c r="M629" i="44"/>
  <c r="P629" i="44"/>
  <c r="Q629" i="44"/>
  <c r="R629" i="44" s="1"/>
  <c r="I630" i="44"/>
  <c r="K630" i="44"/>
  <c r="M630" i="44"/>
  <c r="P630" i="44"/>
  <c r="Q630" i="44"/>
  <c r="R630" i="44" s="1"/>
  <c r="I631" i="44"/>
  <c r="K631" i="44"/>
  <c r="M631" i="44"/>
  <c r="P631" i="44"/>
  <c r="Q631" i="44"/>
  <c r="R631" i="44" s="1"/>
  <c r="I632" i="44"/>
  <c r="K632" i="44"/>
  <c r="M632" i="44"/>
  <c r="P632" i="44"/>
  <c r="Q632" i="44"/>
  <c r="R632" i="44" s="1"/>
  <c r="I633" i="44"/>
  <c r="K633" i="44"/>
  <c r="M633" i="44"/>
  <c r="P633" i="44"/>
  <c r="Q633" i="44"/>
  <c r="R633" i="44" s="1"/>
  <c r="I634" i="44"/>
  <c r="K634" i="44"/>
  <c r="M634" i="44"/>
  <c r="P634" i="44"/>
  <c r="Q634" i="44"/>
  <c r="S634" i="44" s="1"/>
  <c r="I635" i="44"/>
  <c r="K635" i="44"/>
  <c r="M635" i="44"/>
  <c r="P635" i="44"/>
  <c r="Q635" i="44"/>
  <c r="R635" i="44" s="1"/>
  <c r="I636" i="44"/>
  <c r="K636" i="44"/>
  <c r="M636" i="44"/>
  <c r="P636" i="44"/>
  <c r="Q636" i="44"/>
  <c r="S636" i="44" s="1"/>
  <c r="S661" i="44" l="1"/>
  <c r="S834" i="44"/>
  <c r="S829" i="44"/>
  <c r="S812" i="44"/>
  <c r="S806" i="44"/>
  <c r="S735" i="44"/>
  <c r="S903" i="44"/>
  <c r="S879" i="44"/>
  <c r="S924" i="44"/>
  <c r="S912" i="44"/>
  <c r="R628" i="44"/>
  <c r="R619" i="44"/>
  <c r="R708" i="44"/>
  <c r="R675" i="44"/>
  <c r="R823" i="44"/>
  <c r="R818" i="44"/>
  <c r="R807" i="44"/>
  <c r="R797" i="44"/>
  <c r="R792" i="44"/>
  <c r="R785" i="44"/>
  <c r="R780" i="44"/>
  <c r="R774" i="44"/>
  <c r="R769" i="44"/>
  <c r="R761" i="44"/>
  <c r="R872" i="44"/>
  <c r="R868" i="44"/>
  <c r="R863" i="44"/>
  <c r="R898" i="44"/>
  <c r="R892" i="44"/>
  <c r="R885" i="44"/>
  <c r="AG347" i="44"/>
  <c r="R944" i="44"/>
  <c r="R952" i="44"/>
  <c r="R658" i="44"/>
  <c r="R836" i="44"/>
  <c r="S825" i="44"/>
  <c r="R814" i="44"/>
  <c r="S803" i="44"/>
  <c r="S776" i="44"/>
  <c r="R940" i="44"/>
  <c r="R686" i="44"/>
  <c r="AH348" i="44"/>
  <c r="L14" i="41" s="1"/>
  <c r="R935" i="44"/>
  <c r="S930" i="44"/>
  <c r="S954" i="44"/>
  <c r="S915" i="44"/>
  <c r="S909" i="44"/>
  <c r="AE347" i="44"/>
  <c r="S955" i="44"/>
  <c r="S949" i="44"/>
  <c r="R710" i="44"/>
  <c r="S691" i="44"/>
  <c r="S683" i="44"/>
  <c r="S679" i="44"/>
  <c r="S832" i="44"/>
  <c r="S827" i="44"/>
  <c r="S810" i="44"/>
  <c r="S800" i="44"/>
  <c r="S795" i="44"/>
  <c r="S790" i="44"/>
  <c r="S783" i="44"/>
  <c r="S778" i="44"/>
  <c r="S767" i="44"/>
  <c r="S766" i="44"/>
  <c r="S731" i="44"/>
  <c r="S727" i="44"/>
  <c r="S861" i="44"/>
  <c r="S857" i="44"/>
  <c r="S856" i="44"/>
  <c r="S852" i="44"/>
  <c r="S901" i="44"/>
  <c r="S890" i="44"/>
  <c r="S917" i="44"/>
  <c r="S916" i="44"/>
  <c r="S910" i="44"/>
  <c r="AA348" i="44"/>
  <c r="F9" i="41" s="1"/>
  <c r="S932" i="44"/>
  <c r="S927" i="44"/>
  <c r="S956" i="44"/>
  <c r="S950" i="44"/>
  <c r="S725" i="44"/>
  <c r="R707" i="44"/>
  <c r="R701" i="44"/>
  <c r="R698" i="44"/>
  <c r="S674" i="44"/>
  <c r="R668" i="44"/>
  <c r="R923" i="44"/>
  <c r="R943" i="44"/>
  <c r="R743" i="44"/>
  <c r="R739" i="44"/>
  <c r="S737" i="44"/>
  <c r="S744" i="44"/>
  <c r="S741" i="44"/>
  <c r="S746" i="44"/>
  <c r="S742" i="44"/>
  <c r="S740" i="44"/>
  <c r="S734" i="44"/>
  <c r="S732" i="44"/>
  <c r="S730" i="44"/>
  <c r="S736" i="44"/>
  <c r="S717" i="44"/>
  <c r="S723" i="44"/>
  <c r="S721" i="44"/>
  <c r="S722" i="44"/>
  <c r="S720" i="44"/>
  <c r="S718" i="44"/>
  <c r="S716" i="44"/>
  <c r="R711" i="44"/>
  <c r="S715" i="44"/>
  <c r="S713" i="44"/>
  <c r="R703" i="44"/>
  <c r="R705" i="44"/>
  <c r="S699" i="44"/>
  <c r="S706" i="44"/>
  <c r="R702" i="44"/>
  <c r="S700" i="44"/>
  <c r="S694" i="44"/>
  <c r="S696" i="44"/>
  <c r="S690" i="44"/>
  <c r="S688" i="44"/>
  <c r="S695" i="44"/>
  <c r="S678" i="44"/>
  <c r="R680" i="44"/>
  <c r="AH347" i="44"/>
  <c r="AD348" i="44"/>
  <c r="L9" i="41" s="1"/>
  <c r="AE348" i="44"/>
  <c r="F14" i="41" s="1"/>
  <c r="AB347" i="44"/>
  <c r="AF347" i="44"/>
  <c r="AB348" i="44"/>
  <c r="H9" i="41" s="1"/>
  <c r="AF348" i="44"/>
  <c r="H14" i="41" s="1"/>
  <c r="S672" i="44"/>
  <c r="S671" i="44"/>
  <c r="S669" i="44"/>
  <c r="S662" i="44"/>
  <c r="S663" i="44"/>
  <c r="R650" i="44"/>
  <c r="S651" i="44"/>
  <c r="S647" i="44"/>
  <c r="R653" i="44"/>
  <c r="S649" i="44"/>
  <c r="R654" i="44"/>
  <c r="S652" i="44"/>
  <c r="R656" i="44"/>
  <c r="S640" i="44"/>
  <c r="R642" i="44"/>
  <c r="S641" i="44"/>
  <c r="R637" i="44"/>
  <c r="S645" i="44"/>
  <c r="S633" i="44"/>
  <c r="S631" i="44"/>
  <c r="S629" i="44"/>
  <c r="S627" i="44"/>
  <c r="R636" i="44"/>
  <c r="R634" i="44"/>
  <c r="S632" i="44"/>
  <c r="S630" i="44"/>
  <c r="S624" i="44"/>
  <c r="S626" i="44"/>
  <c r="S621" i="44"/>
  <c r="R617" i="44"/>
  <c r="S622" i="44"/>
  <c r="S625" i="44"/>
  <c r="R623" i="44"/>
  <c r="S948" i="44"/>
  <c r="S953" i="44"/>
  <c r="S945" i="44"/>
  <c r="S928" i="44"/>
  <c r="S938" i="44"/>
  <c r="S933" i="44"/>
  <c r="S925" i="44"/>
  <c r="S908" i="44"/>
  <c r="S918" i="44"/>
  <c r="S913" i="44"/>
  <c r="S900" i="44"/>
  <c r="S895" i="44"/>
  <c r="S878" i="44"/>
  <c r="S905" i="44"/>
  <c r="S888" i="44"/>
  <c r="S883" i="44"/>
  <c r="S871" i="44"/>
  <c r="S866" i="44"/>
  <c r="S849" i="44"/>
  <c r="S844" i="44"/>
  <c r="S860" i="44"/>
  <c r="S855" i="44"/>
  <c r="S838" i="44"/>
  <c r="S870" i="44"/>
  <c r="S865" i="44"/>
  <c r="S848" i="44"/>
  <c r="S843" i="44"/>
  <c r="S821" i="44"/>
  <c r="S816" i="44"/>
  <c r="S799" i="44"/>
  <c r="S794" i="44"/>
  <c r="S777" i="44"/>
  <c r="S772" i="44"/>
  <c r="S750" i="44"/>
  <c r="S745" i="44"/>
  <c r="S728" i="44"/>
  <c r="S831" i="44"/>
  <c r="S826" i="44"/>
  <c r="S809" i="44"/>
  <c r="S804" i="44"/>
  <c r="S787" i="44"/>
  <c r="S782" i="44"/>
  <c r="S760" i="44"/>
  <c r="S755" i="44"/>
  <c r="S738" i="44"/>
  <c r="S733" i="44"/>
  <c r="S726" i="44"/>
  <c r="S709" i="44"/>
  <c r="S704" i="44"/>
  <c r="S687" i="44"/>
  <c r="S682" i="44"/>
  <c r="S660" i="44"/>
  <c r="S655" i="44"/>
  <c r="S638" i="44"/>
  <c r="S719" i="44"/>
  <c r="S714" i="44"/>
  <c r="S697" i="44"/>
  <c r="S692" i="44"/>
  <c r="S670" i="44"/>
  <c r="S665" i="44"/>
  <c r="S648" i="44"/>
  <c r="S643" i="44"/>
  <c r="S635" i="44"/>
  <c r="S618" i="44"/>
  <c r="AV281" i="35"/>
  <c r="AW281" i="35" s="1"/>
  <c r="AV280" i="35"/>
  <c r="AW280" i="35" s="1"/>
  <c r="AW279" i="35"/>
  <c r="AV279" i="35"/>
  <c r="AV278" i="35"/>
  <c r="AW278" i="35" s="1"/>
  <c r="AV277" i="35"/>
  <c r="AW277" i="35" s="1"/>
  <c r="AV276" i="35"/>
  <c r="AW276" i="35" s="1"/>
  <c r="AV275" i="35"/>
  <c r="AW275" i="35" s="1"/>
  <c r="AV274" i="35"/>
  <c r="AW274" i="35" s="1"/>
  <c r="AW273" i="35"/>
  <c r="AV273" i="35"/>
  <c r="AV272" i="35"/>
  <c r="AW272" i="35" s="1"/>
  <c r="AV271" i="35"/>
  <c r="AW271" i="35" s="1"/>
  <c r="AV270" i="35"/>
  <c r="AV269" i="35"/>
  <c r="AW269" i="35" s="1"/>
  <c r="AV268" i="35"/>
  <c r="AW268" i="35" s="1"/>
  <c r="AV267" i="35"/>
  <c r="AW267" i="35" s="1"/>
  <c r="AQ281" i="35"/>
  <c r="AR281" i="35" s="1"/>
  <c r="AQ280" i="35"/>
  <c r="AR280" i="35" s="1"/>
  <c r="AQ279" i="35"/>
  <c r="AR279" i="35" s="1"/>
  <c r="AQ278" i="35"/>
  <c r="AR278" i="35" s="1"/>
  <c r="AQ277" i="35"/>
  <c r="AR277" i="35" s="1"/>
  <c r="AQ276" i="35"/>
  <c r="AR276" i="35" s="1"/>
  <c r="AQ275" i="35"/>
  <c r="AR275" i="35" s="1"/>
  <c r="AQ274" i="35"/>
  <c r="AR274" i="35" s="1"/>
  <c r="AQ273" i="35"/>
  <c r="AR273" i="35" s="1"/>
  <c r="AQ272" i="35"/>
  <c r="AR272" i="35" s="1"/>
  <c r="AQ271" i="35"/>
  <c r="AR271" i="35" s="1"/>
  <c r="AQ270" i="35"/>
  <c r="AR270" i="35" s="1"/>
  <c r="AQ269" i="35"/>
  <c r="AR269" i="35" s="1"/>
  <c r="AQ268" i="35"/>
  <c r="AR268" i="35" s="1"/>
  <c r="AQ267" i="35"/>
  <c r="AR267" i="35" s="1"/>
  <c r="AM281" i="35"/>
  <c r="AL281" i="35"/>
  <c r="AL280" i="35"/>
  <c r="AM280" i="35" s="1"/>
  <c r="AL279" i="35"/>
  <c r="AM279" i="35" s="1"/>
  <c r="AL278" i="35"/>
  <c r="AM278" i="35" s="1"/>
  <c r="AL277" i="35"/>
  <c r="AM277" i="35" s="1"/>
  <c r="AL276" i="35"/>
  <c r="AM276" i="35" s="1"/>
  <c r="AL275" i="35"/>
  <c r="AM275" i="35" s="1"/>
  <c r="AL274" i="35"/>
  <c r="AM274" i="35" s="1"/>
  <c r="AL273" i="35"/>
  <c r="AM273" i="35" s="1"/>
  <c r="AL272" i="35"/>
  <c r="AM272" i="35" s="1"/>
  <c r="AL271" i="35"/>
  <c r="AM271" i="35" s="1"/>
  <c r="AL270" i="35"/>
  <c r="AM270" i="35" s="1"/>
  <c r="AM269" i="35"/>
  <c r="AL269" i="35"/>
  <c r="AL268" i="35"/>
  <c r="AM268" i="35" s="1"/>
  <c r="AL267" i="35"/>
  <c r="AG281" i="35"/>
  <c r="AH281" i="35" s="1"/>
  <c r="AG280" i="35"/>
  <c r="AH280" i="35" s="1"/>
  <c r="AG279" i="35"/>
  <c r="AH279" i="35" s="1"/>
  <c r="AG278" i="35"/>
  <c r="AH278" i="35" s="1"/>
  <c r="AG277" i="35"/>
  <c r="AH277" i="35" s="1"/>
  <c r="AG276" i="35"/>
  <c r="AH276" i="35" s="1"/>
  <c r="AG275" i="35"/>
  <c r="AH275" i="35" s="1"/>
  <c r="AG274" i="35"/>
  <c r="AH274" i="35" s="1"/>
  <c r="AG273" i="35"/>
  <c r="AH273" i="35" s="1"/>
  <c r="AG272" i="35"/>
  <c r="AH272" i="35" s="1"/>
  <c r="AG271" i="35"/>
  <c r="AH271" i="35" s="1"/>
  <c r="AG270" i="35"/>
  <c r="AH270" i="35" s="1"/>
  <c r="AG269" i="35"/>
  <c r="AH269" i="35" s="1"/>
  <c r="AG268" i="35"/>
  <c r="AH268" i="35" s="1"/>
  <c r="AG267" i="35"/>
  <c r="AB281" i="35"/>
  <c r="AC281" i="35" s="1"/>
  <c r="AB280" i="35"/>
  <c r="AC280" i="35" s="1"/>
  <c r="AB279" i="35"/>
  <c r="AC279" i="35" s="1"/>
  <c r="AB278" i="35"/>
  <c r="AC278" i="35" s="1"/>
  <c r="AB277" i="35"/>
  <c r="AC277" i="35" s="1"/>
  <c r="AB276" i="35"/>
  <c r="AC276" i="35" s="1"/>
  <c r="AB275" i="35"/>
  <c r="AC275" i="35" s="1"/>
  <c r="AB274" i="35"/>
  <c r="AC274" i="35" s="1"/>
  <c r="AB273" i="35"/>
  <c r="AC273" i="35" s="1"/>
  <c r="AB272" i="35"/>
  <c r="AC272" i="35" s="1"/>
  <c r="AB271" i="35"/>
  <c r="AC271" i="35" s="1"/>
  <c r="AB270" i="35"/>
  <c r="AC270" i="35" s="1"/>
  <c r="AB269" i="35"/>
  <c r="AC269" i="35" s="1"/>
  <c r="AB268" i="35"/>
  <c r="AC268" i="35" s="1"/>
  <c r="AB267" i="35"/>
  <c r="X281" i="35"/>
  <c r="W281" i="35"/>
  <c r="W280" i="35"/>
  <c r="X280" i="35" s="1"/>
  <c r="W279" i="35"/>
  <c r="X279" i="35" s="1"/>
  <c r="W278" i="35"/>
  <c r="X278" i="35" s="1"/>
  <c r="W277" i="35"/>
  <c r="X277" i="35" s="1"/>
  <c r="W276" i="35"/>
  <c r="X276" i="35" s="1"/>
  <c r="X275" i="35"/>
  <c r="W275" i="35"/>
  <c r="W274" i="35"/>
  <c r="X274" i="35" s="1"/>
  <c r="W273" i="35"/>
  <c r="X273" i="35" s="1"/>
  <c r="W272" i="35"/>
  <c r="X272" i="35" s="1"/>
  <c r="W271" i="35"/>
  <c r="X271" i="35" s="1"/>
  <c r="W270" i="35"/>
  <c r="X269" i="35"/>
  <c r="W269" i="35"/>
  <c r="W268" i="35"/>
  <c r="X268" i="35" s="1"/>
  <c r="W267" i="35"/>
  <c r="X267" i="35" s="1"/>
  <c r="S273" i="35"/>
  <c r="S277" i="35"/>
  <c r="S278" i="35"/>
  <c r="S281" i="35"/>
  <c r="G267" i="35"/>
  <c r="H267" i="35" s="1"/>
  <c r="I267" i="35"/>
  <c r="J267" i="35"/>
  <c r="R267" i="35"/>
  <c r="G268" i="35"/>
  <c r="I268" i="35"/>
  <c r="J268" i="35"/>
  <c r="R268" i="35"/>
  <c r="K268" i="35" s="1"/>
  <c r="I269" i="35"/>
  <c r="J269" i="35"/>
  <c r="R269" i="35"/>
  <c r="I270" i="35"/>
  <c r="J270" i="35"/>
  <c r="R270" i="35"/>
  <c r="I271" i="35"/>
  <c r="J271" i="35"/>
  <c r="R271" i="35"/>
  <c r="I272" i="35"/>
  <c r="J272" i="35"/>
  <c r="R272" i="35"/>
  <c r="S272" i="35" s="1"/>
  <c r="I273" i="35"/>
  <c r="J273" i="35"/>
  <c r="R273" i="35"/>
  <c r="I274" i="35"/>
  <c r="J274" i="35"/>
  <c r="R274" i="35"/>
  <c r="I275" i="35"/>
  <c r="J275" i="35"/>
  <c r="R275" i="35"/>
  <c r="K275" i="35" s="1"/>
  <c r="M275" i="35" s="1"/>
  <c r="I276" i="35"/>
  <c r="J276" i="35"/>
  <c r="R276" i="35"/>
  <c r="S276" i="35" s="1"/>
  <c r="I277" i="35"/>
  <c r="J277" i="35"/>
  <c r="R277" i="35"/>
  <c r="I278" i="35"/>
  <c r="J278" i="35"/>
  <c r="R278" i="35"/>
  <c r="I279" i="35"/>
  <c r="J279" i="35"/>
  <c r="R279" i="35"/>
  <c r="S279" i="35" s="1"/>
  <c r="I280" i="35"/>
  <c r="J280" i="35"/>
  <c r="R280" i="35"/>
  <c r="S280" i="35" s="1"/>
  <c r="I281" i="35"/>
  <c r="J281" i="35"/>
  <c r="R281" i="35"/>
  <c r="AV261" i="35"/>
  <c r="AW261" i="35" s="1"/>
  <c r="AV260" i="35"/>
  <c r="AW260" i="35" s="1"/>
  <c r="AV259" i="35"/>
  <c r="AW259" i="35" s="1"/>
  <c r="AV258" i="35"/>
  <c r="AW258" i="35" s="1"/>
  <c r="AV257" i="35"/>
  <c r="AW257" i="35" s="1"/>
  <c r="AV256" i="35"/>
  <c r="AW256" i="35" s="1"/>
  <c r="AV255" i="35"/>
  <c r="AW255" i="35" s="1"/>
  <c r="AV254" i="35"/>
  <c r="AW254" i="35" s="1"/>
  <c r="AV253" i="35"/>
  <c r="AW253" i="35" s="1"/>
  <c r="AV252" i="35"/>
  <c r="AW252" i="35" s="1"/>
  <c r="AV251" i="35"/>
  <c r="AW251" i="35" s="1"/>
  <c r="AV250" i="35"/>
  <c r="AW250" i="35" s="1"/>
  <c r="AV249" i="35"/>
  <c r="AW249" i="35" s="1"/>
  <c r="AV248" i="35"/>
  <c r="AW248" i="35" s="1"/>
  <c r="AV247" i="35"/>
  <c r="AW247" i="35" s="1"/>
  <c r="AQ261" i="35"/>
  <c r="AR261" i="35" s="1"/>
  <c r="AQ260" i="35"/>
  <c r="AR260" i="35" s="1"/>
  <c r="AQ259" i="35"/>
  <c r="AR259" i="35" s="1"/>
  <c r="AQ258" i="35"/>
  <c r="AR258" i="35" s="1"/>
  <c r="AQ257" i="35"/>
  <c r="AR257" i="35" s="1"/>
  <c r="AQ256" i="35"/>
  <c r="AR256" i="35" s="1"/>
  <c r="AQ255" i="35"/>
  <c r="AR255" i="35" s="1"/>
  <c r="AQ254" i="35"/>
  <c r="AR254" i="35" s="1"/>
  <c r="AR253" i="35"/>
  <c r="AQ253" i="35"/>
  <c r="AQ252" i="35"/>
  <c r="AR252" i="35" s="1"/>
  <c r="AQ251" i="35"/>
  <c r="AR251" i="35" s="1"/>
  <c r="AQ250" i="35"/>
  <c r="AR250" i="35" s="1"/>
  <c r="AQ249" i="35"/>
  <c r="AR249" i="35" s="1"/>
  <c r="AQ248" i="35"/>
  <c r="AR248" i="35" s="1"/>
  <c r="AQ247" i="35"/>
  <c r="AL261" i="35"/>
  <c r="AM261" i="35" s="1"/>
  <c r="AL260" i="35"/>
  <c r="AM260" i="35" s="1"/>
  <c r="AL259" i="35"/>
  <c r="AM259" i="35" s="1"/>
  <c r="AL258" i="35"/>
  <c r="AM258" i="35" s="1"/>
  <c r="AL257" i="35"/>
  <c r="AM257" i="35" s="1"/>
  <c r="AL256" i="35"/>
  <c r="AM256" i="35" s="1"/>
  <c r="AL255" i="35"/>
  <c r="AM255" i="35" s="1"/>
  <c r="AL254" i="35"/>
  <c r="AM254" i="35" s="1"/>
  <c r="AL253" i="35"/>
  <c r="AM253" i="35" s="1"/>
  <c r="AL252" i="35"/>
  <c r="AM252" i="35" s="1"/>
  <c r="AL251" i="35"/>
  <c r="AM251" i="35" s="1"/>
  <c r="AL250" i="35"/>
  <c r="AM250" i="35" s="1"/>
  <c r="AL249" i="35"/>
  <c r="AM249" i="35" s="1"/>
  <c r="AL248" i="35"/>
  <c r="AM248" i="35" s="1"/>
  <c r="AL247" i="35"/>
  <c r="AN247" i="35" s="1"/>
  <c r="AH261" i="35"/>
  <c r="AG261" i="35"/>
  <c r="AG260" i="35"/>
  <c r="AH260" i="35" s="1"/>
  <c r="AG259" i="35"/>
  <c r="AH259" i="35" s="1"/>
  <c r="AG258" i="35"/>
  <c r="AH258" i="35" s="1"/>
  <c r="AG257" i="35"/>
  <c r="AH257" i="35" s="1"/>
  <c r="AG256" i="35"/>
  <c r="AH256" i="35" s="1"/>
  <c r="AH255" i="35"/>
  <c r="AG255" i="35"/>
  <c r="AG254" i="35"/>
  <c r="AH254" i="35" s="1"/>
  <c r="AG253" i="35"/>
  <c r="AH253" i="35" s="1"/>
  <c r="AG252" i="35"/>
  <c r="AH252" i="35" s="1"/>
  <c r="AG251" i="35"/>
  <c r="AH251" i="35" s="1"/>
  <c r="AG250" i="35"/>
  <c r="AH250" i="35" s="1"/>
  <c r="AG249" i="35"/>
  <c r="AH249" i="35" s="1"/>
  <c r="AG248" i="35"/>
  <c r="AH248" i="35" s="1"/>
  <c r="AG247" i="35"/>
  <c r="AB261" i="35"/>
  <c r="AC261" i="35" s="1"/>
  <c r="AB260" i="35"/>
  <c r="AC260" i="35" s="1"/>
  <c r="AB259" i="35"/>
  <c r="AC259" i="35" s="1"/>
  <c r="AB258" i="35"/>
  <c r="AC258" i="35" s="1"/>
  <c r="AB257" i="35"/>
  <c r="AC257" i="35" s="1"/>
  <c r="AB256" i="35"/>
  <c r="AC256" i="35" s="1"/>
  <c r="AB255" i="35"/>
  <c r="AC255" i="35" s="1"/>
  <c r="AB254" i="35"/>
  <c r="AC254" i="35" s="1"/>
  <c r="AC253" i="35"/>
  <c r="AB253" i="35"/>
  <c r="AB252" i="35"/>
  <c r="AC252" i="35" s="1"/>
  <c r="AB251" i="35"/>
  <c r="AC251" i="35" s="1"/>
  <c r="AB250" i="35"/>
  <c r="AD247" i="35" s="1"/>
  <c r="AB249" i="35"/>
  <c r="AC249" i="35" s="1"/>
  <c r="AB248" i="35"/>
  <c r="AC248" i="35" s="1"/>
  <c r="AB247" i="35"/>
  <c r="AC247" i="35" s="1"/>
  <c r="W261" i="35"/>
  <c r="X261" i="35" s="1"/>
  <c r="W260" i="35"/>
  <c r="X260" i="35" s="1"/>
  <c r="X259" i="35"/>
  <c r="W259" i="35"/>
  <c r="W258" i="35"/>
  <c r="X258" i="35" s="1"/>
  <c r="W257" i="35"/>
  <c r="X257" i="35" s="1"/>
  <c r="W256" i="35"/>
  <c r="X256" i="35" s="1"/>
  <c r="W255" i="35"/>
  <c r="X255" i="35" s="1"/>
  <c r="W254" i="35"/>
  <c r="X254" i="35" s="1"/>
  <c r="X253" i="35"/>
  <c r="W253" i="35"/>
  <c r="W252" i="35"/>
  <c r="X252" i="35" s="1"/>
  <c r="W251" i="35"/>
  <c r="X251" i="35" s="1"/>
  <c r="W250" i="35"/>
  <c r="X250" i="35" s="1"/>
  <c r="W249" i="35"/>
  <c r="X249" i="35" s="1"/>
  <c r="W248" i="35"/>
  <c r="X248" i="35" s="1"/>
  <c r="W247" i="35"/>
  <c r="S249" i="35"/>
  <c r="S253" i="35"/>
  <c r="S255" i="35"/>
  <c r="S257" i="35"/>
  <c r="S261" i="35"/>
  <c r="S247" i="35"/>
  <c r="G247" i="35"/>
  <c r="H247" i="35" s="1"/>
  <c r="I247" i="35"/>
  <c r="J247" i="35"/>
  <c r="R247" i="35"/>
  <c r="G248" i="35"/>
  <c r="I248" i="35"/>
  <c r="J248" i="35"/>
  <c r="R248" i="35"/>
  <c r="S248" i="35" s="1"/>
  <c r="I249" i="35"/>
  <c r="J249" i="35"/>
  <c r="R249" i="35"/>
  <c r="I250" i="35"/>
  <c r="J250" i="35"/>
  <c r="R250" i="35"/>
  <c r="S250" i="35" s="1"/>
  <c r="I251" i="35"/>
  <c r="J251" i="35"/>
  <c r="R251" i="35"/>
  <c r="S251" i="35" s="1"/>
  <c r="I252" i="35"/>
  <c r="J252" i="35"/>
  <c r="R252" i="35"/>
  <c r="S252" i="35" s="1"/>
  <c r="I253" i="35"/>
  <c r="J253" i="35"/>
  <c r="R253" i="35"/>
  <c r="I254" i="35"/>
  <c r="J254" i="35"/>
  <c r="R254" i="35"/>
  <c r="S254" i="35" s="1"/>
  <c r="I255" i="35"/>
  <c r="J255" i="35"/>
  <c r="R255" i="35"/>
  <c r="I256" i="35"/>
  <c r="J256" i="35"/>
  <c r="R256" i="35"/>
  <c r="S256" i="35" s="1"/>
  <c r="I257" i="35"/>
  <c r="J257" i="35"/>
  <c r="R257" i="35"/>
  <c r="I258" i="35"/>
  <c r="J258" i="35"/>
  <c r="R258" i="35"/>
  <c r="S258" i="35" s="1"/>
  <c r="I259" i="35"/>
  <c r="J259" i="35"/>
  <c r="R259" i="35"/>
  <c r="S259" i="35" s="1"/>
  <c r="I260" i="35"/>
  <c r="J260" i="35"/>
  <c r="R260" i="35"/>
  <c r="I261" i="35"/>
  <c r="J261" i="35"/>
  <c r="R261" i="35"/>
  <c r="AW241" i="35"/>
  <c r="AV241" i="35"/>
  <c r="AW240" i="35"/>
  <c r="AV240" i="35"/>
  <c r="AV239" i="35"/>
  <c r="AW239" i="35" s="1"/>
  <c r="AV238" i="35"/>
  <c r="AW238" i="35" s="1"/>
  <c r="AV237" i="35"/>
  <c r="AW237" i="35" s="1"/>
  <c r="AV236" i="35"/>
  <c r="AW236" i="35" s="1"/>
  <c r="AW235" i="35"/>
  <c r="AV235" i="35"/>
  <c r="AW234" i="35"/>
  <c r="AV234" i="35"/>
  <c r="AV233" i="35"/>
  <c r="AW233" i="35" s="1"/>
  <c r="AV232" i="35"/>
  <c r="AW232" i="35" s="1"/>
  <c r="AV231" i="35"/>
  <c r="AW231" i="35" s="1"/>
  <c r="AV230" i="35"/>
  <c r="AW230" i="35" s="1"/>
  <c r="AW229" i="35"/>
  <c r="AV229" i="35"/>
  <c r="AW228" i="35"/>
  <c r="AV228" i="35"/>
  <c r="AV227" i="35"/>
  <c r="AQ241" i="35"/>
  <c r="AR241" i="35" s="1"/>
  <c r="AR240" i="35"/>
  <c r="AQ240" i="35"/>
  <c r="AR239" i="35"/>
  <c r="AQ239" i="35"/>
  <c r="AQ238" i="35"/>
  <c r="AR238" i="35" s="1"/>
  <c r="AQ237" i="35"/>
  <c r="AR237" i="35" s="1"/>
  <c r="AQ236" i="35"/>
  <c r="AR236" i="35" s="1"/>
  <c r="AQ235" i="35"/>
  <c r="AR235" i="35" s="1"/>
  <c r="AR234" i="35"/>
  <c r="AQ234" i="35"/>
  <c r="AR233" i="35"/>
  <c r="AQ233" i="35"/>
  <c r="AQ232" i="35"/>
  <c r="AR232" i="35" s="1"/>
  <c r="AQ231" i="35"/>
  <c r="AR231" i="35" s="1"/>
  <c r="AQ230" i="35"/>
  <c r="AR230" i="35" s="1"/>
  <c r="AQ229" i="35"/>
  <c r="AR229" i="35" s="1"/>
  <c r="AR228" i="35"/>
  <c r="AQ228" i="35"/>
  <c r="AQ227" i="35"/>
  <c r="AL241" i="35"/>
  <c r="AM241" i="35" s="1"/>
  <c r="AL240" i="35"/>
  <c r="AM240" i="35" s="1"/>
  <c r="AL239" i="35"/>
  <c r="AM239" i="35" s="1"/>
  <c r="AL238" i="35"/>
  <c r="AM238" i="35" s="1"/>
  <c r="AL237" i="35"/>
  <c r="AM237" i="35" s="1"/>
  <c r="AM236" i="35"/>
  <c r="AL236" i="35"/>
  <c r="AL235" i="35"/>
  <c r="AM235" i="35" s="1"/>
  <c r="AL234" i="35"/>
  <c r="AM234" i="35" s="1"/>
  <c r="AL233" i="35"/>
  <c r="AM233" i="35" s="1"/>
  <c r="AL232" i="35"/>
  <c r="AM232" i="35" s="1"/>
  <c r="AL231" i="35"/>
  <c r="AM231" i="35" s="1"/>
  <c r="AL230" i="35"/>
  <c r="AM230" i="35" s="1"/>
  <c r="AL229" i="35"/>
  <c r="AM229" i="35" s="1"/>
  <c r="AL228" i="35"/>
  <c r="AM228" i="35" s="1"/>
  <c r="AL227" i="35"/>
  <c r="AG241" i="35"/>
  <c r="AH241" i="35" s="1"/>
  <c r="AG240" i="35"/>
  <c r="AH240" i="35" s="1"/>
  <c r="AH239" i="35"/>
  <c r="AG239" i="35"/>
  <c r="AG238" i="35"/>
  <c r="AH238" i="35" s="1"/>
  <c r="AG237" i="35"/>
  <c r="AH237" i="35" s="1"/>
  <c r="AG236" i="35"/>
  <c r="AH236" i="35" s="1"/>
  <c r="AG235" i="35"/>
  <c r="AH235" i="35" s="1"/>
  <c r="AG234" i="35"/>
  <c r="AH234" i="35" s="1"/>
  <c r="AH233" i="35"/>
  <c r="AG233" i="35"/>
  <c r="AG232" i="35"/>
  <c r="AH232" i="35" s="1"/>
  <c r="AH231" i="35"/>
  <c r="AG231" i="35"/>
  <c r="AG230" i="35"/>
  <c r="AH230" i="35" s="1"/>
  <c r="AG229" i="35"/>
  <c r="AH229" i="35" s="1"/>
  <c r="AG228" i="35"/>
  <c r="AH228" i="35" s="1"/>
  <c r="AG227" i="35"/>
  <c r="AB241" i="35"/>
  <c r="AC241" i="35" s="1"/>
  <c r="AB240" i="35"/>
  <c r="AC240" i="35" s="1"/>
  <c r="AB239" i="35"/>
  <c r="AC239" i="35" s="1"/>
  <c r="AB238" i="35"/>
  <c r="AC238" i="35" s="1"/>
  <c r="AB237" i="35"/>
  <c r="AC237" i="35" s="1"/>
  <c r="AB236" i="35"/>
  <c r="AC236" i="35" s="1"/>
  <c r="AB235" i="35"/>
  <c r="AC235" i="35" s="1"/>
  <c r="AB234" i="35"/>
  <c r="AC234" i="35" s="1"/>
  <c r="AB233" i="35"/>
  <c r="AC233" i="35" s="1"/>
  <c r="AB232" i="35"/>
  <c r="AC232" i="35" s="1"/>
  <c r="AB231" i="35"/>
  <c r="AC231" i="35" s="1"/>
  <c r="AB230" i="35"/>
  <c r="AC230" i="35" s="1"/>
  <c r="AB229" i="35"/>
  <c r="AC229" i="35" s="1"/>
  <c r="AB228" i="35"/>
  <c r="AC228" i="35" s="1"/>
  <c r="AB227" i="35"/>
  <c r="X241" i="35"/>
  <c r="W241" i="35"/>
  <c r="W240" i="35"/>
  <c r="X240" i="35" s="1"/>
  <c r="W239" i="35"/>
  <c r="X239" i="35" s="1"/>
  <c r="W238" i="35"/>
  <c r="X238" i="35" s="1"/>
  <c r="W237" i="35"/>
  <c r="X237" i="35" s="1"/>
  <c r="W236" i="35"/>
  <c r="X236" i="35" s="1"/>
  <c r="X235" i="35"/>
  <c r="W235" i="35"/>
  <c r="W234" i="35"/>
  <c r="X234" i="35" s="1"/>
  <c r="W233" i="35"/>
  <c r="X233" i="35" s="1"/>
  <c r="W232" i="35"/>
  <c r="X232" i="35" s="1"/>
  <c r="W231" i="35"/>
  <c r="X231" i="35" s="1"/>
  <c r="W230" i="35"/>
  <c r="X230" i="35" s="1"/>
  <c r="W229" i="35"/>
  <c r="X229" i="35" s="1"/>
  <c r="W228" i="35"/>
  <c r="X228" i="35" s="1"/>
  <c r="W227" i="35"/>
  <c r="S229" i="35"/>
  <c r="S231" i="35"/>
  <c r="S233" i="35"/>
  <c r="S235" i="35"/>
  <c r="S237" i="35"/>
  <c r="S239" i="35"/>
  <c r="S241" i="35"/>
  <c r="G227" i="35"/>
  <c r="H227" i="35" s="1"/>
  <c r="I227" i="35"/>
  <c r="J227" i="35"/>
  <c r="R227" i="35"/>
  <c r="S227" i="35" s="1"/>
  <c r="G228" i="35"/>
  <c r="I228" i="35"/>
  <c r="J228" i="35"/>
  <c r="R228" i="35"/>
  <c r="S228" i="35" s="1"/>
  <c r="I229" i="35"/>
  <c r="J229" i="35"/>
  <c r="R229" i="35"/>
  <c r="I230" i="35"/>
  <c r="J230" i="35"/>
  <c r="R230" i="35"/>
  <c r="S230" i="35" s="1"/>
  <c r="I231" i="35"/>
  <c r="J231" i="35"/>
  <c r="R231" i="35"/>
  <c r="I232" i="35"/>
  <c r="J232" i="35"/>
  <c r="R232" i="35"/>
  <c r="S232" i="35" s="1"/>
  <c r="I233" i="35"/>
  <c r="J233" i="35"/>
  <c r="R233" i="35"/>
  <c r="I234" i="35"/>
  <c r="J234" i="35"/>
  <c r="R234" i="35"/>
  <c r="K234" i="35" s="1"/>
  <c r="M234" i="35" s="1"/>
  <c r="I235" i="35"/>
  <c r="J235" i="35"/>
  <c r="R235" i="35"/>
  <c r="I236" i="35"/>
  <c r="J236" i="35"/>
  <c r="R236" i="35"/>
  <c r="S236" i="35" s="1"/>
  <c r="I237" i="35"/>
  <c r="J237" i="35"/>
  <c r="R237" i="35"/>
  <c r="I238" i="35"/>
  <c r="J238" i="35"/>
  <c r="R238" i="35"/>
  <c r="S238" i="35" s="1"/>
  <c r="I239" i="35"/>
  <c r="J239" i="35"/>
  <c r="R239" i="35"/>
  <c r="I240" i="35"/>
  <c r="J240" i="35"/>
  <c r="R240" i="35"/>
  <c r="S240" i="35" s="1"/>
  <c r="I241" i="35"/>
  <c r="J241" i="35"/>
  <c r="R241" i="35"/>
  <c r="AV221" i="35"/>
  <c r="AW221" i="35" s="1"/>
  <c r="AV220" i="35"/>
  <c r="AW220" i="35" s="1"/>
  <c r="AV219" i="35"/>
  <c r="AW219" i="35" s="1"/>
  <c r="AV218" i="35"/>
  <c r="AW218" i="35" s="1"/>
  <c r="AW217" i="35"/>
  <c r="AV217" i="35"/>
  <c r="AV216" i="35"/>
  <c r="AW216" i="35" s="1"/>
  <c r="AV215" i="35"/>
  <c r="AW215" i="35" s="1"/>
  <c r="AV214" i="35"/>
  <c r="AW214" i="35" s="1"/>
  <c r="AV213" i="35"/>
  <c r="AW213" i="35" s="1"/>
  <c r="AV212" i="35"/>
  <c r="AW212" i="35" s="1"/>
  <c r="AV211" i="35"/>
  <c r="AW211" i="35" s="1"/>
  <c r="AV210" i="35"/>
  <c r="AV209" i="35"/>
  <c r="AV208" i="35"/>
  <c r="AV207" i="35"/>
  <c r="AQ221" i="35"/>
  <c r="AR221" i="35" s="1"/>
  <c r="AQ220" i="35"/>
  <c r="AR220" i="35" s="1"/>
  <c r="AQ219" i="35"/>
  <c r="AR219" i="35" s="1"/>
  <c r="AQ218" i="35"/>
  <c r="AR218" i="35" s="1"/>
  <c r="AQ217" i="35"/>
  <c r="AR217" i="35" s="1"/>
  <c r="AQ216" i="35"/>
  <c r="AR216" i="35" s="1"/>
  <c r="AQ215" i="35"/>
  <c r="AR215" i="35" s="1"/>
  <c r="AQ214" i="35"/>
  <c r="AR214" i="35" s="1"/>
  <c r="AQ213" i="35"/>
  <c r="AR213" i="35" s="1"/>
  <c r="AQ212" i="35"/>
  <c r="AQ211" i="35"/>
  <c r="AQ210" i="35"/>
  <c r="AQ209" i="35"/>
  <c r="AQ208" i="35"/>
  <c r="AQ207" i="35"/>
  <c r="AL221" i="35"/>
  <c r="AM221" i="35" s="1"/>
  <c r="AL220" i="35"/>
  <c r="AM220" i="35" s="1"/>
  <c r="AL219" i="35"/>
  <c r="AM219" i="35" s="1"/>
  <c r="AL218" i="35"/>
  <c r="AM218" i="35" s="1"/>
  <c r="AL217" i="35"/>
  <c r="AM217" i="35" s="1"/>
  <c r="AL216" i="35"/>
  <c r="AM216" i="35" s="1"/>
  <c r="AL215" i="35"/>
  <c r="AM215" i="35" s="1"/>
  <c r="AL214" i="35"/>
  <c r="AM214" i="35" s="1"/>
  <c r="AL213" i="35"/>
  <c r="AM213" i="35" s="1"/>
  <c r="AL212" i="35"/>
  <c r="AL211" i="35"/>
  <c r="AL210" i="35"/>
  <c r="AL209" i="35"/>
  <c r="AL208" i="35"/>
  <c r="AL207" i="35"/>
  <c r="AG221" i="35"/>
  <c r="AH221" i="35" s="1"/>
  <c r="AG220" i="35"/>
  <c r="AH220" i="35" s="1"/>
  <c r="AG219" i="35"/>
  <c r="AH219" i="35" s="1"/>
  <c r="AG218" i="35"/>
  <c r="AH218" i="35" s="1"/>
  <c r="AG217" i="35"/>
  <c r="AH217" i="35" s="1"/>
  <c r="AG216" i="35"/>
  <c r="AH216" i="35" s="1"/>
  <c r="AG215" i="35"/>
  <c r="AH215" i="35" s="1"/>
  <c r="AG214" i="35"/>
  <c r="AH214" i="35" s="1"/>
  <c r="AG213" i="35"/>
  <c r="AH213" i="35" s="1"/>
  <c r="AG212" i="35"/>
  <c r="AG211" i="35"/>
  <c r="AG210" i="35"/>
  <c r="AG209" i="35"/>
  <c r="AG208" i="35"/>
  <c r="AG207" i="35"/>
  <c r="AB221" i="35"/>
  <c r="AC221" i="35" s="1"/>
  <c r="AB220" i="35"/>
  <c r="AC220" i="35" s="1"/>
  <c r="AB219" i="35"/>
  <c r="AC219" i="35" s="1"/>
  <c r="AB218" i="35"/>
  <c r="AC218" i="35" s="1"/>
  <c r="AB217" i="35"/>
  <c r="AC217" i="35" s="1"/>
  <c r="AB216" i="35"/>
  <c r="AC216" i="35" s="1"/>
  <c r="AC215" i="35"/>
  <c r="AB215" i="35"/>
  <c r="AB214" i="35"/>
  <c r="AC214" i="35" s="1"/>
  <c r="AB213" i="35"/>
  <c r="AC213" i="35" s="1"/>
  <c r="AB212" i="35"/>
  <c r="AB211" i="35"/>
  <c r="AB210" i="35"/>
  <c r="AB209" i="35"/>
  <c r="AB208" i="35"/>
  <c r="AB207" i="35"/>
  <c r="W221" i="35"/>
  <c r="X221" i="35" s="1"/>
  <c r="W220" i="35"/>
  <c r="X220" i="35" s="1"/>
  <c r="W219" i="35"/>
  <c r="X219" i="35" s="1"/>
  <c r="W218" i="35"/>
  <c r="X218" i="35" s="1"/>
  <c r="W217" i="35"/>
  <c r="X217" i="35" s="1"/>
  <c r="W216" i="35"/>
  <c r="X216" i="35" s="1"/>
  <c r="W215" i="35"/>
  <c r="X215" i="35" s="1"/>
  <c r="W214" i="35"/>
  <c r="X214" i="35" s="1"/>
  <c r="W213" i="35"/>
  <c r="X213" i="35" s="1"/>
  <c r="W212" i="35"/>
  <c r="W211" i="35"/>
  <c r="W210" i="35"/>
  <c r="W209" i="35"/>
  <c r="X209" i="35" s="1"/>
  <c r="W208" i="35"/>
  <c r="W207" i="35"/>
  <c r="S214" i="35"/>
  <c r="S218" i="35"/>
  <c r="S219" i="35"/>
  <c r="G207" i="35"/>
  <c r="H207" i="35" s="1"/>
  <c r="I207" i="35"/>
  <c r="J207" i="35"/>
  <c r="R207" i="35"/>
  <c r="G208" i="35"/>
  <c r="I208" i="35"/>
  <c r="J208" i="35"/>
  <c r="R208" i="35"/>
  <c r="I209" i="35"/>
  <c r="J209" i="35"/>
  <c r="R209" i="35"/>
  <c r="I210" i="35"/>
  <c r="J210" i="35"/>
  <c r="R210" i="35"/>
  <c r="I211" i="35"/>
  <c r="J211" i="35"/>
  <c r="R211" i="35"/>
  <c r="I212" i="35"/>
  <c r="J212" i="35"/>
  <c r="R212" i="35"/>
  <c r="I213" i="35"/>
  <c r="J213" i="35"/>
  <c r="R213" i="35"/>
  <c r="S213" i="35" s="1"/>
  <c r="I214" i="35"/>
  <c r="J214" i="35"/>
  <c r="R214" i="35"/>
  <c r="I215" i="35"/>
  <c r="J215" i="35"/>
  <c r="R215" i="35"/>
  <c r="I216" i="35"/>
  <c r="J216" i="35"/>
  <c r="R216" i="35"/>
  <c r="S216" i="35" s="1"/>
  <c r="I217" i="35"/>
  <c r="J217" i="35"/>
  <c r="R217" i="35"/>
  <c r="S217" i="35" s="1"/>
  <c r="I218" i="35"/>
  <c r="J218" i="35"/>
  <c r="R218" i="35"/>
  <c r="I219" i="35"/>
  <c r="J219" i="35"/>
  <c r="R219" i="35"/>
  <c r="I220" i="35"/>
  <c r="J220" i="35"/>
  <c r="R220" i="35"/>
  <c r="S220" i="35" s="1"/>
  <c r="I221" i="35"/>
  <c r="J221" i="35"/>
  <c r="R221" i="35"/>
  <c r="S221" i="35" s="1"/>
  <c r="AV281" i="34"/>
  <c r="AW281" i="34" s="1"/>
  <c r="AV280" i="34"/>
  <c r="AW280" i="34" s="1"/>
  <c r="AW279" i="34"/>
  <c r="AV279" i="34"/>
  <c r="AV278" i="34"/>
  <c r="AW278" i="34" s="1"/>
  <c r="AV277" i="34"/>
  <c r="AW277" i="34" s="1"/>
  <c r="AV276" i="34"/>
  <c r="AW276" i="34" s="1"/>
  <c r="AV275" i="34"/>
  <c r="AW275" i="34" s="1"/>
  <c r="AV274" i="34"/>
  <c r="AW274" i="34" s="1"/>
  <c r="AV273" i="34"/>
  <c r="AW273" i="34" s="1"/>
  <c r="AV272" i="34"/>
  <c r="AW272" i="34" s="1"/>
  <c r="AV271" i="34"/>
  <c r="AW271" i="34" s="1"/>
  <c r="AV270" i="34"/>
  <c r="AW270" i="34" s="1"/>
  <c r="AV269" i="34"/>
  <c r="AW269" i="34" s="1"/>
  <c r="AV268" i="34"/>
  <c r="AW268" i="34" s="1"/>
  <c r="AV267" i="34"/>
  <c r="AX267" i="34" s="1"/>
  <c r="AQ281" i="34"/>
  <c r="AR281" i="34" s="1"/>
  <c r="AQ280" i="34"/>
  <c r="AR280" i="34" s="1"/>
  <c r="AQ279" i="34"/>
  <c r="AR279" i="34" s="1"/>
  <c r="AQ278" i="34"/>
  <c r="AR278" i="34" s="1"/>
  <c r="AQ277" i="34"/>
  <c r="AR277" i="34" s="1"/>
  <c r="AQ276" i="34"/>
  <c r="AR276" i="34" s="1"/>
  <c r="AQ275" i="34"/>
  <c r="AR275" i="34" s="1"/>
  <c r="AQ274" i="34"/>
  <c r="AR274" i="34" s="1"/>
  <c r="AR273" i="34"/>
  <c r="AQ273" i="34"/>
  <c r="AQ272" i="34"/>
  <c r="AR272" i="34" s="1"/>
  <c r="AQ271" i="34"/>
  <c r="AR271" i="34" s="1"/>
  <c r="AQ270" i="34"/>
  <c r="AR270" i="34" s="1"/>
  <c r="AQ269" i="34"/>
  <c r="AR269" i="34" s="1"/>
  <c r="AQ268" i="34"/>
  <c r="AR268" i="34" s="1"/>
  <c r="AQ267" i="34"/>
  <c r="AM281" i="34"/>
  <c r="AL281" i="34"/>
  <c r="AL280" i="34"/>
  <c r="AM280" i="34" s="1"/>
  <c r="AL279" i="34"/>
  <c r="AM279" i="34" s="1"/>
  <c r="AL278" i="34"/>
  <c r="AM278" i="34" s="1"/>
  <c r="AL277" i="34"/>
  <c r="AM277" i="34" s="1"/>
  <c r="AL276" i="34"/>
  <c r="AM276" i="34" s="1"/>
  <c r="AL275" i="34"/>
  <c r="AM275" i="34" s="1"/>
  <c r="AL274" i="34"/>
  <c r="AM274" i="34" s="1"/>
  <c r="AL273" i="34"/>
  <c r="AM273" i="34" s="1"/>
  <c r="AL272" i="34"/>
  <c r="AM272" i="34" s="1"/>
  <c r="AL271" i="34"/>
  <c r="AM271" i="34" s="1"/>
  <c r="AL270" i="34"/>
  <c r="AM270" i="34" s="1"/>
  <c r="AM269" i="34"/>
  <c r="AL269" i="34"/>
  <c r="AL268" i="34"/>
  <c r="AM268" i="34" s="1"/>
  <c r="AL267" i="34"/>
  <c r="AG281" i="34"/>
  <c r="AH281" i="34" s="1"/>
  <c r="AG280" i="34"/>
  <c r="AH280" i="34" s="1"/>
  <c r="AG279" i="34"/>
  <c r="AH279" i="34" s="1"/>
  <c r="AG278" i="34"/>
  <c r="AH278" i="34" s="1"/>
  <c r="AG277" i="34"/>
  <c r="AH277" i="34" s="1"/>
  <c r="AG276" i="34"/>
  <c r="AH276" i="34" s="1"/>
  <c r="AG275" i="34"/>
  <c r="AH275" i="34" s="1"/>
  <c r="AG274" i="34"/>
  <c r="AH274" i="34" s="1"/>
  <c r="AG273" i="34"/>
  <c r="AH273" i="34" s="1"/>
  <c r="AG272" i="34"/>
  <c r="AH272" i="34" s="1"/>
  <c r="AG271" i="34"/>
  <c r="AH271" i="34" s="1"/>
  <c r="AH270" i="34"/>
  <c r="AG270" i="34"/>
  <c r="AG269" i="34"/>
  <c r="AH269" i="34" s="1"/>
  <c r="AG268" i="34"/>
  <c r="AH268" i="34" s="1"/>
  <c r="AG267" i="34"/>
  <c r="AI267" i="34" s="1"/>
  <c r="AC281" i="34"/>
  <c r="AB281" i="34"/>
  <c r="AB280" i="34"/>
  <c r="AC280" i="34" s="1"/>
  <c r="AC279" i="34"/>
  <c r="AB279" i="34"/>
  <c r="AB278" i="34"/>
  <c r="AC278" i="34" s="1"/>
  <c r="AB277" i="34"/>
  <c r="AC277" i="34" s="1"/>
  <c r="AB276" i="34"/>
  <c r="AC276" i="34" s="1"/>
  <c r="AC275" i="34"/>
  <c r="AB275" i="34"/>
  <c r="AB274" i="34"/>
  <c r="AC274" i="34" s="1"/>
  <c r="AC273" i="34"/>
  <c r="AB273" i="34"/>
  <c r="AB272" i="34"/>
  <c r="AC272" i="34" s="1"/>
  <c r="AB271" i="34"/>
  <c r="AC271" i="34" s="1"/>
  <c r="AB270" i="34"/>
  <c r="AC270" i="34" s="1"/>
  <c r="AC269" i="34"/>
  <c r="AB269" i="34"/>
  <c r="AB268" i="34"/>
  <c r="AC268" i="34" s="1"/>
  <c r="AB267" i="34"/>
  <c r="W281" i="34"/>
  <c r="X281" i="34" s="1"/>
  <c r="W280" i="34"/>
  <c r="X280" i="34" s="1"/>
  <c r="W279" i="34"/>
  <c r="X279" i="34" s="1"/>
  <c r="W278" i="34"/>
  <c r="X278" i="34" s="1"/>
  <c r="X277" i="34"/>
  <c r="W277" i="34"/>
  <c r="W276" i="34"/>
  <c r="X276" i="34" s="1"/>
  <c r="W275" i="34"/>
  <c r="X275" i="34" s="1"/>
  <c r="W274" i="34"/>
  <c r="X274" i="34" s="1"/>
  <c r="W273" i="34"/>
  <c r="X273" i="34" s="1"/>
  <c r="W272" i="34"/>
  <c r="X272" i="34" s="1"/>
  <c r="X271" i="34"/>
  <c r="W271" i="34"/>
  <c r="W270" i="34"/>
  <c r="X270" i="34" s="1"/>
  <c r="W269" i="34"/>
  <c r="X269" i="34" s="1"/>
  <c r="W268" i="34"/>
  <c r="X268" i="34" s="1"/>
  <c r="W267" i="34"/>
  <c r="S270" i="34"/>
  <c r="S271" i="34"/>
  <c r="S277" i="34"/>
  <c r="S279" i="34"/>
  <c r="S267" i="34"/>
  <c r="G267" i="34"/>
  <c r="H267" i="34" s="1"/>
  <c r="I267" i="34"/>
  <c r="J267" i="34"/>
  <c r="S268" i="34"/>
  <c r="G268" i="34"/>
  <c r="I268" i="34"/>
  <c r="J268" i="34"/>
  <c r="I269" i="34"/>
  <c r="J269" i="34"/>
  <c r="K269" i="34"/>
  <c r="I270" i="34"/>
  <c r="J270" i="34"/>
  <c r="I271" i="34"/>
  <c r="J271" i="34"/>
  <c r="I272" i="34"/>
  <c r="J272" i="34"/>
  <c r="S272" i="34"/>
  <c r="I273" i="34"/>
  <c r="J273" i="34"/>
  <c r="S273" i="34"/>
  <c r="I274" i="34"/>
  <c r="J274" i="34"/>
  <c r="S274" i="34"/>
  <c r="I275" i="34"/>
  <c r="J275" i="34"/>
  <c r="S275" i="34"/>
  <c r="I276" i="34"/>
  <c r="J276" i="34"/>
  <c r="R276" i="34"/>
  <c r="S276" i="34" s="1"/>
  <c r="I277" i="34"/>
  <c r="J277" i="34"/>
  <c r="R277" i="34"/>
  <c r="I278" i="34"/>
  <c r="J278" i="34"/>
  <c r="R278" i="34"/>
  <c r="S278" i="34" s="1"/>
  <c r="I279" i="34"/>
  <c r="J279" i="34"/>
  <c r="R279" i="34"/>
  <c r="I280" i="34"/>
  <c r="J280" i="34"/>
  <c r="R280" i="34"/>
  <c r="K280" i="34" s="1"/>
  <c r="M280" i="34" s="1"/>
  <c r="I281" i="34"/>
  <c r="J281" i="34"/>
  <c r="R281" i="34"/>
  <c r="S281" i="34" s="1"/>
  <c r="AV261" i="34"/>
  <c r="AW261" i="34" s="1"/>
  <c r="AV260" i="34"/>
  <c r="AW260" i="34" s="1"/>
  <c r="AV259" i="34"/>
  <c r="AW259" i="34" s="1"/>
  <c r="AV258" i="34"/>
  <c r="AW258" i="34" s="1"/>
  <c r="AV257" i="34"/>
  <c r="AW257" i="34" s="1"/>
  <c r="AV256" i="34"/>
  <c r="AW256" i="34" s="1"/>
  <c r="AV255" i="34"/>
  <c r="AW255" i="34" s="1"/>
  <c r="AV254" i="34"/>
  <c r="AW254" i="34" s="1"/>
  <c r="AV253" i="34"/>
  <c r="AW253" i="34" s="1"/>
  <c r="AV252" i="34"/>
  <c r="AW252" i="34" s="1"/>
  <c r="AV251" i="34"/>
  <c r="AW251" i="34" s="1"/>
  <c r="AV250" i="34"/>
  <c r="AW250" i="34" s="1"/>
  <c r="AV249" i="34"/>
  <c r="AW249" i="34" s="1"/>
  <c r="AV248" i="34"/>
  <c r="AW248" i="34" s="1"/>
  <c r="AV247" i="34"/>
  <c r="AQ261" i="34"/>
  <c r="AR261" i="34" s="1"/>
  <c r="AQ260" i="34"/>
  <c r="AR260" i="34" s="1"/>
  <c r="AQ259" i="34"/>
  <c r="AR259" i="34" s="1"/>
  <c r="AQ258" i="34"/>
  <c r="AR258" i="34" s="1"/>
  <c r="AQ257" i="34"/>
  <c r="AR257" i="34" s="1"/>
  <c r="AQ256" i="34"/>
  <c r="AR256" i="34" s="1"/>
  <c r="AQ255" i="34"/>
  <c r="AR255" i="34" s="1"/>
  <c r="AQ254" i="34"/>
  <c r="AR254" i="34" s="1"/>
  <c r="AR253" i="34"/>
  <c r="AQ253" i="34"/>
  <c r="AQ252" i="34"/>
  <c r="AR252" i="34" s="1"/>
  <c r="AQ251" i="34"/>
  <c r="AR251" i="34" s="1"/>
  <c r="AQ250" i="34"/>
  <c r="AS247" i="34" s="1"/>
  <c r="AQ249" i="34"/>
  <c r="AR249" i="34" s="1"/>
  <c r="AQ248" i="34"/>
  <c r="AR248" i="34" s="1"/>
  <c r="AQ247" i="34"/>
  <c r="AR247" i="34" s="1"/>
  <c r="AL261" i="34"/>
  <c r="AM261" i="34" s="1"/>
  <c r="AL260" i="34"/>
  <c r="AM259" i="34"/>
  <c r="AL259" i="34"/>
  <c r="AL258" i="34"/>
  <c r="AM258" i="34" s="1"/>
  <c r="AL257" i="34"/>
  <c r="AM257" i="34" s="1"/>
  <c r="AL256" i="34"/>
  <c r="AM256" i="34" s="1"/>
  <c r="AL255" i="34"/>
  <c r="AM255" i="34" s="1"/>
  <c r="AL254" i="34"/>
  <c r="AM254" i="34" s="1"/>
  <c r="AL253" i="34"/>
  <c r="AM253" i="34" s="1"/>
  <c r="AL252" i="34"/>
  <c r="AM252" i="34" s="1"/>
  <c r="AL251" i="34"/>
  <c r="AM251" i="34" s="1"/>
  <c r="AL250" i="34"/>
  <c r="AM250" i="34" s="1"/>
  <c r="AL249" i="34"/>
  <c r="AM249" i="34" s="1"/>
  <c r="AL248" i="34"/>
  <c r="AM248" i="34" s="1"/>
  <c r="AL247" i="34"/>
  <c r="AM247" i="34" s="1"/>
  <c r="AG261" i="34"/>
  <c r="AH261" i="34" s="1"/>
  <c r="AG260" i="34"/>
  <c r="AH260" i="34" s="1"/>
  <c r="AG259" i="34"/>
  <c r="AH259" i="34" s="1"/>
  <c r="AG258" i="34"/>
  <c r="AH258" i="34" s="1"/>
  <c r="AG257" i="34"/>
  <c r="AH257" i="34" s="1"/>
  <c r="AG256" i="34"/>
  <c r="AH256" i="34" s="1"/>
  <c r="AG255" i="34"/>
  <c r="AH255" i="34" s="1"/>
  <c r="AG254" i="34"/>
  <c r="AH254" i="34" s="1"/>
  <c r="AH253" i="34"/>
  <c r="AG253" i="34"/>
  <c r="AG252" i="34"/>
  <c r="AH252" i="34" s="1"/>
  <c r="AG251" i="34"/>
  <c r="AH251" i="34" s="1"/>
  <c r="AG250" i="34"/>
  <c r="AH250" i="34" s="1"/>
  <c r="AG249" i="34"/>
  <c r="AH249" i="34" s="1"/>
  <c r="AG248" i="34"/>
  <c r="AH248" i="34" s="1"/>
  <c r="AG247" i="34"/>
  <c r="AH247" i="34" s="1"/>
  <c r="AB261" i="34"/>
  <c r="AC261" i="34" s="1"/>
  <c r="AB260" i="34"/>
  <c r="AC260" i="34" s="1"/>
  <c r="AB259" i="34"/>
  <c r="AC259" i="34" s="1"/>
  <c r="AB258" i="34"/>
  <c r="AC258" i="34" s="1"/>
  <c r="AB257" i="34"/>
  <c r="AC257" i="34" s="1"/>
  <c r="AB256" i="34"/>
  <c r="AC256" i="34" s="1"/>
  <c r="AB255" i="34"/>
  <c r="AC255" i="34" s="1"/>
  <c r="AB254" i="34"/>
  <c r="AC254" i="34" s="1"/>
  <c r="AB253" i="34"/>
  <c r="AC253" i="34" s="1"/>
  <c r="AB252" i="34"/>
  <c r="AC252" i="34" s="1"/>
  <c r="AB251" i="34"/>
  <c r="AC251" i="34" s="1"/>
  <c r="AB250" i="34"/>
  <c r="AC250" i="34" s="1"/>
  <c r="AB249" i="34"/>
  <c r="AC249" i="34" s="1"/>
  <c r="AB248" i="34"/>
  <c r="AC248" i="34" s="1"/>
  <c r="AB247" i="34"/>
  <c r="AD247" i="34" s="1"/>
  <c r="W261" i="34"/>
  <c r="X261" i="34" s="1"/>
  <c r="X260" i="34"/>
  <c r="W260" i="34"/>
  <c r="W259" i="34"/>
  <c r="X259" i="34" s="1"/>
  <c r="W258" i="34"/>
  <c r="X258" i="34" s="1"/>
  <c r="W257" i="34"/>
  <c r="X257" i="34" s="1"/>
  <c r="W256" i="34"/>
  <c r="W255" i="34"/>
  <c r="X255" i="34" s="1"/>
  <c r="W254" i="34"/>
  <c r="X254" i="34" s="1"/>
  <c r="W253" i="34"/>
  <c r="X253" i="34" s="1"/>
  <c r="W252" i="34"/>
  <c r="X252" i="34" s="1"/>
  <c r="W251" i="34"/>
  <c r="X251" i="34" s="1"/>
  <c r="W250" i="34"/>
  <c r="X250" i="34" s="1"/>
  <c r="W249" i="34"/>
  <c r="X249" i="34" s="1"/>
  <c r="X248" i="34"/>
  <c r="W248" i="34"/>
  <c r="W247" i="34"/>
  <c r="X247" i="34" s="1"/>
  <c r="S248" i="34"/>
  <c r="G247" i="34"/>
  <c r="H247" i="34" s="1"/>
  <c r="I247" i="34"/>
  <c r="J247" i="34"/>
  <c r="R247" i="34"/>
  <c r="S247" i="34" s="1"/>
  <c r="G248" i="34"/>
  <c r="I248" i="34"/>
  <c r="J248" i="34"/>
  <c r="R248" i="34"/>
  <c r="I249" i="34"/>
  <c r="J249" i="34"/>
  <c r="R249" i="34"/>
  <c r="K249" i="34" s="1"/>
  <c r="M249" i="34" s="1"/>
  <c r="I250" i="34"/>
  <c r="J250" i="34"/>
  <c r="R250" i="34"/>
  <c r="S250" i="34" s="1"/>
  <c r="I251" i="34"/>
  <c r="J251" i="34"/>
  <c r="R251" i="34"/>
  <c r="S251" i="34" s="1"/>
  <c r="I252" i="34"/>
  <c r="J252" i="34"/>
  <c r="R252" i="34"/>
  <c r="S252" i="34" s="1"/>
  <c r="I253" i="34"/>
  <c r="J253" i="34"/>
  <c r="R253" i="34"/>
  <c r="S253" i="34" s="1"/>
  <c r="I254" i="34"/>
  <c r="J254" i="34"/>
  <c r="R254" i="34"/>
  <c r="S254" i="34" s="1"/>
  <c r="I255" i="34"/>
  <c r="J255" i="34"/>
  <c r="R255" i="34"/>
  <c r="I256" i="34"/>
  <c r="J256" i="34"/>
  <c r="R256" i="34"/>
  <c r="S256" i="34" s="1"/>
  <c r="I257" i="34"/>
  <c r="J257" i="34"/>
  <c r="R257" i="34"/>
  <c r="S257" i="34" s="1"/>
  <c r="I258" i="34"/>
  <c r="J258" i="34"/>
  <c r="R258" i="34"/>
  <c r="S258" i="34" s="1"/>
  <c r="I259" i="34"/>
  <c r="J259" i="34"/>
  <c r="R259" i="34"/>
  <c r="S259" i="34" s="1"/>
  <c r="I260" i="34"/>
  <c r="J260" i="34"/>
  <c r="R260" i="34"/>
  <c r="S260" i="34" s="1"/>
  <c r="I261" i="34"/>
  <c r="J261" i="34"/>
  <c r="R261" i="34"/>
  <c r="K261" i="34" s="1"/>
  <c r="M261" i="34" s="1"/>
  <c r="AV241" i="34"/>
  <c r="AW241" i="34" s="1"/>
  <c r="AV240" i="34"/>
  <c r="AW240" i="34" s="1"/>
  <c r="AV239" i="34"/>
  <c r="AW239" i="34" s="1"/>
  <c r="AV238" i="34"/>
  <c r="AW238" i="34" s="1"/>
  <c r="AV237" i="34"/>
  <c r="AW237" i="34" s="1"/>
  <c r="AV236" i="34"/>
  <c r="AW236" i="34" s="1"/>
  <c r="AV235" i="34"/>
  <c r="AW235" i="34" s="1"/>
  <c r="AV234" i="34"/>
  <c r="AW234" i="34" s="1"/>
  <c r="AW233" i="34"/>
  <c r="AV233" i="34"/>
  <c r="AV232" i="34"/>
  <c r="AW232" i="34" s="1"/>
  <c r="AV231" i="34"/>
  <c r="AW231" i="34" s="1"/>
  <c r="AV230" i="34"/>
  <c r="AV229" i="34"/>
  <c r="AW229" i="34" s="1"/>
  <c r="AV228" i="34"/>
  <c r="AW228" i="34" s="1"/>
  <c r="AV227" i="34"/>
  <c r="AW227" i="34" s="1"/>
  <c r="AQ241" i="34"/>
  <c r="AR241" i="34" s="1"/>
  <c r="AQ240" i="34"/>
  <c r="AR240" i="34" s="1"/>
  <c r="AQ239" i="34"/>
  <c r="AR239" i="34" s="1"/>
  <c r="AQ238" i="34"/>
  <c r="AR238" i="34" s="1"/>
  <c r="AQ237" i="34"/>
  <c r="AR237" i="34" s="1"/>
  <c r="AQ236" i="34"/>
  <c r="AR236" i="34" s="1"/>
  <c r="AQ235" i="34"/>
  <c r="AR235" i="34" s="1"/>
  <c r="AQ234" i="34"/>
  <c r="AR234" i="34" s="1"/>
  <c r="AQ233" i="34"/>
  <c r="AR233" i="34" s="1"/>
  <c r="AQ232" i="34"/>
  <c r="AR232" i="34" s="1"/>
  <c r="AQ231" i="34"/>
  <c r="AR231" i="34" s="1"/>
  <c r="AQ230" i="34"/>
  <c r="AR230" i="34" s="1"/>
  <c r="AQ229" i="34"/>
  <c r="AR229" i="34" s="1"/>
  <c r="AQ228" i="34"/>
  <c r="AR228" i="34" s="1"/>
  <c r="AQ227" i="34"/>
  <c r="AL241" i="34"/>
  <c r="AM241" i="34" s="1"/>
  <c r="AL240" i="34"/>
  <c r="AM240" i="34" s="1"/>
  <c r="AL239" i="34"/>
  <c r="AM239" i="34" s="1"/>
  <c r="AL238" i="34"/>
  <c r="AM238" i="34" s="1"/>
  <c r="AL237" i="34"/>
  <c r="AM237" i="34" s="1"/>
  <c r="AL236" i="34"/>
  <c r="AM236" i="34" s="1"/>
  <c r="AL235" i="34"/>
  <c r="AM235" i="34" s="1"/>
  <c r="AL234" i="34"/>
  <c r="AM234" i="34" s="1"/>
  <c r="AL233" i="34"/>
  <c r="AM233" i="34" s="1"/>
  <c r="AL232" i="34"/>
  <c r="AM232" i="34" s="1"/>
  <c r="AL231" i="34"/>
  <c r="AM231" i="34" s="1"/>
  <c r="AL230" i="34"/>
  <c r="AM230" i="34" s="1"/>
  <c r="AL229" i="34"/>
  <c r="AM229" i="34" s="1"/>
  <c r="AL228" i="34"/>
  <c r="AM228" i="34" s="1"/>
  <c r="AL227" i="34"/>
  <c r="AG241" i="34"/>
  <c r="AH241" i="34" s="1"/>
  <c r="AG240" i="34"/>
  <c r="AH240" i="34" s="1"/>
  <c r="AG239" i="34"/>
  <c r="AH239" i="34" s="1"/>
  <c r="AG238" i="34"/>
  <c r="AH238" i="34" s="1"/>
  <c r="AG237" i="34"/>
  <c r="AH237" i="34" s="1"/>
  <c r="AG236" i="34"/>
  <c r="AH236" i="34" s="1"/>
  <c r="AG235" i="34"/>
  <c r="AH235" i="34" s="1"/>
  <c r="AG234" i="34"/>
  <c r="AH234" i="34" s="1"/>
  <c r="AG233" i="34"/>
  <c r="AH233" i="34" s="1"/>
  <c r="AG232" i="34"/>
  <c r="AH232" i="34" s="1"/>
  <c r="AG231" i="34"/>
  <c r="AH231" i="34" s="1"/>
  <c r="AG230" i="34"/>
  <c r="AH230" i="34" s="1"/>
  <c r="AG229" i="34"/>
  <c r="AH229" i="34" s="1"/>
  <c r="AG228" i="34"/>
  <c r="AH228" i="34" s="1"/>
  <c r="AG227" i="34"/>
  <c r="AI227" i="34" s="1"/>
  <c r="AB241" i="34"/>
  <c r="AC241" i="34" s="1"/>
  <c r="AB240" i="34"/>
  <c r="AC240" i="34" s="1"/>
  <c r="AC239" i="34"/>
  <c r="AB239" i="34"/>
  <c r="AB238" i="34"/>
  <c r="AC238" i="34" s="1"/>
  <c r="AB237" i="34"/>
  <c r="AC237" i="34" s="1"/>
  <c r="AC236" i="34"/>
  <c r="AB236" i="34"/>
  <c r="AB235" i="34"/>
  <c r="AC235" i="34" s="1"/>
  <c r="AC234" i="34"/>
  <c r="AB234" i="34"/>
  <c r="AC233" i="34"/>
  <c r="AB233" i="34"/>
  <c r="AB232" i="34"/>
  <c r="AC232" i="34" s="1"/>
  <c r="AC231" i="34"/>
  <c r="AB231" i="34"/>
  <c r="AB230" i="34"/>
  <c r="AC230" i="34" s="1"/>
  <c r="AB229" i="34"/>
  <c r="AC229" i="34" s="1"/>
  <c r="AC228" i="34"/>
  <c r="AB228" i="34"/>
  <c r="AB227" i="34"/>
  <c r="AC227" i="34" s="1"/>
  <c r="W241" i="34"/>
  <c r="X241" i="34" s="1"/>
  <c r="W240" i="34"/>
  <c r="X240" i="34" s="1"/>
  <c r="W239" i="34"/>
  <c r="X239" i="34" s="1"/>
  <c r="W238" i="34"/>
  <c r="X238" i="34" s="1"/>
  <c r="W237" i="34"/>
  <c r="X237" i="34" s="1"/>
  <c r="W236" i="34"/>
  <c r="X236" i="34" s="1"/>
  <c r="W235" i="34"/>
  <c r="X235" i="34" s="1"/>
  <c r="W234" i="34"/>
  <c r="X234" i="34" s="1"/>
  <c r="W233" i="34"/>
  <c r="X233" i="34" s="1"/>
  <c r="W232" i="34"/>
  <c r="X232" i="34" s="1"/>
  <c r="W231" i="34"/>
  <c r="X231" i="34" s="1"/>
  <c r="W230" i="34"/>
  <c r="W229" i="34"/>
  <c r="X229" i="34" s="1"/>
  <c r="W228" i="34"/>
  <c r="X228" i="34" s="1"/>
  <c r="W227" i="34"/>
  <c r="X227" i="34" s="1"/>
  <c r="S228" i="34"/>
  <c r="S230" i="34"/>
  <c r="S231" i="34"/>
  <c r="S234" i="34"/>
  <c r="S238" i="34"/>
  <c r="S239" i="34"/>
  <c r="S227" i="34"/>
  <c r="G227" i="34"/>
  <c r="H227" i="34"/>
  <c r="I227" i="34"/>
  <c r="J227" i="34"/>
  <c r="R227" i="34"/>
  <c r="G228" i="34"/>
  <c r="I228" i="34"/>
  <c r="J228" i="34"/>
  <c r="R228" i="34"/>
  <c r="I229" i="34"/>
  <c r="J229" i="34"/>
  <c r="R229" i="34"/>
  <c r="S229" i="34" s="1"/>
  <c r="I230" i="34"/>
  <c r="J230" i="34"/>
  <c r="R230" i="34"/>
  <c r="I231" i="34"/>
  <c r="J231" i="34"/>
  <c r="R231" i="34"/>
  <c r="I232" i="34"/>
  <c r="J232" i="34"/>
  <c r="R232" i="34"/>
  <c r="S232" i="34" s="1"/>
  <c r="I233" i="34"/>
  <c r="J233" i="34"/>
  <c r="R233" i="34"/>
  <c r="S233" i="34" s="1"/>
  <c r="I234" i="34"/>
  <c r="J234" i="34"/>
  <c r="R234" i="34"/>
  <c r="I235" i="34"/>
  <c r="J235" i="34"/>
  <c r="R235" i="34"/>
  <c r="S235" i="34" s="1"/>
  <c r="I236" i="34"/>
  <c r="J236" i="34"/>
  <c r="R236" i="34"/>
  <c r="S236" i="34" s="1"/>
  <c r="I237" i="34"/>
  <c r="J237" i="34"/>
  <c r="R237" i="34"/>
  <c r="S237" i="34" s="1"/>
  <c r="I238" i="34"/>
  <c r="J238" i="34"/>
  <c r="R238" i="34"/>
  <c r="I239" i="34"/>
  <c r="J239" i="34"/>
  <c r="R239" i="34"/>
  <c r="I240" i="34"/>
  <c r="J240" i="34"/>
  <c r="R240" i="34"/>
  <c r="S240" i="34" s="1"/>
  <c r="I241" i="34"/>
  <c r="J241" i="34"/>
  <c r="R241" i="34"/>
  <c r="S241" i="34" s="1"/>
  <c r="AV221" i="34"/>
  <c r="AW221" i="34" s="1"/>
  <c r="AV220" i="34"/>
  <c r="AW220" i="34" s="1"/>
  <c r="AV219" i="34"/>
  <c r="AW219" i="34" s="1"/>
  <c r="AV218" i="34"/>
  <c r="AW218" i="34" s="1"/>
  <c r="AV217" i="34"/>
  <c r="AW217" i="34" s="1"/>
  <c r="AV216" i="34"/>
  <c r="AW216" i="34" s="1"/>
  <c r="AV215" i="34"/>
  <c r="AV214" i="34"/>
  <c r="AV213" i="34"/>
  <c r="AV212" i="34"/>
  <c r="AV211" i="34"/>
  <c r="AV210" i="34"/>
  <c r="AV209" i="34"/>
  <c r="AV208" i="34"/>
  <c r="AV207" i="34"/>
  <c r="AW207" i="34" s="1"/>
  <c r="AQ221" i="34"/>
  <c r="AR221" i="34" s="1"/>
  <c r="AQ220" i="34"/>
  <c r="AR220" i="34" s="1"/>
  <c r="AQ219" i="34"/>
  <c r="AR219" i="34" s="1"/>
  <c r="AQ218" i="34"/>
  <c r="AR218" i="34" s="1"/>
  <c r="AQ217" i="34"/>
  <c r="AR217" i="34" s="1"/>
  <c r="AQ216" i="34"/>
  <c r="AR216" i="34" s="1"/>
  <c r="AQ215" i="34"/>
  <c r="AQ214" i="34"/>
  <c r="AQ213" i="34"/>
  <c r="AQ212" i="34"/>
  <c r="AQ211" i="34"/>
  <c r="AQ210" i="34"/>
  <c r="AQ209" i="34"/>
  <c r="AQ208" i="34"/>
  <c r="AR210" i="34" s="1"/>
  <c r="AQ207" i="34"/>
  <c r="AL221" i="34"/>
  <c r="AM221" i="34" s="1"/>
  <c r="AL220" i="34"/>
  <c r="AM220" i="34" s="1"/>
  <c r="AM219" i="34"/>
  <c r="AL219" i="34"/>
  <c r="AL218" i="34"/>
  <c r="AM218" i="34" s="1"/>
  <c r="AL217" i="34"/>
  <c r="AM217" i="34" s="1"/>
  <c r="AL216" i="34"/>
  <c r="AM216" i="34" s="1"/>
  <c r="AL215" i="34"/>
  <c r="AL214" i="34"/>
  <c r="AL213" i="34"/>
  <c r="AL212" i="34"/>
  <c r="AL211" i="34"/>
  <c r="AL210" i="34"/>
  <c r="AL209" i="34"/>
  <c r="AL208" i="34"/>
  <c r="AL207" i="34"/>
  <c r="AH221" i="34"/>
  <c r="AG221" i="34"/>
  <c r="AG220" i="34"/>
  <c r="AH220" i="34" s="1"/>
  <c r="AG219" i="34"/>
  <c r="AH219" i="34" s="1"/>
  <c r="AG218" i="34"/>
  <c r="AH218" i="34" s="1"/>
  <c r="AG217" i="34"/>
  <c r="AH217" i="34" s="1"/>
  <c r="AG216" i="34"/>
  <c r="AH216" i="34" s="1"/>
  <c r="AG215" i="34"/>
  <c r="AG214" i="34"/>
  <c r="AG213" i="34"/>
  <c r="AG212" i="34"/>
  <c r="AG211" i="34"/>
  <c r="AG210" i="34"/>
  <c r="AG209" i="34"/>
  <c r="AG208" i="34"/>
  <c r="AG207" i="34"/>
  <c r="AB221" i="34"/>
  <c r="AC221" i="34" s="1"/>
  <c r="AB220" i="34"/>
  <c r="AC220" i="34" s="1"/>
  <c r="AC219" i="34"/>
  <c r="AB219" i="34"/>
  <c r="AB218" i="34"/>
  <c r="AC218" i="34" s="1"/>
  <c r="AB217" i="34"/>
  <c r="AC217" i="34" s="1"/>
  <c r="AB216" i="34"/>
  <c r="AC216" i="34" s="1"/>
  <c r="AB215" i="34"/>
  <c r="AB214" i="34"/>
  <c r="AB213" i="34"/>
  <c r="AB212" i="34"/>
  <c r="AB211" i="34"/>
  <c r="AB210" i="34"/>
  <c r="AB209" i="34"/>
  <c r="AB208" i="34"/>
  <c r="AC208" i="34" s="1"/>
  <c r="AB207" i="34"/>
  <c r="W221" i="34"/>
  <c r="X221" i="34" s="1"/>
  <c r="W220" i="34"/>
  <c r="X220" i="34" s="1"/>
  <c r="W219" i="34"/>
  <c r="X219" i="34" s="1"/>
  <c r="W218" i="34"/>
  <c r="X218" i="34" s="1"/>
  <c r="W217" i="34"/>
  <c r="X217" i="34" s="1"/>
  <c r="W216" i="34"/>
  <c r="X216" i="34" s="1"/>
  <c r="W215" i="34"/>
  <c r="W214" i="34"/>
  <c r="W213" i="34"/>
  <c r="W212" i="34"/>
  <c r="W211" i="34"/>
  <c r="W210" i="34"/>
  <c r="W209" i="34"/>
  <c r="W208" i="34"/>
  <c r="X207" i="34" s="1"/>
  <c r="W207" i="34"/>
  <c r="S217" i="34"/>
  <c r="S218" i="34"/>
  <c r="S221" i="34"/>
  <c r="G207" i="34"/>
  <c r="I207" i="34"/>
  <c r="J207" i="34"/>
  <c r="R207" i="34"/>
  <c r="G208" i="34"/>
  <c r="I208" i="34"/>
  <c r="J208" i="34"/>
  <c r="R208" i="34"/>
  <c r="S208" i="34" s="1"/>
  <c r="I209" i="34"/>
  <c r="J209" i="34"/>
  <c r="R209" i="34"/>
  <c r="I210" i="34"/>
  <c r="J210" i="34"/>
  <c r="R210" i="34"/>
  <c r="I211" i="34"/>
  <c r="J211" i="34"/>
  <c r="R211" i="34"/>
  <c r="I212" i="34"/>
  <c r="J212" i="34"/>
  <c r="R212" i="34"/>
  <c r="I213" i="34"/>
  <c r="J213" i="34"/>
  <c r="R213" i="34"/>
  <c r="I214" i="34"/>
  <c r="J214" i="34"/>
  <c r="R214" i="34"/>
  <c r="I215" i="34"/>
  <c r="J215" i="34"/>
  <c r="R215" i="34"/>
  <c r="I216" i="34"/>
  <c r="J216" i="34"/>
  <c r="R216" i="34"/>
  <c r="S216" i="34" s="1"/>
  <c r="I217" i="34"/>
  <c r="J217" i="34"/>
  <c r="R217" i="34"/>
  <c r="I218" i="34"/>
  <c r="J218" i="34"/>
  <c r="R218" i="34"/>
  <c r="I219" i="34"/>
  <c r="J219" i="34"/>
  <c r="R219" i="34"/>
  <c r="S219" i="34" s="1"/>
  <c r="I220" i="34"/>
  <c r="J220" i="34"/>
  <c r="R220" i="34"/>
  <c r="S220" i="34" s="1"/>
  <c r="I221" i="34"/>
  <c r="J221" i="34"/>
  <c r="R221" i="34"/>
  <c r="K221" i="34" s="1"/>
  <c r="M221" i="34" s="1"/>
  <c r="AV314" i="33"/>
  <c r="AW314" i="33" s="1"/>
  <c r="AV313" i="33"/>
  <c r="AW313" i="33" s="1"/>
  <c r="AV312" i="33"/>
  <c r="AW312" i="33" s="1"/>
  <c r="AV311" i="33"/>
  <c r="AW311" i="33" s="1"/>
  <c r="AV310" i="33"/>
  <c r="AW310" i="33" s="1"/>
  <c r="AV309" i="33"/>
  <c r="AW309" i="33" s="1"/>
  <c r="AV308" i="33"/>
  <c r="AW308" i="33" s="1"/>
  <c r="AV307" i="33"/>
  <c r="AW307" i="33" s="1"/>
  <c r="AV306" i="33"/>
  <c r="AW306" i="33" s="1"/>
  <c r="AV305" i="33"/>
  <c r="AW305" i="33" s="1"/>
  <c r="AV304" i="33"/>
  <c r="AW304" i="33" s="1"/>
  <c r="AV303" i="33"/>
  <c r="AW303" i="33" s="1"/>
  <c r="AV302" i="33"/>
  <c r="AW302" i="33" s="1"/>
  <c r="AV301" i="33"/>
  <c r="AW301" i="33" s="1"/>
  <c r="AV300" i="33"/>
  <c r="AW300" i="33" s="1"/>
  <c r="AV299" i="33"/>
  <c r="AW299" i="33" s="1"/>
  <c r="AV298" i="33"/>
  <c r="AW298" i="33" s="1"/>
  <c r="AV297" i="33"/>
  <c r="AW297" i="33" s="1"/>
  <c r="AQ314" i="33"/>
  <c r="AR314" i="33" s="1"/>
  <c r="AQ313" i="33"/>
  <c r="AR313" i="33" s="1"/>
  <c r="AQ312" i="33"/>
  <c r="AR312" i="33" s="1"/>
  <c r="AQ311" i="33"/>
  <c r="AR311" i="33" s="1"/>
  <c r="AQ310" i="33"/>
  <c r="AR310" i="33" s="1"/>
  <c r="AQ309" i="33"/>
  <c r="AR309" i="33" s="1"/>
  <c r="AQ308" i="33"/>
  <c r="AR308" i="33" s="1"/>
  <c r="AQ307" i="33"/>
  <c r="AR307" i="33" s="1"/>
  <c r="AQ306" i="33"/>
  <c r="AR306" i="33" s="1"/>
  <c r="AQ305" i="33"/>
  <c r="AR305" i="33" s="1"/>
  <c r="AQ304" i="33"/>
  <c r="AR304" i="33" s="1"/>
  <c r="AQ303" i="33"/>
  <c r="AR303" i="33" s="1"/>
  <c r="AQ302" i="33"/>
  <c r="AR302" i="33" s="1"/>
  <c r="AQ301" i="33"/>
  <c r="AR301" i="33" s="1"/>
  <c r="AQ300" i="33"/>
  <c r="AR300" i="33" s="1"/>
  <c r="AQ299" i="33"/>
  <c r="AR299" i="33" s="1"/>
  <c r="AQ298" i="33"/>
  <c r="AR298" i="33" s="1"/>
  <c r="AR297" i="33"/>
  <c r="AQ297" i="33"/>
  <c r="AL314" i="33"/>
  <c r="AM314" i="33" s="1"/>
  <c r="AL313" i="33"/>
  <c r="AM313" i="33" s="1"/>
  <c r="AL312" i="33"/>
  <c r="AM312" i="33" s="1"/>
  <c r="AL311" i="33"/>
  <c r="AM311" i="33" s="1"/>
  <c r="AL310" i="33"/>
  <c r="AM310" i="33" s="1"/>
  <c r="AL309" i="33"/>
  <c r="AM309" i="33" s="1"/>
  <c r="AL308" i="33"/>
  <c r="AM308" i="33" s="1"/>
  <c r="AL307" i="33"/>
  <c r="AM307" i="33" s="1"/>
  <c r="AL306" i="33"/>
  <c r="AM306" i="33" s="1"/>
  <c r="AL305" i="33"/>
  <c r="AM305" i="33" s="1"/>
  <c r="AL304" i="33"/>
  <c r="AM304" i="33" s="1"/>
  <c r="AL303" i="33"/>
  <c r="AM303" i="33" s="1"/>
  <c r="AL302" i="33"/>
  <c r="AM302" i="33" s="1"/>
  <c r="AL301" i="33"/>
  <c r="AM301" i="33" s="1"/>
  <c r="AL300" i="33"/>
  <c r="AM300" i="33" s="1"/>
  <c r="AL299" i="33"/>
  <c r="AM299" i="33" s="1"/>
  <c r="AL298" i="33"/>
  <c r="AM298" i="33" s="1"/>
  <c r="AL297" i="33"/>
  <c r="AM297" i="33" s="1"/>
  <c r="AG314" i="33"/>
  <c r="AH314" i="33" s="1"/>
  <c r="AG313" i="33"/>
  <c r="AH313" i="33" s="1"/>
  <c r="AG312" i="33"/>
  <c r="AH312" i="33" s="1"/>
  <c r="AG311" i="33"/>
  <c r="AH311" i="33" s="1"/>
  <c r="AG310" i="33"/>
  <c r="AH310" i="33" s="1"/>
  <c r="AG309" i="33"/>
  <c r="AH309" i="33" s="1"/>
  <c r="AG308" i="33"/>
  <c r="AH308" i="33" s="1"/>
  <c r="AG307" i="33"/>
  <c r="AH307" i="33" s="1"/>
  <c r="AG306" i="33"/>
  <c r="AH306" i="33" s="1"/>
  <c r="AG305" i="33"/>
  <c r="AH305" i="33" s="1"/>
  <c r="AG304" i="33"/>
  <c r="AH304" i="33" s="1"/>
  <c r="AH303" i="33"/>
  <c r="AG303" i="33"/>
  <c r="AG302" i="33"/>
  <c r="AH302" i="33" s="1"/>
  <c r="AG301" i="33"/>
  <c r="AH301" i="33" s="1"/>
  <c r="AG300" i="33"/>
  <c r="AH300" i="33" s="1"/>
  <c r="AG299" i="33"/>
  <c r="AH299" i="33" s="1"/>
  <c r="AG298" i="33"/>
  <c r="AH298" i="33" s="1"/>
  <c r="AH297" i="33"/>
  <c r="AG297" i="33"/>
  <c r="AB314" i="33"/>
  <c r="AC314" i="33" s="1"/>
  <c r="AB313" i="33"/>
  <c r="AC313" i="33" s="1"/>
  <c r="AB312" i="33"/>
  <c r="AC312" i="33" s="1"/>
  <c r="AB311" i="33"/>
  <c r="AC311" i="33" s="1"/>
  <c r="AB310" i="33"/>
  <c r="AC310" i="33" s="1"/>
  <c r="AB309" i="33"/>
  <c r="AC309" i="33" s="1"/>
  <c r="AB308" i="33"/>
  <c r="AC308" i="33" s="1"/>
  <c r="AB307" i="33"/>
  <c r="AC307" i="33" s="1"/>
  <c r="AC306" i="33"/>
  <c r="AB306" i="33"/>
  <c r="AB305" i="33"/>
  <c r="AC305" i="33" s="1"/>
  <c r="AB304" i="33"/>
  <c r="AC304" i="33" s="1"/>
  <c r="AB303" i="33"/>
  <c r="AB302" i="33"/>
  <c r="AC302" i="33" s="1"/>
  <c r="AB301" i="33"/>
  <c r="AC301" i="33" s="1"/>
  <c r="AB300" i="33"/>
  <c r="AC300" i="33" s="1"/>
  <c r="AB299" i="33"/>
  <c r="AC299" i="33" s="1"/>
  <c r="AB298" i="33"/>
  <c r="AC298" i="33" s="1"/>
  <c r="AB297" i="33"/>
  <c r="AC297" i="33" s="1"/>
  <c r="W314" i="33"/>
  <c r="X314" i="33" s="1"/>
  <c r="W313" i="33"/>
  <c r="X313" i="33" s="1"/>
  <c r="X312" i="33"/>
  <c r="W312" i="33"/>
  <c r="W311" i="33"/>
  <c r="X311" i="33" s="1"/>
  <c r="W310" i="33"/>
  <c r="X310" i="33" s="1"/>
  <c r="W309" i="33"/>
  <c r="X309" i="33" s="1"/>
  <c r="W308" i="33"/>
  <c r="X308" i="33" s="1"/>
  <c r="W307" i="33"/>
  <c r="X307" i="33" s="1"/>
  <c r="X306" i="33"/>
  <c r="W306" i="33"/>
  <c r="W305" i="33"/>
  <c r="X305" i="33" s="1"/>
  <c r="W304" i="33"/>
  <c r="X304" i="33" s="1"/>
  <c r="W303" i="33"/>
  <c r="Y297" i="33" s="1"/>
  <c r="W302" i="33"/>
  <c r="X302" i="33" s="1"/>
  <c r="W301" i="33"/>
  <c r="X301" i="33" s="1"/>
  <c r="X300" i="33"/>
  <c r="W300" i="33"/>
  <c r="W299" i="33"/>
  <c r="X299" i="33" s="1"/>
  <c r="W298" i="33"/>
  <c r="X298" i="33" s="1"/>
  <c r="X297" i="33"/>
  <c r="W297" i="33"/>
  <c r="S302" i="33"/>
  <c r="S304" i="33"/>
  <c r="S308" i="33"/>
  <c r="S310" i="33"/>
  <c r="S312" i="33"/>
  <c r="G297" i="33"/>
  <c r="H297" i="33" s="1"/>
  <c r="I297" i="33"/>
  <c r="J297" i="33"/>
  <c r="R297" i="33"/>
  <c r="S297" i="33" s="1"/>
  <c r="G298" i="33"/>
  <c r="I298" i="33"/>
  <c r="J298" i="33"/>
  <c r="R298" i="33"/>
  <c r="S298" i="33" s="1"/>
  <c r="G299" i="33"/>
  <c r="I299" i="33"/>
  <c r="J299" i="33"/>
  <c r="R299" i="33"/>
  <c r="S299" i="33" s="1"/>
  <c r="G300" i="33"/>
  <c r="I300" i="33"/>
  <c r="J300" i="33"/>
  <c r="R300" i="33"/>
  <c r="S300" i="33" s="1"/>
  <c r="G301" i="33"/>
  <c r="I301" i="33"/>
  <c r="J301" i="33"/>
  <c r="K301" i="33"/>
  <c r="M301" i="33" s="1"/>
  <c r="R301" i="33"/>
  <c r="S301" i="33" s="1"/>
  <c r="G302" i="33"/>
  <c r="I302" i="33"/>
  <c r="J302" i="33"/>
  <c r="R302" i="33"/>
  <c r="G303" i="33"/>
  <c r="I303" i="33"/>
  <c r="J303" i="33"/>
  <c r="R303" i="33"/>
  <c r="S303" i="33" s="1"/>
  <c r="G304" i="33"/>
  <c r="I304" i="33"/>
  <c r="J304" i="33"/>
  <c r="R304" i="33"/>
  <c r="G305" i="33"/>
  <c r="I305" i="33"/>
  <c r="J305" i="33"/>
  <c r="R305" i="33"/>
  <c r="S305" i="33" s="1"/>
  <c r="G306" i="33"/>
  <c r="I306" i="33"/>
  <c r="J306" i="33"/>
  <c r="R306" i="33"/>
  <c r="S306" i="33" s="1"/>
  <c r="G307" i="33"/>
  <c r="I307" i="33"/>
  <c r="J307" i="33"/>
  <c r="R307" i="33"/>
  <c r="S307" i="33" s="1"/>
  <c r="G308" i="33"/>
  <c r="I308" i="33"/>
  <c r="J308" i="33"/>
  <c r="R308" i="33"/>
  <c r="G309" i="33"/>
  <c r="I309" i="33"/>
  <c r="J309" i="33"/>
  <c r="R309" i="33"/>
  <c r="S309" i="33" s="1"/>
  <c r="G310" i="33"/>
  <c r="I310" i="33"/>
  <c r="J310" i="33"/>
  <c r="R310" i="33"/>
  <c r="G311" i="33"/>
  <c r="I311" i="33"/>
  <c r="J311" i="33"/>
  <c r="R311" i="33"/>
  <c r="S311" i="33" s="1"/>
  <c r="G312" i="33"/>
  <c r="I312" i="33"/>
  <c r="J312" i="33"/>
  <c r="R312" i="33"/>
  <c r="G313" i="33"/>
  <c r="I313" i="33"/>
  <c r="J313" i="33"/>
  <c r="R313" i="33"/>
  <c r="S313" i="33" s="1"/>
  <c r="G314" i="33"/>
  <c r="I314" i="33"/>
  <c r="J314" i="33"/>
  <c r="R314" i="33"/>
  <c r="S314" i="33" s="1"/>
  <c r="AV291" i="33"/>
  <c r="AW291" i="33" s="1"/>
  <c r="AV290" i="33"/>
  <c r="AW290" i="33" s="1"/>
  <c r="AV289" i="33"/>
  <c r="AW289" i="33" s="1"/>
  <c r="AV288" i="33"/>
  <c r="AW288" i="33" s="1"/>
  <c r="AV287" i="33"/>
  <c r="AW287" i="33" s="1"/>
  <c r="AV286" i="33"/>
  <c r="AW286" i="33" s="1"/>
  <c r="AV285" i="33"/>
  <c r="AW285" i="33" s="1"/>
  <c r="AV284" i="33"/>
  <c r="AW284" i="33" s="1"/>
  <c r="AV283" i="33"/>
  <c r="AW283" i="33" s="1"/>
  <c r="AV282" i="33"/>
  <c r="AW282" i="33" s="1"/>
  <c r="AV281" i="33"/>
  <c r="AW281" i="33" s="1"/>
  <c r="AV280" i="33"/>
  <c r="AW280" i="33" s="1"/>
  <c r="AV279" i="33"/>
  <c r="AW279" i="33" s="1"/>
  <c r="AV278" i="33"/>
  <c r="AW278" i="33" s="1"/>
  <c r="AV277" i="33"/>
  <c r="AW277" i="33" s="1"/>
  <c r="AV276" i="33"/>
  <c r="AW276" i="33" s="1"/>
  <c r="AV275" i="33"/>
  <c r="AW275" i="33" s="1"/>
  <c r="AV274" i="33"/>
  <c r="AW274" i="33" s="1"/>
  <c r="AQ291" i="33"/>
  <c r="AR291" i="33" s="1"/>
  <c r="AQ290" i="33"/>
  <c r="AR290" i="33" s="1"/>
  <c r="AQ289" i="33"/>
  <c r="AR289" i="33" s="1"/>
  <c r="AQ288" i="33"/>
  <c r="AR288" i="33" s="1"/>
  <c r="AQ287" i="33"/>
  <c r="AR287" i="33" s="1"/>
  <c r="AQ286" i="33"/>
  <c r="AR286" i="33" s="1"/>
  <c r="AQ285" i="33"/>
  <c r="AR285" i="33" s="1"/>
  <c r="AQ284" i="33"/>
  <c r="AR284" i="33" s="1"/>
  <c r="AQ283" i="33"/>
  <c r="AR283" i="33" s="1"/>
  <c r="AQ282" i="33"/>
  <c r="AR282" i="33" s="1"/>
  <c r="AQ281" i="33"/>
  <c r="AR281" i="33" s="1"/>
  <c r="AQ280" i="33"/>
  <c r="AQ279" i="33"/>
  <c r="AR279" i="33" s="1"/>
  <c r="AQ278" i="33"/>
  <c r="AR278" i="33" s="1"/>
  <c r="AR277" i="33"/>
  <c r="AQ277" i="33"/>
  <c r="AQ276" i="33"/>
  <c r="AR276" i="33" s="1"/>
  <c r="AQ275" i="33"/>
  <c r="AR275" i="33" s="1"/>
  <c r="AR274" i="33"/>
  <c r="AQ274" i="33"/>
  <c r="AL291" i="33"/>
  <c r="AM291" i="33" s="1"/>
  <c r="AL290" i="33"/>
  <c r="AM290" i="33" s="1"/>
  <c r="AL289" i="33"/>
  <c r="AM289" i="33" s="1"/>
  <c r="AL288" i="33"/>
  <c r="AM288" i="33" s="1"/>
  <c r="AL287" i="33"/>
  <c r="AM287" i="33" s="1"/>
  <c r="AL286" i="33"/>
  <c r="AM286" i="33" s="1"/>
  <c r="AL285" i="33"/>
  <c r="AM285" i="33" s="1"/>
  <c r="AL284" i="33"/>
  <c r="AM284" i="33" s="1"/>
  <c r="AL283" i="33"/>
  <c r="AM283" i="33" s="1"/>
  <c r="AL282" i="33"/>
  <c r="AM282" i="33" s="1"/>
  <c r="AL281" i="33"/>
  <c r="AM281" i="33" s="1"/>
  <c r="AL280" i="33"/>
  <c r="AM280" i="33" s="1"/>
  <c r="AL279" i="33"/>
  <c r="AM279" i="33" s="1"/>
  <c r="AL278" i="33"/>
  <c r="AM278" i="33" s="1"/>
  <c r="AL277" i="33"/>
  <c r="AM277" i="33" s="1"/>
  <c r="AL276" i="33"/>
  <c r="AM276" i="33" s="1"/>
  <c r="AL275" i="33"/>
  <c r="AM275" i="33" s="1"/>
  <c r="AL274" i="33"/>
  <c r="AM274" i="33" s="1"/>
  <c r="AG291" i="33"/>
  <c r="AH291" i="33" s="1"/>
  <c r="AG290" i="33"/>
  <c r="AH290" i="33" s="1"/>
  <c r="AG289" i="33"/>
  <c r="AH289" i="33" s="1"/>
  <c r="AG288" i="33"/>
  <c r="AH288" i="33" s="1"/>
  <c r="AG287" i="33"/>
  <c r="AH287" i="33" s="1"/>
  <c r="AG286" i="33"/>
  <c r="AH286" i="33" s="1"/>
  <c r="AG285" i="33"/>
  <c r="AH285" i="33" s="1"/>
  <c r="AG284" i="33"/>
  <c r="AH284" i="33" s="1"/>
  <c r="AG283" i="33"/>
  <c r="AH283" i="33" s="1"/>
  <c r="AG282" i="33"/>
  <c r="AH282" i="33" s="1"/>
  <c r="AG281" i="33"/>
  <c r="AH281" i="33" s="1"/>
  <c r="AG280" i="33"/>
  <c r="AI274" i="33" s="1"/>
  <c r="AG279" i="33"/>
  <c r="AH279" i="33" s="1"/>
  <c r="AG278" i="33"/>
  <c r="AH278" i="33" s="1"/>
  <c r="AG277" i="33"/>
  <c r="AH277" i="33" s="1"/>
  <c r="AG276" i="33"/>
  <c r="AH276" i="33" s="1"/>
  <c r="AG275" i="33"/>
  <c r="AH275" i="33" s="1"/>
  <c r="AG274" i="33"/>
  <c r="AH274" i="33" s="1"/>
  <c r="AB291" i="33"/>
  <c r="AC291" i="33" s="1"/>
  <c r="AB290" i="33"/>
  <c r="AC290" i="33" s="1"/>
  <c r="AB289" i="33"/>
  <c r="AC289" i="33" s="1"/>
  <c r="AB288" i="33"/>
  <c r="AC288" i="33" s="1"/>
  <c r="AB287" i="33"/>
  <c r="AC287" i="33" s="1"/>
  <c r="AB286" i="33"/>
  <c r="AC286" i="33" s="1"/>
  <c r="AB285" i="33"/>
  <c r="AC285" i="33" s="1"/>
  <c r="AB284" i="33"/>
  <c r="AC284" i="33" s="1"/>
  <c r="AB283" i="33"/>
  <c r="AC283" i="33" s="1"/>
  <c r="AB282" i="33"/>
  <c r="AC282" i="33" s="1"/>
  <c r="AB281" i="33"/>
  <c r="AC281" i="33" s="1"/>
  <c r="AB280" i="33"/>
  <c r="AB279" i="33"/>
  <c r="AC279" i="33" s="1"/>
  <c r="AB278" i="33"/>
  <c r="AC278" i="33" s="1"/>
  <c r="AB277" i="33"/>
  <c r="AC277" i="33" s="1"/>
  <c r="AB276" i="33"/>
  <c r="AC276" i="33" s="1"/>
  <c r="AB275" i="33"/>
  <c r="AC275" i="33" s="1"/>
  <c r="AC274" i="33"/>
  <c r="AB274" i="33"/>
  <c r="W291" i="33"/>
  <c r="X291" i="33" s="1"/>
  <c r="W290" i="33"/>
  <c r="X290" i="33" s="1"/>
  <c r="W289" i="33"/>
  <c r="X289" i="33" s="1"/>
  <c r="W288" i="33"/>
  <c r="X288" i="33" s="1"/>
  <c r="W287" i="33"/>
  <c r="W286" i="33"/>
  <c r="X286" i="33" s="1"/>
  <c r="W285" i="33"/>
  <c r="X285" i="33" s="1"/>
  <c r="W284" i="33"/>
  <c r="X284" i="33" s="1"/>
  <c r="W283" i="33"/>
  <c r="X283" i="33" s="1"/>
  <c r="W282" i="33"/>
  <c r="X282" i="33" s="1"/>
  <c r="W281" i="33"/>
  <c r="X281" i="33" s="1"/>
  <c r="W280" i="33"/>
  <c r="W279" i="33"/>
  <c r="X279" i="33" s="1"/>
  <c r="W278" i="33"/>
  <c r="X278" i="33" s="1"/>
  <c r="W277" i="33"/>
  <c r="X277" i="33" s="1"/>
  <c r="W276" i="33"/>
  <c r="X276" i="33" s="1"/>
  <c r="W275" i="33"/>
  <c r="X275" i="33" s="1"/>
  <c r="X274" i="33"/>
  <c r="W274" i="33"/>
  <c r="S285" i="33"/>
  <c r="S286" i="33"/>
  <c r="S289" i="33"/>
  <c r="G274" i="33"/>
  <c r="H274" i="33" s="1"/>
  <c r="I274" i="33"/>
  <c r="J274" i="33"/>
  <c r="R274" i="33"/>
  <c r="S274" i="33" s="1"/>
  <c r="G275" i="33"/>
  <c r="I275" i="33"/>
  <c r="J275" i="33"/>
  <c r="R275" i="33"/>
  <c r="S275" i="33" s="1"/>
  <c r="G276" i="33"/>
  <c r="I276" i="33"/>
  <c r="J276" i="33"/>
  <c r="R276" i="33"/>
  <c r="S276" i="33" s="1"/>
  <c r="G277" i="33"/>
  <c r="I277" i="33"/>
  <c r="J277" i="33"/>
  <c r="R277" i="33"/>
  <c r="S277" i="33" s="1"/>
  <c r="G278" i="33"/>
  <c r="I278" i="33"/>
  <c r="J278" i="33"/>
  <c r="R278" i="33"/>
  <c r="S278" i="33" s="1"/>
  <c r="G279" i="33"/>
  <c r="I279" i="33"/>
  <c r="J279" i="33"/>
  <c r="R279" i="33"/>
  <c r="S279" i="33" s="1"/>
  <c r="G280" i="33"/>
  <c r="I280" i="33"/>
  <c r="J280" i="33"/>
  <c r="R280" i="33"/>
  <c r="S280" i="33" s="1"/>
  <c r="G281" i="33"/>
  <c r="I281" i="33"/>
  <c r="J281" i="33"/>
  <c r="R281" i="33"/>
  <c r="S281" i="33" s="1"/>
  <c r="G282" i="33"/>
  <c r="I282" i="33"/>
  <c r="J282" i="33"/>
  <c r="R282" i="33"/>
  <c r="S282" i="33" s="1"/>
  <c r="G283" i="33"/>
  <c r="I283" i="33"/>
  <c r="J283" i="33"/>
  <c r="R283" i="33"/>
  <c r="S283" i="33" s="1"/>
  <c r="G284" i="33"/>
  <c r="I284" i="33"/>
  <c r="J284" i="33"/>
  <c r="R284" i="33"/>
  <c r="S284" i="33" s="1"/>
  <c r="G285" i="33"/>
  <c r="I285" i="33"/>
  <c r="J285" i="33"/>
  <c r="R285" i="33"/>
  <c r="G286" i="33"/>
  <c r="I286" i="33"/>
  <c r="J286" i="33"/>
  <c r="R286" i="33"/>
  <c r="G287" i="33"/>
  <c r="I287" i="33"/>
  <c r="J287" i="33"/>
  <c r="R287" i="33"/>
  <c r="S287" i="33" s="1"/>
  <c r="G288" i="33"/>
  <c r="I288" i="33"/>
  <c r="J288" i="33"/>
  <c r="R288" i="33"/>
  <c r="S288" i="33" s="1"/>
  <c r="G289" i="33"/>
  <c r="I289" i="33"/>
  <c r="J289" i="33"/>
  <c r="R289" i="33"/>
  <c r="G290" i="33"/>
  <c r="I290" i="33"/>
  <c r="J290" i="33"/>
  <c r="R290" i="33"/>
  <c r="S290" i="33" s="1"/>
  <c r="G291" i="33"/>
  <c r="I291" i="33"/>
  <c r="J291" i="33"/>
  <c r="R291" i="33"/>
  <c r="AV268" i="33"/>
  <c r="AW268" i="33" s="1"/>
  <c r="AV267" i="33"/>
  <c r="AW267" i="33" s="1"/>
  <c r="AW266" i="33"/>
  <c r="AV266" i="33"/>
  <c r="AV265" i="33"/>
  <c r="AW265" i="33" s="1"/>
  <c r="AV264" i="33"/>
  <c r="AW264" i="33" s="1"/>
  <c r="AV263" i="33"/>
  <c r="AW263" i="33" s="1"/>
  <c r="AV262" i="33"/>
  <c r="AW262" i="33" s="1"/>
  <c r="AV261" i="33"/>
  <c r="AW261" i="33" s="1"/>
  <c r="AW260" i="33"/>
  <c r="AV260" i="33"/>
  <c r="AV259" i="33"/>
  <c r="AW259" i="33" s="1"/>
  <c r="AV258" i="33"/>
  <c r="AW258" i="33" s="1"/>
  <c r="AV257" i="33"/>
  <c r="AV256" i="33"/>
  <c r="AW256" i="33" s="1"/>
  <c r="AV255" i="33"/>
  <c r="AW255" i="33" s="1"/>
  <c r="AW254" i="33"/>
  <c r="AV254" i="33"/>
  <c r="AV253" i="33"/>
  <c r="AW253" i="33" s="1"/>
  <c r="AV252" i="33"/>
  <c r="AW252" i="33" s="1"/>
  <c r="AW251" i="33"/>
  <c r="AV251" i="33"/>
  <c r="AQ268" i="33"/>
  <c r="AR268" i="33" s="1"/>
  <c r="AR267" i="33"/>
  <c r="AQ267" i="33"/>
  <c r="AQ266" i="33"/>
  <c r="AR266" i="33" s="1"/>
  <c r="AQ265" i="33"/>
  <c r="AR265" i="33" s="1"/>
  <c r="AQ264" i="33"/>
  <c r="AR264" i="33" s="1"/>
  <c r="AQ263" i="33"/>
  <c r="AR263" i="33" s="1"/>
  <c r="AQ262" i="33"/>
  <c r="AR262" i="33" s="1"/>
  <c r="AQ261" i="33"/>
  <c r="AR261" i="33" s="1"/>
  <c r="AQ260" i="33"/>
  <c r="AR260" i="33" s="1"/>
  <c r="AQ259" i="33"/>
  <c r="AR259" i="33" s="1"/>
  <c r="AQ258" i="33"/>
  <c r="AR258" i="33" s="1"/>
  <c r="AQ257" i="33"/>
  <c r="AQ256" i="33"/>
  <c r="AR256" i="33" s="1"/>
  <c r="AQ255" i="33"/>
  <c r="AR255" i="33" s="1"/>
  <c r="AQ254" i="33"/>
  <c r="AR254" i="33" s="1"/>
  <c r="AQ253" i="33"/>
  <c r="AR253" i="33" s="1"/>
  <c r="AQ252" i="33"/>
  <c r="AR252" i="33" s="1"/>
  <c r="AQ251" i="33"/>
  <c r="AR251" i="33" s="1"/>
  <c r="AL268" i="33"/>
  <c r="AM268" i="33" s="1"/>
  <c r="AL267" i="33"/>
  <c r="AM267" i="33" s="1"/>
  <c r="AL266" i="33"/>
  <c r="AM266" i="33" s="1"/>
  <c r="AL265" i="33"/>
  <c r="AM265" i="33" s="1"/>
  <c r="AL264" i="33"/>
  <c r="AM264" i="33" s="1"/>
  <c r="AL263" i="33"/>
  <c r="AM263" i="33" s="1"/>
  <c r="AL262" i="33"/>
  <c r="AM262" i="33" s="1"/>
  <c r="AL261" i="33"/>
  <c r="AM261" i="33" s="1"/>
  <c r="AL260" i="33"/>
  <c r="AM260" i="33" s="1"/>
  <c r="AL259" i="33"/>
  <c r="AM259" i="33" s="1"/>
  <c r="AL258" i="33"/>
  <c r="AM258" i="33" s="1"/>
  <c r="AL257" i="33"/>
  <c r="AM257" i="33" s="1"/>
  <c r="AL256" i="33"/>
  <c r="AM256" i="33" s="1"/>
  <c r="AL255" i="33"/>
  <c r="AM255" i="33" s="1"/>
  <c r="AL254" i="33"/>
  <c r="AM254" i="33" s="1"/>
  <c r="AL253" i="33"/>
  <c r="AM253" i="33" s="1"/>
  <c r="AL252" i="33"/>
  <c r="AM252" i="33" s="1"/>
  <c r="AL251" i="33"/>
  <c r="AM251" i="33" s="1"/>
  <c r="AG268" i="33"/>
  <c r="AH268" i="33" s="1"/>
  <c r="AG267" i="33"/>
  <c r="AH267" i="33" s="1"/>
  <c r="AG266" i="33"/>
  <c r="AH266" i="33" s="1"/>
  <c r="AG265" i="33"/>
  <c r="AH265" i="33" s="1"/>
  <c r="AG264" i="33"/>
  <c r="AH264" i="33" s="1"/>
  <c r="AG263" i="33"/>
  <c r="AH263" i="33" s="1"/>
  <c r="AG262" i="33"/>
  <c r="AH262" i="33" s="1"/>
  <c r="AG261" i="33"/>
  <c r="AH261" i="33" s="1"/>
  <c r="AG260" i="33"/>
  <c r="AH260" i="33" s="1"/>
  <c r="AG259" i="33"/>
  <c r="AH259" i="33" s="1"/>
  <c r="AG258" i="33"/>
  <c r="AH258" i="33" s="1"/>
  <c r="AG257" i="33"/>
  <c r="AG256" i="33"/>
  <c r="AH256" i="33" s="1"/>
  <c r="AG255" i="33"/>
  <c r="AH255" i="33" s="1"/>
  <c r="AG254" i="33"/>
  <c r="AH254" i="33" s="1"/>
  <c r="AG253" i="33"/>
  <c r="AH253" i="33" s="1"/>
  <c r="AG252" i="33"/>
  <c r="AH252" i="33" s="1"/>
  <c r="AH251" i="33"/>
  <c r="AG251" i="33"/>
  <c r="AB268" i="33"/>
  <c r="AC268" i="33" s="1"/>
  <c r="AB267" i="33"/>
  <c r="AC267" i="33" s="1"/>
  <c r="AC266" i="33"/>
  <c r="AB266" i="33"/>
  <c r="AB265" i="33"/>
  <c r="AC265" i="33" s="1"/>
  <c r="AB264" i="33"/>
  <c r="AC264" i="33" s="1"/>
  <c r="AB263" i="33"/>
  <c r="AC263" i="33" s="1"/>
  <c r="AB262" i="33"/>
  <c r="AC262" i="33" s="1"/>
  <c r="AB261" i="33"/>
  <c r="AC261" i="33" s="1"/>
  <c r="AC260" i="33"/>
  <c r="AB260" i="33"/>
  <c r="AB259" i="33"/>
  <c r="AC259" i="33" s="1"/>
  <c r="AB258" i="33"/>
  <c r="AC258" i="33" s="1"/>
  <c r="AB257" i="33"/>
  <c r="AB256" i="33"/>
  <c r="AC256" i="33" s="1"/>
  <c r="AB255" i="33"/>
  <c r="AC255" i="33" s="1"/>
  <c r="AB254" i="33"/>
  <c r="AC254" i="33" s="1"/>
  <c r="AB253" i="33"/>
  <c r="AC253" i="33" s="1"/>
  <c r="AB252" i="33"/>
  <c r="AC252" i="33" s="1"/>
  <c r="AB251" i="33"/>
  <c r="AC251" i="33" s="1"/>
  <c r="X268" i="33"/>
  <c r="W268" i="33"/>
  <c r="W267" i="33"/>
  <c r="X267" i="33" s="1"/>
  <c r="W266" i="33"/>
  <c r="X266" i="33" s="1"/>
  <c r="W265" i="33"/>
  <c r="X265" i="33" s="1"/>
  <c r="W264" i="33"/>
  <c r="X264" i="33" s="1"/>
  <c r="W263" i="33"/>
  <c r="X263" i="33" s="1"/>
  <c r="X262" i="33"/>
  <c r="W262" i="33"/>
  <c r="W261" i="33"/>
  <c r="X261" i="33" s="1"/>
  <c r="W260" i="33"/>
  <c r="X260" i="33" s="1"/>
  <c r="W259" i="33"/>
  <c r="X259" i="33" s="1"/>
  <c r="W258" i="33"/>
  <c r="X258" i="33" s="1"/>
  <c r="W257" i="33"/>
  <c r="X257" i="33" s="1"/>
  <c r="X256" i="33"/>
  <c r="W256" i="33"/>
  <c r="W255" i="33"/>
  <c r="X255" i="33" s="1"/>
  <c r="W254" i="33"/>
  <c r="X254" i="33" s="1"/>
  <c r="W253" i="33"/>
  <c r="X253" i="33" s="1"/>
  <c r="W252" i="33"/>
  <c r="X252" i="33" s="1"/>
  <c r="X251" i="33"/>
  <c r="W251" i="33"/>
  <c r="G251" i="33"/>
  <c r="H251" i="33" s="1"/>
  <c r="I251" i="33"/>
  <c r="J251" i="33"/>
  <c r="R251" i="33"/>
  <c r="S251" i="33" s="1"/>
  <c r="G252" i="33"/>
  <c r="I252" i="33"/>
  <c r="J252" i="33"/>
  <c r="R252" i="33"/>
  <c r="S252" i="33" s="1"/>
  <c r="G253" i="33"/>
  <c r="I253" i="33"/>
  <c r="J253" i="33"/>
  <c r="R253" i="33"/>
  <c r="S253" i="33" s="1"/>
  <c r="G254" i="33"/>
  <c r="I254" i="33"/>
  <c r="J254" i="33"/>
  <c r="R254" i="33"/>
  <c r="S254" i="33" s="1"/>
  <c r="G255" i="33"/>
  <c r="I255" i="33"/>
  <c r="J255" i="33"/>
  <c r="R255" i="33"/>
  <c r="S255" i="33" s="1"/>
  <c r="G256" i="33"/>
  <c r="I256" i="33"/>
  <c r="J256" i="33"/>
  <c r="R256" i="33"/>
  <c r="K256" i="33" s="1"/>
  <c r="M256" i="33" s="1"/>
  <c r="G257" i="33"/>
  <c r="I257" i="33"/>
  <c r="J257" i="33"/>
  <c r="R257" i="33"/>
  <c r="S257" i="33" s="1"/>
  <c r="G258" i="33"/>
  <c r="I258" i="33"/>
  <c r="J258" i="33"/>
  <c r="R258" i="33"/>
  <c r="S258" i="33" s="1"/>
  <c r="G259" i="33"/>
  <c r="I259" i="33"/>
  <c r="J259" i="33"/>
  <c r="R259" i="33"/>
  <c r="S259" i="33" s="1"/>
  <c r="G260" i="33"/>
  <c r="I260" i="33"/>
  <c r="J260" i="33"/>
  <c r="R260" i="33"/>
  <c r="S260" i="33" s="1"/>
  <c r="G261" i="33"/>
  <c r="I261" i="33"/>
  <c r="J261" i="33"/>
  <c r="R261" i="33"/>
  <c r="S261" i="33" s="1"/>
  <c r="G262" i="33"/>
  <c r="I262" i="33"/>
  <c r="J262" i="33"/>
  <c r="R262" i="33"/>
  <c r="K262" i="33" s="1"/>
  <c r="M262" i="33" s="1"/>
  <c r="G263" i="33"/>
  <c r="I263" i="33"/>
  <c r="J263" i="33"/>
  <c r="R263" i="33"/>
  <c r="S263" i="33" s="1"/>
  <c r="G264" i="33"/>
  <c r="I264" i="33"/>
  <c r="J264" i="33"/>
  <c r="R264" i="33"/>
  <c r="S264" i="33" s="1"/>
  <c r="G265" i="33"/>
  <c r="I265" i="33"/>
  <c r="J265" i="33"/>
  <c r="R265" i="33"/>
  <c r="S265" i="33" s="1"/>
  <c r="G266" i="33"/>
  <c r="I266" i="33"/>
  <c r="J266" i="33"/>
  <c r="R266" i="33"/>
  <c r="K266" i="33" s="1"/>
  <c r="M266" i="33" s="1"/>
  <c r="G267" i="33"/>
  <c r="I267" i="33"/>
  <c r="J267" i="33"/>
  <c r="R267" i="33"/>
  <c r="S267" i="33" s="1"/>
  <c r="G268" i="33"/>
  <c r="I268" i="33"/>
  <c r="J268" i="33"/>
  <c r="R268" i="33"/>
  <c r="K268" i="33" s="1"/>
  <c r="M268" i="33" s="1"/>
  <c r="AV245" i="33"/>
  <c r="AV244" i="33"/>
  <c r="AV243" i="33"/>
  <c r="AV242" i="33"/>
  <c r="AV241" i="33"/>
  <c r="AV240" i="33"/>
  <c r="AV239" i="33"/>
  <c r="AV238" i="33"/>
  <c r="AV237" i="33"/>
  <c r="AV236" i="33"/>
  <c r="AV235" i="33"/>
  <c r="AV234" i="33"/>
  <c r="AV233" i="33"/>
  <c r="AV232" i="33"/>
  <c r="AV231" i="33"/>
  <c r="AW231" i="33" s="1"/>
  <c r="AV230" i="33"/>
  <c r="AV229" i="33"/>
  <c r="AV228" i="33"/>
  <c r="AQ245" i="33"/>
  <c r="AQ244" i="33"/>
  <c r="AQ243" i="33"/>
  <c r="AQ242" i="33"/>
  <c r="AQ241" i="33"/>
  <c r="AQ240" i="33"/>
  <c r="AQ239" i="33"/>
  <c r="AQ238" i="33"/>
  <c r="AQ237" i="33"/>
  <c r="AQ236" i="33"/>
  <c r="AQ235" i="33"/>
  <c r="AQ234" i="33"/>
  <c r="AQ233" i="33"/>
  <c r="AQ232" i="33"/>
  <c r="AQ231" i="33"/>
  <c r="AR231" i="33" s="1"/>
  <c r="AQ230" i="33"/>
  <c r="AQ229" i="33"/>
  <c r="AQ228" i="33"/>
  <c r="AL245" i="33"/>
  <c r="AL244" i="33"/>
  <c r="AL243" i="33"/>
  <c r="AL242" i="33"/>
  <c r="AL241" i="33"/>
  <c r="AL240" i="33"/>
  <c r="AL239" i="33"/>
  <c r="AL238" i="33"/>
  <c r="AL237" i="33"/>
  <c r="AL236" i="33"/>
  <c r="AL235" i="33"/>
  <c r="AL234" i="33"/>
  <c r="AN228" i="33" s="1"/>
  <c r="AL233" i="33"/>
  <c r="AL232" i="33"/>
  <c r="AL231" i="33"/>
  <c r="AM231" i="33" s="1"/>
  <c r="AL230" i="33"/>
  <c r="AL229" i="33"/>
  <c r="AL228" i="33"/>
  <c r="AG245" i="33"/>
  <c r="AG244" i="33"/>
  <c r="AG243" i="33"/>
  <c r="AG242" i="33"/>
  <c r="AG241" i="33"/>
  <c r="AG240" i="33"/>
  <c r="AG239" i="33"/>
  <c r="AG238" i="33"/>
  <c r="AG237" i="33"/>
  <c r="AG236" i="33"/>
  <c r="AG235" i="33"/>
  <c r="AG234" i="33"/>
  <c r="AG233" i="33"/>
  <c r="AG232" i="33"/>
  <c r="AG231" i="33"/>
  <c r="AG230" i="33"/>
  <c r="AG229" i="33"/>
  <c r="AG228" i="33"/>
  <c r="AH228" i="33" s="1"/>
  <c r="AB245" i="33"/>
  <c r="AB244" i="33"/>
  <c r="AB243" i="33"/>
  <c r="AB242" i="33"/>
  <c r="AB241" i="33"/>
  <c r="AB240" i="33"/>
  <c r="AB239" i="33"/>
  <c r="AB238" i="33"/>
  <c r="AB237" i="33"/>
  <c r="AB236" i="33"/>
  <c r="AB235" i="33"/>
  <c r="AB234" i="33"/>
  <c r="AB233" i="33"/>
  <c r="AB232" i="33"/>
  <c r="AB231" i="33"/>
  <c r="AB230" i="33"/>
  <c r="AB229" i="33"/>
  <c r="AB228" i="33"/>
  <c r="W245" i="33"/>
  <c r="W244" i="33"/>
  <c r="W243" i="33"/>
  <c r="W242" i="33"/>
  <c r="W241" i="33"/>
  <c r="W240" i="33"/>
  <c r="W239" i="33"/>
  <c r="W238" i="33"/>
  <c r="W237" i="33"/>
  <c r="W236" i="33"/>
  <c r="W235" i="33"/>
  <c r="W234" i="33"/>
  <c r="W233" i="33"/>
  <c r="W232" i="33"/>
  <c r="W231" i="33"/>
  <c r="W230" i="33"/>
  <c r="W229" i="33"/>
  <c r="W228" i="33"/>
  <c r="G228" i="33"/>
  <c r="I228" i="33"/>
  <c r="J228" i="33"/>
  <c r="R228" i="33"/>
  <c r="G229" i="33"/>
  <c r="I229" i="33"/>
  <c r="J229" i="33"/>
  <c r="R229" i="33"/>
  <c r="G230" i="33"/>
  <c r="I230" i="33"/>
  <c r="J230" i="33"/>
  <c r="R230" i="33"/>
  <c r="G231" i="33"/>
  <c r="I231" i="33"/>
  <c r="J231" i="33"/>
  <c r="R231" i="33"/>
  <c r="G232" i="33"/>
  <c r="I232" i="33"/>
  <c r="J232" i="33"/>
  <c r="R232" i="33"/>
  <c r="G233" i="33"/>
  <c r="I233" i="33"/>
  <c r="J233" i="33"/>
  <c r="R233" i="33"/>
  <c r="G234" i="33"/>
  <c r="I234" i="33"/>
  <c r="J234" i="33"/>
  <c r="R234" i="33"/>
  <c r="G235" i="33"/>
  <c r="I235" i="33"/>
  <c r="J235" i="33"/>
  <c r="R235" i="33"/>
  <c r="G236" i="33"/>
  <c r="I236" i="33"/>
  <c r="J236" i="33"/>
  <c r="R236" i="33"/>
  <c r="G237" i="33"/>
  <c r="I237" i="33"/>
  <c r="J237" i="33"/>
  <c r="R237" i="33"/>
  <c r="G238" i="33"/>
  <c r="I238" i="33"/>
  <c r="J238" i="33"/>
  <c r="R238" i="33"/>
  <c r="G239" i="33"/>
  <c r="I239" i="33"/>
  <c r="J239" i="33"/>
  <c r="R239" i="33"/>
  <c r="G240" i="33"/>
  <c r="I240" i="33"/>
  <c r="J240" i="33"/>
  <c r="R240" i="33"/>
  <c r="G241" i="33"/>
  <c r="I241" i="33"/>
  <c r="J241" i="33"/>
  <c r="R241" i="33"/>
  <c r="S241" i="33" s="1"/>
  <c r="G242" i="33"/>
  <c r="I242" i="33"/>
  <c r="J242" i="33"/>
  <c r="R242" i="33"/>
  <c r="G243" i="33"/>
  <c r="I243" i="33"/>
  <c r="J243" i="33"/>
  <c r="R243" i="33"/>
  <c r="G244" i="33"/>
  <c r="I244" i="33"/>
  <c r="J244" i="33"/>
  <c r="R244" i="33"/>
  <c r="S244" i="33" s="1"/>
  <c r="G245" i="33"/>
  <c r="I245" i="33"/>
  <c r="J245" i="33"/>
  <c r="R245" i="33"/>
  <c r="AV281" i="32"/>
  <c r="AW281" i="32" s="1"/>
  <c r="AV280" i="32"/>
  <c r="AW280" i="32" s="1"/>
  <c r="AV279" i="32"/>
  <c r="AW279" i="32" s="1"/>
  <c r="AV278" i="32"/>
  <c r="AW278" i="32" s="1"/>
  <c r="AV277" i="32"/>
  <c r="AW277" i="32" s="1"/>
  <c r="AW276" i="32"/>
  <c r="AV276" i="32"/>
  <c r="AV275" i="32"/>
  <c r="AW275" i="32" s="1"/>
  <c r="AV274" i="32"/>
  <c r="AW274" i="32" s="1"/>
  <c r="AV273" i="32"/>
  <c r="AW273" i="32" s="1"/>
  <c r="AV272" i="32"/>
  <c r="AW272" i="32" s="1"/>
  <c r="AV271" i="32"/>
  <c r="AW271" i="32" s="1"/>
  <c r="AV270" i="32"/>
  <c r="AW270" i="32" s="1"/>
  <c r="AV269" i="32"/>
  <c r="AW269" i="32" s="1"/>
  <c r="AV268" i="32"/>
  <c r="AW268" i="32" s="1"/>
  <c r="AV267" i="32"/>
  <c r="AQ281" i="32"/>
  <c r="AR281" i="32" s="1"/>
  <c r="AR280" i="32"/>
  <c r="AQ280" i="32"/>
  <c r="AQ279" i="32"/>
  <c r="AR279" i="32" s="1"/>
  <c r="AQ278" i="32"/>
  <c r="AR278" i="32" s="1"/>
  <c r="AQ277" i="32"/>
  <c r="AR277" i="32" s="1"/>
  <c r="AQ276" i="32"/>
  <c r="AR276" i="32" s="1"/>
  <c r="AQ275" i="32"/>
  <c r="AR275" i="32" s="1"/>
  <c r="AR274" i="32"/>
  <c r="AQ274" i="32"/>
  <c r="AQ273" i="32"/>
  <c r="AR273" i="32" s="1"/>
  <c r="AQ272" i="32"/>
  <c r="AR272" i="32" s="1"/>
  <c r="AQ271" i="32"/>
  <c r="AR271" i="32" s="1"/>
  <c r="AQ270" i="32"/>
  <c r="AQ269" i="32"/>
  <c r="AR269" i="32" s="1"/>
  <c r="AR268" i="32"/>
  <c r="AQ268" i="32"/>
  <c r="AQ267" i="32"/>
  <c r="AR267" i="32" s="1"/>
  <c r="AM281" i="32"/>
  <c r="AL281" i="32"/>
  <c r="AL280" i="32"/>
  <c r="AM280" i="32" s="1"/>
  <c r="AL279" i="32"/>
  <c r="AM279" i="32" s="1"/>
  <c r="AL278" i="32"/>
  <c r="AM278" i="32" s="1"/>
  <c r="AL277" i="32"/>
  <c r="AM277" i="32" s="1"/>
  <c r="AL276" i="32"/>
  <c r="AM276" i="32" s="1"/>
  <c r="AL275" i="32"/>
  <c r="AM275" i="32" s="1"/>
  <c r="AL274" i="32"/>
  <c r="AM274" i="32" s="1"/>
  <c r="AL273" i="32"/>
  <c r="AM273" i="32" s="1"/>
  <c r="AL272" i="32"/>
  <c r="AM272" i="32" s="1"/>
  <c r="AL271" i="32"/>
  <c r="AM271" i="32" s="1"/>
  <c r="AL270" i="32"/>
  <c r="AM270" i="32" s="1"/>
  <c r="AM269" i="32"/>
  <c r="AL269" i="32"/>
  <c r="AL268" i="32"/>
  <c r="AM268" i="32" s="1"/>
  <c r="AL267" i="32"/>
  <c r="AM267" i="32" s="1"/>
  <c r="AG281" i="32"/>
  <c r="AH281" i="32" s="1"/>
  <c r="AG280" i="32"/>
  <c r="AH280" i="32" s="1"/>
  <c r="AG279" i="32"/>
  <c r="AH279" i="32" s="1"/>
  <c r="AG278" i="32"/>
  <c r="AH278" i="32" s="1"/>
  <c r="AG277" i="32"/>
  <c r="AH277" i="32" s="1"/>
  <c r="AG276" i="32"/>
  <c r="AH276" i="32" s="1"/>
  <c r="AG275" i="32"/>
  <c r="AH275" i="32" s="1"/>
  <c r="AG274" i="32"/>
  <c r="AH274" i="32" s="1"/>
  <c r="AG273" i="32"/>
  <c r="AH273" i="32" s="1"/>
  <c r="AG272" i="32"/>
  <c r="AH272" i="32" s="1"/>
  <c r="AG271" i="32"/>
  <c r="AH271" i="32" s="1"/>
  <c r="AG270" i="32"/>
  <c r="AH270" i="32" s="1"/>
  <c r="AG269" i="32"/>
  <c r="AH269" i="32" s="1"/>
  <c r="AG268" i="32"/>
  <c r="AH268" i="32" s="1"/>
  <c r="AG267" i="32"/>
  <c r="AB281" i="32"/>
  <c r="AC281" i="32" s="1"/>
  <c r="AB280" i="32"/>
  <c r="AC280" i="32" s="1"/>
  <c r="AB279" i="32"/>
  <c r="AC279" i="32" s="1"/>
  <c r="AB278" i="32"/>
  <c r="AC278" i="32" s="1"/>
  <c r="AB277" i="32"/>
  <c r="AC277" i="32" s="1"/>
  <c r="AB276" i="32"/>
  <c r="AC276" i="32" s="1"/>
  <c r="AB275" i="32"/>
  <c r="AC275" i="32" s="1"/>
  <c r="AB274" i="32"/>
  <c r="AC274" i="32" s="1"/>
  <c r="AB273" i="32"/>
  <c r="AC273" i="32" s="1"/>
  <c r="AB272" i="32"/>
  <c r="AC272" i="32" s="1"/>
  <c r="AB271" i="32"/>
  <c r="AC271" i="32" s="1"/>
  <c r="AB270" i="32"/>
  <c r="AC270" i="32" s="1"/>
  <c r="AB269" i="32"/>
  <c r="AC269" i="32" s="1"/>
  <c r="AB268" i="32"/>
  <c r="AC268" i="32" s="1"/>
  <c r="AB267" i="32"/>
  <c r="AC267" i="32" s="1"/>
  <c r="W281" i="32"/>
  <c r="X281" i="32" s="1"/>
  <c r="W280" i="32"/>
  <c r="X280" i="32" s="1"/>
  <c r="W279" i="32"/>
  <c r="X279" i="32" s="1"/>
  <c r="W278" i="32"/>
  <c r="X278" i="32" s="1"/>
  <c r="W277" i="32"/>
  <c r="X277" i="32" s="1"/>
  <c r="W276" i="32"/>
  <c r="X276" i="32" s="1"/>
  <c r="W275" i="32"/>
  <c r="X275" i="32" s="1"/>
  <c r="W274" i="32"/>
  <c r="X274" i="32" s="1"/>
  <c r="W273" i="32"/>
  <c r="X273" i="32" s="1"/>
  <c r="W272" i="32"/>
  <c r="X272" i="32" s="1"/>
  <c r="W271" i="32"/>
  <c r="X271" i="32" s="1"/>
  <c r="W270" i="32"/>
  <c r="X270" i="32" s="1"/>
  <c r="W269" i="32"/>
  <c r="X269" i="32" s="1"/>
  <c r="W268" i="32"/>
  <c r="X268" i="32" s="1"/>
  <c r="W267" i="32"/>
  <c r="X267" i="32" s="1"/>
  <c r="S269" i="32"/>
  <c r="S271" i="32"/>
  <c r="S273" i="32"/>
  <c r="S277" i="32"/>
  <c r="S279" i="32"/>
  <c r="S281" i="32"/>
  <c r="S267" i="32"/>
  <c r="G267" i="32"/>
  <c r="H267" i="32" s="1"/>
  <c r="I267" i="32"/>
  <c r="J267" i="32"/>
  <c r="R267" i="32"/>
  <c r="G268" i="32"/>
  <c r="I268" i="32"/>
  <c r="J268" i="32"/>
  <c r="R268" i="32"/>
  <c r="S268" i="32" s="1"/>
  <c r="I269" i="32"/>
  <c r="J269" i="32"/>
  <c r="R269" i="32"/>
  <c r="I270" i="32"/>
  <c r="J270" i="32"/>
  <c r="R270" i="32"/>
  <c r="S270" i="32" s="1"/>
  <c r="I271" i="32"/>
  <c r="J271" i="32"/>
  <c r="R271" i="32"/>
  <c r="I272" i="32"/>
  <c r="J272" i="32"/>
  <c r="R272" i="32"/>
  <c r="S272" i="32" s="1"/>
  <c r="I273" i="32"/>
  <c r="J273" i="32"/>
  <c r="R273" i="32"/>
  <c r="I274" i="32"/>
  <c r="J274" i="32"/>
  <c r="R274" i="32"/>
  <c r="S274" i="32" s="1"/>
  <c r="I275" i="32"/>
  <c r="J275" i="32"/>
  <c r="R275" i="32"/>
  <c r="S275" i="32" s="1"/>
  <c r="I276" i="32"/>
  <c r="J276" i="32"/>
  <c r="R276" i="32"/>
  <c r="S276" i="32" s="1"/>
  <c r="I277" i="32"/>
  <c r="J277" i="32"/>
  <c r="R277" i="32"/>
  <c r="I278" i="32"/>
  <c r="J278" i="32"/>
  <c r="R278" i="32"/>
  <c r="S278" i="32" s="1"/>
  <c r="I279" i="32"/>
  <c r="J279" i="32"/>
  <c r="R279" i="32"/>
  <c r="I280" i="32"/>
  <c r="J280" i="32"/>
  <c r="R280" i="32"/>
  <c r="S280" i="32" s="1"/>
  <c r="I281" i="32"/>
  <c r="J281" i="32"/>
  <c r="R281" i="32"/>
  <c r="AV261" i="32"/>
  <c r="AW261" i="32" s="1"/>
  <c r="AV260" i="32"/>
  <c r="AW260" i="32" s="1"/>
  <c r="AW259" i="32"/>
  <c r="AV259" i="32"/>
  <c r="AV258" i="32"/>
  <c r="AW258" i="32" s="1"/>
  <c r="AV257" i="32"/>
  <c r="AW257" i="32" s="1"/>
  <c r="AV256" i="32"/>
  <c r="AW256" i="32" s="1"/>
  <c r="AV255" i="32"/>
  <c r="AW255" i="32" s="1"/>
  <c r="AV254" i="32"/>
  <c r="AW254" i="32" s="1"/>
  <c r="AV253" i="32"/>
  <c r="AW253" i="32" s="1"/>
  <c r="AV252" i="32"/>
  <c r="AW252" i="32" s="1"/>
  <c r="AV251" i="32"/>
  <c r="AW251" i="32" s="1"/>
  <c r="AV250" i="32"/>
  <c r="AW250" i="32" s="1"/>
  <c r="AV249" i="32"/>
  <c r="AW249" i="32" s="1"/>
  <c r="AV248" i="32"/>
  <c r="AW248" i="32" s="1"/>
  <c r="AV247" i="32"/>
  <c r="AQ261" i="32"/>
  <c r="AR261" i="32" s="1"/>
  <c r="AQ260" i="32"/>
  <c r="AR260" i="32" s="1"/>
  <c r="AQ259" i="32"/>
  <c r="AR259" i="32" s="1"/>
  <c r="AQ258" i="32"/>
  <c r="AR258" i="32" s="1"/>
  <c r="AQ257" i="32"/>
  <c r="AR257" i="32" s="1"/>
  <c r="AQ256" i="32"/>
  <c r="AR256" i="32" s="1"/>
  <c r="AQ255" i="32"/>
  <c r="AR255" i="32" s="1"/>
  <c r="AQ254" i="32"/>
  <c r="AR254" i="32" s="1"/>
  <c r="AR253" i="32"/>
  <c r="AQ253" i="32"/>
  <c r="AQ252" i="32"/>
  <c r="AR252" i="32" s="1"/>
  <c r="AQ251" i="32"/>
  <c r="AR251" i="32" s="1"/>
  <c r="AQ250" i="32"/>
  <c r="AR250" i="32" s="1"/>
  <c r="AQ249" i="32"/>
  <c r="AR249" i="32" s="1"/>
  <c r="AQ248" i="32"/>
  <c r="AR248" i="32" s="1"/>
  <c r="AQ247" i="32"/>
  <c r="AL261" i="32"/>
  <c r="AM261" i="32" s="1"/>
  <c r="AL260" i="32"/>
  <c r="AM260" i="32" s="1"/>
  <c r="AL259" i="32"/>
  <c r="AM259" i="32" s="1"/>
  <c r="AL258" i="32"/>
  <c r="AM258" i="32" s="1"/>
  <c r="AL257" i="32"/>
  <c r="AM257" i="32" s="1"/>
  <c r="AL256" i="32"/>
  <c r="AM256" i="32" s="1"/>
  <c r="AL255" i="32"/>
  <c r="AM255" i="32" s="1"/>
  <c r="AL254" i="32"/>
  <c r="AM254" i="32" s="1"/>
  <c r="AL253" i="32"/>
  <c r="AM253" i="32" s="1"/>
  <c r="AL252" i="32"/>
  <c r="AM252" i="32" s="1"/>
  <c r="AL251" i="32"/>
  <c r="AM251" i="32" s="1"/>
  <c r="AL250" i="32"/>
  <c r="AM250" i="32" s="1"/>
  <c r="AL249" i="32"/>
  <c r="AM249" i="32" s="1"/>
  <c r="AL248" i="32"/>
  <c r="AM248" i="32" s="1"/>
  <c r="AL247" i="32"/>
  <c r="AM247" i="32" s="1"/>
  <c r="AG261" i="32"/>
  <c r="AH261" i="32" s="1"/>
  <c r="AG260" i="32"/>
  <c r="AH260" i="32" s="1"/>
  <c r="AG259" i="32"/>
  <c r="AH259" i="32" s="1"/>
  <c r="AH258" i="32"/>
  <c r="AG258" i="32"/>
  <c r="AG257" i="32"/>
  <c r="AH257" i="32" s="1"/>
  <c r="AG256" i="32"/>
  <c r="AH256" i="32" s="1"/>
  <c r="AG255" i="32"/>
  <c r="AH255" i="32" s="1"/>
  <c r="AG254" i="32"/>
  <c r="AH254" i="32" s="1"/>
  <c r="AG253" i="32"/>
  <c r="AH253" i="32" s="1"/>
  <c r="AG252" i="32"/>
  <c r="AH252" i="32" s="1"/>
  <c r="AG251" i="32"/>
  <c r="AH251" i="32" s="1"/>
  <c r="AG250" i="32"/>
  <c r="AH250" i="32" s="1"/>
  <c r="AG249" i="32"/>
  <c r="AH249" i="32" s="1"/>
  <c r="AG248" i="32"/>
  <c r="AH248" i="32" s="1"/>
  <c r="AG247" i="32"/>
  <c r="AC261" i="32"/>
  <c r="AB261" i="32"/>
  <c r="AB260" i="32"/>
  <c r="AC260" i="32" s="1"/>
  <c r="AC259" i="32"/>
  <c r="AB259" i="32"/>
  <c r="AB258" i="32"/>
  <c r="AC258" i="32" s="1"/>
  <c r="AB257" i="32"/>
  <c r="AC257" i="32" s="1"/>
  <c r="AC256" i="32"/>
  <c r="AB256" i="32"/>
  <c r="AB255" i="32"/>
  <c r="AC255" i="32" s="1"/>
  <c r="AC254" i="32"/>
  <c r="AB254" i="32"/>
  <c r="AC253" i="32"/>
  <c r="AB253" i="32"/>
  <c r="AB252" i="32"/>
  <c r="AC252" i="32" s="1"/>
  <c r="AB251" i="32"/>
  <c r="AC251" i="32" s="1"/>
  <c r="AB250" i="32"/>
  <c r="AC250" i="32" s="1"/>
  <c r="AC249" i="32"/>
  <c r="AB249" i="32"/>
  <c r="AC248" i="32"/>
  <c r="AB248" i="32"/>
  <c r="AB247" i="32"/>
  <c r="AD247" i="32" s="1"/>
  <c r="W261" i="32"/>
  <c r="X261" i="32" s="1"/>
  <c r="W260" i="32"/>
  <c r="X260" i="32" s="1"/>
  <c r="W259" i="32"/>
  <c r="X259" i="32" s="1"/>
  <c r="W258" i="32"/>
  <c r="X258" i="32" s="1"/>
  <c r="W257" i="32"/>
  <c r="X257" i="32" s="1"/>
  <c r="W256" i="32"/>
  <c r="X256" i="32" s="1"/>
  <c r="W255" i="32"/>
  <c r="X255" i="32" s="1"/>
  <c r="W254" i="32"/>
  <c r="X254" i="32" s="1"/>
  <c r="W253" i="32"/>
  <c r="X253" i="32" s="1"/>
  <c r="W252" i="32"/>
  <c r="X252" i="32" s="1"/>
  <c r="W251" i="32"/>
  <c r="X251" i="32" s="1"/>
  <c r="W250" i="32"/>
  <c r="X250" i="32" s="1"/>
  <c r="W249" i="32"/>
  <c r="X249" i="32" s="1"/>
  <c r="W248" i="32"/>
  <c r="X248" i="32" s="1"/>
  <c r="W247" i="32"/>
  <c r="S248" i="32"/>
  <c r="S252" i="32"/>
  <c r="S253" i="32"/>
  <c r="S254" i="32"/>
  <c r="S256" i="32"/>
  <c r="S260" i="32"/>
  <c r="S247" i="32"/>
  <c r="G247" i="32"/>
  <c r="H247" i="32"/>
  <c r="I247" i="32"/>
  <c r="J247" i="32"/>
  <c r="R247" i="32"/>
  <c r="G248" i="32"/>
  <c r="I248" i="32"/>
  <c r="J248" i="32"/>
  <c r="R248" i="32"/>
  <c r="I249" i="32"/>
  <c r="J249" i="32"/>
  <c r="R249" i="32"/>
  <c r="I250" i="32"/>
  <c r="J250" i="32"/>
  <c r="R250" i="32"/>
  <c r="S250" i="32" s="1"/>
  <c r="I251" i="32"/>
  <c r="J251" i="32"/>
  <c r="R251" i="32"/>
  <c r="S251" i="32" s="1"/>
  <c r="I252" i="32"/>
  <c r="J252" i="32"/>
  <c r="R252" i="32"/>
  <c r="I253" i="32"/>
  <c r="J253" i="32"/>
  <c r="R253" i="32"/>
  <c r="I254" i="32"/>
  <c r="J254" i="32"/>
  <c r="R254" i="32"/>
  <c r="I255" i="32"/>
  <c r="J255" i="32"/>
  <c r="R255" i="32"/>
  <c r="K255" i="32" s="1"/>
  <c r="M255" i="32" s="1"/>
  <c r="I256" i="32"/>
  <c r="J256" i="32"/>
  <c r="R256" i="32"/>
  <c r="I257" i="32"/>
  <c r="J257" i="32"/>
  <c r="R257" i="32"/>
  <c r="S257" i="32" s="1"/>
  <c r="I258" i="32"/>
  <c r="J258" i="32"/>
  <c r="R258" i="32"/>
  <c r="S258" i="32" s="1"/>
  <c r="I259" i="32"/>
  <c r="J259" i="32"/>
  <c r="R259" i="32"/>
  <c r="S259" i="32" s="1"/>
  <c r="I260" i="32"/>
  <c r="J260" i="32"/>
  <c r="R260" i="32"/>
  <c r="I261" i="32"/>
  <c r="J261" i="32"/>
  <c r="R261" i="32"/>
  <c r="AV241" i="32"/>
  <c r="AW241" i="32" s="1"/>
  <c r="AV240" i="32"/>
  <c r="AW240" i="32" s="1"/>
  <c r="AV239" i="32"/>
  <c r="AW239" i="32" s="1"/>
  <c r="AV238" i="32"/>
  <c r="AW238" i="32" s="1"/>
  <c r="AV237" i="32"/>
  <c r="AW237" i="32" s="1"/>
  <c r="AV236" i="32"/>
  <c r="AW236" i="32" s="1"/>
  <c r="AV235" i="32"/>
  <c r="AW235" i="32" s="1"/>
  <c r="AV234" i="32"/>
  <c r="AW234" i="32" s="1"/>
  <c r="AW233" i="32"/>
  <c r="AV233" i="32"/>
  <c r="AV232" i="32"/>
  <c r="AW232" i="32" s="1"/>
  <c r="AV231" i="32"/>
  <c r="AW231" i="32" s="1"/>
  <c r="AV230" i="32"/>
  <c r="AX227" i="32" s="1"/>
  <c r="AV229" i="32"/>
  <c r="AW229" i="32" s="1"/>
  <c r="AV228" i="32"/>
  <c r="AW228" i="32" s="1"/>
  <c r="AV227" i="32"/>
  <c r="AW227" i="32" s="1"/>
  <c r="AQ241" i="32"/>
  <c r="AR241" i="32" s="1"/>
  <c r="AQ240" i="32"/>
  <c r="AR240" i="32" s="1"/>
  <c r="AQ239" i="32"/>
  <c r="AR239" i="32" s="1"/>
  <c r="AQ238" i="32"/>
  <c r="AR238" i="32" s="1"/>
  <c r="AQ237" i="32"/>
  <c r="AR237" i="32" s="1"/>
  <c r="AQ236" i="32"/>
  <c r="AR236" i="32" s="1"/>
  <c r="AQ235" i="32"/>
  <c r="AR235" i="32" s="1"/>
  <c r="AQ234" i="32"/>
  <c r="AR234" i="32" s="1"/>
  <c r="AR233" i="32"/>
  <c r="AQ233" i="32"/>
  <c r="AQ232" i="32"/>
  <c r="AR232" i="32" s="1"/>
  <c r="AQ231" i="32"/>
  <c r="AR231" i="32" s="1"/>
  <c r="AQ230" i="32"/>
  <c r="AQ229" i="32"/>
  <c r="AR229" i="32" s="1"/>
  <c r="AQ228" i="32"/>
  <c r="AR228" i="32" s="1"/>
  <c r="AQ227" i="32"/>
  <c r="AR227" i="32" s="1"/>
  <c r="AL241" i="32"/>
  <c r="AM241" i="32" s="1"/>
  <c r="AL240" i="32"/>
  <c r="AM240" i="32" s="1"/>
  <c r="AL239" i="32"/>
  <c r="AM239" i="32" s="1"/>
  <c r="AL238" i="32"/>
  <c r="AM238" i="32" s="1"/>
  <c r="AL237" i="32"/>
  <c r="AM237" i="32" s="1"/>
  <c r="AL236" i="32"/>
  <c r="AM236" i="32" s="1"/>
  <c r="AL235" i="32"/>
  <c r="AM235" i="32" s="1"/>
  <c r="AL234" i="32"/>
  <c r="AM234" i="32" s="1"/>
  <c r="AL233" i="32"/>
  <c r="AM233" i="32" s="1"/>
  <c r="AL232" i="32"/>
  <c r="AM232" i="32" s="1"/>
  <c r="AL231" i="32"/>
  <c r="AM231" i="32" s="1"/>
  <c r="AL230" i="32"/>
  <c r="AM230" i="32" s="1"/>
  <c r="AL229" i="32"/>
  <c r="AM229" i="32" s="1"/>
  <c r="AL228" i="32"/>
  <c r="AM228" i="32" s="1"/>
  <c r="AL227" i="32"/>
  <c r="AM227" i="32" s="1"/>
  <c r="AG241" i="32"/>
  <c r="AH241" i="32" s="1"/>
  <c r="AH240" i="32"/>
  <c r="AG240" i="32"/>
  <c r="AG239" i="32"/>
  <c r="AH239" i="32" s="1"/>
  <c r="AG238" i="32"/>
  <c r="AH238" i="32" s="1"/>
  <c r="AG237" i="32"/>
  <c r="AH237" i="32" s="1"/>
  <c r="AG236" i="32"/>
  <c r="AH236" i="32" s="1"/>
  <c r="AG235" i="32"/>
  <c r="AH235" i="32" s="1"/>
  <c r="AH234" i="32"/>
  <c r="AG234" i="32"/>
  <c r="AG233" i="32"/>
  <c r="AH233" i="32" s="1"/>
  <c r="AG232" i="32"/>
  <c r="AH232" i="32" s="1"/>
  <c r="AG231" i="32"/>
  <c r="AH231" i="32" s="1"/>
  <c r="AG230" i="32"/>
  <c r="AH230" i="32" s="1"/>
  <c r="AG229" i="32"/>
  <c r="AH229" i="32" s="1"/>
  <c r="AG228" i="32"/>
  <c r="AH228" i="32" s="1"/>
  <c r="AG227" i="32"/>
  <c r="AB241" i="32"/>
  <c r="AC241" i="32" s="1"/>
  <c r="AB240" i="32"/>
  <c r="AC240" i="32" s="1"/>
  <c r="AC239" i="32"/>
  <c r="AB239" i="32"/>
  <c r="AB238" i="32"/>
  <c r="AC238" i="32" s="1"/>
  <c r="AB237" i="32"/>
  <c r="AC237" i="32" s="1"/>
  <c r="AB236" i="32"/>
  <c r="AC236" i="32" s="1"/>
  <c r="AB235" i="32"/>
  <c r="AC235" i="32" s="1"/>
  <c r="AB234" i="32"/>
  <c r="AC234" i="32" s="1"/>
  <c r="AB233" i="32"/>
  <c r="AC233" i="32" s="1"/>
  <c r="AB232" i="32"/>
  <c r="AC232" i="32" s="1"/>
  <c r="AB231" i="32"/>
  <c r="AC231" i="32" s="1"/>
  <c r="AB230" i="32"/>
  <c r="AC230" i="32" s="1"/>
  <c r="AB229" i="32"/>
  <c r="AC229" i="32" s="1"/>
  <c r="AB228" i="32"/>
  <c r="AC228" i="32" s="1"/>
  <c r="AB227" i="32"/>
  <c r="AC227" i="32" s="1"/>
  <c r="W241" i="32"/>
  <c r="X241" i="32" s="1"/>
  <c r="W240" i="32"/>
  <c r="X240" i="32" s="1"/>
  <c r="W239" i="32"/>
  <c r="X239" i="32" s="1"/>
  <c r="W238" i="32"/>
  <c r="X238" i="32" s="1"/>
  <c r="W237" i="32"/>
  <c r="X237" i="32" s="1"/>
  <c r="W236" i="32"/>
  <c r="X236" i="32" s="1"/>
  <c r="W235" i="32"/>
  <c r="X235" i="32" s="1"/>
  <c r="W234" i="32"/>
  <c r="X234" i="32" s="1"/>
  <c r="W233" i="32"/>
  <c r="X233" i="32" s="1"/>
  <c r="W232" i="32"/>
  <c r="X232" i="32" s="1"/>
  <c r="W231" i="32"/>
  <c r="X231" i="32" s="1"/>
  <c r="W230" i="32"/>
  <c r="X230" i="32" s="1"/>
  <c r="W229" i="32"/>
  <c r="X229" i="32" s="1"/>
  <c r="W228" i="32"/>
  <c r="X228" i="32" s="1"/>
  <c r="W227" i="32"/>
  <c r="S230" i="32"/>
  <c r="S231" i="32"/>
  <c r="S234" i="32"/>
  <c r="S238" i="32"/>
  <c r="S239" i="32"/>
  <c r="S227" i="32"/>
  <c r="G227" i="32"/>
  <c r="H227" i="32" s="1"/>
  <c r="I227" i="32"/>
  <c r="J227" i="32"/>
  <c r="R227" i="32"/>
  <c r="G228" i="32"/>
  <c r="I228" i="32"/>
  <c r="J228" i="32"/>
  <c r="R228" i="32"/>
  <c r="S228" i="32" s="1"/>
  <c r="I229" i="32"/>
  <c r="J229" i="32"/>
  <c r="R229" i="32"/>
  <c r="S229" i="32" s="1"/>
  <c r="I230" i="32"/>
  <c r="J230" i="32"/>
  <c r="R230" i="32"/>
  <c r="I231" i="32"/>
  <c r="J231" i="32"/>
  <c r="R231" i="32"/>
  <c r="I232" i="32"/>
  <c r="J232" i="32"/>
  <c r="R232" i="32"/>
  <c r="S232" i="32" s="1"/>
  <c r="I233" i="32"/>
  <c r="J233" i="32"/>
  <c r="R233" i="32"/>
  <c r="S233" i="32" s="1"/>
  <c r="I234" i="32"/>
  <c r="J234" i="32"/>
  <c r="R234" i="32"/>
  <c r="I235" i="32"/>
  <c r="J235" i="32"/>
  <c r="R235" i="32"/>
  <c r="S235" i="32" s="1"/>
  <c r="I236" i="32"/>
  <c r="J236" i="32"/>
  <c r="R236" i="32"/>
  <c r="S236" i="32" s="1"/>
  <c r="I237" i="32"/>
  <c r="J237" i="32"/>
  <c r="R237" i="32"/>
  <c r="S237" i="32" s="1"/>
  <c r="I238" i="32"/>
  <c r="J238" i="32"/>
  <c r="R238" i="32"/>
  <c r="I239" i="32"/>
  <c r="J239" i="32"/>
  <c r="R239" i="32"/>
  <c r="I240" i="32"/>
  <c r="J240" i="32"/>
  <c r="R240" i="32"/>
  <c r="S240" i="32" s="1"/>
  <c r="I241" i="32"/>
  <c r="J241" i="32"/>
  <c r="R241" i="32"/>
  <c r="S241" i="32" s="1"/>
  <c r="AV221" i="32"/>
  <c r="AW221" i="32" s="1"/>
  <c r="AV220" i="32"/>
  <c r="AW220" i="32" s="1"/>
  <c r="AV219" i="32"/>
  <c r="AW219" i="32" s="1"/>
  <c r="AV218" i="32"/>
  <c r="AW218" i="32" s="1"/>
  <c r="AV217" i="32"/>
  <c r="AW217" i="32" s="1"/>
  <c r="AV216" i="32"/>
  <c r="AW216" i="32" s="1"/>
  <c r="AV215" i="32"/>
  <c r="AW215" i="32" s="1"/>
  <c r="AV214" i="32"/>
  <c r="AW214" i="32" s="1"/>
  <c r="AV213" i="32"/>
  <c r="AW213" i="32" s="1"/>
  <c r="AV212" i="32"/>
  <c r="AW212" i="32" s="1"/>
  <c r="AV211" i="32"/>
  <c r="AW211" i="32" s="1"/>
  <c r="AV210" i="32"/>
  <c r="AV209" i="32"/>
  <c r="AW209" i="32" s="1"/>
  <c r="AV208" i="32"/>
  <c r="AV207" i="32"/>
  <c r="AQ221" i="32"/>
  <c r="AR221" i="32" s="1"/>
  <c r="AQ220" i="32"/>
  <c r="AR220" i="32" s="1"/>
  <c r="AQ219" i="32"/>
  <c r="AR219" i="32" s="1"/>
  <c r="AQ218" i="32"/>
  <c r="AR218" i="32" s="1"/>
  <c r="AQ217" i="32"/>
  <c r="AR217" i="32" s="1"/>
  <c r="AQ216" i="32"/>
  <c r="AR216" i="32" s="1"/>
  <c r="AQ215" i="32"/>
  <c r="AR215" i="32" s="1"/>
  <c r="AQ214" i="32"/>
  <c r="AR214" i="32" s="1"/>
  <c r="AQ213" i="32"/>
  <c r="AR213" i="32" s="1"/>
  <c r="AQ212" i="32"/>
  <c r="AR212" i="32" s="1"/>
  <c r="AQ211" i="32"/>
  <c r="AR211" i="32" s="1"/>
  <c r="AQ210" i="32"/>
  <c r="AR210" i="32" s="1"/>
  <c r="AQ209" i="32"/>
  <c r="AR209" i="32" s="1"/>
  <c r="AQ208" i="32"/>
  <c r="AQ207" i="32"/>
  <c r="AM221" i="32"/>
  <c r="AL221" i="32"/>
  <c r="AL220" i="32"/>
  <c r="AM220" i="32" s="1"/>
  <c r="AL219" i="32"/>
  <c r="AM219" i="32" s="1"/>
  <c r="AL218" i="32"/>
  <c r="AM218" i="32" s="1"/>
  <c r="AL217" i="32"/>
  <c r="AM217" i="32" s="1"/>
  <c r="AL216" i="32"/>
  <c r="AM216" i="32" s="1"/>
  <c r="AM215" i="32"/>
  <c r="AL215" i="32"/>
  <c r="AL214" i="32"/>
  <c r="AM214" i="32" s="1"/>
  <c r="AL213" i="32"/>
  <c r="AM213" i="32" s="1"/>
  <c r="AL212" i="32"/>
  <c r="AM212" i="32" s="1"/>
  <c r="AL211" i="32"/>
  <c r="AM211" i="32" s="1"/>
  <c r="AL210" i="32"/>
  <c r="AM210" i="32" s="1"/>
  <c r="AL209" i="32"/>
  <c r="AM209" i="32" s="1"/>
  <c r="AL208" i="32"/>
  <c r="AL207" i="32"/>
  <c r="AG221" i="32"/>
  <c r="AH221" i="32" s="1"/>
  <c r="AG220" i="32"/>
  <c r="AH220" i="32" s="1"/>
  <c r="AH219" i="32"/>
  <c r="AG219" i="32"/>
  <c r="AG218" i="32"/>
  <c r="AH218" i="32" s="1"/>
  <c r="AG217" i="32"/>
  <c r="AH217" i="32" s="1"/>
  <c r="AG216" i="32"/>
  <c r="AH216" i="32" s="1"/>
  <c r="AG215" i="32"/>
  <c r="AH215" i="32" s="1"/>
  <c r="AG214" i="32"/>
  <c r="AH214" i="32" s="1"/>
  <c r="AH213" i="32"/>
  <c r="AG213" i="32"/>
  <c r="AG212" i="32"/>
  <c r="AH212" i="32" s="1"/>
  <c r="AG211" i="32"/>
  <c r="AH211" i="32" s="1"/>
  <c r="AG210" i="32"/>
  <c r="AH210" i="32" s="1"/>
  <c r="AG209" i="32"/>
  <c r="AH209" i="32" s="1"/>
  <c r="AG208" i="32"/>
  <c r="AG207" i="32"/>
  <c r="AB221" i="32"/>
  <c r="AC221" i="32" s="1"/>
  <c r="AC220" i="32"/>
  <c r="AB220" i="32"/>
  <c r="AB219" i="32"/>
  <c r="AC219" i="32" s="1"/>
  <c r="AB218" i="32"/>
  <c r="AC218" i="32" s="1"/>
  <c r="AB217" i="32"/>
  <c r="AC217" i="32" s="1"/>
  <c r="AB216" i="32"/>
  <c r="AC216" i="32" s="1"/>
  <c r="AB215" i="32"/>
  <c r="AC215" i="32" s="1"/>
  <c r="AC214" i="32"/>
  <c r="AB214" i="32"/>
  <c r="AC213" i="32"/>
  <c r="AB213" i="32"/>
  <c r="AB212" i="32"/>
  <c r="AC212" i="32" s="1"/>
  <c r="AB211" i="32"/>
  <c r="AC211" i="32" s="1"/>
  <c r="AC210" i="32"/>
  <c r="AB210" i="32"/>
  <c r="AB209" i="32"/>
  <c r="AC209" i="32" s="1"/>
  <c r="AB208" i="32"/>
  <c r="AC208" i="32" s="1"/>
  <c r="AB207" i="32"/>
  <c r="W221" i="32"/>
  <c r="X221" i="32" s="1"/>
  <c r="W220" i="32"/>
  <c r="X220" i="32" s="1"/>
  <c r="W219" i="32"/>
  <c r="X219" i="32" s="1"/>
  <c r="W218" i="32"/>
  <c r="X218" i="32" s="1"/>
  <c r="W217" i="32"/>
  <c r="X217" i="32" s="1"/>
  <c r="W216" i="32"/>
  <c r="X216" i="32" s="1"/>
  <c r="W215" i="32"/>
  <c r="X215" i="32" s="1"/>
  <c r="W214" i="32"/>
  <c r="X214" i="32" s="1"/>
  <c r="W213" i="32"/>
  <c r="X213" i="32" s="1"/>
  <c r="W212" i="32"/>
  <c r="X212" i="32" s="1"/>
  <c r="W211" i="32"/>
  <c r="X211" i="32" s="1"/>
  <c r="W210" i="32"/>
  <c r="X210" i="32" s="1"/>
  <c r="W209" i="32"/>
  <c r="X209" i="32" s="1"/>
  <c r="W208" i="32"/>
  <c r="W207" i="32"/>
  <c r="S212" i="32"/>
  <c r="S214" i="32"/>
  <c r="S216" i="32"/>
  <c r="S220" i="32"/>
  <c r="G207" i="32"/>
  <c r="H207" i="32" s="1"/>
  <c r="I207" i="32"/>
  <c r="J207" i="32"/>
  <c r="R207" i="32"/>
  <c r="G208" i="32"/>
  <c r="I208" i="32"/>
  <c r="J208" i="32"/>
  <c r="R208" i="32"/>
  <c r="I209" i="32"/>
  <c r="J209" i="32"/>
  <c r="R209" i="32"/>
  <c r="K209" i="32" s="1"/>
  <c r="M209" i="32" s="1"/>
  <c r="I210" i="32"/>
  <c r="J210" i="32"/>
  <c r="R210" i="32"/>
  <c r="S210" i="32" s="1"/>
  <c r="I211" i="32"/>
  <c r="J211" i="32"/>
  <c r="R211" i="32"/>
  <c r="S211" i="32" s="1"/>
  <c r="I212" i="32"/>
  <c r="J212" i="32"/>
  <c r="R212" i="32"/>
  <c r="I213" i="32"/>
  <c r="J213" i="32"/>
  <c r="R213" i="32"/>
  <c r="K213" i="32" s="1"/>
  <c r="M213" i="32" s="1"/>
  <c r="I214" i="32"/>
  <c r="J214" i="32"/>
  <c r="R214" i="32"/>
  <c r="I215" i="32"/>
  <c r="J215" i="32"/>
  <c r="R215" i="32"/>
  <c r="S215" i="32" s="1"/>
  <c r="I216" i="32"/>
  <c r="J216" i="32"/>
  <c r="R216" i="32"/>
  <c r="I217" i="32"/>
  <c r="J217" i="32"/>
  <c r="R217" i="32"/>
  <c r="S217" i="32" s="1"/>
  <c r="I218" i="32"/>
  <c r="J218" i="32"/>
  <c r="R218" i="32"/>
  <c r="S218" i="32" s="1"/>
  <c r="I219" i="32"/>
  <c r="J219" i="32"/>
  <c r="R219" i="32"/>
  <c r="I220" i="32"/>
  <c r="J220" i="32"/>
  <c r="R220" i="32"/>
  <c r="I221" i="32"/>
  <c r="J221" i="32"/>
  <c r="R221" i="32"/>
  <c r="K221" i="32" s="1"/>
  <c r="M221" i="32" s="1"/>
  <c r="AV281" i="47"/>
  <c r="AW281" i="47" s="1"/>
  <c r="AV280" i="47"/>
  <c r="AW280" i="47" s="1"/>
  <c r="AV279" i="47"/>
  <c r="AW279" i="47" s="1"/>
  <c r="AV278" i="47"/>
  <c r="AW278" i="47" s="1"/>
  <c r="AV277" i="47"/>
  <c r="AW277" i="47" s="1"/>
  <c r="AV276" i="47"/>
  <c r="AW276" i="47" s="1"/>
  <c r="AV275" i="47"/>
  <c r="AW275" i="47" s="1"/>
  <c r="AV274" i="47"/>
  <c r="AW274" i="47" s="1"/>
  <c r="AW273" i="47"/>
  <c r="AV273" i="47"/>
  <c r="AV272" i="47"/>
  <c r="AW272" i="47" s="1"/>
  <c r="AV271" i="47"/>
  <c r="AW271" i="47" s="1"/>
  <c r="AV270" i="47"/>
  <c r="AW270" i="47" s="1"/>
  <c r="AV269" i="47"/>
  <c r="AW269" i="47" s="1"/>
  <c r="AV268" i="47"/>
  <c r="AW268" i="47" s="1"/>
  <c r="AV267" i="47"/>
  <c r="AQ281" i="47"/>
  <c r="AR281" i="47" s="1"/>
  <c r="AQ280" i="47"/>
  <c r="AR280" i="47" s="1"/>
  <c r="AQ279" i="47"/>
  <c r="AR279" i="47" s="1"/>
  <c r="AQ278" i="47"/>
  <c r="AR278" i="47" s="1"/>
  <c r="AQ277" i="47"/>
  <c r="AR277" i="47" s="1"/>
  <c r="AQ276" i="47"/>
  <c r="AR276" i="47" s="1"/>
  <c r="AQ275" i="47"/>
  <c r="AR275" i="47" s="1"/>
  <c r="AQ274" i="47"/>
  <c r="AR274" i="47" s="1"/>
  <c r="AQ273" i="47"/>
  <c r="AR273" i="47" s="1"/>
  <c r="AQ272" i="47"/>
  <c r="AR272" i="47" s="1"/>
  <c r="AQ271" i="47"/>
  <c r="AR271" i="47" s="1"/>
  <c r="AQ270" i="47"/>
  <c r="AR270" i="47" s="1"/>
  <c r="AQ269" i="47"/>
  <c r="AR269" i="47" s="1"/>
  <c r="AQ268" i="47"/>
  <c r="AR268" i="47" s="1"/>
  <c r="AQ267" i="47"/>
  <c r="AS267" i="47" s="1"/>
  <c r="AL281" i="47"/>
  <c r="AM281" i="47" s="1"/>
  <c r="AL280" i="47"/>
  <c r="AM280" i="47" s="1"/>
  <c r="AL279" i="47"/>
  <c r="AM279" i="47" s="1"/>
  <c r="AL278" i="47"/>
  <c r="AM278" i="47" s="1"/>
  <c r="AL277" i="47"/>
  <c r="AM277" i="47" s="1"/>
  <c r="AL276" i="47"/>
  <c r="AM276" i="47" s="1"/>
  <c r="AL275" i="47"/>
  <c r="AM275" i="47" s="1"/>
  <c r="AL274" i="47"/>
  <c r="AM274" i="47" s="1"/>
  <c r="AL273" i="47"/>
  <c r="AM273" i="47" s="1"/>
  <c r="AL272" i="47"/>
  <c r="AM272" i="47" s="1"/>
  <c r="AL271" i="47"/>
  <c r="AM271" i="47" s="1"/>
  <c r="AL270" i="47"/>
  <c r="AM270" i="47" s="1"/>
  <c r="AL269" i="47"/>
  <c r="AM269" i="47" s="1"/>
  <c r="AL268" i="47"/>
  <c r="AM268" i="47" s="1"/>
  <c r="AL267" i="47"/>
  <c r="AG281" i="47"/>
  <c r="AH281" i="47" s="1"/>
  <c r="AG280" i="47"/>
  <c r="AH280" i="47" s="1"/>
  <c r="AG279" i="47"/>
  <c r="AH279" i="47" s="1"/>
  <c r="AG278" i="47"/>
  <c r="AH278" i="47" s="1"/>
  <c r="AG277" i="47"/>
  <c r="AH277" i="47" s="1"/>
  <c r="AG276" i="47"/>
  <c r="AH276" i="47" s="1"/>
  <c r="AG275" i="47"/>
  <c r="AH275" i="47" s="1"/>
  <c r="AG274" i="47"/>
  <c r="AH274" i="47" s="1"/>
  <c r="AG273" i="47"/>
  <c r="AH273" i="47" s="1"/>
  <c r="AG272" i="47"/>
  <c r="AH272" i="47" s="1"/>
  <c r="AG271" i="47"/>
  <c r="AH271" i="47" s="1"/>
  <c r="AG270" i="47"/>
  <c r="AH270" i="47" s="1"/>
  <c r="AG269" i="47"/>
  <c r="AH269" i="47" s="1"/>
  <c r="AG268" i="47"/>
  <c r="AH268" i="47" s="1"/>
  <c r="AG267" i="47"/>
  <c r="AH267" i="47" s="1"/>
  <c r="AB281" i="47"/>
  <c r="AC281" i="47" s="1"/>
  <c r="AB280" i="47"/>
  <c r="AC280" i="47" s="1"/>
  <c r="AB279" i="47"/>
  <c r="AC279" i="47" s="1"/>
  <c r="AB278" i="47"/>
  <c r="AC278" i="47" s="1"/>
  <c r="AB277" i="47"/>
  <c r="AC277" i="47" s="1"/>
  <c r="AB276" i="47"/>
  <c r="AC276" i="47" s="1"/>
  <c r="AB275" i="47"/>
  <c r="AC275" i="47" s="1"/>
  <c r="AB274" i="47"/>
  <c r="AC274" i="47" s="1"/>
  <c r="AB273" i="47"/>
  <c r="AC273" i="47" s="1"/>
  <c r="AB272" i="47"/>
  <c r="AC272" i="47" s="1"/>
  <c r="AB271" i="47"/>
  <c r="AC271" i="47" s="1"/>
  <c r="AB270" i="47"/>
  <c r="AC270" i="47" s="1"/>
  <c r="AB269" i="47"/>
  <c r="AC269" i="47" s="1"/>
  <c r="AB268" i="47"/>
  <c r="AC268" i="47" s="1"/>
  <c r="AB267" i="47"/>
  <c r="W281" i="47"/>
  <c r="X281" i="47" s="1"/>
  <c r="W280" i="47"/>
  <c r="X280" i="47" s="1"/>
  <c r="X279" i="47"/>
  <c r="W279" i="47"/>
  <c r="W278" i="47"/>
  <c r="X278" i="47" s="1"/>
  <c r="W277" i="47"/>
  <c r="X277" i="47" s="1"/>
  <c r="W276" i="47"/>
  <c r="X276" i="47" s="1"/>
  <c r="W275" i="47"/>
  <c r="X275" i="47" s="1"/>
  <c r="W274" i="47"/>
  <c r="X274" i="47" s="1"/>
  <c r="W273" i="47"/>
  <c r="X273" i="47" s="1"/>
  <c r="W272" i="47"/>
  <c r="X272" i="47" s="1"/>
  <c r="W271" i="47"/>
  <c r="X271" i="47" s="1"/>
  <c r="W270" i="47"/>
  <c r="X270" i="47" s="1"/>
  <c r="W269" i="47"/>
  <c r="X269" i="47" s="1"/>
  <c r="W268" i="47"/>
  <c r="X268" i="47" s="1"/>
  <c r="W267" i="47"/>
  <c r="X267" i="47" s="1"/>
  <c r="S270" i="47"/>
  <c r="S271" i="47"/>
  <c r="S274" i="47"/>
  <c r="S278" i="47"/>
  <c r="S279" i="47"/>
  <c r="G267" i="47"/>
  <c r="H267" i="47" s="1"/>
  <c r="I267" i="47"/>
  <c r="J267" i="47"/>
  <c r="R267" i="47"/>
  <c r="S267" i="47" s="1"/>
  <c r="I268" i="47"/>
  <c r="J268" i="47"/>
  <c r="R268" i="47"/>
  <c r="S268" i="47" s="1"/>
  <c r="I269" i="47"/>
  <c r="J269" i="47"/>
  <c r="R269" i="47"/>
  <c r="K269" i="47" s="1"/>
  <c r="M269" i="47" s="1"/>
  <c r="I270" i="47"/>
  <c r="J270" i="47"/>
  <c r="R270" i="47"/>
  <c r="I271" i="47"/>
  <c r="J271" i="47"/>
  <c r="R271" i="47"/>
  <c r="I272" i="47"/>
  <c r="J272" i="47"/>
  <c r="R272" i="47"/>
  <c r="S272" i="47" s="1"/>
  <c r="I273" i="47"/>
  <c r="J273" i="47"/>
  <c r="R273" i="47"/>
  <c r="S273" i="47" s="1"/>
  <c r="I274" i="47"/>
  <c r="J274" i="47"/>
  <c r="R274" i="47"/>
  <c r="I275" i="47"/>
  <c r="J275" i="47"/>
  <c r="R275" i="47"/>
  <c r="I276" i="47"/>
  <c r="J276" i="47"/>
  <c r="R276" i="47"/>
  <c r="S276" i="47" s="1"/>
  <c r="I277" i="47"/>
  <c r="J277" i="47"/>
  <c r="R277" i="47"/>
  <c r="S277" i="47" s="1"/>
  <c r="I278" i="47"/>
  <c r="J278" i="47"/>
  <c r="R278" i="47"/>
  <c r="I279" i="47"/>
  <c r="J279" i="47"/>
  <c r="R279" i="47"/>
  <c r="I280" i="47"/>
  <c r="J280" i="47"/>
  <c r="R280" i="47"/>
  <c r="I281" i="47"/>
  <c r="J281" i="47"/>
  <c r="R281" i="47"/>
  <c r="K281" i="47" s="1"/>
  <c r="M281" i="47" s="1"/>
  <c r="AV261" i="47"/>
  <c r="AW261" i="47" s="1"/>
  <c r="AV260" i="47"/>
  <c r="AW260" i="47" s="1"/>
  <c r="AV259" i="47"/>
  <c r="AW259" i="47" s="1"/>
  <c r="AV258" i="47"/>
  <c r="AW258" i="47" s="1"/>
  <c r="AV257" i="47"/>
  <c r="AW257" i="47" s="1"/>
  <c r="AW256" i="47"/>
  <c r="AV256" i="47"/>
  <c r="AV255" i="47"/>
  <c r="AW255" i="47" s="1"/>
  <c r="AV254" i="47"/>
  <c r="AW254" i="47" s="1"/>
  <c r="AV253" i="47"/>
  <c r="AW253" i="47" s="1"/>
  <c r="AV252" i="47"/>
  <c r="AW252" i="47" s="1"/>
  <c r="AV251" i="47"/>
  <c r="AW251" i="47" s="1"/>
  <c r="AV250" i="47"/>
  <c r="AW250" i="47" s="1"/>
  <c r="AV249" i="47"/>
  <c r="AW249" i="47" s="1"/>
  <c r="AV248" i="47"/>
  <c r="AW248" i="47" s="1"/>
  <c r="AV247" i="47"/>
  <c r="AQ261" i="47"/>
  <c r="AR261" i="47" s="1"/>
  <c r="AQ260" i="47"/>
  <c r="AR260" i="47" s="1"/>
  <c r="AQ259" i="47"/>
  <c r="AR259" i="47" s="1"/>
  <c r="AQ258" i="47"/>
  <c r="AR258" i="47" s="1"/>
  <c r="AQ257" i="47"/>
  <c r="AR257" i="47" s="1"/>
  <c r="AQ256" i="47"/>
  <c r="AR256" i="47" s="1"/>
  <c r="AQ255" i="47"/>
  <c r="AR255" i="47" s="1"/>
  <c r="AQ254" i="47"/>
  <c r="AR254" i="47" s="1"/>
  <c r="AQ253" i="47"/>
  <c r="AR253" i="47" s="1"/>
  <c r="AQ252" i="47"/>
  <c r="AR252" i="47" s="1"/>
  <c r="AQ251" i="47"/>
  <c r="AR251" i="47" s="1"/>
  <c r="AQ250" i="47"/>
  <c r="AR250" i="47" s="1"/>
  <c r="AQ249" i="47"/>
  <c r="AR249" i="47" s="1"/>
  <c r="AQ248" i="47"/>
  <c r="AR248" i="47" s="1"/>
  <c r="AQ247" i="47"/>
  <c r="AR247" i="47" s="1"/>
  <c r="AL261" i="47"/>
  <c r="AM261" i="47" s="1"/>
  <c r="AL260" i="47"/>
  <c r="AM260" i="47" s="1"/>
  <c r="AL259" i="47"/>
  <c r="AM259" i="47" s="1"/>
  <c r="AL258" i="47"/>
  <c r="AM258" i="47" s="1"/>
  <c r="AL257" i="47"/>
  <c r="AM257" i="47" s="1"/>
  <c r="AL256" i="47"/>
  <c r="AM256" i="47" s="1"/>
  <c r="AL255" i="47"/>
  <c r="AM255" i="47" s="1"/>
  <c r="AL254" i="47"/>
  <c r="AM254" i="47" s="1"/>
  <c r="AL253" i="47"/>
  <c r="AM253" i="47" s="1"/>
  <c r="AL252" i="47"/>
  <c r="AM252" i="47" s="1"/>
  <c r="AL251" i="47"/>
  <c r="AM251" i="47" s="1"/>
  <c r="AL250" i="47"/>
  <c r="AM250" i="47" s="1"/>
  <c r="AL249" i="47"/>
  <c r="AM249" i="47" s="1"/>
  <c r="AL248" i="47"/>
  <c r="AM248" i="47" s="1"/>
  <c r="AL247" i="47"/>
  <c r="AN247" i="47" s="1"/>
  <c r="AG261" i="47"/>
  <c r="AH261" i="47" s="1"/>
  <c r="AG260" i="47"/>
  <c r="AH260" i="47" s="1"/>
  <c r="AG259" i="47"/>
  <c r="AH259" i="47" s="1"/>
  <c r="AG258" i="47"/>
  <c r="AH258" i="47" s="1"/>
  <c r="AG257" i="47"/>
  <c r="AH257" i="47" s="1"/>
  <c r="AH256" i="47"/>
  <c r="AG256" i="47"/>
  <c r="AG255" i="47"/>
  <c r="AH255" i="47" s="1"/>
  <c r="AG254" i="47"/>
  <c r="AH254" i="47" s="1"/>
  <c r="AG253" i="47"/>
  <c r="AH253" i="47" s="1"/>
  <c r="AG252" i="47"/>
  <c r="AH252" i="47" s="1"/>
  <c r="AG251" i="47"/>
  <c r="AH251" i="47" s="1"/>
  <c r="AH250" i="47"/>
  <c r="AG250" i="47"/>
  <c r="AG249" i="47"/>
  <c r="AH249" i="47" s="1"/>
  <c r="AG248" i="47"/>
  <c r="AH248" i="47" s="1"/>
  <c r="AG247" i="47"/>
  <c r="AB261" i="47"/>
  <c r="AC261" i="47" s="1"/>
  <c r="AB260" i="47"/>
  <c r="AC260" i="47" s="1"/>
  <c r="AB259" i="47"/>
  <c r="AC259" i="47" s="1"/>
  <c r="AB258" i="47"/>
  <c r="AC258" i="47" s="1"/>
  <c r="AB257" i="47"/>
  <c r="AC257" i="47" s="1"/>
  <c r="AB256" i="47"/>
  <c r="AC256" i="47" s="1"/>
  <c r="AB255" i="47"/>
  <c r="AC255" i="47" s="1"/>
  <c r="AB254" i="47"/>
  <c r="AC254" i="47" s="1"/>
  <c r="AB253" i="47"/>
  <c r="AC253" i="47" s="1"/>
  <c r="AB252" i="47"/>
  <c r="AC252" i="47" s="1"/>
  <c r="AB251" i="47"/>
  <c r="AC251" i="47" s="1"/>
  <c r="AB250" i="47"/>
  <c r="AC250" i="47" s="1"/>
  <c r="AB249" i="47"/>
  <c r="AC249" i="47" s="1"/>
  <c r="AB248" i="47"/>
  <c r="AC248" i="47" s="1"/>
  <c r="AB247" i="47"/>
  <c r="AD247" i="47" s="1"/>
  <c r="W261" i="47"/>
  <c r="X261" i="47" s="1"/>
  <c r="W260" i="47"/>
  <c r="X260" i="47" s="1"/>
  <c r="W259" i="47"/>
  <c r="X259" i="47" s="1"/>
  <c r="W258" i="47"/>
  <c r="X258" i="47" s="1"/>
  <c r="W257" i="47"/>
  <c r="X257" i="47" s="1"/>
  <c r="W256" i="47"/>
  <c r="X256" i="47" s="1"/>
  <c r="X255" i="47"/>
  <c r="W255" i="47"/>
  <c r="W254" i="47"/>
  <c r="X254" i="47" s="1"/>
  <c r="W253" i="47"/>
  <c r="X253" i="47" s="1"/>
  <c r="W252" i="47"/>
  <c r="X252" i="47" s="1"/>
  <c r="W251" i="47"/>
  <c r="X251" i="47" s="1"/>
  <c r="W250" i="47"/>
  <c r="X250" i="47" s="1"/>
  <c r="W249" i="47"/>
  <c r="X249" i="47" s="1"/>
  <c r="W248" i="47"/>
  <c r="X248" i="47" s="1"/>
  <c r="W247" i="47"/>
  <c r="X247" i="47" s="1"/>
  <c r="S250" i="47"/>
  <c r="S253" i="47"/>
  <c r="S254" i="47"/>
  <c r="S255" i="47"/>
  <c r="S257" i="47"/>
  <c r="S258" i="47"/>
  <c r="S261" i="47"/>
  <c r="S247" i="47"/>
  <c r="G247" i="47"/>
  <c r="H247" i="47" s="1"/>
  <c r="I247" i="47"/>
  <c r="J247" i="47"/>
  <c r="R247" i="47"/>
  <c r="I248" i="47"/>
  <c r="J248" i="47"/>
  <c r="R248" i="47"/>
  <c r="S248" i="47" s="1"/>
  <c r="I249" i="47"/>
  <c r="J249" i="47"/>
  <c r="R249" i="47"/>
  <c r="I250" i="47"/>
  <c r="J250" i="47"/>
  <c r="R250" i="47"/>
  <c r="I251" i="47"/>
  <c r="J251" i="47"/>
  <c r="R251" i="47"/>
  <c r="S251" i="47" s="1"/>
  <c r="I252" i="47"/>
  <c r="J252" i="47"/>
  <c r="R252" i="47"/>
  <c r="S252" i="47" s="1"/>
  <c r="I253" i="47"/>
  <c r="J253" i="47"/>
  <c r="R253" i="47"/>
  <c r="I254" i="47"/>
  <c r="J254" i="47"/>
  <c r="R254" i="47"/>
  <c r="I255" i="47"/>
  <c r="J255" i="47"/>
  <c r="R255" i="47"/>
  <c r="I256" i="47"/>
  <c r="J256" i="47"/>
  <c r="R256" i="47"/>
  <c r="S256" i="47" s="1"/>
  <c r="I257" i="47"/>
  <c r="J257" i="47"/>
  <c r="R257" i="47"/>
  <c r="I258" i="47"/>
  <c r="J258" i="47"/>
  <c r="R258" i="47"/>
  <c r="I259" i="47"/>
  <c r="J259" i="47"/>
  <c r="R259" i="47"/>
  <c r="S259" i="47" s="1"/>
  <c r="I260" i="47"/>
  <c r="J260" i="47"/>
  <c r="R260" i="47"/>
  <c r="S260" i="47" s="1"/>
  <c r="I261" i="47"/>
  <c r="J261" i="47"/>
  <c r="R261" i="47"/>
  <c r="K261" i="47" s="1"/>
  <c r="M261" i="47" s="1"/>
  <c r="AV241" i="47"/>
  <c r="AW241" i="47" s="1"/>
  <c r="AW240" i="47"/>
  <c r="AV240" i="47"/>
  <c r="AV239" i="47"/>
  <c r="AW239" i="47" s="1"/>
  <c r="AV238" i="47"/>
  <c r="AW238" i="47" s="1"/>
  <c r="AV237" i="47"/>
  <c r="AW237" i="47" s="1"/>
  <c r="AV236" i="47"/>
  <c r="AW236" i="47" s="1"/>
  <c r="AV235" i="47"/>
  <c r="AW235" i="47" s="1"/>
  <c r="AW234" i="47"/>
  <c r="AV234" i="47"/>
  <c r="AV233" i="47"/>
  <c r="AW233" i="47" s="1"/>
  <c r="AV232" i="47"/>
  <c r="AW232" i="47" s="1"/>
  <c r="AV231" i="47"/>
  <c r="AW231" i="47" s="1"/>
  <c r="AV230" i="47"/>
  <c r="AW230" i="47" s="1"/>
  <c r="AV229" i="47"/>
  <c r="AW229" i="47" s="1"/>
  <c r="AW228" i="47"/>
  <c r="AV228" i="47"/>
  <c r="AV227" i="47"/>
  <c r="AW227" i="47" s="1"/>
  <c r="AQ241" i="47"/>
  <c r="AR241" i="47" s="1"/>
  <c r="AQ240" i="47"/>
  <c r="AQ239" i="47"/>
  <c r="AR239" i="47" s="1"/>
  <c r="AQ238" i="47"/>
  <c r="AR238" i="47" s="1"/>
  <c r="AQ237" i="47"/>
  <c r="AR237" i="47" s="1"/>
  <c r="AQ236" i="47"/>
  <c r="AR236" i="47" s="1"/>
  <c r="AQ235" i="47"/>
  <c r="AR235" i="47" s="1"/>
  <c r="AQ234" i="47"/>
  <c r="AR234" i="47" s="1"/>
  <c r="AQ233" i="47"/>
  <c r="AR233" i="47" s="1"/>
  <c r="AQ232" i="47"/>
  <c r="AR232" i="47" s="1"/>
  <c r="AQ231" i="47"/>
  <c r="AR231" i="47" s="1"/>
  <c r="AQ230" i="47"/>
  <c r="AR230" i="47" s="1"/>
  <c r="AQ229" i="47"/>
  <c r="AR229" i="47" s="1"/>
  <c r="AQ228" i="47"/>
  <c r="AR228" i="47" s="1"/>
  <c r="AQ227" i="47"/>
  <c r="AL241" i="47"/>
  <c r="AM241" i="47" s="1"/>
  <c r="AL240" i="47"/>
  <c r="AM240" i="47" s="1"/>
  <c r="AL239" i="47"/>
  <c r="AM239" i="47" s="1"/>
  <c r="AL238" i="47"/>
  <c r="AM238" i="47" s="1"/>
  <c r="AM237" i="47"/>
  <c r="AL237" i="47"/>
  <c r="AL236" i="47"/>
  <c r="AM236" i="47" s="1"/>
  <c r="AL235" i="47"/>
  <c r="AM235" i="47" s="1"/>
  <c r="AL234" i="47"/>
  <c r="AM234" i="47" s="1"/>
  <c r="AL233" i="47"/>
  <c r="AM233" i="47" s="1"/>
  <c r="AL232" i="47"/>
  <c r="AM232" i="47" s="1"/>
  <c r="AL231" i="47"/>
  <c r="AM231" i="47" s="1"/>
  <c r="AL230" i="47"/>
  <c r="AM230" i="47" s="1"/>
  <c r="AL229" i="47"/>
  <c r="AM229" i="47" s="1"/>
  <c r="AL228" i="47"/>
  <c r="AM228" i="47" s="1"/>
  <c r="AL227" i="47"/>
  <c r="AG241" i="47"/>
  <c r="AH241" i="47" s="1"/>
  <c r="AG240" i="47"/>
  <c r="AH240" i="47" s="1"/>
  <c r="AG239" i="47"/>
  <c r="AH239" i="47" s="1"/>
  <c r="AG238" i="47"/>
  <c r="AH238" i="47" s="1"/>
  <c r="AG237" i="47"/>
  <c r="AH237" i="47" s="1"/>
  <c r="AG236" i="47"/>
  <c r="AH236" i="47" s="1"/>
  <c r="AG235" i="47"/>
  <c r="AH235" i="47" s="1"/>
  <c r="AG234" i="47"/>
  <c r="AH234" i="47" s="1"/>
  <c r="AG233" i="47"/>
  <c r="AH233" i="47" s="1"/>
  <c r="AG232" i="47"/>
  <c r="AH232" i="47" s="1"/>
  <c r="AG231" i="47"/>
  <c r="AH231" i="47" s="1"/>
  <c r="AG230" i="47"/>
  <c r="AH230" i="47" s="1"/>
  <c r="AG229" i="47"/>
  <c r="AH229" i="47" s="1"/>
  <c r="AG228" i="47"/>
  <c r="AH228" i="47" s="1"/>
  <c r="AG227" i="47"/>
  <c r="AB241" i="47"/>
  <c r="AC241" i="47" s="1"/>
  <c r="AB240" i="47"/>
  <c r="AC240" i="47" s="1"/>
  <c r="AB239" i="47"/>
  <c r="AC239" i="47" s="1"/>
  <c r="AB238" i="47"/>
  <c r="AC238" i="47" s="1"/>
  <c r="AB237" i="47"/>
  <c r="AC237" i="47" s="1"/>
  <c r="AB236" i="47"/>
  <c r="AC236" i="47" s="1"/>
  <c r="AB235" i="47"/>
  <c r="AC235" i="47" s="1"/>
  <c r="AB234" i="47"/>
  <c r="AC234" i="47" s="1"/>
  <c r="AB233" i="47"/>
  <c r="AC233" i="47" s="1"/>
  <c r="AB232" i="47"/>
  <c r="AC232" i="47" s="1"/>
  <c r="AB231" i="47"/>
  <c r="AC231" i="47" s="1"/>
  <c r="AB230" i="47"/>
  <c r="AC230" i="47" s="1"/>
  <c r="AB229" i="47"/>
  <c r="AC229" i="47" s="1"/>
  <c r="AB228" i="47"/>
  <c r="AC228" i="47" s="1"/>
  <c r="AB227" i="47"/>
  <c r="W241" i="47"/>
  <c r="X241" i="47" s="1"/>
  <c r="W240" i="47"/>
  <c r="X240" i="47" s="1"/>
  <c r="W239" i="47"/>
  <c r="X239" i="47" s="1"/>
  <c r="W238" i="47"/>
  <c r="W237" i="47"/>
  <c r="X237" i="47" s="1"/>
  <c r="W236" i="47"/>
  <c r="W235" i="47"/>
  <c r="X235" i="47" s="1"/>
  <c r="W234" i="47"/>
  <c r="X234" i="47" s="1"/>
  <c r="W233" i="47"/>
  <c r="X233" i="47" s="1"/>
  <c r="W232" i="47"/>
  <c r="X232" i="47" s="1"/>
  <c r="W231" i="47"/>
  <c r="X231" i="47" s="1"/>
  <c r="W230" i="47"/>
  <c r="X230" i="47" s="1"/>
  <c r="W229" i="47"/>
  <c r="X229" i="47" s="1"/>
  <c r="W228" i="47"/>
  <c r="X228" i="47" s="1"/>
  <c r="W227" i="47"/>
  <c r="X227" i="47" s="1"/>
  <c r="S228" i="47"/>
  <c r="S234" i="47"/>
  <c r="S235" i="47"/>
  <c r="S238" i="47"/>
  <c r="S239" i="47"/>
  <c r="G227" i="47"/>
  <c r="H227" i="47" s="1"/>
  <c r="I227" i="47"/>
  <c r="J227" i="47"/>
  <c r="R227" i="47"/>
  <c r="S227" i="47" s="1"/>
  <c r="I228" i="47"/>
  <c r="J228" i="47"/>
  <c r="R228" i="47"/>
  <c r="I229" i="47"/>
  <c r="J229" i="47"/>
  <c r="R229" i="47"/>
  <c r="S229" i="47" s="1"/>
  <c r="I230" i="47"/>
  <c r="J230" i="47"/>
  <c r="R230" i="47"/>
  <c r="S230" i="47" s="1"/>
  <c r="I231" i="47"/>
  <c r="J231" i="47"/>
  <c r="R231" i="47"/>
  <c r="S231" i="47" s="1"/>
  <c r="I232" i="47"/>
  <c r="J232" i="47"/>
  <c r="R232" i="47"/>
  <c r="S232" i="47" s="1"/>
  <c r="I233" i="47"/>
  <c r="J233" i="47"/>
  <c r="R233" i="47"/>
  <c r="S233" i="47" s="1"/>
  <c r="I234" i="47"/>
  <c r="J234" i="47"/>
  <c r="R234" i="47"/>
  <c r="K234" i="47" s="1"/>
  <c r="M234" i="47" s="1"/>
  <c r="I235" i="47"/>
  <c r="J235" i="47"/>
  <c r="R235" i="47"/>
  <c r="I236" i="47"/>
  <c r="J236" i="47"/>
  <c r="R236" i="47"/>
  <c r="S236" i="47" s="1"/>
  <c r="I237" i="47"/>
  <c r="J237" i="47"/>
  <c r="R237" i="47"/>
  <c r="S237" i="47" s="1"/>
  <c r="I238" i="47"/>
  <c r="J238" i="47"/>
  <c r="R238" i="47"/>
  <c r="I239" i="47"/>
  <c r="J239" i="47"/>
  <c r="R239" i="47"/>
  <c r="I240" i="47"/>
  <c r="J240" i="47"/>
  <c r="R240" i="47"/>
  <c r="S240" i="47" s="1"/>
  <c r="I241" i="47"/>
  <c r="J241" i="47"/>
  <c r="R241" i="47"/>
  <c r="K241" i="47" s="1"/>
  <c r="M241" i="47" s="1"/>
  <c r="AV221" i="47"/>
  <c r="AW221" i="47" s="1"/>
  <c r="AV220" i="47"/>
  <c r="AW220" i="47" s="1"/>
  <c r="AV219" i="47"/>
  <c r="AW219" i="47" s="1"/>
  <c r="AV218" i="47"/>
  <c r="AW218" i="47" s="1"/>
  <c r="AW217" i="47"/>
  <c r="AV217" i="47"/>
  <c r="AV216" i="47"/>
  <c r="AW216" i="47" s="1"/>
  <c r="AV215" i="47"/>
  <c r="AW215" i="47" s="1"/>
  <c r="AV214" i="47"/>
  <c r="AW214" i="47" s="1"/>
  <c r="AV213" i="47"/>
  <c r="AW213" i="47" s="1"/>
  <c r="AV212" i="47"/>
  <c r="AW212" i="47" s="1"/>
  <c r="AW211" i="47"/>
  <c r="AV211" i="47"/>
  <c r="AV210" i="47"/>
  <c r="AW210" i="47" s="1"/>
  <c r="AV209" i="47"/>
  <c r="AW209" i="47" s="1"/>
  <c r="AV208" i="47"/>
  <c r="AW208" i="47" s="1"/>
  <c r="AV207" i="47"/>
  <c r="AQ221" i="47"/>
  <c r="AR221" i="47" s="1"/>
  <c r="AQ220" i="47"/>
  <c r="AR220" i="47" s="1"/>
  <c r="AQ219" i="47"/>
  <c r="AR219" i="47" s="1"/>
  <c r="AQ218" i="47"/>
  <c r="AR218" i="47" s="1"/>
  <c r="AQ217" i="47"/>
  <c r="AR217" i="47" s="1"/>
  <c r="AQ216" i="47"/>
  <c r="AR216" i="47" s="1"/>
  <c r="AQ215" i="47"/>
  <c r="AR215" i="47" s="1"/>
  <c r="AQ214" i="47"/>
  <c r="AR214" i="47" s="1"/>
  <c r="AQ213" i="47"/>
  <c r="AR213" i="47" s="1"/>
  <c r="AQ212" i="47"/>
  <c r="AR212" i="47" s="1"/>
  <c r="AQ211" i="47"/>
  <c r="AR211" i="47" s="1"/>
  <c r="AQ210" i="47"/>
  <c r="AR210" i="47" s="1"/>
  <c r="AQ209" i="47"/>
  <c r="AR209" i="47" s="1"/>
  <c r="AQ208" i="47"/>
  <c r="AR208" i="47" s="1"/>
  <c r="AQ207" i="47"/>
  <c r="AR207" i="47" s="1"/>
  <c r="AL221" i="47"/>
  <c r="AM221" i="47" s="1"/>
  <c r="AL220" i="47"/>
  <c r="AL219" i="47"/>
  <c r="AM219" i="47" s="1"/>
  <c r="AL218" i="47"/>
  <c r="AM218" i="47" s="1"/>
  <c r="AL217" i="47"/>
  <c r="AM217" i="47" s="1"/>
  <c r="AL216" i="47"/>
  <c r="AM216" i="47" s="1"/>
  <c r="AL215" i="47"/>
  <c r="AM215" i="47" s="1"/>
  <c r="AL214" i="47"/>
  <c r="AM214" i="47" s="1"/>
  <c r="AM213" i="47"/>
  <c r="AL213" i="47"/>
  <c r="AL212" i="47"/>
  <c r="AM212" i="47" s="1"/>
  <c r="AL211" i="47"/>
  <c r="AM211" i="47" s="1"/>
  <c r="AL210" i="47"/>
  <c r="AM210" i="47" s="1"/>
  <c r="AL209" i="47"/>
  <c r="AM209" i="47" s="1"/>
  <c r="AL208" i="47"/>
  <c r="AM208" i="47" s="1"/>
  <c r="AL207" i="47"/>
  <c r="AG221" i="47"/>
  <c r="AH221" i="47" s="1"/>
  <c r="AG220" i="47"/>
  <c r="AH220" i="47" s="1"/>
  <c r="AH219" i="47"/>
  <c r="AG219" i="47"/>
  <c r="AG218" i="47"/>
  <c r="AH218" i="47" s="1"/>
  <c r="AG217" i="47"/>
  <c r="AH217" i="47" s="1"/>
  <c r="AG216" i="47"/>
  <c r="AH216" i="47" s="1"/>
  <c r="AG215" i="47"/>
  <c r="AH215" i="47" s="1"/>
  <c r="AG214" i="47"/>
  <c r="AH214" i="47" s="1"/>
  <c r="AG213" i="47"/>
  <c r="AH213" i="47" s="1"/>
  <c r="AG212" i="47"/>
  <c r="AH212" i="47" s="1"/>
  <c r="AG211" i="47"/>
  <c r="AH211" i="47" s="1"/>
  <c r="AG210" i="47"/>
  <c r="AG209" i="47"/>
  <c r="AH209" i="47" s="1"/>
  <c r="AG208" i="47"/>
  <c r="AH208" i="47" s="1"/>
  <c r="AG207" i="47"/>
  <c r="AH207" i="47" s="1"/>
  <c r="AB221" i="47"/>
  <c r="AC221" i="47" s="1"/>
  <c r="AB220" i="47"/>
  <c r="AC220" i="47" s="1"/>
  <c r="AC219" i="47"/>
  <c r="AB219" i="47"/>
  <c r="AB218" i="47"/>
  <c r="AC218" i="47" s="1"/>
  <c r="AB217" i="47"/>
  <c r="AC217" i="47" s="1"/>
  <c r="AB216" i="47"/>
  <c r="AC216" i="47" s="1"/>
  <c r="AB215" i="47"/>
  <c r="AC215" i="47" s="1"/>
  <c r="AB214" i="47"/>
  <c r="AC214" i="47" s="1"/>
  <c r="AC213" i="47"/>
  <c r="AB213" i="47"/>
  <c r="AB212" i="47"/>
  <c r="AB211" i="47"/>
  <c r="AC211" i="47" s="1"/>
  <c r="AB210" i="47"/>
  <c r="AC210" i="47" s="1"/>
  <c r="AB209" i="47"/>
  <c r="AC209" i="47" s="1"/>
  <c r="AB208" i="47"/>
  <c r="AC208" i="47" s="1"/>
  <c r="AB207" i="47"/>
  <c r="AC207" i="47" s="1"/>
  <c r="W221" i="47"/>
  <c r="X221" i="47" s="1"/>
  <c r="W220" i="47"/>
  <c r="X220" i="47" s="1"/>
  <c r="W219" i="47"/>
  <c r="X219" i="47" s="1"/>
  <c r="W218" i="47"/>
  <c r="W217" i="47"/>
  <c r="X217" i="47" s="1"/>
  <c r="W216" i="47"/>
  <c r="W215" i="47"/>
  <c r="X215" i="47" s="1"/>
  <c r="W214" i="47"/>
  <c r="W213" i="47"/>
  <c r="X213" i="47" s="1"/>
  <c r="W212" i="47"/>
  <c r="X212" i="47" s="1"/>
  <c r="W211" i="47"/>
  <c r="X211" i="47" s="1"/>
  <c r="W210" i="47"/>
  <c r="X210" i="47" s="1"/>
  <c r="W209" i="47"/>
  <c r="X209" i="47" s="1"/>
  <c r="W208" i="47"/>
  <c r="X208" i="47" s="1"/>
  <c r="W207" i="47"/>
  <c r="S210" i="47"/>
  <c r="S214" i="47"/>
  <c r="S215" i="47"/>
  <c r="S218" i="47"/>
  <c r="S207" i="47"/>
  <c r="G207" i="47"/>
  <c r="H207" i="47" s="1"/>
  <c r="I207" i="47"/>
  <c r="J207" i="47"/>
  <c r="R207" i="47"/>
  <c r="I208" i="47"/>
  <c r="J208" i="47"/>
  <c r="R208" i="47"/>
  <c r="S208" i="47" s="1"/>
  <c r="I209" i="47"/>
  <c r="J209" i="47"/>
  <c r="R209" i="47"/>
  <c r="K209" i="47" s="1"/>
  <c r="M209" i="47" s="1"/>
  <c r="I210" i="47"/>
  <c r="J210" i="47"/>
  <c r="R210" i="47"/>
  <c r="I211" i="47"/>
  <c r="J211" i="47"/>
  <c r="R211" i="47"/>
  <c r="S211" i="47" s="1"/>
  <c r="I212" i="47"/>
  <c r="J212" i="47"/>
  <c r="R212" i="47"/>
  <c r="S212" i="47" s="1"/>
  <c r="I213" i="47"/>
  <c r="J213" i="47"/>
  <c r="R213" i="47"/>
  <c r="S213" i="47" s="1"/>
  <c r="I214" i="47"/>
  <c r="J214" i="47"/>
  <c r="R214" i="47"/>
  <c r="I215" i="47"/>
  <c r="J215" i="47"/>
  <c r="R215" i="47"/>
  <c r="I216" i="47"/>
  <c r="J216" i="47"/>
  <c r="R216" i="47"/>
  <c r="S216" i="47" s="1"/>
  <c r="I217" i="47"/>
  <c r="J217" i="47"/>
  <c r="R217" i="47"/>
  <c r="S217" i="47" s="1"/>
  <c r="I218" i="47"/>
  <c r="J218" i="47"/>
  <c r="R218" i="47"/>
  <c r="I219" i="47"/>
  <c r="J219" i="47"/>
  <c r="R219" i="47"/>
  <c r="S219" i="47" s="1"/>
  <c r="I220" i="47"/>
  <c r="J220" i="47"/>
  <c r="R220" i="47"/>
  <c r="S220" i="47" s="1"/>
  <c r="I221" i="47"/>
  <c r="J221" i="47"/>
  <c r="R221" i="47"/>
  <c r="S221" i="47" s="1"/>
  <c r="AV281" i="8"/>
  <c r="AW281" i="8" s="1"/>
  <c r="AV280" i="8"/>
  <c r="AW280" i="8" s="1"/>
  <c r="AV279" i="8"/>
  <c r="AW279" i="8" s="1"/>
  <c r="AV278" i="8"/>
  <c r="AW278" i="8" s="1"/>
  <c r="AW277" i="8"/>
  <c r="AV277" i="8"/>
  <c r="AV276" i="8"/>
  <c r="AW276" i="8" s="1"/>
  <c r="AV275" i="8"/>
  <c r="AW275" i="8" s="1"/>
  <c r="AV274" i="8"/>
  <c r="AW274" i="8" s="1"/>
  <c r="AV273" i="8"/>
  <c r="AW273" i="8" s="1"/>
  <c r="AV272" i="8"/>
  <c r="AW272" i="8" s="1"/>
  <c r="AW271" i="8"/>
  <c r="AV271" i="8"/>
  <c r="AV270" i="8"/>
  <c r="AW270" i="8" s="1"/>
  <c r="AV269" i="8"/>
  <c r="AW269" i="8" s="1"/>
  <c r="AV268" i="8"/>
  <c r="AW268" i="8" s="1"/>
  <c r="AV267" i="8"/>
  <c r="AX267" i="8" s="1"/>
  <c r="AQ281" i="8"/>
  <c r="AR281" i="8" s="1"/>
  <c r="AQ280" i="8"/>
  <c r="AR280" i="8" s="1"/>
  <c r="AQ279" i="8"/>
  <c r="AR279" i="8" s="1"/>
  <c r="AQ278" i="8"/>
  <c r="AR278" i="8" s="1"/>
  <c r="AQ277" i="8"/>
  <c r="AR277" i="8" s="1"/>
  <c r="AQ276" i="8"/>
  <c r="AR276" i="8" s="1"/>
  <c r="AQ275" i="8"/>
  <c r="AR275" i="8" s="1"/>
  <c r="AQ274" i="8"/>
  <c r="AR274" i="8" s="1"/>
  <c r="AQ273" i="8"/>
  <c r="AR273" i="8" s="1"/>
  <c r="AQ272" i="8"/>
  <c r="AR272" i="8" s="1"/>
  <c r="AQ271" i="8"/>
  <c r="AR271" i="8" s="1"/>
  <c r="AQ270" i="8"/>
  <c r="AR270" i="8" s="1"/>
  <c r="AQ269" i="8"/>
  <c r="AR269" i="8" s="1"/>
  <c r="AQ268" i="8"/>
  <c r="AR268" i="8" s="1"/>
  <c r="AQ267" i="8"/>
  <c r="AL281" i="8"/>
  <c r="AM281" i="8" s="1"/>
  <c r="AL280" i="8"/>
  <c r="AM280" i="8" s="1"/>
  <c r="AL279" i="8"/>
  <c r="AM279" i="8" s="1"/>
  <c r="AL278" i="8"/>
  <c r="AM278" i="8" s="1"/>
  <c r="AL277" i="8"/>
  <c r="AM277" i="8" s="1"/>
  <c r="AL276" i="8"/>
  <c r="AM276" i="8" s="1"/>
  <c r="AL275" i="8"/>
  <c r="AM275" i="8" s="1"/>
  <c r="AL274" i="8"/>
  <c r="AM274" i="8" s="1"/>
  <c r="AM273" i="8"/>
  <c r="AL273" i="8"/>
  <c r="AL272" i="8"/>
  <c r="AM272" i="8" s="1"/>
  <c r="AL271" i="8"/>
  <c r="AM271" i="8" s="1"/>
  <c r="AL270" i="8"/>
  <c r="AM270" i="8" s="1"/>
  <c r="AL269" i="8"/>
  <c r="AM269" i="8" s="1"/>
  <c r="AL268" i="8"/>
  <c r="AM268" i="8" s="1"/>
  <c r="AL267" i="8"/>
  <c r="AM267" i="8" s="1"/>
  <c r="AG281" i="8"/>
  <c r="AH281" i="8" s="1"/>
  <c r="AG280" i="8"/>
  <c r="AH280" i="8" s="1"/>
  <c r="AG279" i="8"/>
  <c r="AH279" i="8" s="1"/>
  <c r="AG278" i="8"/>
  <c r="AH278" i="8" s="1"/>
  <c r="AG277" i="8"/>
  <c r="AH277" i="8" s="1"/>
  <c r="AG276" i="8"/>
  <c r="AH276" i="8" s="1"/>
  <c r="AG275" i="8"/>
  <c r="AH275" i="8" s="1"/>
  <c r="AG274" i="8"/>
  <c r="AH274" i="8" s="1"/>
  <c r="AG273" i="8"/>
  <c r="AH273" i="8" s="1"/>
  <c r="AG272" i="8"/>
  <c r="AH272" i="8" s="1"/>
  <c r="AG271" i="8"/>
  <c r="AH271" i="8" s="1"/>
  <c r="AG270" i="8"/>
  <c r="AH270" i="8" s="1"/>
  <c r="AG269" i="8"/>
  <c r="AH269" i="8" s="1"/>
  <c r="AG268" i="8"/>
  <c r="AH268" i="8" s="1"/>
  <c r="AG267" i="8"/>
  <c r="AB281" i="8"/>
  <c r="AC281" i="8" s="1"/>
  <c r="AB280" i="8"/>
  <c r="AC280" i="8" s="1"/>
  <c r="AB279" i="8"/>
  <c r="AC279" i="8" s="1"/>
  <c r="AB278" i="8"/>
  <c r="AC278" i="8" s="1"/>
  <c r="AB277" i="8"/>
  <c r="AC277" i="8" s="1"/>
  <c r="AB276" i="8"/>
  <c r="AC276" i="8" s="1"/>
  <c r="AB275" i="8"/>
  <c r="AC275" i="8" s="1"/>
  <c r="AB274" i="8"/>
  <c r="AC274" i="8" s="1"/>
  <c r="AB273" i="8"/>
  <c r="AC273" i="8" s="1"/>
  <c r="AB272" i="8"/>
  <c r="AC272" i="8" s="1"/>
  <c r="AB271" i="8"/>
  <c r="AC271" i="8" s="1"/>
  <c r="AB270" i="8"/>
  <c r="AC270" i="8" s="1"/>
  <c r="AB269" i="8"/>
  <c r="AC269" i="8" s="1"/>
  <c r="AB268" i="8"/>
  <c r="AC268" i="8" s="1"/>
  <c r="AB267" i="8"/>
  <c r="W281" i="8"/>
  <c r="X281" i="8" s="1"/>
  <c r="W280" i="8"/>
  <c r="W279" i="8"/>
  <c r="X279" i="8" s="1"/>
  <c r="W278" i="8"/>
  <c r="X278" i="8" s="1"/>
  <c r="W277" i="8"/>
  <c r="X277" i="8" s="1"/>
  <c r="W276" i="8"/>
  <c r="X276" i="8" s="1"/>
  <c r="W275" i="8"/>
  <c r="X275" i="8" s="1"/>
  <c r="W274" i="8"/>
  <c r="X274" i="8" s="1"/>
  <c r="W273" i="8"/>
  <c r="X273" i="8" s="1"/>
  <c r="W272" i="8"/>
  <c r="X272" i="8" s="1"/>
  <c r="W271" i="8"/>
  <c r="X271" i="8" s="1"/>
  <c r="W270" i="8"/>
  <c r="X270" i="8" s="1"/>
  <c r="W269" i="8"/>
  <c r="X269" i="8" s="1"/>
  <c r="W268" i="8"/>
  <c r="X268" i="8" s="1"/>
  <c r="W267" i="8"/>
  <c r="S268" i="8"/>
  <c r="S269" i="8"/>
  <c r="S270" i="8"/>
  <c r="S273" i="8"/>
  <c r="S274" i="8"/>
  <c r="S276" i="8"/>
  <c r="S278" i="8"/>
  <c r="S267" i="8"/>
  <c r="G267" i="8"/>
  <c r="H267" i="8"/>
  <c r="I267" i="8"/>
  <c r="J267" i="8"/>
  <c r="R267" i="8"/>
  <c r="G268" i="8"/>
  <c r="I268" i="8"/>
  <c r="J268" i="8"/>
  <c r="R268" i="8"/>
  <c r="G269" i="8"/>
  <c r="I269" i="8"/>
  <c r="J269" i="8"/>
  <c r="R269" i="8"/>
  <c r="G270" i="8"/>
  <c r="I270" i="8"/>
  <c r="J270" i="8"/>
  <c r="R270" i="8"/>
  <c r="G271" i="8"/>
  <c r="I271" i="8"/>
  <c r="J271" i="8"/>
  <c r="R271" i="8"/>
  <c r="S271" i="8" s="1"/>
  <c r="G272" i="8"/>
  <c r="I272" i="8"/>
  <c r="J272" i="8"/>
  <c r="R272" i="8"/>
  <c r="S272" i="8" s="1"/>
  <c r="G273" i="8"/>
  <c r="I273" i="8"/>
  <c r="J273" i="8"/>
  <c r="R273" i="8"/>
  <c r="G274" i="8"/>
  <c r="I274" i="8"/>
  <c r="J274" i="8"/>
  <c r="R274" i="8"/>
  <c r="G275" i="8"/>
  <c r="I275" i="8"/>
  <c r="J275" i="8"/>
  <c r="R275" i="8"/>
  <c r="K275" i="8" s="1"/>
  <c r="M275" i="8" s="1"/>
  <c r="G276" i="8"/>
  <c r="I276" i="8"/>
  <c r="J276" i="8"/>
  <c r="R276" i="8"/>
  <c r="G277" i="8"/>
  <c r="I277" i="8"/>
  <c r="J277" i="8"/>
  <c r="R277" i="8"/>
  <c r="S277" i="8" s="1"/>
  <c r="G278" i="8"/>
  <c r="I278" i="8"/>
  <c r="J278" i="8"/>
  <c r="R278" i="8"/>
  <c r="G279" i="8"/>
  <c r="I279" i="8"/>
  <c r="J279" i="8"/>
  <c r="R279" i="8"/>
  <c r="S279" i="8" s="1"/>
  <c r="G280" i="8"/>
  <c r="I280" i="8"/>
  <c r="J280" i="8"/>
  <c r="R280" i="8"/>
  <c r="S280" i="8" s="1"/>
  <c r="I281" i="8"/>
  <c r="J281" i="8"/>
  <c r="R281" i="8"/>
  <c r="S281" i="8" s="1"/>
  <c r="AV261" i="8"/>
  <c r="AW261" i="8" s="1"/>
  <c r="AV260" i="8"/>
  <c r="AW260" i="8" s="1"/>
  <c r="AV259" i="8"/>
  <c r="AW259" i="8" s="1"/>
  <c r="AV258" i="8"/>
  <c r="AW258" i="8" s="1"/>
  <c r="AV257" i="8"/>
  <c r="AW257" i="8" s="1"/>
  <c r="AV256" i="8"/>
  <c r="AW256" i="8" s="1"/>
  <c r="AV255" i="8"/>
  <c r="AW255" i="8" s="1"/>
  <c r="AV254" i="8"/>
  <c r="AW254" i="8" s="1"/>
  <c r="AV253" i="8"/>
  <c r="AW253" i="8" s="1"/>
  <c r="AV252" i="8"/>
  <c r="AW252" i="8" s="1"/>
  <c r="AW251" i="8"/>
  <c r="AV251" i="8"/>
  <c r="AV250" i="8"/>
  <c r="AW250" i="8" s="1"/>
  <c r="AV249" i="8"/>
  <c r="AW249" i="8" s="1"/>
  <c r="AV248" i="8"/>
  <c r="AW248" i="8" s="1"/>
  <c r="AV247" i="8"/>
  <c r="AQ261" i="8"/>
  <c r="AR261" i="8" s="1"/>
  <c r="AQ260" i="8"/>
  <c r="AR260" i="8" s="1"/>
  <c r="AQ259" i="8"/>
  <c r="AR259" i="8" s="1"/>
  <c r="AQ258" i="8"/>
  <c r="AR258" i="8" s="1"/>
  <c r="AQ257" i="8"/>
  <c r="AR257" i="8" s="1"/>
  <c r="AQ256" i="8"/>
  <c r="AR256" i="8" s="1"/>
  <c r="AR255" i="8"/>
  <c r="AQ255" i="8"/>
  <c r="AQ254" i="8"/>
  <c r="AR254" i="8" s="1"/>
  <c r="AQ253" i="8"/>
  <c r="AR253" i="8" s="1"/>
  <c r="AQ252" i="8"/>
  <c r="AR252" i="8" s="1"/>
  <c r="AQ251" i="8"/>
  <c r="AR251" i="8" s="1"/>
  <c r="AQ250" i="8"/>
  <c r="AR250" i="8" s="1"/>
  <c r="AR249" i="8"/>
  <c r="AQ249" i="8"/>
  <c r="AQ248" i="8"/>
  <c r="AR248" i="8" s="1"/>
  <c r="AQ247" i="8"/>
  <c r="AS247" i="8" s="1"/>
  <c r="AL261" i="8"/>
  <c r="AM261" i="8" s="1"/>
  <c r="AL260" i="8"/>
  <c r="AM260" i="8" s="1"/>
  <c r="AL259" i="8"/>
  <c r="AM259" i="8" s="1"/>
  <c r="AL258" i="8"/>
  <c r="AM258" i="8" s="1"/>
  <c r="AL257" i="8"/>
  <c r="AM257" i="8" s="1"/>
  <c r="AL256" i="8"/>
  <c r="AM256" i="8" s="1"/>
  <c r="AL255" i="8"/>
  <c r="AM255" i="8" s="1"/>
  <c r="AL254" i="8"/>
  <c r="AM254" i="8" s="1"/>
  <c r="AL253" i="8"/>
  <c r="AM253" i="8" s="1"/>
  <c r="AL252" i="8"/>
  <c r="AM252" i="8" s="1"/>
  <c r="AL251" i="8"/>
  <c r="AM251" i="8" s="1"/>
  <c r="AL250" i="8"/>
  <c r="AM250" i="8" s="1"/>
  <c r="AL249" i="8"/>
  <c r="AM249" i="8" s="1"/>
  <c r="AL248" i="8"/>
  <c r="AM248" i="8" s="1"/>
  <c r="AL247" i="8"/>
  <c r="AG261" i="8"/>
  <c r="AH261" i="8" s="1"/>
  <c r="AG260" i="8"/>
  <c r="AH260" i="8" s="1"/>
  <c r="AG259" i="8"/>
  <c r="AH259" i="8" s="1"/>
  <c r="AG258" i="8"/>
  <c r="AH258" i="8" s="1"/>
  <c r="AG257" i="8"/>
  <c r="AH257" i="8" s="1"/>
  <c r="AG256" i="8"/>
  <c r="AH256" i="8" s="1"/>
  <c r="AG255" i="8"/>
  <c r="AH255" i="8" s="1"/>
  <c r="AG254" i="8"/>
  <c r="AH254" i="8" s="1"/>
  <c r="AG253" i="8"/>
  <c r="AH253" i="8" s="1"/>
  <c r="AG252" i="8"/>
  <c r="AH252" i="8" s="1"/>
  <c r="AG251" i="8"/>
  <c r="AH251" i="8" s="1"/>
  <c r="AG250" i="8"/>
  <c r="AH250" i="8" s="1"/>
  <c r="AG249" i="8"/>
  <c r="AH249" i="8" s="1"/>
  <c r="AG248" i="8"/>
  <c r="AH248" i="8" s="1"/>
  <c r="AG247" i="8"/>
  <c r="AB261" i="8"/>
  <c r="AC261" i="8" s="1"/>
  <c r="AB260" i="8"/>
  <c r="AC260" i="8" s="1"/>
  <c r="AB259" i="8"/>
  <c r="AC259" i="8" s="1"/>
  <c r="AB258" i="8"/>
  <c r="AC258" i="8" s="1"/>
  <c r="AB257" i="8"/>
  <c r="AC257" i="8" s="1"/>
  <c r="AB256" i="8"/>
  <c r="AC256" i="8" s="1"/>
  <c r="AB255" i="8"/>
  <c r="AC255" i="8" s="1"/>
  <c r="AB254" i="8"/>
  <c r="AC254" i="8" s="1"/>
  <c r="AB253" i="8"/>
  <c r="AC253" i="8" s="1"/>
  <c r="AB252" i="8"/>
  <c r="AC252" i="8" s="1"/>
  <c r="AB251" i="8"/>
  <c r="AC251" i="8" s="1"/>
  <c r="AB250" i="8"/>
  <c r="AC250" i="8" s="1"/>
  <c r="AB249" i="8"/>
  <c r="AC249" i="8" s="1"/>
  <c r="AB248" i="8"/>
  <c r="AC248" i="8" s="1"/>
  <c r="AB247" i="8"/>
  <c r="AD247" i="8" s="1"/>
  <c r="W261" i="8"/>
  <c r="X261" i="8" s="1"/>
  <c r="W260" i="8"/>
  <c r="X260" i="8" s="1"/>
  <c r="W259" i="8"/>
  <c r="X259" i="8" s="1"/>
  <c r="W258" i="8"/>
  <c r="X258" i="8" s="1"/>
  <c r="W257" i="8"/>
  <c r="X257" i="8" s="1"/>
  <c r="W256" i="8"/>
  <c r="X256" i="8" s="1"/>
  <c r="W255" i="8"/>
  <c r="X255" i="8" s="1"/>
  <c r="W254" i="8"/>
  <c r="X254" i="8" s="1"/>
  <c r="W253" i="8"/>
  <c r="X253" i="8" s="1"/>
  <c r="W252" i="8"/>
  <c r="X252" i="8" s="1"/>
  <c r="W251" i="8"/>
  <c r="X251" i="8" s="1"/>
  <c r="W250" i="8"/>
  <c r="X250" i="8" s="1"/>
  <c r="W249" i="8"/>
  <c r="X249" i="8" s="1"/>
  <c r="W248" i="8"/>
  <c r="X248" i="8" s="1"/>
  <c r="W247" i="8"/>
  <c r="S248" i="8"/>
  <c r="S252" i="8"/>
  <c r="S256" i="8"/>
  <c r="S260" i="8"/>
  <c r="G247" i="8"/>
  <c r="H247" i="8"/>
  <c r="I247" i="8"/>
  <c r="J247" i="8"/>
  <c r="R247" i="8"/>
  <c r="S247" i="8" s="1"/>
  <c r="G248" i="8"/>
  <c r="I248" i="8"/>
  <c r="J248" i="8"/>
  <c r="R248" i="8"/>
  <c r="G249" i="8"/>
  <c r="I249" i="8"/>
  <c r="J249" i="8"/>
  <c r="R249" i="8"/>
  <c r="S249" i="8" s="1"/>
  <c r="G250" i="8"/>
  <c r="I250" i="8"/>
  <c r="J250" i="8"/>
  <c r="R250" i="8"/>
  <c r="S250" i="8" s="1"/>
  <c r="G251" i="8"/>
  <c r="I251" i="8"/>
  <c r="J251" i="8"/>
  <c r="R251" i="8"/>
  <c r="S251" i="8" s="1"/>
  <c r="G252" i="8"/>
  <c r="I252" i="8"/>
  <c r="J252" i="8"/>
  <c r="R252" i="8"/>
  <c r="G253" i="8"/>
  <c r="I253" i="8"/>
  <c r="J253" i="8"/>
  <c r="R253" i="8"/>
  <c r="S253" i="8" s="1"/>
  <c r="G254" i="8"/>
  <c r="I254" i="8"/>
  <c r="J254" i="8"/>
  <c r="R254" i="8"/>
  <c r="S254" i="8" s="1"/>
  <c r="G255" i="8"/>
  <c r="I255" i="8"/>
  <c r="J255" i="8"/>
  <c r="R255" i="8"/>
  <c r="S255" i="8" s="1"/>
  <c r="G256" i="8"/>
  <c r="I256" i="8"/>
  <c r="J256" i="8"/>
  <c r="R256" i="8"/>
  <c r="G257" i="8"/>
  <c r="I257" i="8"/>
  <c r="J257" i="8"/>
  <c r="R257" i="8"/>
  <c r="S257" i="8" s="1"/>
  <c r="G258" i="8"/>
  <c r="I258" i="8"/>
  <c r="J258" i="8"/>
  <c r="R258" i="8"/>
  <c r="S258" i="8" s="1"/>
  <c r="G259" i="8"/>
  <c r="I259" i="8"/>
  <c r="J259" i="8"/>
  <c r="R259" i="8"/>
  <c r="S259" i="8" s="1"/>
  <c r="G260" i="8"/>
  <c r="I260" i="8"/>
  <c r="J260" i="8"/>
  <c r="R260" i="8"/>
  <c r="I261" i="8"/>
  <c r="J261" i="8"/>
  <c r="R261" i="8"/>
  <c r="S261" i="8" s="1"/>
  <c r="AV241" i="8"/>
  <c r="AW241" i="8" s="1"/>
  <c r="AV240" i="8"/>
  <c r="AW240" i="8" s="1"/>
  <c r="AV239" i="8"/>
  <c r="AW239" i="8" s="1"/>
  <c r="AV238" i="8"/>
  <c r="AW238" i="8" s="1"/>
  <c r="AV237" i="8"/>
  <c r="AW237" i="8" s="1"/>
  <c r="AV236" i="8"/>
  <c r="AW236" i="8" s="1"/>
  <c r="AV235" i="8"/>
  <c r="AW235" i="8" s="1"/>
  <c r="AV234" i="8"/>
  <c r="AW234" i="8" s="1"/>
  <c r="AW233" i="8"/>
  <c r="AV233" i="8"/>
  <c r="AV232" i="8"/>
  <c r="AW232" i="8" s="1"/>
  <c r="AV231" i="8"/>
  <c r="AW231" i="8" s="1"/>
  <c r="AV230" i="8"/>
  <c r="AW230" i="8" s="1"/>
  <c r="AV229" i="8"/>
  <c r="AW229" i="8" s="1"/>
  <c r="AV228" i="8"/>
  <c r="AW228" i="8" s="1"/>
  <c r="AV227" i="8"/>
  <c r="AW227" i="8" s="1"/>
  <c r="AQ241" i="8"/>
  <c r="AR241" i="8" s="1"/>
  <c r="AQ240" i="8"/>
  <c r="AR240" i="8" s="1"/>
  <c r="AQ239" i="8"/>
  <c r="AR239" i="8" s="1"/>
  <c r="AQ238" i="8"/>
  <c r="AR238" i="8" s="1"/>
  <c r="AQ237" i="8"/>
  <c r="AR237" i="8" s="1"/>
  <c r="AQ236" i="8"/>
  <c r="AR236" i="8" s="1"/>
  <c r="AQ235" i="8"/>
  <c r="AR235" i="8" s="1"/>
  <c r="AQ234" i="8"/>
  <c r="AR234" i="8" s="1"/>
  <c r="AQ233" i="8"/>
  <c r="AR233" i="8" s="1"/>
  <c r="AQ232" i="8"/>
  <c r="AR232" i="8" s="1"/>
  <c r="AQ231" i="8"/>
  <c r="AR231" i="8" s="1"/>
  <c r="AQ230" i="8"/>
  <c r="AR230" i="8" s="1"/>
  <c r="AQ229" i="8"/>
  <c r="AR229" i="8" s="1"/>
  <c r="AQ228" i="8"/>
  <c r="AR228" i="8" s="1"/>
  <c r="AQ227" i="8"/>
  <c r="AR227" i="8" s="1"/>
  <c r="AL241" i="8"/>
  <c r="AM241" i="8" s="1"/>
  <c r="AL240" i="8"/>
  <c r="AM240" i="8" s="1"/>
  <c r="AL239" i="8"/>
  <c r="AM239" i="8" s="1"/>
  <c r="AL238" i="8"/>
  <c r="AM238" i="8" s="1"/>
  <c r="AL237" i="8"/>
  <c r="AM237" i="8" s="1"/>
  <c r="AL236" i="8"/>
  <c r="AM236" i="8" s="1"/>
  <c r="AL235" i="8"/>
  <c r="AM235" i="8" s="1"/>
  <c r="AL234" i="8"/>
  <c r="AM234" i="8" s="1"/>
  <c r="AM233" i="8"/>
  <c r="AL233" i="8"/>
  <c r="AL232" i="8"/>
  <c r="AM232" i="8" s="1"/>
  <c r="AL231" i="8"/>
  <c r="AM231" i="8" s="1"/>
  <c r="AL230" i="8"/>
  <c r="AM230" i="8" s="1"/>
  <c r="AL229" i="8"/>
  <c r="AM229" i="8" s="1"/>
  <c r="AL228" i="8"/>
  <c r="AM228" i="8" s="1"/>
  <c r="AL227" i="8"/>
  <c r="AG241" i="8"/>
  <c r="AH241" i="8" s="1"/>
  <c r="AG240" i="8"/>
  <c r="AH240" i="8" s="1"/>
  <c r="AG239" i="8"/>
  <c r="AH239" i="8" s="1"/>
  <c r="AG238" i="8"/>
  <c r="AH238" i="8" s="1"/>
  <c r="AG237" i="8"/>
  <c r="AH237" i="8" s="1"/>
  <c r="AG236" i="8"/>
  <c r="AH236" i="8" s="1"/>
  <c r="AG235" i="8"/>
  <c r="AH235" i="8" s="1"/>
  <c r="AG234" i="8"/>
  <c r="AH234" i="8" s="1"/>
  <c r="AG233" i="8"/>
  <c r="AH233" i="8" s="1"/>
  <c r="AG232" i="8"/>
  <c r="AH232" i="8" s="1"/>
  <c r="AG231" i="8"/>
  <c r="AH231" i="8" s="1"/>
  <c r="AG230" i="8"/>
  <c r="AH230" i="8" s="1"/>
  <c r="AG229" i="8"/>
  <c r="AH229" i="8" s="1"/>
  <c r="AG228" i="8"/>
  <c r="AH228" i="8" s="1"/>
  <c r="AG227" i="8"/>
  <c r="AB241" i="8"/>
  <c r="AC241" i="8" s="1"/>
  <c r="AC240" i="8"/>
  <c r="AB240" i="8"/>
  <c r="AB239" i="8"/>
  <c r="AC239" i="8" s="1"/>
  <c r="AB238" i="8"/>
  <c r="AC238" i="8" s="1"/>
  <c r="AB237" i="8"/>
  <c r="AC237" i="8" s="1"/>
  <c r="AB236" i="8"/>
  <c r="AC236" i="8" s="1"/>
  <c r="AB235" i="8"/>
  <c r="AC235" i="8" s="1"/>
  <c r="AC234" i="8"/>
  <c r="AB234" i="8"/>
  <c r="AB233" i="8"/>
  <c r="AC233" i="8" s="1"/>
  <c r="AB232" i="8"/>
  <c r="AC232" i="8" s="1"/>
  <c r="AB231" i="8"/>
  <c r="AC231" i="8" s="1"/>
  <c r="AB230" i="8"/>
  <c r="AC230" i="8" s="1"/>
  <c r="AB229" i="8"/>
  <c r="AC229" i="8" s="1"/>
  <c r="AB228" i="8"/>
  <c r="AC228" i="8" s="1"/>
  <c r="AB227" i="8"/>
  <c r="AC227" i="8" s="1"/>
  <c r="W241" i="8"/>
  <c r="X241" i="8" s="1"/>
  <c r="W240" i="8"/>
  <c r="X240" i="8" s="1"/>
  <c r="W239" i="8"/>
  <c r="X239" i="8" s="1"/>
  <c r="W238" i="8"/>
  <c r="X238" i="8" s="1"/>
  <c r="W237" i="8"/>
  <c r="X237" i="8" s="1"/>
  <c r="W236" i="8"/>
  <c r="X236" i="8" s="1"/>
  <c r="W235" i="8"/>
  <c r="X235" i="8" s="1"/>
  <c r="W234" i="8"/>
  <c r="X234" i="8" s="1"/>
  <c r="W233" i="8"/>
  <c r="X233" i="8" s="1"/>
  <c r="W232" i="8"/>
  <c r="X232" i="8" s="1"/>
  <c r="W231" i="8"/>
  <c r="X231" i="8" s="1"/>
  <c r="X230" i="8"/>
  <c r="W230" i="8"/>
  <c r="W229" i="8"/>
  <c r="X229" i="8" s="1"/>
  <c r="W228" i="8"/>
  <c r="X228" i="8" s="1"/>
  <c r="W227" i="8"/>
  <c r="S228" i="8"/>
  <c r="S229" i="8"/>
  <c r="S230" i="8"/>
  <c r="S233" i="8"/>
  <c r="S234" i="8"/>
  <c r="S236" i="8"/>
  <c r="S237" i="8"/>
  <c r="S238" i="8"/>
  <c r="S227" i="8"/>
  <c r="G227" i="8"/>
  <c r="H227" i="8"/>
  <c r="I227" i="8"/>
  <c r="J227" i="8"/>
  <c r="R227" i="8"/>
  <c r="G228" i="8"/>
  <c r="I228" i="8"/>
  <c r="J228" i="8"/>
  <c r="R228" i="8"/>
  <c r="G229" i="8"/>
  <c r="I229" i="8"/>
  <c r="J229" i="8"/>
  <c r="R229" i="8"/>
  <c r="G230" i="8"/>
  <c r="I230" i="8"/>
  <c r="J230" i="8"/>
  <c r="R230" i="8"/>
  <c r="G231" i="8"/>
  <c r="I231" i="8"/>
  <c r="J231" i="8"/>
  <c r="R231" i="8"/>
  <c r="S231" i="8" s="1"/>
  <c r="G232" i="8"/>
  <c r="I232" i="8"/>
  <c r="J232" i="8"/>
  <c r="R232" i="8"/>
  <c r="S232" i="8" s="1"/>
  <c r="G233" i="8"/>
  <c r="I233" i="8"/>
  <c r="J233" i="8"/>
  <c r="R233" i="8"/>
  <c r="G234" i="8"/>
  <c r="I234" i="8"/>
  <c r="J234" i="8"/>
  <c r="R234" i="8"/>
  <c r="G235" i="8"/>
  <c r="I235" i="8"/>
  <c r="J235" i="8"/>
  <c r="R235" i="8"/>
  <c r="S235" i="8" s="1"/>
  <c r="G236" i="8"/>
  <c r="I236" i="8"/>
  <c r="J236" i="8"/>
  <c r="R236" i="8"/>
  <c r="G237" i="8"/>
  <c r="I237" i="8"/>
  <c r="J237" i="8"/>
  <c r="R237" i="8"/>
  <c r="G238" i="8"/>
  <c r="I238" i="8"/>
  <c r="J238" i="8"/>
  <c r="R238" i="8"/>
  <c r="G239" i="8"/>
  <c r="I239" i="8"/>
  <c r="J239" i="8"/>
  <c r="R239" i="8"/>
  <c r="S239" i="8" s="1"/>
  <c r="G240" i="8"/>
  <c r="I240" i="8"/>
  <c r="J240" i="8"/>
  <c r="R240" i="8"/>
  <c r="S240" i="8" s="1"/>
  <c r="I241" i="8"/>
  <c r="J241" i="8"/>
  <c r="R241" i="8"/>
  <c r="S241" i="8" s="1"/>
  <c r="AV221" i="8"/>
  <c r="AW221" i="8" s="1"/>
  <c r="AV220" i="8"/>
  <c r="AW220" i="8" s="1"/>
  <c r="AV219" i="8"/>
  <c r="AW219" i="8" s="1"/>
  <c r="AV218" i="8"/>
  <c r="AV217" i="8"/>
  <c r="AV216" i="8"/>
  <c r="AV215" i="8"/>
  <c r="AV214" i="8"/>
  <c r="AV213" i="8"/>
  <c r="AV212" i="8"/>
  <c r="AV211" i="8"/>
  <c r="AV210" i="8"/>
  <c r="AV209" i="8"/>
  <c r="AV208" i="8"/>
  <c r="AV207" i="8"/>
  <c r="AQ221" i="8"/>
  <c r="AR221" i="8" s="1"/>
  <c r="AR220" i="8"/>
  <c r="AQ220" i="8"/>
  <c r="AQ219" i="8"/>
  <c r="AR219" i="8" s="1"/>
  <c r="AQ218" i="8"/>
  <c r="AQ217" i="8"/>
  <c r="AQ216" i="8"/>
  <c r="AQ215" i="8"/>
  <c r="AQ214" i="8"/>
  <c r="AQ213" i="8"/>
  <c r="AQ212" i="8"/>
  <c r="AQ211" i="8"/>
  <c r="AQ210" i="8"/>
  <c r="AQ209" i="8"/>
  <c r="AQ208" i="8"/>
  <c r="AQ207" i="8"/>
  <c r="AR208" i="8" s="1"/>
  <c r="AM221" i="8"/>
  <c r="AL221" i="8"/>
  <c r="AL220" i="8"/>
  <c r="AM220" i="8" s="1"/>
  <c r="AL219" i="8"/>
  <c r="AM219" i="8" s="1"/>
  <c r="AL218" i="8"/>
  <c r="AL217" i="8"/>
  <c r="AL216" i="8"/>
  <c r="AL215" i="8"/>
  <c r="AL214" i="8"/>
  <c r="AL213" i="8"/>
  <c r="AL212" i="8"/>
  <c r="AL211" i="8"/>
  <c r="AL210" i="8"/>
  <c r="AL209" i="8"/>
  <c r="AL208" i="8"/>
  <c r="AL207" i="8"/>
  <c r="AG221" i="8"/>
  <c r="AH221" i="8" s="1"/>
  <c r="AG220" i="8"/>
  <c r="AH220" i="8" s="1"/>
  <c r="AH219" i="8"/>
  <c r="AG219" i="8"/>
  <c r="AG218" i="8"/>
  <c r="AG217" i="8"/>
  <c r="AG216" i="8"/>
  <c r="AG215" i="8"/>
  <c r="AG214" i="8"/>
  <c r="AG213" i="8"/>
  <c r="AG212" i="8"/>
  <c r="AG211" i="8"/>
  <c r="AG210" i="8"/>
  <c r="AG209" i="8"/>
  <c r="AG208" i="8"/>
  <c r="AG207" i="8"/>
  <c r="AB221" i="8"/>
  <c r="AC221" i="8" s="1"/>
  <c r="AB220" i="8"/>
  <c r="AC220" i="8" s="1"/>
  <c r="AB219" i="8"/>
  <c r="AB218" i="8"/>
  <c r="AB217" i="8"/>
  <c r="AB216" i="8"/>
  <c r="AB215" i="8"/>
  <c r="AB214" i="8"/>
  <c r="AB213" i="8"/>
  <c r="AB212" i="8"/>
  <c r="AB211" i="8"/>
  <c r="AB210" i="8"/>
  <c r="AB209" i="8"/>
  <c r="AB208" i="8"/>
  <c r="AB207" i="8"/>
  <c r="W221" i="8"/>
  <c r="X221" i="8" s="1"/>
  <c r="W220" i="8"/>
  <c r="X220" i="8" s="1"/>
  <c r="W219" i="8"/>
  <c r="W218" i="8"/>
  <c r="W217" i="8"/>
  <c r="W216" i="8"/>
  <c r="W215" i="8"/>
  <c r="W214" i="8"/>
  <c r="W213" i="8"/>
  <c r="W212" i="8"/>
  <c r="W211" i="8"/>
  <c r="W210" i="8"/>
  <c r="W209" i="8"/>
  <c r="W208" i="8"/>
  <c r="W207" i="8"/>
  <c r="S221" i="8"/>
  <c r="G207" i="8"/>
  <c r="I207" i="8"/>
  <c r="J207" i="8"/>
  <c r="R207" i="8"/>
  <c r="G208" i="8"/>
  <c r="I208" i="8"/>
  <c r="J208" i="8"/>
  <c r="R208" i="8"/>
  <c r="G209" i="8"/>
  <c r="I209" i="8"/>
  <c r="J209" i="8"/>
  <c r="R209" i="8"/>
  <c r="G210" i="8"/>
  <c r="I210" i="8"/>
  <c r="J210" i="8"/>
  <c r="R210" i="8"/>
  <c r="G211" i="8"/>
  <c r="I211" i="8"/>
  <c r="J211" i="8"/>
  <c r="R211" i="8"/>
  <c r="G212" i="8"/>
  <c r="I212" i="8"/>
  <c r="J212" i="8"/>
  <c r="R212" i="8"/>
  <c r="G213" i="8"/>
  <c r="I213" i="8"/>
  <c r="J213" i="8"/>
  <c r="R213" i="8"/>
  <c r="G214" i="8"/>
  <c r="I214" i="8"/>
  <c r="J214" i="8"/>
  <c r="R214" i="8"/>
  <c r="G215" i="8"/>
  <c r="I215" i="8"/>
  <c r="J215" i="8"/>
  <c r="R215" i="8"/>
  <c r="G216" i="8"/>
  <c r="I216" i="8"/>
  <c r="J216" i="8"/>
  <c r="R216" i="8"/>
  <c r="G217" i="8"/>
  <c r="I217" i="8"/>
  <c r="J217" i="8"/>
  <c r="R217" i="8"/>
  <c r="G218" i="8"/>
  <c r="I218" i="8"/>
  <c r="J218" i="8"/>
  <c r="R218" i="8"/>
  <c r="S218" i="8" s="1"/>
  <c r="G219" i="8"/>
  <c r="I219" i="8"/>
  <c r="J219" i="8"/>
  <c r="R219" i="8"/>
  <c r="I220" i="8"/>
  <c r="J220" i="8"/>
  <c r="R220" i="8"/>
  <c r="S220" i="8" s="1"/>
  <c r="I221" i="8"/>
  <c r="J221" i="8"/>
  <c r="R221" i="8"/>
  <c r="W66" i="40"/>
  <c r="K11" i="39" s="1"/>
  <c r="V65" i="40"/>
  <c r="V72" i="40"/>
  <c r="I11" i="39" s="1"/>
  <c r="V79" i="40"/>
  <c r="V86" i="40"/>
  <c r="V93" i="40"/>
  <c r="T66" i="40"/>
  <c r="K10" i="39" s="1"/>
  <c r="S65" i="40"/>
  <c r="S72" i="40"/>
  <c r="I10" i="39" s="1"/>
  <c r="S79" i="40"/>
  <c r="S86" i="40"/>
  <c r="S93" i="40"/>
  <c r="Q66" i="40"/>
  <c r="K9" i="39" s="1"/>
  <c r="P65" i="40"/>
  <c r="P72" i="40"/>
  <c r="I9" i="39" s="1"/>
  <c r="P79" i="40"/>
  <c r="P86" i="40"/>
  <c r="P93" i="40"/>
  <c r="N66" i="40"/>
  <c r="K8" i="39" s="1"/>
  <c r="M65" i="40"/>
  <c r="M72" i="40"/>
  <c r="I8" i="39" s="1"/>
  <c r="M79" i="40"/>
  <c r="M86" i="40"/>
  <c r="M93" i="40"/>
  <c r="J79" i="40"/>
  <c r="I65" i="40"/>
  <c r="I66" i="40"/>
  <c r="I67" i="40"/>
  <c r="I68" i="40"/>
  <c r="I69" i="40"/>
  <c r="I70" i="40"/>
  <c r="I71" i="40"/>
  <c r="I72" i="40"/>
  <c r="I73" i="40"/>
  <c r="I74" i="40"/>
  <c r="I75" i="40"/>
  <c r="I76" i="40"/>
  <c r="I77" i="40"/>
  <c r="I78" i="40"/>
  <c r="I79" i="40"/>
  <c r="I80" i="40"/>
  <c r="I81" i="40"/>
  <c r="I82" i="40"/>
  <c r="I83" i="40"/>
  <c r="I84" i="40"/>
  <c r="I85" i="40"/>
  <c r="I86" i="40"/>
  <c r="J86" i="40" s="1"/>
  <c r="I87" i="40"/>
  <c r="I88" i="40"/>
  <c r="I89" i="40"/>
  <c r="I90" i="40"/>
  <c r="I91" i="40"/>
  <c r="I92" i="40"/>
  <c r="I93" i="40"/>
  <c r="I94" i="40"/>
  <c r="J93" i="40" s="1"/>
  <c r="I95" i="40"/>
  <c r="I96" i="40"/>
  <c r="H66" i="40"/>
  <c r="K6" i="39" s="1"/>
  <c r="G65" i="40"/>
  <c r="G72" i="40"/>
  <c r="I6" i="39" s="1"/>
  <c r="G79" i="40"/>
  <c r="G86" i="40"/>
  <c r="G93" i="40"/>
  <c r="E9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66" i="40"/>
  <c r="T66" i="3"/>
  <c r="E10" i="39" s="1"/>
  <c r="S65" i="3"/>
  <c r="S72" i="3"/>
  <c r="B10" i="39" s="1"/>
  <c r="S79" i="3"/>
  <c r="S86" i="3"/>
  <c r="S93" i="3"/>
  <c r="N66" i="3"/>
  <c r="E8" i="39" s="1"/>
  <c r="M65" i="3"/>
  <c r="M72" i="3"/>
  <c r="B8" i="39" s="1"/>
  <c r="M79" i="3"/>
  <c r="M86" i="3"/>
  <c r="M93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66" i="3"/>
  <c r="AM212" i="8" l="1"/>
  <c r="K221" i="8"/>
  <c r="M221" i="8" s="1"/>
  <c r="X211" i="8"/>
  <c r="AH213" i="8"/>
  <c r="AI227" i="8"/>
  <c r="AN247" i="8"/>
  <c r="S281" i="47"/>
  <c r="S269" i="47"/>
  <c r="H207" i="8"/>
  <c r="AI247" i="8"/>
  <c r="AX247" i="8"/>
  <c r="Y207" i="47"/>
  <c r="K220" i="47"/>
  <c r="M220" i="47" s="1"/>
  <c r="T247" i="47"/>
  <c r="AR214" i="8"/>
  <c r="AN207" i="47"/>
  <c r="AX207" i="47"/>
  <c r="J72" i="40"/>
  <c r="I7" i="39" s="1"/>
  <c r="AR215" i="8"/>
  <c r="Y247" i="8"/>
  <c r="AI267" i="8"/>
  <c r="AS267" i="8"/>
  <c r="S249" i="47"/>
  <c r="S210" i="8"/>
  <c r="X217" i="8"/>
  <c r="AM209" i="8"/>
  <c r="AD267" i="8"/>
  <c r="AI207" i="47"/>
  <c r="S241" i="47"/>
  <c r="AN227" i="47"/>
  <c r="S214" i="8"/>
  <c r="S212" i="8"/>
  <c r="AM215" i="8"/>
  <c r="AC209" i="8"/>
  <c r="AW217" i="8"/>
  <c r="T227" i="8"/>
  <c r="K274" i="8"/>
  <c r="M274" i="8" s="1"/>
  <c r="S275" i="8"/>
  <c r="Y267" i="8"/>
  <c r="S215" i="8"/>
  <c r="S211" i="8"/>
  <c r="S209" i="8"/>
  <c r="S207" i="8"/>
  <c r="AH211" i="8"/>
  <c r="AN227" i="8"/>
  <c r="S209" i="47"/>
  <c r="K275" i="47"/>
  <c r="M275" i="47" s="1"/>
  <c r="K219" i="32"/>
  <c r="M219" i="32" s="1"/>
  <c r="K261" i="32"/>
  <c r="M261" i="32" s="1"/>
  <c r="AX247" i="32"/>
  <c r="S242" i="33"/>
  <c r="S240" i="33"/>
  <c r="S238" i="33"/>
  <c r="S236" i="33"/>
  <c r="S234" i="33"/>
  <c r="S232" i="33"/>
  <c r="S228" i="33"/>
  <c r="X230" i="33"/>
  <c r="AC228" i="33"/>
  <c r="AM239" i="33"/>
  <c r="AW236" i="33"/>
  <c r="S256" i="33"/>
  <c r="K251" i="33"/>
  <c r="M251" i="33" s="1"/>
  <c r="S210" i="34"/>
  <c r="AH210" i="34"/>
  <c r="AS227" i="34"/>
  <c r="AX227" i="34"/>
  <c r="K255" i="34"/>
  <c r="M255" i="34" s="1"/>
  <c r="AX247" i="34"/>
  <c r="S210" i="35"/>
  <c r="AC208" i="35"/>
  <c r="Y227" i="35"/>
  <c r="AX227" i="35"/>
  <c r="K260" i="35"/>
  <c r="M260" i="35" s="1"/>
  <c r="AI247" i="35"/>
  <c r="AI247" i="47"/>
  <c r="K280" i="47"/>
  <c r="M280" i="47" s="1"/>
  <c r="AX267" i="47"/>
  <c r="T207" i="32"/>
  <c r="S221" i="32"/>
  <c r="S213" i="32"/>
  <c r="AS227" i="32"/>
  <c r="S261" i="32"/>
  <c r="K281" i="32"/>
  <c r="M281" i="32" s="1"/>
  <c r="AX251" i="33"/>
  <c r="K291" i="33"/>
  <c r="M291" i="33" s="1"/>
  <c r="K285" i="33"/>
  <c r="M285" i="33" s="1"/>
  <c r="K283" i="33"/>
  <c r="M283" i="33" s="1"/>
  <c r="AS274" i="33"/>
  <c r="AX274" i="33"/>
  <c r="X211" i="34"/>
  <c r="K240" i="34"/>
  <c r="M240" i="34" s="1"/>
  <c r="Y227" i="34"/>
  <c r="AN227" i="34"/>
  <c r="K215" i="35"/>
  <c r="M215" i="35" s="1"/>
  <c r="AC209" i="35"/>
  <c r="AR207" i="35"/>
  <c r="K241" i="35"/>
  <c r="M241" i="35" s="1"/>
  <c r="S234" i="35"/>
  <c r="AI227" i="35"/>
  <c r="K249" i="35"/>
  <c r="M249" i="35" s="1"/>
  <c r="AS247" i="35"/>
  <c r="AH244" i="33"/>
  <c r="AR240" i="33"/>
  <c r="S262" i="33"/>
  <c r="AS251" i="33"/>
  <c r="AD297" i="33"/>
  <c r="AI297" i="33"/>
  <c r="S212" i="34"/>
  <c r="S207" i="34"/>
  <c r="AD227" i="34"/>
  <c r="S249" i="34"/>
  <c r="S212" i="35"/>
  <c r="S207" i="35"/>
  <c r="AN267" i="47"/>
  <c r="S219" i="32"/>
  <c r="K275" i="32"/>
  <c r="M275" i="32" s="1"/>
  <c r="AS267" i="32"/>
  <c r="AX267" i="32"/>
  <c r="H228" i="33"/>
  <c r="X233" i="33"/>
  <c r="AC239" i="33"/>
  <c r="AI251" i="33"/>
  <c r="AC213" i="34"/>
  <c r="AM213" i="34"/>
  <c r="K234" i="34"/>
  <c r="M234" i="34" s="1"/>
  <c r="AN267" i="34"/>
  <c r="AM208" i="35"/>
  <c r="K235" i="35"/>
  <c r="M235" i="35" s="1"/>
  <c r="AN227" i="35"/>
  <c r="K269" i="35"/>
  <c r="Y267" i="35"/>
  <c r="AD267" i="35"/>
  <c r="AN267" i="35"/>
  <c r="K240" i="47"/>
  <c r="M240" i="47" s="1"/>
  <c r="K255" i="47"/>
  <c r="M255" i="47" s="1"/>
  <c r="S275" i="47"/>
  <c r="AH208" i="32"/>
  <c r="AN207" i="32"/>
  <c r="K249" i="32"/>
  <c r="M249" i="32" s="1"/>
  <c r="S243" i="33"/>
  <c r="S237" i="33"/>
  <c r="S235" i="33"/>
  <c r="S231" i="33"/>
  <c r="X242" i="33"/>
  <c r="AC232" i="33"/>
  <c r="AR234" i="33"/>
  <c r="AW240" i="33"/>
  <c r="S268" i="33"/>
  <c r="S291" i="33"/>
  <c r="Y274" i="33"/>
  <c r="AW213" i="34"/>
  <c r="S255" i="34"/>
  <c r="K268" i="34"/>
  <c r="AS227" i="35"/>
  <c r="T247" i="35"/>
  <c r="Y247" i="35"/>
  <c r="K274" i="35"/>
  <c r="M274" i="35" s="1"/>
  <c r="S275" i="35"/>
  <c r="AI267" i="35"/>
  <c r="K260" i="47"/>
  <c r="M260" i="47" s="1"/>
  <c r="K252" i="47"/>
  <c r="M252" i="47" s="1"/>
  <c r="AX247" i="47"/>
  <c r="S207" i="32"/>
  <c r="S209" i="32"/>
  <c r="AC207" i="32"/>
  <c r="AM208" i="32"/>
  <c r="AW207" i="32"/>
  <c r="Y227" i="32"/>
  <c r="AI227" i="32"/>
  <c r="K254" i="32"/>
  <c r="M254" i="32" s="1"/>
  <c r="S249" i="32"/>
  <c r="K269" i="32"/>
  <c r="M269" i="32" s="1"/>
  <c r="S229" i="33"/>
  <c r="X243" i="33"/>
  <c r="AC233" i="33"/>
  <c r="AM245" i="33"/>
  <c r="AR235" i="33"/>
  <c r="K308" i="33"/>
  <c r="M308" i="33" s="1"/>
  <c r="K302" i="33"/>
  <c r="M302" i="33" s="1"/>
  <c r="K219" i="34"/>
  <c r="M219" i="34" s="1"/>
  <c r="S211" i="34"/>
  <c r="H207" i="34"/>
  <c r="AM207" i="34"/>
  <c r="T227" i="34"/>
  <c r="Y267" i="34"/>
  <c r="AS267" i="34"/>
  <c r="S211" i="35"/>
  <c r="S215" i="35"/>
  <c r="AH212" i="35"/>
  <c r="K253" i="35"/>
  <c r="M253" i="35" s="1"/>
  <c r="S274" i="35"/>
  <c r="AX267" i="35"/>
  <c r="X207" i="32"/>
  <c r="AS207" i="32"/>
  <c r="AI267" i="32"/>
  <c r="X228" i="33"/>
  <c r="X236" i="33"/>
  <c r="AH232" i="33"/>
  <c r="S266" i="33"/>
  <c r="AD251" i="33"/>
  <c r="T297" i="33"/>
  <c r="S214" i="34"/>
  <c r="AR215" i="34"/>
  <c r="S261" i="34"/>
  <c r="S280" i="34"/>
  <c r="AD267" i="34"/>
  <c r="S208" i="35"/>
  <c r="AI227" i="47"/>
  <c r="AS227" i="47"/>
  <c r="S280" i="47"/>
  <c r="S255" i="32"/>
  <c r="Y247" i="32"/>
  <c r="AI247" i="32"/>
  <c r="AS247" i="32"/>
  <c r="AD274" i="33"/>
  <c r="S213" i="34"/>
  <c r="K281" i="34"/>
  <c r="M281" i="34" s="1"/>
  <c r="K255" i="35"/>
  <c r="M255" i="35" s="1"/>
  <c r="S260" i="35"/>
  <c r="K281" i="35"/>
  <c r="M281" i="35" s="1"/>
  <c r="AX207" i="35"/>
  <c r="AW208" i="35"/>
  <c r="AW209" i="35"/>
  <c r="AW210" i="35"/>
  <c r="AW208" i="34"/>
  <c r="AW210" i="34"/>
  <c r="AW211" i="34"/>
  <c r="AW212" i="34"/>
  <c r="AW209" i="34"/>
  <c r="AW214" i="34"/>
  <c r="AW215" i="34"/>
  <c r="AW235" i="33"/>
  <c r="AW237" i="33"/>
  <c r="K239" i="33"/>
  <c r="AW241" i="33"/>
  <c r="AW232" i="33"/>
  <c r="AW242" i="33"/>
  <c r="AW238" i="33"/>
  <c r="AW228" i="33"/>
  <c r="AW233" i="33"/>
  <c r="AW243" i="33"/>
  <c r="AW239" i="33"/>
  <c r="AW244" i="33"/>
  <c r="AW234" i="33"/>
  <c r="AW245" i="33"/>
  <c r="AX228" i="33"/>
  <c r="AW229" i="33"/>
  <c r="AW230" i="33"/>
  <c r="AX207" i="32"/>
  <c r="AW208" i="32"/>
  <c r="AW216" i="8"/>
  <c r="AX207" i="8"/>
  <c r="AW210" i="8"/>
  <c r="AW208" i="8"/>
  <c r="AW211" i="8"/>
  <c r="AW209" i="8"/>
  <c r="AW212" i="8"/>
  <c r="AW218" i="8"/>
  <c r="AW213" i="8"/>
  <c r="AW214" i="8"/>
  <c r="AW215" i="8"/>
  <c r="AR208" i="35"/>
  <c r="AR209" i="35"/>
  <c r="AR210" i="35"/>
  <c r="AR211" i="35"/>
  <c r="AR212" i="35"/>
  <c r="AR211" i="34"/>
  <c r="AR212" i="34"/>
  <c r="AR213" i="34"/>
  <c r="AR214" i="34"/>
  <c r="AR207" i="34"/>
  <c r="AR208" i="34"/>
  <c r="AR209" i="34"/>
  <c r="AR244" i="33"/>
  <c r="AR245" i="33"/>
  <c r="AR236" i="33"/>
  <c r="AR237" i="33"/>
  <c r="AR238" i="33"/>
  <c r="AS228" i="33"/>
  <c r="AR239" i="33"/>
  <c r="AR241" i="33"/>
  <c r="AR232" i="33"/>
  <c r="AR242" i="33"/>
  <c r="AR233" i="33"/>
  <c r="AR243" i="33"/>
  <c r="AR228" i="33"/>
  <c r="AR229" i="33"/>
  <c r="AR230" i="33"/>
  <c r="AR208" i="32"/>
  <c r="AR212" i="8"/>
  <c r="AR213" i="8"/>
  <c r="AR216" i="8"/>
  <c r="AR217" i="8"/>
  <c r="AR218" i="8"/>
  <c r="AR207" i="8"/>
  <c r="AR209" i="8"/>
  <c r="AR210" i="8"/>
  <c r="AR211" i="8"/>
  <c r="AM207" i="35"/>
  <c r="AM212" i="35"/>
  <c r="AM211" i="35"/>
  <c r="AM210" i="35"/>
  <c r="AM209" i="35"/>
  <c r="AM215" i="34"/>
  <c r="AM210" i="34"/>
  <c r="AM209" i="34"/>
  <c r="AM211" i="34"/>
  <c r="AM212" i="34"/>
  <c r="AM208" i="34"/>
  <c r="AM214" i="34"/>
  <c r="AM233" i="33"/>
  <c r="AM244" i="33"/>
  <c r="AM238" i="33"/>
  <c r="AM235" i="33"/>
  <c r="AM236" i="33"/>
  <c r="AM237" i="33"/>
  <c r="AM228" i="33"/>
  <c r="AM240" i="33"/>
  <c r="AM241" i="33"/>
  <c r="AM232" i="33"/>
  <c r="AM242" i="33"/>
  <c r="AM243" i="33"/>
  <c r="AM229" i="33"/>
  <c r="AM230" i="33"/>
  <c r="AM213" i="8"/>
  <c r="AM214" i="8"/>
  <c r="AM216" i="8"/>
  <c r="AN207" i="8"/>
  <c r="AM217" i="8"/>
  <c r="AM208" i="8"/>
  <c r="AM218" i="8"/>
  <c r="AM210" i="8"/>
  <c r="AM211" i="8"/>
  <c r="AI207" i="35"/>
  <c r="AH208" i="35"/>
  <c r="AH209" i="35"/>
  <c r="AH210" i="35"/>
  <c r="AH211" i="35"/>
  <c r="AH209" i="34"/>
  <c r="AH211" i="34"/>
  <c r="AH214" i="34"/>
  <c r="AH213" i="34"/>
  <c r="AH215" i="34"/>
  <c r="AI207" i="34"/>
  <c r="AH208" i="34"/>
  <c r="AH212" i="34"/>
  <c r="AH236" i="33"/>
  <c r="AH231" i="33"/>
  <c r="AH243" i="33"/>
  <c r="AH237" i="33"/>
  <c r="AH238" i="33"/>
  <c r="AH239" i="33"/>
  <c r="AH245" i="33"/>
  <c r="AH235" i="33"/>
  <c r="AH240" i="33"/>
  <c r="AH233" i="33"/>
  <c r="AH234" i="33"/>
  <c r="AH229" i="33"/>
  <c r="AH241" i="33"/>
  <c r="AH230" i="33"/>
  <c r="AH242" i="33"/>
  <c r="AH207" i="32"/>
  <c r="AH209" i="8"/>
  <c r="AH210" i="8"/>
  <c r="AH214" i="8"/>
  <c r="AH212" i="8"/>
  <c r="AH215" i="8"/>
  <c r="AH216" i="8"/>
  <c r="AH217" i="8"/>
  <c r="AI207" i="8"/>
  <c r="AH218" i="8"/>
  <c r="AH208" i="8"/>
  <c r="AD207" i="35"/>
  <c r="AC210" i="35"/>
  <c r="AC211" i="35"/>
  <c r="AC212" i="35"/>
  <c r="AC215" i="34"/>
  <c r="AC209" i="34"/>
  <c r="AD207" i="34"/>
  <c r="AC210" i="34"/>
  <c r="AC211" i="34"/>
  <c r="AC212" i="34"/>
  <c r="K215" i="34"/>
  <c r="AC214" i="34"/>
  <c r="AC244" i="33"/>
  <c r="AD228" i="33"/>
  <c r="AC245" i="33"/>
  <c r="AC235" i="33"/>
  <c r="AC242" i="33"/>
  <c r="AC243" i="33"/>
  <c r="AC237" i="33"/>
  <c r="AC238" i="33"/>
  <c r="K245" i="33"/>
  <c r="AC229" i="33"/>
  <c r="AC230" i="33"/>
  <c r="AC240" i="33"/>
  <c r="AC231" i="33"/>
  <c r="AC241" i="33"/>
  <c r="AD207" i="32"/>
  <c r="AD207" i="8"/>
  <c r="AC219" i="8"/>
  <c r="AC208" i="8"/>
  <c r="AC213" i="8"/>
  <c r="AC212" i="8"/>
  <c r="AC214" i="8"/>
  <c r="AC215" i="8"/>
  <c r="AC211" i="8"/>
  <c r="AC216" i="8"/>
  <c r="AC217" i="8"/>
  <c r="AC210" i="8"/>
  <c r="AC218" i="8"/>
  <c r="K66" i="40"/>
  <c r="K7" i="39" s="1"/>
  <c r="X210" i="35"/>
  <c r="X211" i="35"/>
  <c r="X212" i="35"/>
  <c r="Y207" i="35"/>
  <c r="K209" i="35"/>
  <c r="X208" i="35"/>
  <c r="X210" i="34"/>
  <c r="X214" i="34"/>
  <c r="X213" i="34"/>
  <c r="X215" i="34"/>
  <c r="X212" i="34"/>
  <c r="Y207" i="34"/>
  <c r="X208" i="34"/>
  <c r="X209" i="34"/>
  <c r="X231" i="33"/>
  <c r="X232" i="33"/>
  <c r="X245" i="33"/>
  <c r="X234" i="33"/>
  <c r="X237" i="33"/>
  <c r="X235" i="33"/>
  <c r="X238" i="33"/>
  <c r="K233" i="33"/>
  <c r="X229" i="33"/>
  <c r="X239" i="33"/>
  <c r="X244" i="33"/>
  <c r="X240" i="33"/>
  <c r="X241" i="33"/>
  <c r="X208" i="32"/>
  <c r="X218" i="8"/>
  <c r="X219" i="8"/>
  <c r="X208" i="8"/>
  <c r="X212" i="8"/>
  <c r="X213" i="8"/>
  <c r="X210" i="8"/>
  <c r="X214" i="8"/>
  <c r="X215" i="8"/>
  <c r="X209" i="8"/>
  <c r="X216" i="8"/>
  <c r="S209" i="35"/>
  <c r="S209" i="34"/>
  <c r="S215" i="34"/>
  <c r="S230" i="33"/>
  <c r="K228" i="33"/>
  <c r="S239" i="33"/>
  <c r="S245" i="33"/>
  <c r="S233" i="33"/>
  <c r="S208" i="32"/>
  <c r="S208" i="8"/>
  <c r="S219" i="8"/>
  <c r="S213" i="8"/>
  <c r="S217" i="8"/>
  <c r="S216" i="8"/>
  <c r="J65" i="40"/>
  <c r="S267" i="35"/>
  <c r="S270" i="35"/>
  <c r="S271" i="35"/>
  <c r="S269" i="35"/>
  <c r="S268" i="35"/>
  <c r="S269" i="34"/>
  <c r="AW270" i="35"/>
  <c r="AS267" i="35"/>
  <c r="AM267" i="35"/>
  <c r="K279" i="35"/>
  <c r="M279" i="35" s="1"/>
  <c r="AH267" i="35"/>
  <c r="K280" i="35"/>
  <c r="M280" i="35" s="1"/>
  <c r="AC267" i="35"/>
  <c r="K267" i="35"/>
  <c r="K273" i="35"/>
  <c r="M273" i="35" s="1"/>
  <c r="K271" i="35"/>
  <c r="K272" i="35"/>
  <c r="X270" i="35"/>
  <c r="K276" i="35"/>
  <c r="M276" i="35" s="1"/>
  <c r="K270" i="35"/>
  <c r="M270" i="35" s="1"/>
  <c r="K277" i="35"/>
  <c r="M277" i="35" s="1"/>
  <c r="K278" i="35"/>
  <c r="M278" i="35" s="1"/>
  <c r="T267" i="35"/>
  <c r="AX247" i="35"/>
  <c r="AR247" i="35"/>
  <c r="AM247" i="35"/>
  <c r="K254" i="35"/>
  <c r="M254" i="35" s="1"/>
  <c r="AH247" i="35"/>
  <c r="K257" i="35"/>
  <c r="M257" i="35" s="1"/>
  <c r="K261" i="35"/>
  <c r="M261" i="35" s="1"/>
  <c r="K258" i="35"/>
  <c r="M258" i="35" s="1"/>
  <c r="AC250" i="35"/>
  <c r="K259" i="35"/>
  <c r="M259" i="35" s="1"/>
  <c r="K250" i="35"/>
  <c r="M250" i="35" s="1"/>
  <c r="K247" i="35"/>
  <c r="M247" i="35" s="1"/>
  <c r="K252" i="35"/>
  <c r="M252" i="35" s="1"/>
  <c r="X247" i="35"/>
  <c r="K251" i="35"/>
  <c r="M251" i="35" s="1"/>
  <c r="K256" i="35"/>
  <c r="M256" i="35" s="1"/>
  <c r="K248" i="35"/>
  <c r="M248" i="35" s="1"/>
  <c r="AW227" i="35"/>
  <c r="AR227" i="35"/>
  <c r="K227" i="35"/>
  <c r="M227" i="35" s="1"/>
  <c r="AM227" i="35"/>
  <c r="K237" i="35"/>
  <c r="M237" i="35" s="1"/>
  <c r="K229" i="35"/>
  <c r="M229" i="35" s="1"/>
  <c r="AH227" i="35"/>
  <c r="K238" i="35"/>
  <c r="M238" i="35" s="1"/>
  <c r="AC227" i="35"/>
  <c r="AD227" i="35"/>
  <c r="K240" i="35"/>
  <c r="M240" i="35" s="1"/>
  <c r="K233" i="35"/>
  <c r="M233" i="35" s="1"/>
  <c r="K239" i="35"/>
  <c r="M239" i="35" s="1"/>
  <c r="K230" i="35"/>
  <c r="M230" i="35" s="1"/>
  <c r="X227" i="35"/>
  <c r="K231" i="35"/>
  <c r="M231" i="35" s="1"/>
  <c r="K232" i="35"/>
  <c r="M232" i="35" s="1"/>
  <c r="K236" i="35"/>
  <c r="M236" i="35" s="1"/>
  <c r="K228" i="35"/>
  <c r="M228" i="35" s="1"/>
  <c r="T227" i="35"/>
  <c r="AW207" i="35"/>
  <c r="K221" i="35"/>
  <c r="M221" i="35" s="1"/>
  <c r="AS207" i="35"/>
  <c r="AN207" i="35"/>
  <c r="K218" i="35"/>
  <c r="M218" i="35" s="1"/>
  <c r="K214" i="35"/>
  <c r="M214" i="35" s="1"/>
  <c r="K208" i="35"/>
  <c r="AH207" i="35"/>
  <c r="K219" i="35"/>
  <c r="M219" i="35" s="1"/>
  <c r="K213" i="35"/>
  <c r="M213" i="35" s="1"/>
  <c r="K212" i="35"/>
  <c r="AC207" i="35"/>
  <c r="K220" i="35"/>
  <c r="M220" i="35" s="1"/>
  <c r="K216" i="35"/>
  <c r="M216" i="35" s="1"/>
  <c r="K210" i="35"/>
  <c r="X207" i="35"/>
  <c r="K217" i="35"/>
  <c r="M217" i="35" s="1"/>
  <c r="K211" i="35"/>
  <c r="K207" i="35"/>
  <c r="T207" i="35"/>
  <c r="AW267" i="34"/>
  <c r="AR267" i="34"/>
  <c r="AM267" i="34"/>
  <c r="K274" i="34"/>
  <c r="K279" i="34"/>
  <c r="M279" i="34" s="1"/>
  <c r="AH267" i="34"/>
  <c r="K278" i="34"/>
  <c r="M278" i="34" s="1"/>
  <c r="AC267" i="34"/>
  <c r="K271" i="34"/>
  <c r="K277" i="34"/>
  <c r="M277" i="34" s="1"/>
  <c r="K272" i="34"/>
  <c r="K273" i="34"/>
  <c r="K276" i="34"/>
  <c r="M276" i="34" s="1"/>
  <c r="K275" i="34"/>
  <c r="X267" i="34"/>
  <c r="K270" i="34"/>
  <c r="T267" i="34"/>
  <c r="K267" i="34"/>
  <c r="AW247" i="34"/>
  <c r="K260" i="34"/>
  <c r="M260" i="34" s="1"/>
  <c r="K259" i="34"/>
  <c r="M259" i="34" s="1"/>
  <c r="K258" i="34"/>
  <c r="M258" i="34" s="1"/>
  <c r="AR250" i="34"/>
  <c r="K252" i="34"/>
  <c r="M252" i="34" s="1"/>
  <c r="AN247" i="34"/>
  <c r="AM260" i="34"/>
  <c r="AI247" i="34"/>
  <c r="K254" i="34"/>
  <c r="M254" i="34" s="1"/>
  <c r="K253" i="34"/>
  <c r="M253" i="34" s="1"/>
  <c r="K248" i="34"/>
  <c r="M248" i="34" s="1"/>
  <c r="AC247" i="34"/>
  <c r="K256" i="34"/>
  <c r="M256" i="34" s="1"/>
  <c r="X256" i="34"/>
  <c r="K250" i="34"/>
  <c r="M250" i="34" s="1"/>
  <c r="K257" i="34"/>
  <c r="M257" i="34" s="1"/>
  <c r="K251" i="34"/>
  <c r="M251" i="34" s="1"/>
  <c r="Y247" i="34"/>
  <c r="K247" i="34"/>
  <c r="M247" i="34" s="1"/>
  <c r="T247" i="34"/>
  <c r="AW230" i="34"/>
  <c r="AR227" i="34"/>
  <c r="K233" i="34"/>
  <c r="M233" i="34" s="1"/>
  <c r="AM227" i="34"/>
  <c r="K239" i="34"/>
  <c r="M239" i="34" s="1"/>
  <c r="K235" i="34"/>
  <c r="M235" i="34" s="1"/>
  <c r="K238" i="34"/>
  <c r="M238" i="34" s="1"/>
  <c r="K232" i="34"/>
  <c r="M232" i="34" s="1"/>
  <c r="AH227" i="34"/>
  <c r="K231" i="34"/>
  <c r="M231" i="34" s="1"/>
  <c r="K236" i="34"/>
  <c r="M236" i="34" s="1"/>
  <c r="K241" i="34"/>
  <c r="M241" i="34" s="1"/>
  <c r="X230" i="34"/>
  <c r="K237" i="34"/>
  <c r="M237" i="34" s="1"/>
  <c r="K230" i="34"/>
  <c r="M230" i="34" s="1"/>
  <c r="K229" i="34"/>
  <c r="M229" i="34" s="1"/>
  <c r="K228" i="34"/>
  <c r="M228" i="34" s="1"/>
  <c r="K227" i="34"/>
  <c r="M227" i="34" s="1"/>
  <c r="K214" i="34"/>
  <c r="K213" i="34"/>
  <c r="K209" i="34"/>
  <c r="AX207" i="34"/>
  <c r="AS207" i="34"/>
  <c r="AN207" i="34"/>
  <c r="K220" i="34"/>
  <c r="M220" i="34" s="1"/>
  <c r="AH207" i="34"/>
  <c r="K207" i="34"/>
  <c r="AC207" i="34"/>
  <c r="K208" i="34"/>
  <c r="K210" i="34"/>
  <c r="K217" i="34"/>
  <c r="M217" i="34" s="1"/>
  <c r="K211" i="34"/>
  <c r="K216" i="34"/>
  <c r="M216" i="34" s="1"/>
  <c r="K218" i="34"/>
  <c r="M218" i="34" s="1"/>
  <c r="K212" i="34"/>
  <c r="T207" i="34"/>
  <c r="AX297" i="33"/>
  <c r="AS297" i="33"/>
  <c r="AN297" i="33"/>
  <c r="K312" i="33"/>
  <c r="M312" i="33" s="1"/>
  <c r="K307" i="33"/>
  <c r="M307" i="33" s="1"/>
  <c r="K310" i="33"/>
  <c r="M310" i="33" s="1"/>
  <c r="AC303" i="33"/>
  <c r="K306" i="33"/>
  <c r="M306" i="33" s="1"/>
  <c r="K300" i="33"/>
  <c r="M300" i="33" s="1"/>
  <c r="X303" i="33"/>
  <c r="K314" i="33"/>
  <c r="M314" i="33" s="1"/>
  <c r="K304" i="33"/>
  <c r="M304" i="33" s="1"/>
  <c r="K303" i="33"/>
  <c r="M303" i="33" s="1"/>
  <c r="K309" i="33"/>
  <c r="M309" i="33" s="1"/>
  <c r="K305" i="33"/>
  <c r="M305" i="33" s="1"/>
  <c r="K313" i="33"/>
  <c r="M313" i="33" s="1"/>
  <c r="K311" i="33"/>
  <c r="M311" i="33" s="1"/>
  <c r="K297" i="33"/>
  <c r="M297" i="33" s="1"/>
  <c r="K298" i="33"/>
  <c r="M298" i="33" s="1"/>
  <c r="K299" i="33"/>
  <c r="M299" i="33" s="1"/>
  <c r="K284" i="33"/>
  <c r="M284" i="33" s="1"/>
  <c r="AR280" i="33"/>
  <c r="AN274" i="33"/>
  <c r="K279" i="33"/>
  <c r="M279" i="33" s="1"/>
  <c r="AH280" i="33"/>
  <c r="K289" i="33"/>
  <c r="M289" i="33" s="1"/>
  <c r="K281" i="33"/>
  <c r="M281" i="33" s="1"/>
  <c r="AC280" i="33"/>
  <c r="K287" i="33"/>
  <c r="M287" i="33" s="1"/>
  <c r="X280" i="33"/>
  <c r="K280" i="33"/>
  <c r="M280" i="33" s="1"/>
  <c r="K286" i="33"/>
  <c r="M286" i="33" s="1"/>
  <c r="X287" i="33"/>
  <c r="K282" i="33"/>
  <c r="M282" i="33" s="1"/>
  <c r="K277" i="33"/>
  <c r="M277" i="33" s="1"/>
  <c r="K275" i="33"/>
  <c r="M275" i="33" s="1"/>
  <c r="K288" i="33"/>
  <c r="M288" i="33" s="1"/>
  <c r="K290" i="33"/>
  <c r="M290" i="33" s="1"/>
  <c r="K278" i="33"/>
  <c r="M278" i="33" s="1"/>
  <c r="K274" i="33"/>
  <c r="M274" i="33" s="1"/>
  <c r="T274" i="33"/>
  <c r="K276" i="33"/>
  <c r="M276" i="33" s="1"/>
  <c r="AW257" i="33"/>
  <c r="AR257" i="33"/>
  <c r="K260" i="33"/>
  <c r="M260" i="33" s="1"/>
  <c r="AN251" i="33"/>
  <c r="AH257" i="33"/>
  <c r="AC257" i="33"/>
  <c r="K261" i="33"/>
  <c r="M261" i="33" s="1"/>
  <c r="K259" i="33"/>
  <c r="M259" i="33" s="1"/>
  <c r="Y251" i="33"/>
  <c r="K258" i="33"/>
  <c r="M258" i="33" s="1"/>
  <c r="K257" i="33"/>
  <c r="M257" i="33" s="1"/>
  <c r="K264" i="33"/>
  <c r="M264" i="33" s="1"/>
  <c r="K254" i="33"/>
  <c r="M254" i="33" s="1"/>
  <c r="K263" i="33"/>
  <c r="M263" i="33" s="1"/>
  <c r="K252" i="33"/>
  <c r="M252" i="33" s="1"/>
  <c r="K255" i="33"/>
  <c r="M255" i="33" s="1"/>
  <c r="T251" i="33"/>
  <c r="K267" i="33"/>
  <c r="M267" i="33" s="1"/>
  <c r="K253" i="33"/>
  <c r="M253" i="33" s="1"/>
  <c r="K265" i="33"/>
  <c r="M265" i="33" s="1"/>
  <c r="AM234" i="33"/>
  <c r="AI228" i="33"/>
  <c r="K236" i="33"/>
  <c r="K235" i="33"/>
  <c r="AC234" i="33"/>
  <c r="AC236" i="33"/>
  <c r="K241" i="33"/>
  <c r="Y228" i="33"/>
  <c r="K231" i="33"/>
  <c r="K229" i="33"/>
  <c r="K243" i="33"/>
  <c r="K237" i="33"/>
  <c r="K240" i="33"/>
  <c r="K238" i="33"/>
  <c r="K234" i="33"/>
  <c r="K242" i="33"/>
  <c r="K232" i="33"/>
  <c r="K244" i="33"/>
  <c r="T228" i="33"/>
  <c r="K230" i="33"/>
  <c r="AW267" i="32"/>
  <c r="AR270" i="32"/>
  <c r="K280" i="32"/>
  <c r="M280" i="32" s="1"/>
  <c r="K268" i="32"/>
  <c r="M268" i="32" s="1"/>
  <c r="AN267" i="32"/>
  <c r="K267" i="32"/>
  <c r="M267" i="32" s="1"/>
  <c r="AH267" i="32"/>
  <c r="AD267" i="32"/>
  <c r="K274" i="32"/>
  <c r="M274" i="32" s="1"/>
  <c r="Y267" i="32"/>
  <c r="K277" i="32"/>
  <c r="M277" i="32" s="1"/>
  <c r="K278" i="32"/>
  <c r="M278" i="32" s="1"/>
  <c r="K279" i="32"/>
  <c r="M279" i="32" s="1"/>
  <c r="K271" i="32"/>
  <c r="M271" i="32" s="1"/>
  <c r="K276" i="32"/>
  <c r="M276" i="32" s="1"/>
  <c r="K270" i="32"/>
  <c r="M270" i="32" s="1"/>
  <c r="K272" i="32"/>
  <c r="M272" i="32" s="1"/>
  <c r="K273" i="32"/>
  <c r="M273" i="32" s="1"/>
  <c r="T267" i="32"/>
  <c r="AW247" i="32"/>
  <c r="AR247" i="32"/>
  <c r="AN247" i="32"/>
  <c r="K253" i="32"/>
  <c r="M253" i="32" s="1"/>
  <c r="AH247" i="32"/>
  <c r="AC247" i="32"/>
  <c r="K257" i="32"/>
  <c r="M257" i="32" s="1"/>
  <c r="K258" i="32"/>
  <c r="M258" i="32" s="1"/>
  <c r="K252" i="32"/>
  <c r="M252" i="32" s="1"/>
  <c r="X247" i="32"/>
  <c r="K251" i="32"/>
  <c r="M251" i="32" s="1"/>
  <c r="K256" i="32"/>
  <c r="M256" i="32" s="1"/>
  <c r="K250" i="32"/>
  <c r="M250" i="32" s="1"/>
  <c r="K260" i="32"/>
  <c r="M260" i="32" s="1"/>
  <c r="K248" i="32"/>
  <c r="M248" i="32" s="1"/>
  <c r="K259" i="32"/>
  <c r="M259" i="32" s="1"/>
  <c r="K247" i="32"/>
  <c r="M247" i="32" s="1"/>
  <c r="T247" i="32"/>
  <c r="AW230" i="32"/>
  <c r="AR230" i="32"/>
  <c r="K227" i="32"/>
  <c r="M227" i="32" s="1"/>
  <c r="AN227" i="32"/>
  <c r="K240" i="32"/>
  <c r="M240" i="32" s="1"/>
  <c r="K228" i="32"/>
  <c r="M228" i="32" s="1"/>
  <c r="K237" i="32"/>
  <c r="M237" i="32" s="1"/>
  <c r="K238" i="32"/>
  <c r="M238" i="32" s="1"/>
  <c r="AH227" i="32"/>
  <c r="K239" i="32"/>
  <c r="M239" i="32" s="1"/>
  <c r="K229" i="32"/>
  <c r="M229" i="32" s="1"/>
  <c r="AD227" i="32"/>
  <c r="K235" i="32"/>
  <c r="M235" i="32" s="1"/>
  <c r="K241" i="32"/>
  <c r="M241" i="32" s="1"/>
  <c r="K232" i="32"/>
  <c r="M232" i="32" s="1"/>
  <c r="K234" i="32"/>
  <c r="M234" i="32" s="1"/>
  <c r="K231" i="32"/>
  <c r="M231" i="32" s="1"/>
  <c r="X227" i="32"/>
  <c r="K230" i="32"/>
  <c r="M230" i="32" s="1"/>
  <c r="K233" i="32"/>
  <c r="M233" i="32" s="1"/>
  <c r="K236" i="32"/>
  <c r="M236" i="32" s="1"/>
  <c r="T227" i="32"/>
  <c r="AW210" i="32"/>
  <c r="AR207" i="32"/>
  <c r="K215" i="32"/>
  <c r="M215" i="32" s="1"/>
  <c r="K212" i="32"/>
  <c r="M212" i="32" s="1"/>
  <c r="AM207" i="32"/>
  <c r="K207" i="32"/>
  <c r="K220" i="32"/>
  <c r="M220" i="32" s="1"/>
  <c r="AI207" i="32"/>
  <c r="K218" i="32"/>
  <c r="M218" i="32" s="1"/>
  <c r="K217" i="32"/>
  <c r="M217" i="32" s="1"/>
  <c r="K216" i="32"/>
  <c r="M216" i="32" s="1"/>
  <c r="K214" i="32"/>
  <c r="M214" i="32" s="1"/>
  <c r="Y207" i="32"/>
  <c r="K211" i="32"/>
  <c r="M211" i="32" s="1"/>
  <c r="K210" i="32"/>
  <c r="M210" i="32" s="1"/>
  <c r="K208" i="32"/>
  <c r="AW267" i="47"/>
  <c r="AR267" i="47"/>
  <c r="K279" i="47"/>
  <c r="M279" i="47" s="1"/>
  <c r="AM267" i="47"/>
  <c r="K267" i="47"/>
  <c r="M267" i="47" s="1"/>
  <c r="AI267" i="47"/>
  <c r="AC267" i="47"/>
  <c r="AD267" i="47"/>
  <c r="K268" i="47"/>
  <c r="M268" i="47" s="1"/>
  <c r="K278" i="47"/>
  <c r="M278" i="47" s="1"/>
  <c r="K273" i="47"/>
  <c r="M273" i="47" s="1"/>
  <c r="K272" i="47"/>
  <c r="M272" i="47" s="1"/>
  <c r="K270" i="47"/>
  <c r="M270" i="47" s="1"/>
  <c r="K271" i="47"/>
  <c r="M271" i="47" s="1"/>
  <c r="K274" i="47"/>
  <c r="M274" i="47" s="1"/>
  <c r="K276" i="47"/>
  <c r="M276" i="47" s="1"/>
  <c r="K277" i="47"/>
  <c r="M277" i="47" s="1"/>
  <c r="Y267" i="47"/>
  <c r="T267" i="47"/>
  <c r="AW247" i="47"/>
  <c r="AS247" i="47"/>
  <c r="K253" i="47"/>
  <c r="M253" i="47" s="1"/>
  <c r="AM247" i="47"/>
  <c r="AH247" i="47"/>
  <c r="K251" i="47"/>
  <c r="M251" i="47" s="1"/>
  <c r="AC247" i="47"/>
  <c r="K254" i="47"/>
  <c r="M254" i="47" s="1"/>
  <c r="K248" i="47"/>
  <c r="M248" i="47" s="1"/>
  <c r="K259" i="47"/>
  <c r="M259" i="47" s="1"/>
  <c r="K258" i="47"/>
  <c r="M258" i="47" s="1"/>
  <c r="K250" i="47"/>
  <c r="M250" i="47" s="1"/>
  <c r="Y247" i="47"/>
  <c r="K257" i="47"/>
  <c r="M257" i="47" s="1"/>
  <c r="K256" i="47"/>
  <c r="M256" i="47" s="1"/>
  <c r="K247" i="47"/>
  <c r="M247" i="47" s="1"/>
  <c r="K249" i="47"/>
  <c r="M249" i="47" s="1"/>
  <c r="AX227" i="47"/>
  <c r="AR227" i="47"/>
  <c r="AR240" i="47"/>
  <c r="K228" i="47"/>
  <c r="M228" i="47" s="1"/>
  <c r="K238" i="47"/>
  <c r="M238" i="47" s="1"/>
  <c r="K239" i="47"/>
  <c r="M239" i="47" s="1"/>
  <c r="AM227" i="47"/>
  <c r="K227" i="47"/>
  <c r="M227" i="47" s="1"/>
  <c r="AH227" i="47"/>
  <c r="K235" i="47"/>
  <c r="M235" i="47" s="1"/>
  <c r="K229" i="47"/>
  <c r="M229" i="47" s="1"/>
  <c r="K231" i="47"/>
  <c r="M231" i="47" s="1"/>
  <c r="K232" i="47"/>
  <c r="M232" i="47" s="1"/>
  <c r="AC227" i="47"/>
  <c r="AD227" i="47"/>
  <c r="K233" i="47"/>
  <c r="M233" i="47" s="1"/>
  <c r="K236" i="47"/>
  <c r="M236" i="47" s="1"/>
  <c r="K230" i="47"/>
  <c r="M230" i="47" s="1"/>
  <c r="X236" i="47"/>
  <c r="X238" i="47"/>
  <c r="Y227" i="47"/>
  <c r="K237" i="47"/>
  <c r="M237" i="47" s="1"/>
  <c r="T227" i="47"/>
  <c r="AW207" i="47"/>
  <c r="AS207" i="47"/>
  <c r="AM207" i="47"/>
  <c r="AM220" i="47"/>
  <c r="K208" i="47"/>
  <c r="M208" i="47" s="1"/>
  <c r="AH210" i="47"/>
  <c r="K212" i="47"/>
  <c r="M212" i="47" s="1"/>
  <c r="K218" i="47"/>
  <c r="M218" i="47" s="1"/>
  <c r="K221" i="47"/>
  <c r="M221" i="47" s="1"/>
  <c r="AC212" i="47"/>
  <c r="AD207" i="47"/>
  <c r="K214" i="47"/>
  <c r="M214" i="47" s="1"/>
  <c r="K213" i="47"/>
  <c r="M213" i="47" s="1"/>
  <c r="K216" i="47"/>
  <c r="M216" i="47" s="1"/>
  <c r="X216" i="47"/>
  <c r="X207" i="47"/>
  <c r="X214" i="47"/>
  <c r="K211" i="47"/>
  <c r="M211" i="47" s="1"/>
  <c r="K219" i="47"/>
  <c r="M219" i="47" s="1"/>
  <c r="K217" i="47"/>
  <c r="M217" i="47" s="1"/>
  <c r="K210" i="47"/>
  <c r="M210" i="47" s="1"/>
  <c r="X218" i="47"/>
  <c r="K215" i="47"/>
  <c r="M215" i="47" s="1"/>
  <c r="K207" i="47"/>
  <c r="M207" i="47" s="1"/>
  <c r="T207" i="47"/>
  <c r="AW267" i="8"/>
  <c r="AR267" i="8"/>
  <c r="AN267" i="8"/>
  <c r="K280" i="8"/>
  <c r="M280" i="8" s="1"/>
  <c r="AH267" i="8"/>
  <c r="AC267" i="8"/>
  <c r="K279" i="8"/>
  <c r="M279" i="8" s="1"/>
  <c r="K278" i="8"/>
  <c r="M278" i="8" s="1"/>
  <c r="X267" i="8"/>
  <c r="K272" i="8"/>
  <c r="M272" i="8" s="1"/>
  <c r="X280" i="8"/>
  <c r="K270" i="8"/>
  <c r="M270" i="8" s="1"/>
  <c r="K277" i="8"/>
  <c r="M277" i="8" s="1"/>
  <c r="K273" i="8"/>
  <c r="M273" i="8" s="1"/>
  <c r="K281" i="8"/>
  <c r="M281" i="8" s="1"/>
  <c r="K276" i="8"/>
  <c r="M276" i="8" s="1"/>
  <c r="K268" i="8"/>
  <c r="M268" i="8" s="1"/>
  <c r="T267" i="8"/>
  <c r="K271" i="8"/>
  <c r="M271" i="8" s="1"/>
  <c r="K267" i="8"/>
  <c r="M267" i="8" s="1"/>
  <c r="K269" i="8"/>
  <c r="M269" i="8" s="1"/>
  <c r="AW247" i="8"/>
  <c r="K260" i="8"/>
  <c r="M260" i="8" s="1"/>
  <c r="K254" i="8"/>
  <c r="M254" i="8" s="1"/>
  <c r="K248" i="8"/>
  <c r="M248" i="8" s="1"/>
  <c r="AR247" i="8"/>
  <c r="AM247" i="8"/>
  <c r="AH247" i="8"/>
  <c r="AC247" i="8"/>
  <c r="K250" i="8"/>
  <c r="M250" i="8" s="1"/>
  <c r="K258" i="8"/>
  <c r="M258" i="8" s="1"/>
  <c r="K252" i="8"/>
  <c r="M252" i="8" s="1"/>
  <c r="X247" i="8"/>
  <c r="K259" i="8"/>
  <c r="M259" i="8" s="1"/>
  <c r="K257" i="8"/>
  <c r="M257" i="8" s="1"/>
  <c r="K255" i="8"/>
  <c r="M255" i="8" s="1"/>
  <c r="K253" i="8"/>
  <c r="M253" i="8" s="1"/>
  <c r="K251" i="8"/>
  <c r="M251" i="8" s="1"/>
  <c r="K256" i="8"/>
  <c r="M256" i="8" s="1"/>
  <c r="K261" i="8"/>
  <c r="M261" i="8" s="1"/>
  <c r="K247" i="8"/>
  <c r="M247" i="8" s="1"/>
  <c r="K249" i="8"/>
  <c r="M249" i="8" s="1"/>
  <c r="T247" i="8"/>
  <c r="AX227" i="8"/>
  <c r="K233" i="8"/>
  <c r="M233" i="8" s="1"/>
  <c r="AS227" i="8"/>
  <c r="AM227" i="8"/>
  <c r="K232" i="8"/>
  <c r="M232" i="8" s="1"/>
  <c r="K227" i="8"/>
  <c r="M227" i="8" s="1"/>
  <c r="AH227" i="8"/>
  <c r="K239" i="8"/>
  <c r="M239" i="8" s="1"/>
  <c r="K240" i="8"/>
  <c r="M240" i="8" s="1"/>
  <c r="K234" i="8"/>
  <c r="M234" i="8" s="1"/>
  <c r="K235" i="8"/>
  <c r="M235" i="8" s="1"/>
  <c r="K230" i="8"/>
  <c r="M230" i="8" s="1"/>
  <c r="K241" i="8"/>
  <c r="M241" i="8" s="1"/>
  <c r="AD227" i="8"/>
  <c r="K236" i="8"/>
  <c r="M236" i="8" s="1"/>
  <c r="X227" i="8"/>
  <c r="K231" i="8"/>
  <c r="M231" i="8" s="1"/>
  <c r="K238" i="8"/>
  <c r="M238" i="8" s="1"/>
  <c r="K237" i="8"/>
  <c r="M237" i="8" s="1"/>
  <c r="Y227" i="8"/>
  <c r="K229" i="8"/>
  <c r="M229" i="8" s="1"/>
  <c r="K228" i="8"/>
  <c r="M228" i="8" s="1"/>
  <c r="AW207" i="8"/>
  <c r="K214" i="8"/>
  <c r="AS207" i="8"/>
  <c r="K215" i="8"/>
  <c r="K220" i="8"/>
  <c r="M220" i="8" s="1"/>
  <c r="AM207" i="8"/>
  <c r="AH207" i="8"/>
  <c r="K213" i="8"/>
  <c r="K207" i="8"/>
  <c r="K212" i="8"/>
  <c r="K211" i="8"/>
  <c r="AC207" i="8"/>
  <c r="X207" i="8"/>
  <c r="Y207" i="8"/>
  <c r="K217" i="8"/>
  <c r="K216" i="8"/>
  <c r="K210" i="8"/>
  <c r="K219" i="8"/>
  <c r="K218" i="8"/>
  <c r="K208" i="8"/>
  <c r="K209" i="8"/>
  <c r="T207" i="8"/>
  <c r="H22" i="13"/>
  <c r="H21" i="13"/>
  <c r="H20" i="13"/>
  <c r="H19" i="13"/>
  <c r="H18" i="13"/>
  <c r="B22" i="13"/>
  <c r="B21" i="13"/>
  <c r="B20" i="13"/>
  <c r="B19" i="13"/>
  <c r="B18" i="13"/>
  <c r="M68" i="38"/>
  <c r="M69" i="38"/>
  <c r="M70" i="38"/>
  <c r="M71" i="38"/>
  <c r="M72" i="38"/>
  <c r="M73" i="38"/>
  <c r="M74" i="38"/>
  <c r="M75" i="38"/>
  <c r="F75" i="38" s="1"/>
  <c r="I73" i="3" s="1"/>
  <c r="M76" i="38"/>
  <c r="F76" i="38" s="1"/>
  <c r="I74" i="3" s="1"/>
  <c r="M77" i="38"/>
  <c r="M78" i="38"/>
  <c r="M79" i="38"/>
  <c r="M80" i="38"/>
  <c r="F80" i="38" s="1"/>
  <c r="I78" i="3" s="1"/>
  <c r="M81" i="38"/>
  <c r="M82" i="38"/>
  <c r="M83" i="38"/>
  <c r="M84" i="38"/>
  <c r="F84" i="38" s="1"/>
  <c r="I82" i="3" s="1"/>
  <c r="M85" i="38"/>
  <c r="F85" i="38" s="1"/>
  <c r="I83" i="3" s="1"/>
  <c r="M86" i="38"/>
  <c r="F86" i="38" s="1"/>
  <c r="I84" i="3" s="1"/>
  <c r="M87" i="38"/>
  <c r="M88" i="38"/>
  <c r="M89" i="38"/>
  <c r="M90" i="38"/>
  <c r="M91" i="38"/>
  <c r="M92" i="38"/>
  <c r="F92" i="38" s="1"/>
  <c r="I90" i="3" s="1"/>
  <c r="M93" i="38"/>
  <c r="M94" i="38"/>
  <c r="M95" i="38"/>
  <c r="M96" i="38"/>
  <c r="F96" i="38" s="1"/>
  <c r="I94" i="3" s="1"/>
  <c r="M97" i="38"/>
  <c r="F97" i="38" s="1"/>
  <c r="I95" i="3" s="1"/>
  <c r="M98" i="38"/>
  <c r="F98" i="38" s="1"/>
  <c r="I96" i="3" s="1"/>
  <c r="F78" i="38"/>
  <c r="I76" i="3" s="1"/>
  <c r="F81" i="38"/>
  <c r="I79" i="3" s="1"/>
  <c r="F82" i="38"/>
  <c r="I80" i="3" s="1"/>
  <c r="F87" i="38"/>
  <c r="I85" i="3" s="1"/>
  <c r="F89" i="38"/>
  <c r="I87" i="3" s="1"/>
  <c r="F90" i="38"/>
  <c r="I88" i="3" s="1"/>
  <c r="F91" i="38"/>
  <c r="I89" i="3" s="1"/>
  <c r="F93" i="38"/>
  <c r="I91" i="3" s="1"/>
  <c r="F94" i="38"/>
  <c r="I92" i="3" s="1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84" i="38"/>
  <c r="E85" i="38"/>
  <c r="E86" i="38"/>
  <c r="E87" i="38"/>
  <c r="E88" i="38"/>
  <c r="E89" i="38"/>
  <c r="E90" i="38"/>
  <c r="E91" i="38"/>
  <c r="E92" i="38"/>
  <c r="E93" i="38"/>
  <c r="E94" i="38"/>
  <c r="E95" i="38"/>
  <c r="E96" i="38"/>
  <c r="E97" i="38"/>
  <c r="E98" i="38"/>
  <c r="E68" i="38"/>
  <c r="M68" i="7"/>
  <c r="M69" i="7"/>
  <c r="F69" i="7" s="1"/>
  <c r="M70" i="7"/>
  <c r="F70" i="7" s="1"/>
  <c r="F68" i="3" s="1"/>
  <c r="M71" i="7"/>
  <c r="F71" i="7" s="1"/>
  <c r="F69" i="3" s="1"/>
  <c r="M72" i="7"/>
  <c r="F72" i="7" s="1"/>
  <c r="F70" i="3" s="1"/>
  <c r="M73" i="7"/>
  <c r="F73" i="7" s="1"/>
  <c r="M74" i="7"/>
  <c r="M75" i="7"/>
  <c r="F75" i="7" s="1"/>
  <c r="F73" i="3" s="1"/>
  <c r="M76" i="7"/>
  <c r="F76" i="7" s="1"/>
  <c r="F74" i="3" s="1"/>
  <c r="M77" i="7"/>
  <c r="M78" i="7"/>
  <c r="M79" i="7"/>
  <c r="M80" i="7"/>
  <c r="M81" i="7"/>
  <c r="M82" i="7"/>
  <c r="M83" i="7"/>
  <c r="F83" i="7" s="1"/>
  <c r="F81" i="3" s="1"/>
  <c r="M84" i="7"/>
  <c r="F84" i="7" s="1"/>
  <c r="F82" i="3" s="1"/>
  <c r="M85" i="7"/>
  <c r="M86" i="7"/>
  <c r="F86" i="7" s="1"/>
  <c r="M87" i="7"/>
  <c r="F87" i="7" s="1"/>
  <c r="F85" i="3" s="1"/>
  <c r="N87" i="7"/>
  <c r="V87" i="7"/>
  <c r="X87" i="7"/>
  <c r="AB87" i="7"/>
  <c r="M88" i="7"/>
  <c r="F88" i="7" s="1"/>
  <c r="F86" i="3" s="1"/>
  <c r="T88" i="7"/>
  <c r="AB88" i="7"/>
  <c r="M89" i="7"/>
  <c r="AB89" i="7"/>
  <c r="M90" i="7"/>
  <c r="F90" i="7" s="1"/>
  <c r="M91" i="7"/>
  <c r="M92" i="7"/>
  <c r="M93" i="7"/>
  <c r="F93" i="7" s="1"/>
  <c r="F91" i="3" s="1"/>
  <c r="M94" i="7"/>
  <c r="F94" i="7" s="1"/>
  <c r="F92" i="3" s="1"/>
  <c r="M95" i="7"/>
  <c r="M96" i="7"/>
  <c r="F96" i="7" s="1"/>
  <c r="F94" i="3" s="1"/>
  <c r="M97" i="7"/>
  <c r="F97" i="7" s="1"/>
  <c r="F95" i="3" s="1"/>
  <c r="T97" i="7"/>
  <c r="M98" i="7"/>
  <c r="N98" i="7" s="1"/>
  <c r="F68" i="7"/>
  <c r="F77" i="7"/>
  <c r="F75" i="3" s="1"/>
  <c r="F78" i="7"/>
  <c r="F76" i="3" s="1"/>
  <c r="F79" i="7"/>
  <c r="L79" i="7" s="1"/>
  <c r="F80" i="7"/>
  <c r="F78" i="3" s="1"/>
  <c r="F81" i="7"/>
  <c r="F79" i="3" s="1"/>
  <c r="F82" i="7"/>
  <c r="F80" i="3" s="1"/>
  <c r="F89" i="7"/>
  <c r="P89" i="7" s="1"/>
  <c r="F91" i="7"/>
  <c r="X91" i="7" s="1"/>
  <c r="F92" i="7"/>
  <c r="J92" i="7" s="1"/>
  <c r="F95" i="7"/>
  <c r="F93" i="3" s="1"/>
  <c r="F98" i="7"/>
  <c r="F96" i="3" s="1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68" i="7"/>
  <c r="O92" i="3" l="1"/>
  <c r="U92" i="3"/>
  <c r="F88" i="3"/>
  <c r="V90" i="7"/>
  <c r="J90" i="7"/>
  <c r="L90" i="7"/>
  <c r="R90" i="7"/>
  <c r="T90" i="7"/>
  <c r="U80" i="3"/>
  <c r="O80" i="3"/>
  <c r="Z98" i="7"/>
  <c r="V97" i="7"/>
  <c r="J89" i="7"/>
  <c r="N88" i="7"/>
  <c r="P87" i="7"/>
  <c r="F74" i="7"/>
  <c r="B15" i="39"/>
  <c r="J86" i="3"/>
  <c r="U96" i="3"/>
  <c r="O96" i="3"/>
  <c r="U79" i="3"/>
  <c r="O79" i="3"/>
  <c r="X98" i="7"/>
  <c r="U86" i="3"/>
  <c r="O86" i="3"/>
  <c r="U93" i="3"/>
  <c r="O93" i="3"/>
  <c r="G93" i="3"/>
  <c r="V98" i="7"/>
  <c r="U95" i="3"/>
  <c r="O95" i="3"/>
  <c r="AB91" i="7"/>
  <c r="Z88" i="7"/>
  <c r="U85" i="3"/>
  <c r="O85" i="3"/>
  <c r="F74" i="38"/>
  <c r="G74" i="38" s="1"/>
  <c r="H15" i="39"/>
  <c r="T98" i="7"/>
  <c r="U94" i="3"/>
  <c r="O94" i="3"/>
  <c r="Z91" i="7"/>
  <c r="X88" i="7"/>
  <c r="Z87" i="7"/>
  <c r="R86" i="7"/>
  <c r="F84" i="3"/>
  <c r="F88" i="38"/>
  <c r="I86" i="3" s="1"/>
  <c r="V92" i="7"/>
  <c r="F90" i="3"/>
  <c r="R98" i="7"/>
  <c r="V88" i="7"/>
  <c r="J91" i="7"/>
  <c r="F89" i="3"/>
  <c r="P98" i="7"/>
  <c r="V91" i="7"/>
  <c r="O82" i="3"/>
  <c r="U82" i="3"/>
  <c r="N93" i="7"/>
  <c r="R88" i="7"/>
  <c r="T87" i="7"/>
  <c r="R83" i="7"/>
  <c r="J79" i="3"/>
  <c r="X89" i="7"/>
  <c r="F87" i="3"/>
  <c r="G86" i="3" s="1"/>
  <c r="O91" i="3"/>
  <c r="U91" i="3"/>
  <c r="P88" i="7"/>
  <c r="R87" i="7"/>
  <c r="U81" i="3"/>
  <c r="O81" i="3"/>
  <c r="U78" i="3"/>
  <c r="O78" i="3"/>
  <c r="F79" i="38"/>
  <c r="I77" i="3" s="1"/>
  <c r="Z79" i="7"/>
  <c r="F77" i="3"/>
  <c r="J79" i="7"/>
  <c r="U76" i="3"/>
  <c r="O76" i="3"/>
  <c r="AB78" i="7"/>
  <c r="M207" i="32"/>
  <c r="F77" i="38"/>
  <c r="I75" i="3" s="1"/>
  <c r="AB77" i="7"/>
  <c r="Z77" i="7"/>
  <c r="X77" i="7"/>
  <c r="V77" i="7"/>
  <c r="T77" i="7"/>
  <c r="O75" i="3"/>
  <c r="U75" i="3"/>
  <c r="M207" i="35"/>
  <c r="M208" i="35"/>
  <c r="M241" i="33"/>
  <c r="M208" i="32"/>
  <c r="P76" i="7"/>
  <c r="N76" i="7"/>
  <c r="U74" i="3"/>
  <c r="O74" i="3"/>
  <c r="V76" i="7"/>
  <c r="T76" i="7"/>
  <c r="R76" i="7"/>
  <c r="M209" i="34"/>
  <c r="M245" i="33"/>
  <c r="M211" i="8"/>
  <c r="N75" i="7"/>
  <c r="O73" i="3"/>
  <c r="U73" i="3"/>
  <c r="M211" i="35"/>
  <c r="M212" i="35"/>
  <c r="M210" i="35"/>
  <c r="M209" i="35"/>
  <c r="M211" i="34"/>
  <c r="M213" i="34"/>
  <c r="M208" i="34"/>
  <c r="M207" i="34"/>
  <c r="M215" i="34"/>
  <c r="M214" i="34"/>
  <c r="M210" i="34"/>
  <c r="M212" i="34"/>
  <c r="M244" i="33"/>
  <c r="M230" i="33"/>
  <c r="M232" i="33"/>
  <c r="M235" i="33"/>
  <c r="M234" i="33"/>
  <c r="M236" i="33"/>
  <c r="M238" i="33"/>
  <c r="M233" i="33"/>
  <c r="M240" i="33"/>
  <c r="M239" i="33"/>
  <c r="M237" i="33"/>
  <c r="M243" i="33"/>
  <c r="M242" i="33"/>
  <c r="M229" i="33"/>
  <c r="M228" i="33"/>
  <c r="M231" i="33"/>
  <c r="M212" i="8"/>
  <c r="M209" i="8"/>
  <c r="M207" i="8"/>
  <c r="M208" i="8"/>
  <c r="M213" i="8"/>
  <c r="M218" i="8"/>
  <c r="M216" i="8"/>
  <c r="M215" i="8"/>
  <c r="M219" i="8"/>
  <c r="M210" i="8"/>
  <c r="M217" i="8"/>
  <c r="M214" i="8"/>
  <c r="I72" i="3"/>
  <c r="J72" i="3" s="1"/>
  <c r="B7" i="39" s="1"/>
  <c r="V74" i="7"/>
  <c r="Z74" i="7"/>
  <c r="X74" i="7"/>
  <c r="P74" i="7"/>
  <c r="F72" i="3"/>
  <c r="V73" i="7"/>
  <c r="F71" i="3"/>
  <c r="N72" i="7"/>
  <c r="O70" i="3"/>
  <c r="U70" i="3"/>
  <c r="T71" i="7"/>
  <c r="R71" i="7"/>
  <c r="O69" i="3"/>
  <c r="U69" i="3"/>
  <c r="J71" i="7"/>
  <c r="AB71" i="7"/>
  <c r="P71" i="7"/>
  <c r="AB70" i="7"/>
  <c r="O68" i="3"/>
  <c r="U68" i="3"/>
  <c r="N69" i="7"/>
  <c r="F67" i="3"/>
  <c r="L68" i="7"/>
  <c r="F66" i="3"/>
  <c r="M267" i="34"/>
  <c r="M272" i="35"/>
  <c r="M267" i="35"/>
  <c r="M271" i="35"/>
  <c r="M269" i="35"/>
  <c r="M268" i="35"/>
  <c r="M274" i="34"/>
  <c r="M270" i="34"/>
  <c r="M275" i="34"/>
  <c r="M273" i="34"/>
  <c r="M272" i="34"/>
  <c r="M268" i="34"/>
  <c r="M271" i="34"/>
  <c r="M269" i="34"/>
  <c r="L267" i="35"/>
  <c r="L247" i="35"/>
  <c r="L227" i="35"/>
  <c r="L207" i="35"/>
  <c r="B34" i="39" s="1"/>
  <c r="L267" i="34"/>
  <c r="L247" i="34"/>
  <c r="L227" i="34"/>
  <c r="L207" i="34"/>
  <c r="B33" i="39" s="1"/>
  <c r="L297" i="33"/>
  <c r="L274" i="33"/>
  <c r="L251" i="33"/>
  <c r="L228" i="33"/>
  <c r="B32" i="39" s="1"/>
  <c r="L267" i="32"/>
  <c r="L247" i="32"/>
  <c r="L227" i="32"/>
  <c r="L207" i="32"/>
  <c r="B31" i="39" s="1"/>
  <c r="L267" i="47"/>
  <c r="L247" i="47"/>
  <c r="L227" i="47"/>
  <c r="L207" i="47"/>
  <c r="B35" i="39" s="1"/>
  <c r="L267" i="8"/>
  <c r="L247" i="8"/>
  <c r="L227" i="8"/>
  <c r="L207" i="8"/>
  <c r="B28" i="39" s="1"/>
  <c r="F95" i="38"/>
  <c r="F83" i="38"/>
  <c r="I81" i="3" s="1"/>
  <c r="G88" i="38"/>
  <c r="X96" i="7"/>
  <c r="Z96" i="7"/>
  <c r="AB96" i="7"/>
  <c r="P96" i="7"/>
  <c r="R96" i="7"/>
  <c r="T96" i="7"/>
  <c r="J96" i="7"/>
  <c r="V96" i="7"/>
  <c r="L96" i="7"/>
  <c r="N96" i="7"/>
  <c r="G95" i="7"/>
  <c r="Z97" i="7"/>
  <c r="AB97" i="7"/>
  <c r="X97" i="7"/>
  <c r="L97" i="7"/>
  <c r="J97" i="7"/>
  <c r="N97" i="7"/>
  <c r="R97" i="7"/>
  <c r="P97" i="7"/>
  <c r="T94" i="7"/>
  <c r="V94" i="7"/>
  <c r="X94" i="7"/>
  <c r="J94" i="7"/>
  <c r="R94" i="7"/>
  <c r="P94" i="7"/>
  <c r="L94" i="7"/>
  <c r="N94" i="7"/>
  <c r="X72" i="7"/>
  <c r="Z72" i="7"/>
  <c r="AB72" i="7"/>
  <c r="P72" i="7"/>
  <c r="R72" i="7"/>
  <c r="T72" i="7"/>
  <c r="V72" i="7"/>
  <c r="L72" i="7"/>
  <c r="J72" i="7"/>
  <c r="G88" i="7"/>
  <c r="X84" i="7"/>
  <c r="Z84" i="7"/>
  <c r="AB84" i="7"/>
  <c r="J84" i="7"/>
  <c r="L84" i="7"/>
  <c r="N84" i="7"/>
  <c r="P84" i="7"/>
  <c r="R84" i="7"/>
  <c r="T84" i="7"/>
  <c r="V84" i="7"/>
  <c r="T82" i="7"/>
  <c r="V82" i="7"/>
  <c r="X82" i="7"/>
  <c r="P82" i="7"/>
  <c r="R82" i="7"/>
  <c r="Z82" i="7"/>
  <c r="J82" i="7"/>
  <c r="AB82" i="7"/>
  <c r="AB94" i="7"/>
  <c r="P80" i="7"/>
  <c r="R80" i="7"/>
  <c r="T80" i="7"/>
  <c r="Z80" i="7"/>
  <c r="AB80" i="7"/>
  <c r="J80" i="7"/>
  <c r="L80" i="7"/>
  <c r="N80" i="7"/>
  <c r="V80" i="7"/>
  <c r="Z94" i="7"/>
  <c r="T70" i="7"/>
  <c r="V70" i="7"/>
  <c r="X70" i="7"/>
  <c r="L70" i="7"/>
  <c r="N70" i="7"/>
  <c r="J70" i="7"/>
  <c r="P70" i="7"/>
  <c r="R70" i="7"/>
  <c r="Z70" i="7"/>
  <c r="R93" i="7"/>
  <c r="T93" i="7"/>
  <c r="V93" i="7"/>
  <c r="P93" i="7"/>
  <c r="X93" i="7"/>
  <c r="Z93" i="7"/>
  <c r="AB93" i="7"/>
  <c r="J93" i="7"/>
  <c r="L93" i="7"/>
  <c r="AB86" i="7"/>
  <c r="J86" i="7"/>
  <c r="T86" i="7"/>
  <c r="V86" i="7"/>
  <c r="X86" i="7"/>
  <c r="Z86" i="7"/>
  <c r="N86" i="7"/>
  <c r="L86" i="7"/>
  <c r="V83" i="7"/>
  <c r="X83" i="7"/>
  <c r="Z83" i="7"/>
  <c r="T83" i="7"/>
  <c r="AB83" i="7"/>
  <c r="L83" i="7"/>
  <c r="P83" i="7"/>
  <c r="N83" i="7"/>
  <c r="J83" i="7"/>
  <c r="R81" i="7"/>
  <c r="T81" i="7"/>
  <c r="V81" i="7"/>
  <c r="J81" i="7"/>
  <c r="N81" i="7"/>
  <c r="L81" i="7"/>
  <c r="P81" i="7"/>
  <c r="X81" i="7"/>
  <c r="AB81" i="7"/>
  <c r="Z81" i="7"/>
  <c r="N82" i="7"/>
  <c r="L82" i="7"/>
  <c r="X80" i="7"/>
  <c r="V95" i="7"/>
  <c r="X95" i="7"/>
  <c r="Z95" i="7"/>
  <c r="J95" i="7"/>
  <c r="L95" i="7"/>
  <c r="N95" i="7"/>
  <c r="AB95" i="7"/>
  <c r="P95" i="7"/>
  <c r="R95" i="7"/>
  <c r="T95" i="7"/>
  <c r="P86" i="7"/>
  <c r="Z73" i="7"/>
  <c r="AB73" i="7"/>
  <c r="X73" i="7"/>
  <c r="R73" i="7"/>
  <c r="T73" i="7"/>
  <c r="J73" i="7"/>
  <c r="L73" i="7"/>
  <c r="N73" i="7"/>
  <c r="P73" i="7"/>
  <c r="R69" i="7"/>
  <c r="T69" i="7"/>
  <c r="V69" i="7"/>
  <c r="P69" i="7"/>
  <c r="X69" i="7"/>
  <c r="Z69" i="7"/>
  <c r="AB69" i="7"/>
  <c r="J69" i="7"/>
  <c r="L69" i="7"/>
  <c r="J75" i="7"/>
  <c r="L75" i="7"/>
  <c r="N78" i="7"/>
  <c r="P78" i="7"/>
  <c r="L77" i="7"/>
  <c r="N77" i="7"/>
  <c r="X78" i="7"/>
  <c r="N90" i="7"/>
  <c r="P90" i="7"/>
  <c r="Z92" i="7"/>
  <c r="P77" i="7"/>
  <c r="Z78" i="7"/>
  <c r="P91" i="7"/>
  <c r="R91" i="7"/>
  <c r="AB92" i="7"/>
  <c r="J76" i="7"/>
  <c r="L76" i="7"/>
  <c r="AB68" i="7"/>
  <c r="N91" i="7"/>
  <c r="V78" i="7"/>
  <c r="AB75" i="7"/>
  <c r="T74" i="7"/>
  <c r="Z68" i="7"/>
  <c r="X92" i="7"/>
  <c r="L91" i="7"/>
  <c r="Z89" i="7"/>
  <c r="AB79" i="7"/>
  <c r="T78" i="7"/>
  <c r="Z75" i="7"/>
  <c r="R74" i="7"/>
  <c r="X68" i="7"/>
  <c r="J77" i="7"/>
  <c r="V71" i="7"/>
  <c r="X71" i="7"/>
  <c r="Z71" i="7"/>
  <c r="AB98" i="7"/>
  <c r="J98" i="7"/>
  <c r="Z90" i="7"/>
  <c r="P79" i="7"/>
  <c r="R79" i="7"/>
  <c r="P92" i="7"/>
  <c r="R92" i="7"/>
  <c r="T92" i="7"/>
  <c r="T91" i="7"/>
  <c r="R77" i="7"/>
  <c r="AB74" i="7"/>
  <c r="G74" i="7"/>
  <c r="J74" i="7"/>
  <c r="L89" i="7"/>
  <c r="N89" i="7"/>
  <c r="J87" i="7"/>
  <c r="L87" i="7"/>
  <c r="R78" i="7"/>
  <c r="X75" i="7"/>
  <c r="V68" i="7"/>
  <c r="F85" i="7"/>
  <c r="F83" i="3" s="1"/>
  <c r="G79" i="3" s="1"/>
  <c r="N92" i="7"/>
  <c r="AB90" i="7"/>
  <c r="V89" i="7"/>
  <c r="X79" i="7"/>
  <c r="AB76" i="7"/>
  <c r="V75" i="7"/>
  <c r="N74" i="7"/>
  <c r="N71" i="7"/>
  <c r="N68" i="7"/>
  <c r="T89" i="7"/>
  <c r="V79" i="7"/>
  <c r="L78" i="7"/>
  <c r="Z76" i="7"/>
  <c r="T75" i="7"/>
  <c r="L98" i="7"/>
  <c r="L92" i="7"/>
  <c r="X90" i="7"/>
  <c r="R89" i="7"/>
  <c r="J88" i="7"/>
  <c r="L88" i="7"/>
  <c r="T79" i="7"/>
  <c r="J78" i="7"/>
  <c r="X76" i="7"/>
  <c r="R75" i="7"/>
  <c r="L74" i="7"/>
  <c r="L71" i="7"/>
  <c r="P68" i="7"/>
  <c r="R68" i="7"/>
  <c r="T68" i="7"/>
  <c r="N79" i="7"/>
  <c r="P75" i="7"/>
  <c r="J68" i="7"/>
  <c r="V86" i="3" l="1"/>
  <c r="P86" i="3"/>
  <c r="P79" i="3"/>
  <c r="V79" i="3"/>
  <c r="V93" i="3"/>
  <c r="P93" i="3"/>
  <c r="N85" i="7"/>
  <c r="U89" i="3"/>
  <c r="O89" i="3"/>
  <c r="U88" i="3"/>
  <c r="O88" i="3"/>
  <c r="G95" i="38"/>
  <c r="I93" i="3"/>
  <c r="J93" i="3" s="1"/>
  <c r="G81" i="7"/>
  <c r="H68" i="7"/>
  <c r="O84" i="3"/>
  <c r="U84" i="3"/>
  <c r="O83" i="3"/>
  <c r="U83" i="3"/>
  <c r="U87" i="3"/>
  <c r="O87" i="3"/>
  <c r="G81" i="38"/>
  <c r="O90" i="3"/>
  <c r="U90" i="3"/>
  <c r="O77" i="3"/>
  <c r="U77" i="3"/>
  <c r="O72" i="3"/>
  <c r="U72" i="3"/>
  <c r="G72" i="3"/>
  <c r="U71" i="3"/>
  <c r="O71" i="3"/>
  <c r="O67" i="3"/>
  <c r="U67" i="3"/>
  <c r="U66" i="3"/>
  <c r="O66" i="3"/>
  <c r="H66" i="3"/>
  <c r="E6" i="39" s="1"/>
  <c r="Z85" i="7"/>
  <c r="AB85" i="7"/>
  <c r="P85" i="7"/>
  <c r="R85" i="7"/>
  <c r="T85" i="7"/>
  <c r="X85" i="7"/>
  <c r="V85" i="7"/>
  <c r="J85" i="7"/>
  <c r="L85" i="7"/>
  <c r="M37" i="53"/>
  <c r="M36" i="53"/>
  <c r="M35" i="53"/>
  <c r="M34" i="53"/>
  <c r="M33" i="53"/>
  <c r="M38" i="53" s="1"/>
  <c r="K38" i="53" s="1"/>
  <c r="M29" i="53"/>
  <c r="M28" i="53"/>
  <c r="M27" i="53"/>
  <c r="M26" i="53"/>
  <c r="M25" i="53"/>
  <c r="M21" i="53"/>
  <c r="M20" i="53"/>
  <c r="M19" i="53"/>
  <c r="M18" i="53"/>
  <c r="M17" i="53"/>
  <c r="M13" i="53"/>
  <c r="M12" i="53"/>
  <c r="M11" i="53"/>
  <c r="M10" i="53"/>
  <c r="M9" i="53"/>
  <c r="M30" i="52"/>
  <c r="K30" i="52" s="1"/>
  <c r="M29" i="52"/>
  <c r="M28" i="52"/>
  <c r="M27" i="52"/>
  <c r="M26" i="52"/>
  <c r="M25" i="52"/>
  <c r="M21" i="52"/>
  <c r="M20" i="52"/>
  <c r="M19" i="52"/>
  <c r="M18" i="52"/>
  <c r="M17" i="52"/>
  <c r="M22" i="52" s="1"/>
  <c r="K22" i="52" s="1"/>
  <c r="M13" i="52"/>
  <c r="M12" i="52"/>
  <c r="M11" i="52"/>
  <c r="M10" i="52"/>
  <c r="M14" i="52" s="1"/>
  <c r="K14" i="52" s="1"/>
  <c r="M9" i="52"/>
  <c r="M37" i="51"/>
  <c r="M36" i="51"/>
  <c r="M35" i="51"/>
  <c r="M34" i="51"/>
  <c r="M33" i="51"/>
  <c r="M29" i="51"/>
  <c r="M28" i="51"/>
  <c r="M27" i="51"/>
  <c r="M26" i="51"/>
  <c r="M25" i="51"/>
  <c r="M21" i="51"/>
  <c r="M20" i="51"/>
  <c r="M19" i="51"/>
  <c r="M18" i="51"/>
  <c r="M17" i="51"/>
  <c r="M22" i="51" s="1"/>
  <c r="K22" i="51" s="1"/>
  <c r="M13" i="51"/>
  <c r="M12" i="51"/>
  <c r="M11" i="51"/>
  <c r="M10" i="51"/>
  <c r="M9" i="51"/>
  <c r="M29" i="50"/>
  <c r="M28" i="50"/>
  <c r="M27" i="50"/>
  <c r="M26" i="50"/>
  <c r="M25" i="50"/>
  <c r="M21" i="50"/>
  <c r="M20" i="50"/>
  <c r="M19" i="50"/>
  <c r="M18" i="50"/>
  <c r="M17" i="50"/>
  <c r="M22" i="50" s="1"/>
  <c r="K22" i="50" s="1"/>
  <c r="M13" i="50"/>
  <c r="M12" i="50"/>
  <c r="M11" i="50"/>
  <c r="M10" i="50"/>
  <c r="M14" i="50" s="1"/>
  <c r="K14" i="50" s="1"/>
  <c r="M9" i="50"/>
  <c r="M37" i="49"/>
  <c r="M36" i="49"/>
  <c r="M35" i="49"/>
  <c r="M34" i="49"/>
  <c r="M33" i="49"/>
  <c r="M29" i="49"/>
  <c r="M28" i="49"/>
  <c r="M27" i="49"/>
  <c r="M26" i="49"/>
  <c r="M25" i="49"/>
  <c r="M21" i="49"/>
  <c r="M20" i="49"/>
  <c r="M19" i="49"/>
  <c r="M18" i="49"/>
  <c r="M17" i="49"/>
  <c r="M13" i="49"/>
  <c r="M12" i="49"/>
  <c r="M11" i="49"/>
  <c r="M10" i="49"/>
  <c r="M14" i="49" s="1"/>
  <c r="K14" i="49" s="1"/>
  <c r="M9" i="49"/>
  <c r="M29" i="48"/>
  <c r="M28" i="48"/>
  <c r="M27" i="48"/>
  <c r="M26" i="48"/>
  <c r="M25" i="48"/>
  <c r="M21" i="48"/>
  <c r="M20" i="48"/>
  <c r="M19" i="48"/>
  <c r="M18" i="48"/>
  <c r="M17" i="48"/>
  <c r="M13" i="48"/>
  <c r="M12" i="48"/>
  <c r="M11" i="48"/>
  <c r="M10" i="48"/>
  <c r="M9" i="48"/>
  <c r="M30" i="48" l="1"/>
  <c r="K30" i="48" s="1"/>
  <c r="M38" i="49"/>
  <c r="K38" i="49" s="1"/>
  <c r="M30" i="50"/>
  <c r="K30" i="50" s="1"/>
  <c r="B6" i="39"/>
  <c r="B5" i="42"/>
  <c r="M22" i="48"/>
  <c r="K22" i="48" s="1"/>
  <c r="M22" i="49"/>
  <c r="K22" i="49" s="1"/>
  <c r="M14" i="51"/>
  <c r="K14" i="51" s="1"/>
  <c r="M14" i="48"/>
  <c r="K14" i="48" s="1"/>
  <c r="M38" i="51"/>
  <c r="K38" i="51" s="1"/>
  <c r="P72" i="3"/>
  <c r="B9" i="39" s="1"/>
  <c r="V72" i="3"/>
  <c r="B11" i="39" s="1"/>
  <c r="M30" i="51"/>
  <c r="K30" i="51" s="1"/>
  <c r="M30" i="49"/>
  <c r="K30" i="49" s="1"/>
  <c r="Q66" i="3"/>
  <c r="E9" i="39" s="1"/>
  <c r="W66" i="3"/>
  <c r="E11" i="39" s="1"/>
  <c r="M30" i="53"/>
  <c r="K30" i="53" s="1"/>
  <c r="M14" i="53"/>
  <c r="K14" i="53" s="1"/>
  <c r="M22" i="53"/>
  <c r="K22" i="53" s="1"/>
  <c r="D35" i="39"/>
  <c r="R58" i="40"/>
  <c r="R59" i="40"/>
  <c r="R60" i="40"/>
  <c r="R61" i="40"/>
  <c r="R62" i="40"/>
  <c r="R63" i="40"/>
  <c r="R64" i="40"/>
  <c r="G169" i="35" l="1"/>
  <c r="G172" i="35"/>
  <c r="G171" i="35"/>
  <c r="G170" i="35"/>
  <c r="G175" i="34"/>
  <c r="G174" i="34"/>
  <c r="G173" i="34"/>
  <c r="G172" i="34"/>
  <c r="G171" i="34"/>
  <c r="G170" i="34"/>
  <c r="G169" i="34"/>
  <c r="AV222" i="33"/>
  <c r="AV221" i="33"/>
  <c r="AV220" i="33"/>
  <c r="AV219" i="33"/>
  <c r="AV218" i="33"/>
  <c r="AV217" i="33"/>
  <c r="AV216" i="33"/>
  <c r="AV215" i="33"/>
  <c r="AV214" i="33"/>
  <c r="AV213" i="33"/>
  <c r="AV212" i="33"/>
  <c r="AV211" i="33"/>
  <c r="AV210" i="33"/>
  <c r="AV209" i="33"/>
  <c r="AV208" i="33"/>
  <c r="AV207" i="33"/>
  <c r="AV206" i="33"/>
  <c r="AV205" i="33"/>
  <c r="AQ222" i="33"/>
  <c r="AQ221" i="33"/>
  <c r="AQ220" i="33"/>
  <c r="AQ219" i="33"/>
  <c r="AQ218" i="33"/>
  <c r="AQ217" i="33"/>
  <c r="AQ216" i="33"/>
  <c r="AQ215" i="33"/>
  <c r="AQ214" i="33"/>
  <c r="AQ213" i="33"/>
  <c r="AQ212" i="33"/>
  <c r="AQ211" i="33"/>
  <c r="AQ210" i="33"/>
  <c r="AQ209" i="33"/>
  <c r="AQ208" i="33"/>
  <c r="AQ207" i="33"/>
  <c r="AQ206" i="33"/>
  <c r="AQ205" i="33"/>
  <c r="AL222" i="33"/>
  <c r="AL221" i="33"/>
  <c r="AL220" i="33"/>
  <c r="AL219" i="33"/>
  <c r="AL218" i="33"/>
  <c r="AL217" i="33"/>
  <c r="AL216" i="33"/>
  <c r="AL215" i="33"/>
  <c r="AL214" i="33"/>
  <c r="AL213" i="33"/>
  <c r="AL212" i="33"/>
  <c r="AL211" i="33"/>
  <c r="AL210" i="33"/>
  <c r="AL209" i="33"/>
  <c r="AL208" i="33"/>
  <c r="AL207" i="33"/>
  <c r="AL206" i="33"/>
  <c r="AL205" i="33"/>
  <c r="AG222" i="33"/>
  <c r="AG221" i="33"/>
  <c r="AG220" i="33"/>
  <c r="AG219" i="33"/>
  <c r="AG218" i="33"/>
  <c r="AG217" i="33"/>
  <c r="AG216" i="33"/>
  <c r="AG215" i="33"/>
  <c r="AG214" i="33"/>
  <c r="AG213" i="33"/>
  <c r="AG212" i="33"/>
  <c r="AG211" i="33"/>
  <c r="AG210" i="33"/>
  <c r="AG209" i="33"/>
  <c r="AG208" i="33"/>
  <c r="AG207" i="33"/>
  <c r="AG206" i="33"/>
  <c r="AG205" i="33"/>
  <c r="AB222" i="33"/>
  <c r="AB221" i="33"/>
  <c r="AB220" i="33"/>
  <c r="AB219" i="33"/>
  <c r="AB218" i="33"/>
  <c r="AB217" i="33"/>
  <c r="AB216" i="33"/>
  <c r="AB215" i="33"/>
  <c r="AB214" i="33"/>
  <c r="AB213" i="33"/>
  <c r="AB212" i="33"/>
  <c r="AB211" i="33"/>
  <c r="AB210" i="33"/>
  <c r="AB209" i="33"/>
  <c r="AB208" i="33"/>
  <c r="AB207" i="33"/>
  <c r="AB206" i="33"/>
  <c r="AB205" i="33"/>
  <c r="W222" i="33"/>
  <c r="W221" i="33"/>
  <c r="W220" i="33"/>
  <c r="W219" i="33"/>
  <c r="W218" i="33"/>
  <c r="W217" i="33"/>
  <c r="W216" i="33"/>
  <c r="W215" i="33"/>
  <c r="W214" i="33"/>
  <c r="W213" i="33"/>
  <c r="W212" i="33"/>
  <c r="W211" i="33"/>
  <c r="W210" i="33"/>
  <c r="W209" i="33"/>
  <c r="W208" i="33"/>
  <c r="W207" i="33"/>
  <c r="W206" i="33"/>
  <c r="W205" i="33"/>
  <c r="X205" i="33" s="1"/>
  <c r="R222" i="33"/>
  <c r="J222" i="33"/>
  <c r="I222" i="33"/>
  <c r="G222" i="33"/>
  <c r="R221" i="33"/>
  <c r="J221" i="33"/>
  <c r="I221" i="33"/>
  <c r="G221" i="33"/>
  <c r="R220" i="33"/>
  <c r="J220" i="33"/>
  <c r="I220" i="33"/>
  <c r="G220" i="33"/>
  <c r="R219" i="33"/>
  <c r="J219" i="33"/>
  <c r="I219" i="33"/>
  <c r="G219" i="33"/>
  <c r="R218" i="33"/>
  <c r="J218" i="33"/>
  <c r="I218" i="33"/>
  <c r="G218" i="33"/>
  <c r="R217" i="33"/>
  <c r="S217" i="33" s="1"/>
  <c r="J217" i="33"/>
  <c r="I217" i="33"/>
  <c r="G217" i="33"/>
  <c r="R216" i="33"/>
  <c r="J216" i="33"/>
  <c r="I216" i="33"/>
  <c r="G216" i="33"/>
  <c r="R215" i="33"/>
  <c r="J215" i="33"/>
  <c r="I215" i="33"/>
  <c r="G215" i="33"/>
  <c r="R214" i="33"/>
  <c r="J214" i="33"/>
  <c r="I214" i="33"/>
  <c r="G214" i="33"/>
  <c r="R213" i="33"/>
  <c r="J213" i="33"/>
  <c r="I213" i="33"/>
  <c r="G213" i="33"/>
  <c r="R212" i="33"/>
  <c r="J212" i="33"/>
  <c r="I212" i="33"/>
  <c r="G212" i="33"/>
  <c r="R211" i="33"/>
  <c r="J211" i="33"/>
  <c r="I211" i="33"/>
  <c r="G211" i="33"/>
  <c r="R210" i="33"/>
  <c r="J210" i="33"/>
  <c r="I210" i="33"/>
  <c r="G210" i="33"/>
  <c r="R209" i="33"/>
  <c r="J209" i="33"/>
  <c r="I209" i="33"/>
  <c r="G209" i="33"/>
  <c r="R208" i="33"/>
  <c r="J208" i="33"/>
  <c r="I208" i="33"/>
  <c r="G208" i="33"/>
  <c r="R207" i="33"/>
  <c r="J207" i="33"/>
  <c r="I207" i="33"/>
  <c r="G207" i="33"/>
  <c r="R206" i="33"/>
  <c r="S206" i="33" s="1"/>
  <c r="J206" i="33"/>
  <c r="I206" i="33"/>
  <c r="G206" i="33"/>
  <c r="R205" i="33"/>
  <c r="J205" i="33"/>
  <c r="I205" i="33"/>
  <c r="G205" i="33"/>
  <c r="AV191" i="33"/>
  <c r="AQ191" i="33"/>
  <c r="AL191" i="33"/>
  <c r="AG191" i="33"/>
  <c r="AB191" i="33"/>
  <c r="W191" i="33"/>
  <c r="R191" i="33"/>
  <c r="J191" i="33"/>
  <c r="I191" i="33"/>
  <c r="G191" i="33"/>
  <c r="G199" i="33"/>
  <c r="AC218" i="33" l="1"/>
  <c r="AR220" i="33"/>
  <c r="AC220" i="33"/>
  <c r="AH210" i="33"/>
  <c r="AW212" i="33"/>
  <c r="AW220" i="33"/>
  <c r="S209" i="33"/>
  <c r="S215" i="33"/>
  <c r="S219" i="33"/>
  <c r="S221" i="33"/>
  <c r="X215" i="33"/>
  <c r="AC205" i="33"/>
  <c r="AW205" i="33"/>
  <c r="S207" i="33"/>
  <c r="AC214" i="33"/>
  <c r="AR208" i="33"/>
  <c r="AW214" i="33"/>
  <c r="AC208" i="33"/>
  <c r="AW208" i="33"/>
  <c r="S208" i="33"/>
  <c r="S210" i="33"/>
  <c r="S212" i="33"/>
  <c r="S218" i="33"/>
  <c r="S220" i="33"/>
  <c r="S222" i="33"/>
  <c r="K205" i="33"/>
  <c r="AW213" i="33"/>
  <c r="AW215" i="33"/>
  <c r="AW222" i="33"/>
  <c r="AW206" i="33"/>
  <c r="AW207" i="33"/>
  <c r="AW217" i="33"/>
  <c r="AW216" i="33"/>
  <c r="AW218" i="33"/>
  <c r="AW219" i="33"/>
  <c r="AW209" i="33"/>
  <c r="AW210" i="33"/>
  <c r="AW211" i="33"/>
  <c r="AW221" i="33"/>
  <c r="AR222" i="33"/>
  <c r="AR214" i="33"/>
  <c r="AR215" i="33"/>
  <c r="AR216" i="33"/>
  <c r="AR218" i="33"/>
  <c r="AR221" i="33"/>
  <c r="AR217" i="33"/>
  <c r="AR219" i="33"/>
  <c r="AR209" i="33"/>
  <c r="AR212" i="33"/>
  <c r="AR213" i="33"/>
  <c r="AR210" i="33"/>
  <c r="AR211" i="33"/>
  <c r="AR205" i="33"/>
  <c r="AR206" i="33"/>
  <c r="AR207" i="33"/>
  <c r="AM205" i="33"/>
  <c r="AM218" i="33"/>
  <c r="AM207" i="33"/>
  <c r="AM209" i="33"/>
  <c r="AM221" i="33"/>
  <c r="AM216" i="33"/>
  <c r="AM217" i="33"/>
  <c r="AM206" i="33"/>
  <c r="AM210" i="33"/>
  <c r="AM211" i="33"/>
  <c r="AM215" i="33"/>
  <c r="AM219" i="33"/>
  <c r="AM208" i="33"/>
  <c r="AM222" i="33"/>
  <c r="AM212" i="33"/>
  <c r="AM220" i="33"/>
  <c r="AM213" i="33"/>
  <c r="AM214" i="33"/>
  <c r="AH211" i="33"/>
  <c r="AH214" i="33"/>
  <c r="AH215" i="33"/>
  <c r="AH216" i="33"/>
  <c r="AH212" i="33"/>
  <c r="AH218" i="33"/>
  <c r="AH207" i="33"/>
  <c r="AH219" i="33"/>
  <c r="AH222" i="33"/>
  <c r="AH217" i="33"/>
  <c r="AH208" i="33"/>
  <c r="AH220" i="33"/>
  <c r="AH213" i="33"/>
  <c r="AH205" i="33"/>
  <c r="AH206" i="33"/>
  <c r="AH209" i="33"/>
  <c r="AH221" i="33"/>
  <c r="AC211" i="33"/>
  <c r="AC221" i="33"/>
  <c r="AC210" i="33"/>
  <c r="AC213" i="33"/>
  <c r="AC219" i="33"/>
  <c r="AC222" i="33"/>
  <c r="AC215" i="33"/>
  <c r="AC212" i="33"/>
  <c r="AC206" i="33"/>
  <c r="AC216" i="33"/>
  <c r="AC207" i="33"/>
  <c r="AC217" i="33"/>
  <c r="X206" i="33"/>
  <c r="X208" i="33"/>
  <c r="X220" i="33"/>
  <c r="X209" i="33"/>
  <c r="X221" i="33"/>
  <c r="X217" i="33"/>
  <c r="X207" i="33"/>
  <c r="X219" i="33"/>
  <c r="X212" i="33"/>
  <c r="X216" i="33"/>
  <c r="X218" i="33"/>
  <c r="X222" i="33"/>
  <c r="X213" i="33"/>
  <c r="X210" i="33"/>
  <c r="Y205" i="33"/>
  <c r="S214" i="33"/>
  <c r="S211" i="33"/>
  <c r="S216" i="33"/>
  <c r="S205" i="33"/>
  <c r="T205" i="33"/>
  <c r="S213" i="33"/>
  <c r="H205" i="33"/>
  <c r="AX205" i="33"/>
  <c r="K209" i="33"/>
  <c r="AS205" i="33"/>
  <c r="AN205" i="33"/>
  <c r="K214" i="33"/>
  <c r="K210" i="33"/>
  <c r="K213" i="33"/>
  <c r="AI205" i="33"/>
  <c r="K216" i="33"/>
  <c r="K207" i="33"/>
  <c r="AD205" i="33"/>
  <c r="AC209" i="33"/>
  <c r="K212" i="33"/>
  <c r="K217" i="33"/>
  <c r="K221" i="33"/>
  <c r="X211" i="33"/>
  <c r="K206" i="33"/>
  <c r="X214" i="33"/>
  <c r="K211" i="33"/>
  <c r="K215" i="33"/>
  <c r="K220" i="33"/>
  <c r="K219" i="33"/>
  <c r="K218" i="33"/>
  <c r="K208" i="33"/>
  <c r="K222" i="33"/>
  <c r="K191" i="33"/>
  <c r="M217" i="33" l="1"/>
  <c r="M209" i="33"/>
  <c r="M205" i="33"/>
  <c r="M221" i="33"/>
  <c r="M208" i="33"/>
  <c r="M216" i="33"/>
  <c r="M212" i="33"/>
  <c r="M219" i="33"/>
  <c r="M210" i="33"/>
  <c r="M222" i="33"/>
  <c r="M218" i="33"/>
  <c r="M207" i="33"/>
  <c r="M220" i="33"/>
  <c r="M215" i="33"/>
  <c r="M211" i="33"/>
  <c r="M213" i="33"/>
  <c r="M206" i="33"/>
  <c r="M214" i="33"/>
  <c r="L205" i="33"/>
  <c r="C1" i="33" s="1"/>
  <c r="M9" i="20" l="1"/>
  <c r="M10" i="20"/>
  <c r="M11" i="20"/>
  <c r="M12" i="20"/>
  <c r="M13" i="20"/>
  <c r="M17" i="20"/>
  <c r="M18" i="20"/>
  <c r="M19" i="20"/>
  <c r="M20" i="20"/>
  <c r="M21" i="20"/>
  <c r="R51" i="40" l="1"/>
  <c r="R57" i="40"/>
  <c r="R56" i="40"/>
  <c r="R55" i="40"/>
  <c r="R54" i="40"/>
  <c r="R53" i="40"/>
  <c r="R52" i="40"/>
  <c r="G152" i="35"/>
  <c r="G151" i="35"/>
  <c r="G150" i="35"/>
  <c r="G149" i="35"/>
  <c r="G155" i="34"/>
  <c r="G154" i="34"/>
  <c r="G153" i="34"/>
  <c r="G152" i="34"/>
  <c r="G151" i="34"/>
  <c r="G150" i="34"/>
  <c r="G149" i="34"/>
  <c r="G176" i="33"/>
  <c r="G133" i="35" l="1"/>
  <c r="R44" i="40"/>
  <c r="R45" i="40"/>
  <c r="R46" i="40"/>
  <c r="R47" i="40"/>
  <c r="R48" i="40"/>
  <c r="R49" i="40"/>
  <c r="R50" i="40"/>
  <c r="G132" i="35"/>
  <c r="G131" i="35"/>
  <c r="G130" i="35"/>
  <c r="G129" i="35"/>
  <c r="G129" i="34"/>
  <c r="G130" i="34"/>
  <c r="G131" i="34"/>
  <c r="G132" i="34"/>
  <c r="G133" i="34"/>
  <c r="G134" i="34"/>
  <c r="G135" i="34"/>
  <c r="G136" i="34"/>
  <c r="G137" i="34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AV201" i="35" l="1"/>
  <c r="AW201" i="35" s="1"/>
  <c r="AQ201" i="35"/>
  <c r="AR201" i="35" s="1"/>
  <c r="AM201" i="35"/>
  <c r="AL201" i="35"/>
  <c r="AG201" i="35"/>
  <c r="AH201" i="35" s="1"/>
  <c r="AB201" i="35"/>
  <c r="AC201" i="35" s="1"/>
  <c r="X201" i="35"/>
  <c r="W201" i="35"/>
  <c r="R201" i="35"/>
  <c r="K201" i="35" s="1"/>
  <c r="M201" i="35" s="1"/>
  <c r="J201" i="35"/>
  <c r="I201" i="35"/>
  <c r="AV200" i="35"/>
  <c r="AW200" i="35" s="1"/>
  <c r="AQ200" i="35"/>
  <c r="AR200" i="35" s="1"/>
  <c r="AL200" i="35"/>
  <c r="AM200" i="35" s="1"/>
  <c r="AG200" i="35"/>
  <c r="AH200" i="35" s="1"/>
  <c r="AB200" i="35"/>
  <c r="AC200" i="35" s="1"/>
  <c r="X200" i="35"/>
  <c r="W200" i="35"/>
  <c r="R200" i="35"/>
  <c r="S200" i="35" s="1"/>
  <c r="J200" i="35"/>
  <c r="I200" i="35"/>
  <c r="AV199" i="35"/>
  <c r="AW199" i="35" s="1"/>
  <c r="AQ199" i="35"/>
  <c r="AR199" i="35" s="1"/>
  <c r="AM199" i="35"/>
  <c r="AL199" i="35"/>
  <c r="AG199" i="35"/>
  <c r="AH199" i="35" s="1"/>
  <c r="AB199" i="35"/>
  <c r="AC199" i="35" s="1"/>
  <c r="W199" i="35"/>
  <c r="X199" i="35" s="1"/>
  <c r="R199" i="35"/>
  <c r="S199" i="35" s="1"/>
  <c r="J199" i="35"/>
  <c r="I199" i="35"/>
  <c r="AV198" i="35"/>
  <c r="AW198" i="35" s="1"/>
  <c r="AR198" i="35"/>
  <c r="AQ198" i="35"/>
  <c r="AL198" i="35"/>
  <c r="AM198" i="35" s="1"/>
  <c r="AG198" i="35"/>
  <c r="AH198" i="35" s="1"/>
  <c r="AB198" i="35"/>
  <c r="AC198" i="35" s="1"/>
  <c r="X198" i="35"/>
  <c r="W198" i="35"/>
  <c r="R198" i="35"/>
  <c r="S198" i="35" s="1"/>
  <c r="J198" i="35"/>
  <c r="I198" i="35"/>
  <c r="AV197" i="35"/>
  <c r="AW197" i="35" s="1"/>
  <c r="AQ197" i="35"/>
  <c r="AR197" i="35" s="1"/>
  <c r="AM197" i="35"/>
  <c r="AL197" i="35"/>
  <c r="AG197" i="35"/>
  <c r="AH197" i="35" s="1"/>
  <c r="AB197" i="35"/>
  <c r="AC197" i="35" s="1"/>
  <c r="X197" i="35"/>
  <c r="W197" i="35"/>
  <c r="R197" i="35"/>
  <c r="J197" i="35"/>
  <c r="I197" i="35"/>
  <c r="AV196" i="35"/>
  <c r="AW196" i="35" s="1"/>
  <c r="AR196" i="35"/>
  <c r="AQ196" i="35"/>
  <c r="AL196" i="35"/>
  <c r="AM196" i="35" s="1"/>
  <c r="AG196" i="35"/>
  <c r="AH196" i="35" s="1"/>
  <c r="AB196" i="35"/>
  <c r="AC196" i="35" s="1"/>
  <c r="W196" i="35"/>
  <c r="X196" i="35" s="1"/>
  <c r="R196" i="35"/>
  <c r="S196" i="35" s="1"/>
  <c r="J196" i="35"/>
  <c r="I196" i="35"/>
  <c r="AV195" i="35"/>
  <c r="AW195" i="35" s="1"/>
  <c r="AQ195" i="35"/>
  <c r="AR195" i="35" s="1"/>
  <c r="AM195" i="35"/>
  <c r="AL195" i="35"/>
  <c r="AG195" i="35"/>
  <c r="AH195" i="35" s="1"/>
  <c r="AB195" i="35"/>
  <c r="AC195" i="35" s="1"/>
  <c r="W195" i="35"/>
  <c r="X195" i="35" s="1"/>
  <c r="R195" i="35"/>
  <c r="J195" i="35"/>
  <c r="I195" i="35"/>
  <c r="AV194" i="35"/>
  <c r="AW194" i="35" s="1"/>
  <c r="AQ194" i="35"/>
  <c r="AR194" i="35" s="1"/>
  <c r="AL194" i="35"/>
  <c r="AM194" i="35" s="1"/>
  <c r="AG194" i="35"/>
  <c r="AH194" i="35" s="1"/>
  <c r="AB194" i="35"/>
  <c r="AC194" i="35" s="1"/>
  <c r="W194" i="35"/>
  <c r="X194" i="35" s="1"/>
  <c r="R194" i="35"/>
  <c r="S194" i="35" s="1"/>
  <c r="J194" i="35"/>
  <c r="I194" i="35"/>
  <c r="AV193" i="35"/>
  <c r="AW193" i="35" s="1"/>
  <c r="AQ193" i="35"/>
  <c r="AR193" i="35" s="1"/>
  <c r="AL193" i="35"/>
  <c r="AM193" i="35" s="1"/>
  <c r="AG193" i="35"/>
  <c r="AH193" i="35" s="1"/>
  <c r="AB193" i="35"/>
  <c r="AC193" i="35" s="1"/>
  <c r="W193" i="35"/>
  <c r="X193" i="35" s="1"/>
  <c r="R193" i="35"/>
  <c r="K193" i="35" s="1"/>
  <c r="M193" i="35" s="1"/>
  <c r="J193" i="35"/>
  <c r="I193" i="35"/>
  <c r="AV192" i="35"/>
  <c r="AQ192" i="35"/>
  <c r="AL192" i="35"/>
  <c r="AG192" i="35"/>
  <c r="AB192" i="35"/>
  <c r="W192" i="35"/>
  <c r="R192" i="35"/>
  <c r="J192" i="35"/>
  <c r="I192" i="35"/>
  <c r="AV191" i="35"/>
  <c r="AQ191" i="35"/>
  <c r="AL191" i="35"/>
  <c r="AG191" i="35"/>
  <c r="AB191" i="35"/>
  <c r="W191" i="35"/>
  <c r="R191" i="35"/>
  <c r="S191" i="35" s="1"/>
  <c r="J191" i="35"/>
  <c r="I191" i="35"/>
  <c r="AV190" i="35"/>
  <c r="AQ190" i="35"/>
  <c r="AL190" i="35"/>
  <c r="AM189" i="35" s="1"/>
  <c r="AG190" i="35"/>
  <c r="AB190" i="35"/>
  <c r="W190" i="35"/>
  <c r="R190" i="35"/>
  <c r="J190" i="35"/>
  <c r="I190" i="35"/>
  <c r="AV189" i="35"/>
  <c r="AQ189" i="35"/>
  <c r="AR189" i="35" s="1"/>
  <c r="AL189" i="35"/>
  <c r="AG189" i="35"/>
  <c r="AB189" i="35"/>
  <c r="W189" i="35"/>
  <c r="R189" i="35"/>
  <c r="J189" i="35"/>
  <c r="I189" i="35"/>
  <c r="AV188" i="35"/>
  <c r="AQ188" i="35"/>
  <c r="AL188" i="35"/>
  <c r="AG188" i="35"/>
  <c r="AB188" i="35"/>
  <c r="W188" i="35"/>
  <c r="R188" i="35"/>
  <c r="J188" i="35"/>
  <c r="I188" i="35"/>
  <c r="G188" i="35"/>
  <c r="AV187" i="35"/>
  <c r="AQ187" i="35"/>
  <c r="AL187" i="35"/>
  <c r="AG187" i="35"/>
  <c r="AB187" i="35"/>
  <c r="W187" i="35"/>
  <c r="R187" i="35"/>
  <c r="J187" i="35"/>
  <c r="I187" i="35"/>
  <c r="G187" i="35"/>
  <c r="H187" i="35" s="1"/>
  <c r="AV181" i="35"/>
  <c r="AW181" i="35" s="1"/>
  <c r="AQ181" i="35"/>
  <c r="AR181" i="35" s="1"/>
  <c r="AL181" i="35"/>
  <c r="AM181" i="35" s="1"/>
  <c r="AG181" i="35"/>
  <c r="AH181" i="35" s="1"/>
  <c r="AB181" i="35"/>
  <c r="W181" i="35"/>
  <c r="X181" i="35" s="1"/>
  <c r="S181" i="35"/>
  <c r="R181" i="35"/>
  <c r="J181" i="35"/>
  <c r="I181" i="35"/>
  <c r="AV180" i="35"/>
  <c r="AW180" i="35" s="1"/>
  <c r="AQ180" i="35"/>
  <c r="AR180" i="35" s="1"/>
  <c r="AL180" i="35"/>
  <c r="AM180" i="35" s="1"/>
  <c r="AG180" i="35"/>
  <c r="AH180" i="35" s="1"/>
  <c r="AB180" i="35"/>
  <c r="AC180" i="35" s="1"/>
  <c r="W180" i="35"/>
  <c r="X180" i="35" s="1"/>
  <c r="R180" i="35"/>
  <c r="S180" i="35" s="1"/>
  <c r="J180" i="35"/>
  <c r="I180" i="35"/>
  <c r="AV179" i="35"/>
  <c r="AW179" i="35" s="1"/>
  <c r="AQ179" i="35"/>
  <c r="AR179" i="35" s="1"/>
  <c r="AL179" i="35"/>
  <c r="AM179" i="35" s="1"/>
  <c r="AG179" i="35"/>
  <c r="AH179" i="35" s="1"/>
  <c r="AB179" i="35"/>
  <c r="AC179" i="35" s="1"/>
  <c r="W179" i="35"/>
  <c r="X179" i="35" s="1"/>
  <c r="R179" i="35"/>
  <c r="S179" i="35" s="1"/>
  <c r="J179" i="35"/>
  <c r="I179" i="35"/>
  <c r="AV178" i="35"/>
  <c r="AW178" i="35" s="1"/>
  <c r="AQ178" i="35"/>
  <c r="AR178" i="35" s="1"/>
  <c r="AM178" i="35"/>
  <c r="AL178" i="35"/>
  <c r="AG178" i="35"/>
  <c r="AH178" i="35" s="1"/>
  <c r="AB178" i="35"/>
  <c r="AC178" i="35" s="1"/>
  <c r="W178" i="35"/>
  <c r="X178" i="35" s="1"/>
  <c r="R178" i="35"/>
  <c r="S178" i="35" s="1"/>
  <c r="J178" i="35"/>
  <c r="I178" i="35"/>
  <c r="AV177" i="35"/>
  <c r="AW177" i="35" s="1"/>
  <c r="AQ177" i="35"/>
  <c r="AR177" i="35" s="1"/>
  <c r="AL177" i="35"/>
  <c r="AM177" i="35" s="1"/>
  <c r="AG177" i="35"/>
  <c r="AH177" i="35" s="1"/>
  <c r="AB177" i="35"/>
  <c r="W177" i="35"/>
  <c r="X177" i="35" s="1"/>
  <c r="R177" i="35"/>
  <c r="S177" i="35" s="1"/>
  <c r="J177" i="35"/>
  <c r="I177" i="35"/>
  <c r="AV176" i="35"/>
  <c r="AW176" i="35" s="1"/>
  <c r="AQ176" i="35"/>
  <c r="AR176" i="35" s="1"/>
  <c r="AL176" i="35"/>
  <c r="AM176" i="35" s="1"/>
  <c r="AH176" i="35"/>
  <c r="AG176" i="35"/>
  <c r="AB176" i="35"/>
  <c r="AC176" i="35" s="1"/>
  <c r="W176" i="35"/>
  <c r="X176" i="35" s="1"/>
  <c r="R176" i="35"/>
  <c r="S176" i="35" s="1"/>
  <c r="J176" i="35"/>
  <c r="I176" i="35"/>
  <c r="AV175" i="35"/>
  <c r="AW175" i="35" s="1"/>
  <c r="AQ175" i="35"/>
  <c r="AR175" i="35" s="1"/>
  <c r="AL175" i="35"/>
  <c r="AM175" i="35" s="1"/>
  <c r="AG175" i="35"/>
  <c r="AH175" i="35" s="1"/>
  <c r="AC175" i="35"/>
  <c r="AB175" i="35"/>
  <c r="W175" i="35"/>
  <c r="X175" i="35" s="1"/>
  <c r="R175" i="35"/>
  <c r="S175" i="35" s="1"/>
  <c r="J175" i="35"/>
  <c r="I175" i="35"/>
  <c r="AV174" i="35"/>
  <c r="AW174" i="35" s="1"/>
  <c r="AQ174" i="35"/>
  <c r="AR174" i="35" s="1"/>
  <c r="AM174" i="35"/>
  <c r="AL174" i="35"/>
  <c r="AG174" i="35"/>
  <c r="AH174" i="35" s="1"/>
  <c r="AB174" i="35"/>
  <c r="AC174" i="35" s="1"/>
  <c r="W174" i="35"/>
  <c r="X174" i="35" s="1"/>
  <c r="R174" i="35"/>
  <c r="S174" i="35" s="1"/>
  <c r="J174" i="35"/>
  <c r="I174" i="35"/>
  <c r="AV173" i="35"/>
  <c r="AW173" i="35" s="1"/>
  <c r="AQ173" i="35"/>
  <c r="AR173" i="35" s="1"/>
  <c r="AL173" i="35"/>
  <c r="AM173" i="35" s="1"/>
  <c r="AG173" i="35"/>
  <c r="AH173" i="35" s="1"/>
  <c r="AB173" i="35"/>
  <c r="W173" i="35"/>
  <c r="X173" i="35" s="1"/>
  <c r="R173" i="35"/>
  <c r="S173" i="35" s="1"/>
  <c r="J173" i="35"/>
  <c r="I173" i="35"/>
  <c r="AV172" i="35"/>
  <c r="AQ172" i="35"/>
  <c r="AL172" i="35"/>
  <c r="AG172" i="35"/>
  <c r="AB172" i="35"/>
  <c r="W172" i="35"/>
  <c r="R172" i="35"/>
  <c r="J172" i="35"/>
  <c r="I172" i="35"/>
  <c r="AV171" i="35"/>
  <c r="AQ171" i="35"/>
  <c r="AL171" i="35"/>
  <c r="AG171" i="35"/>
  <c r="AB171" i="35"/>
  <c r="W171" i="35"/>
  <c r="R171" i="35"/>
  <c r="J171" i="35"/>
  <c r="I171" i="35"/>
  <c r="AV170" i="35"/>
  <c r="AQ170" i="35"/>
  <c r="AL170" i="35"/>
  <c r="AG170" i="35"/>
  <c r="AB170" i="35"/>
  <c r="W170" i="35"/>
  <c r="R170" i="35"/>
  <c r="J170" i="35"/>
  <c r="I170" i="35"/>
  <c r="AV169" i="35"/>
  <c r="AQ169" i="35"/>
  <c r="AL169" i="35"/>
  <c r="AG169" i="35"/>
  <c r="AB169" i="35"/>
  <c r="W169" i="35"/>
  <c r="R169" i="35"/>
  <c r="J169" i="35"/>
  <c r="I169" i="35"/>
  <c r="AV168" i="35"/>
  <c r="AQ168" i="35"/>
  <c r="AL168" i="35"/>
  <c r="AG168" i="35"/>
  <c r="AB168" i="35"/>
  <c r="W168" i="35"/>
  <c r="R168" i="35"/>
  <c r="J168" i="35"/>
  <c r="I168" i="35"/>
  <c r="G168" i="35"/>
  <c r="AV167" i="35"/>
  <c r="AQ167" i="35"/>
  <c r="AL167" i="35"/>
  <c r="AG167" i="35"/>
  <c r="AB167" i="35"/>
  <c r="W167" i="35"/>
  <c r="R167" i="35"/>
  <c r="J167" i="35"/>
  <c r="I167" i="35"/>
  <c r="G167" i="35"/>
  <c r="AV161" i="35"/>
  <c r="AW161" i="35" s="1"/>
  <c r="AQ161" i="35"/>
  <c r="AR161" i="35" s="1"/>
  <c r="AL161" i="35"/>
  <c r="AM161" i="35" s="1"/>
  <c r="AG161" i="35"/>
  <c r="AH161" i="35" s="1"/>
  <c r="AB161" i="35"/>
  <c r="AC161" i="35" s="1"/>
  <c r="W161" i="35"/>
  <c r="X161" i="35" s="1"/>
  <c r="R161" i="35"/>
  <c r="S161" i="35" s="1"/>
  <c r="J161" i="35"/>
  <c r="I161" i="35"/>
  <c r="AV160" i="35"/>
  <c r="AW160" i="35" s="1"/>
  <c r="AQ160" i="35"/>
  <c r="AR160" i="35" s="1"/>
  <c r="AL160" i="35"/>
  <c r="AM160" i="35" s="1"/>
  <c r="AG160" i="35"/>
  <c r="AH160" i="35" s="1"/>
  <c r="AB160" i="35"/>
  <c r="AC160" i="35" s="1"/>
  <c r="W160" i="35"/>
  <c r="X160" i="35" s="1"/>
  <c r="R160" i="35"/>
  <c r="S160" i="35" s="1"/>
  <c r="J160" i="35"/>
  <c r="I160" i="35"/>
  <c r="AV159" i="35"/>
  <c r="AW159" i="35" s="1"/>
  <c r="AQ159" i="35"/>
  <c r="AR159" i="35" s="1"/>
  <c r="AL159" i="35"/>
  <c r="AM159" i="35" s="1"/>
  <c r="AG159" i="35"/>
  <c r="AH159" i="35" s="1"/>
  <c r="AB159" i="35"/>
  <c r="AC159" i="35" s="1"/>
  <c r="W159" i="35"/>
  <c r="X159" i="35" s="1"/>
  <c r="R159" i="35"/>
  <c r="J159" i="35"/>
  <c r="I159" i="35"/>
  <c r="AV158" i="35"/>
  <c r="AW158" i="35" s="1"/>
  <c r="AQ158" i="35"/>
  <c r="AR158" i="35" s="1"/>
  <c r="AL158" i="35"/>
  <c r="AM158" i="35" s="1"/>
  <c r="AH158" i="35"/>
  <c r="AG158" i="35"/>
  <c r="AB158" i="35"/>
  <c r="AC158" i="35" s="1"/>
  <c r="W158" i="35"/>
  <c r="X158" i="35" s="1"/>
  <c r="R158" i="35"/>
  <c r="S158" i="35" s="1"/>
  <c r="J158" i="35"/>
  <c r="I158" i="35"/>
  <c r="AV157" i="35"/>
  <c r="AW157" i="35" s="1"/>
  <c r="AQ157" i="35"/>
  <c r="AR157" i="35" s="1"/>
  <c r="AL157" i="35"/>
  <c r="AM157" i="35" s="1"/>
  <c r="AG157" i="35"/>
  <c r="AH157" i="35" s="1"/>
  <c r="AB157" i="35"/>
  <c r="AC157" i="35" s="1"/>
  <c r="W157" i="35"/>
  <c r="X157" i="35" s="1"/>
  <c r="R157" i="35"/>
  <c r="S157" i="35" s="1"/>
  <c r="J157" i="35"/>
  <c r="I157" i="35"/>
  <c r="AV156" i="35"/>
  <c r="AW156" i="35" s="1"/>
  <c r="AQ156" i="35"/>
  <c r="AR156" i="35" s="1"/>
  <c r="AL156" i="35"/>
  <c r="AM156" i="35" s="1"/>
  <c r="AG156" i="35"/>
  <c r="AH156" i="35" s="1"/>
  <c r="AB156" i="35"/>
  <c r="AC156" i="35" s="1"/>
  <c r="W156" i="35"/>
  <c r="X156" i="35" s="1"/>
  <c r="R156" i="35"/>
  <c r="S156" i="35" s="1"/>
  <c r="J156" i="35"/>
  <c r="I156" i="35"/>
  <c r="AV155" i="35"/>
  <c r="AW155" i="35" s="1"/>
  <c r="AQ155" i="35"/>
  <c r="AR155" i="35" s="1"/>
  <c r="AL155" i="35"/>
  <c r="AM155" i="35" s="1"/>
  <c r="AG155" i="35"/>
  <c r="AH155" i="35" s="1"/>
  <c r="AB155" i="35"/>
  <c r="AC155" i="35" s="1"/>
  <c r="W155" i="35"/>
  <c r="X155" i="35" s="1"/>
  <c r="R155" i="35"/>
  <c r="J155" i="35"/>
  <c r="I155" i="35"/>
  <c r="AV154" i="35"/>
  <c r="AW154" i="35" s="1"/>
  <c r="AQ154" i="35"/>
  <c r="AR154" i="35" s="1"/>
  <c r="AL154" i="35"/>
  <c r="AM154" i="35" s="1"/>
  <c r="AG154" i="35"/>
  <c r="AH154" i="35" s="1"/>
  <c r="AB154" i="35"/>
  <c r="AC154" i="35" s="1"/>
  <c r="X154" i="35"/>
  <c r="W154" i="35"/>
  <c r="R154" i="35"/>
  <c r="S154" i="35" s="1"/>
  <c r="J154" i="35"/>
  <c r="I154" i="35"/>
  <c r="AV153" i="35"/>
  <c r="AW153" i="35" s="1"/>
  <c r="AQ153" i="35"/>
  <c r="AR153" i="35" s="1"/>
  <c r="AL153" i="35"/>
  <c r="AM153" i="35" s="1"/>
  <c r="AG153" i="35"/>
  <c r="AH153" i="35" s="1"/>
  <c r="AB153" i="35"/>
  <c r="AC153" i="35" s="1"/>
  <c r="W153" i="35"/>
  <c r="X153" i="35" s="1"/>
  <c r="R153" i="35"/>
  <c r="S153" i="35" s="1"/>
  <c r="J153" i="35"/>
  <c r="I153" i="35"/>
  <c r="AV152" i="35"/>
  <c r="AQ152" i="35"/>
  <c r="AL152" i="35"/>
  <c r="AG152" i="35"/>
  <c r="AB152" i="35"/>
  <c r="W152" i="35"/>
  <c r="R152" i="35"/>
  <c r="J152" i="35"/>
  <c r="I152" i="35"/>
  <c r="AV151" i="35"/>
  <c r="AQ151" i="35"/>
  <c r="AL151" i="35"/>
  <c r="AG151" i="35"/>
  <c r="AB151" i="35"/>
  <c r="W151" i="35"/>
  <c r="R151" i="35"/>
  <c r="J151" i="35"/>
  <c r="I151" i="35"/>
  <c r="AV150" i="35"/>
  <c r="AQ150" i="35"/>
  <c r="AL150" i="35"/>
  <c r="AG150" i="35"/>
  <c r="AB150" i="35"/>
  <c r="W150" i="35"/>
  <c r="R150" i="35"/>
  <c r="J150" i="35"/>
  <c r="I150" i="35"/>
  <c r="AV149" i="35"/>
  <c r="AQ149" i="35"/>
  <c r="AL149" i="35"/>
  <c r="AG149" i="35"/>
  <c r="AB149" i="35"/>
  <c r="W149" i="35"/>
  <c r="R149" i="35"/>
  <c r="J149" i="35"/>
  <c r="I149" i="35"/>
  <c r="AV148" i="35"/>
  <c r="AQ148" i="35"/>
  <c r="AL148" i="35"/>
  <c r="AG148" i="35"/>
  <c r="AB148" i="35"/>
  <c r="W148" i="35"/>
  <c r="R148" i="35"/>
  <c r="J148" i="35"/>
  <c r="I148" i="35"/>
  <c r="G148" i="35"/>
  <c r="AV147" i="35"/>
  <c r="AQ147" i="35"/>
  <c r="AL147" i="35"/>
  <c r="AG147" i="35"/>
  <c r="AB147" i="35"/>
  <c r="W147" i="35"/>
  <c r="R147" i="35"/>
  <c r="J147" i="35"/>
  <c r="I147" i="35"/>
  <c r="G147" i="35"/>
  <c r="AV141" i="35"/>
  <c r="AW141" i="35" s="1"/>
  <c r="AQ141" i="35"/>
  <c r="AR141" i="35" s="1"/>
  <c r="AL141" i="35"/>
  <c r="AM141" i="35" s="1"/>
  <c r="AG141" i="35"/>
  <c r="AH141" i="35" s="1"/>
  <c r="AB141" i="35"/>
  <c r="AC141" i="35" s="1"/>
  <c r="W141" i="35"/>
  <c r="X141" i="35" s="1"/>
  <c r="R141" i="35"/>
  <c r="S141" i="35" s="1"/>
  <c r="J141" i="35"/>
  <c r="I141" i="35"/>
  <c r="AV140" i="35"/>
  <c r="AW140" i="35" s="1"/>
  <c r="AQ140" i="35"/>
  <c r="AR140" i="35" s="1"/>
  <c r="AL140" i="35"/>
  <c r="AM140" i="35" s="1"/>
  <c r="AH140" i="35"/>
  <c r="AG140" i="35"/>
  <c r="AB140" i="35"/>
  <c r="AC140" i="35" s="1"/>
  <c r="W140" i="35"/>
  <c r="X140" i="35" s="1"/>
  <c r="R140" i="35"/>
  <c r="S140" i="35" s="1"/>
  <c r="J140" i="35"/>
  <c r="I140" i="35"/>
  <c r="AV139" i="35"/>
  <c r="AW139" i="35" s="1"/>
  <c r="AQ139" i="35"/>
  <c r="AR139" i="35" s="1"/>
  <c r="AL139" i="35"/>
  <c r="AM139" i="35" s="1"/>
  <c r="AG139" i="35"/>
  <c r="AH139" i="35" s="1"/>
  <c r="AB139" i="35"/>
  <c r="W139" i="35"/>
  <c r="X139" i="35" s="1"/>
  <c r="R139" i="35"/>
  <c r="S139" i="35" s="1"/>
  <c r="J139" i="35"/>
  <c r="I139" i="35"/>
  <c r="AV138" i="35"/>
  <c r="AW138" i="35" s="1"/>
  <c r="AQ138" i="35"/>
  <c r="AR138" i="35" s="1"/>
  <c r="AL138" i="35"/>
  <c r="AM138" i="35" s="1"/>
  <c r="AG138" i="35"/>
  <c r="AH138" i="35" s="1"/>
  <c r="AB138" i="35"/>
  <c r="AC138" i="35" s="1"/>
  <c r="W138" i="35"/>
  <c r="X138" i="35" s="1"/>
  <c r="R138" i="35"/>
  <c r="S138" i="35" s="1"/>
  <c r="J138" i="35"/>
  <c r="I138" i="35"/>
  <c r="AV137" i="35"/>
  <c r="AW137" i="35" s="1"/>
  <c r="AQ137" i="35"/>
  <c r="AR137" i="35" s="1"/>
  <c r="AL137" i="35"/>
  <c r="AM137" i="35" s="1"/>
  <c r="AG137" i="35"/>
  <c r="AH137" i="35" s="1"/>
  <c r="AC137" i="35"/>
  <c r="AB137" i="35"/>
  <c r="X137" i="35"/>
  <c r="W137" i="35"/>
  <c r="R137" i="35"/>
  <c r="S137" i="35" s="1"/>
  <c r="J137" i="35"/>
  <c r="I137" i="35"/>
  <c r="AV136" i="35"/>
  <c r="AW136" i="35" s="1"/>
  <c r="AQ136" i="35"/>
  <c r="AR136" i="35" s="1"/>
  <c r="AL136" i="35"/>
  <c r="AM136" i="35" s="1"/>
  <c r="AH136" i="35"/>
  <c r="AG136" i="35"/>
  <c r="AB136" i="35"/>
  <c r="AC136" i="35" s="1"/>
  <c r="W136" i="35"/>
  <c r="X136" i="35" s="1"/>
  <c r="R136" i="35"/>
  <c r="S136" i="35" s="1"/>
  <c r="J136" i="35"/>
  <c r="I136" i="35"/>
  <c r="AV135" i="35"/>
  <c r="AW135" i="35" s="1"/>
  <c r="AQ135" i="35"/>
  <c r="AR135" i="35" s="1"/>
  <c r="AL135" i="35"/>
  <c r="AM135" i="35" s="1"/>
  <c r="AG135" i="35"/>
  <c r="AH135" i="35" s="1"/>
  <c r="AB135" i="35"/>
  <c r="X135" i="35"/>
  <c r="W135" i="35"/>
  <c r="R135" i="35"/>
  <c r="S135" i="35" s="1"/>
  <c r="J135" i="35"/>
  <c r="I135" i="35"/>
  <c r="AV134" i="35"/>
  <c r="AW134" i="35" s="1"/>
  <c r="AQ134" i="35"/>
  <c r="AR134" i="35" s="1"/>
  <c r="AL134" i="35"/>
  <c r="AM134" i="35" s="1"/>
  <c r="AH134" i="35"/>
  <c r="AG134" i="35"/>
  <c r="AB134" i="35"/>
  <c r="AC134" i="35" s="1"/>
  <c r="W134" i="35"/>
  <c r="X134" i="35" s="1"/>
  <c r="R134" i="35"/>
  <c r="S134" i="35" s="1"/>
  <c r="J134" i="35"/>
  <c r="I134" i="35"/>
  <c r="AV133" i="35"/>
  <c r="AW133" i="35" s="1"/>
  <c r="AQ133" i="35"/>
  <c r="AR133" i="35" s="1"/>
  <c r="AL133" i="35"/>
  <c r="AM133" i="35" s="1"/>
  <c r="AG133" i="35"/>
  <c r="AH133" i="35" s="1"/>
  <c r="AB133" i="35"/>
  <c r="W133" i="35"/>
  <c r="R133" i="35"/>
  <c r="J133" i="35"/>
  <c r="I133" i="35"/>
  <c r="AV132" i="35"/>
  <c r="AQ132" i="35"/>
  <c r="AL132" i="35"/>
  <c r="AG132" i="35"/>
  <c r="AH132" i="35" s="1"/>
  <c r="AB132" i="35"/>
  <c r="W132" i="35"/>
  <c r="R132" i="35"/>
  <c r="J132" i="35"/>
  <c r="I132" i="35"/>
  <c r="AV131" i="35"/>
  <c r="AQ131" i="35"/>
  <c r="AL131" i="35"/>
  <c r="AG131" i="35"/>
  <c r="AB131" i="35"/>
  <c r="W131" i="35"/>
  <c r="R131" i="35"/>
  <c r="J131" i="35"/>
  <c r="I131" i="35"/>
  <c r="AV130" i="35"/>
  <c r="AQ130" i="35"/>
  <c r="AL130" i="35"/>
  <c r="AG130" i="35"/>
  <c r="AB130" i="35"/>
  <c r="W130" i="35"/>
  <c r="R130" i="35"/>
  <c r="J130" i="35"/>
  <c r="I130" i="35"/>
  <c r="AV129" i="35"/>
  <c r="AQ129" i="35"/>
  <c r="AL129" i="35"/>
  <c r="AG129" i="35"/>
  <c r="AB129" i="35"/>
  <c r="W129" i="35"/>
  <c r="R129" i="35"/>
  <c r="J129" i="35"/>
  <c r="I129" i="35"/>
  <c r="AV128" i="35"/>
  <c r="AQ128" i="35"/>
  <c r="AL128" i="35"/>
  <c r="AG128" i="35"/>
  <c r="AB128" i="35"/>
  <c r="W128" i="35"/>
  <c r="R128" i="35"/>
  <c r="J128" i="35"/>
  <c r="I128" i="35"/>
  <c r="G128" i="35"/>
  <c r="AV127" i="35"/>
  <c r="AQ127" i="35"/>
  <c r="AL127" i="35"/>
  <c r="AG127" i="35"/>
  <c r="AB127" i="35"/>
  <c r="W127" i="35"/>
  <c r="R127" i="35"/>
  <c r="J127" i="35"/>
  <c r="I127" i="35"/>
  <c r="G127" i="35"/>
  <c r="AW201" i="34"/>
  <c r="AV201" i="34"/>
  <c r="AQ201" i="34"/>
  <c r="AR201" i="34" s="1"/>
  <c r="AM201" i="34"/>
  <c r="AL201" i="34"/>
  <c r="AG201" i="34"/>
  <c r="AH201" i="34" s="1"/>
  <c r="AB201" i="34"/>
  <c r="AC201" i="34" s="1"/>
  <c r="W201" i="34"/>
  <c r="K201" i="34" s="1"/>
  <c r="M201" i="34" s="1"/>
  <c r="S201" i="34"/>
  <c r="R201" i="34"/>
  <c r="J201" i="34"/>
  <c r="I201" i="34"/>
  <c r="AW200" i="34"/>
  <c r="AV200" i="34"/>
  <c r="AQ200" i="34"/>
  <c r="AR200" i="34" s="1"/>
  <c r="AM200" i="34"/>
  <c r="AL200" i="34"/>
  <c r="AG200" i="34"/>
  <c r="AH200" i="34" s="1"/>
  <c r="AB200" i="34"/>
  <c r="AC200" i="34" s="1"/>
  <c r="W200" i="34"/>
  <c r="X200" i="34" s="1"/>
  <c r="R200" i="34"/>
  <c r="S200" i="34" s="1"/>
  <c r="J200" i="34"/>
  <c r="I200" i="34"/>
  <c r="AV199" i="34"/>
  <c r="AW199" i="34" s="1"/>
  <c r="AQ199" i="34"/>
  <c r="AR199" i="34" s="1"/>
  <c r="AM199" i="34"/>
  <c r="AL199" i="34"/>
  <c r="AG199" i="34"/>
  <c r="AH199" i="34" s="1"/>
  <c r="AC199" i="34"/>
  <c r="AB199" i="34"/>
  <c r="W199" i="34"/>
  <c r="X199" i="34" s="1"/>
  <c r="R199" i="34"/>
  <c r="S199" i="34" s="1"/>
  <c r="J199" i="34"/>
  <c r="I199" i="34"/>
  <c r="AV198" i="34"/>
  <c r="AW198" i="34" s="1"/>
  <c r="AR198" i="34"/>
  <c r="AQ198" i="34"/>
  <c r="AL198" i="34"/>
  <c r="AM198" i="34" s="1"/>
  <c r="AG198" i="34"/>
  <c r="AH198" i="34" s="1"/>
  <c r="AB198" i="34"/>
  <c r="AC198" i="34" s="1"/>
  <c r="W198" i="34"/>
  <c r="R198" i="34"/>
  <c r="S198" i="34" s="1"/>
  <c r="J198" i="34"/>
  <c r="I198" i="34"/>
  <c r="AV197" i="34"/>
  <c r="AW197" i="34" s="1"/>
  <c r="AQ197" i="34"/>
  <c r="AR197" i="34" s="1"/>
  <c r="AL197" i="34"/>
  <c r="AG197" i="34"/>
  <c r="AH197" i="34" s="1"/>
  <c r="AB197" i="34"/>
  <c r="AC197" i="34" s="1"/>
  <c r="X197" i="34"/>
  <c r="W197" i="34"/>
  <c r="S197" i="34"/>
  <c r="R197" i="34"/>
  <c r="J197" i="34"/>
  <c r="I197" i="34"/>
  <c r="AV196" i="34"/>
  <c r="AW196" i="34" s="1"/>
  <c r="AR196" i="34"/>
  <c r="AQ196" i="34"/>
  <c r="AL196" i="34"/>
  <c r="AM196" i="34" s="1"/>
  <c r="AH196" i="34"/>
  <c r="AG196" i="34"/>
  <c r="AB196" i="34"/>
  <c r="AC196" i="34" s="1"/>
  <c r="W196" i="34"/>
  <c r="X196" i="34" s="1"/>
  <c r="R196" i="34"/>
  <c r="S196" i="34" s="1"/>
  <c r="J196" i="34"/>
  <c r="I196" i="34"/>
  <c r="AV195" i="34"/>
  <c r="AQ195" i="34"/>
  <c r="AL195" i="34"/>
  <c r="AG195" i="34"/>
  <c r="AB195" i="34"/>
  <c r="W195" i="34"/>
  <c r="J195" i="34"/>
  <c r="I195" i="34"/>
  <c r="AV194" i="34"/>
  <c r="AW194" i="34" s="1"/>
  <c r="AQ194" i="34"/>
  <c r="AL194" i="34"/>
  <c r="AG194" i="34"/>
  <c r="AB194" i="34"/>
  <c r="W194" i="34"/>
  <c r="J194" i="34"/>
  <c r="I194" i="34"/>
  <c r="AW193" i="34"/>
  <c r="AV193" i="34"/>
  <c r="AQ193" i="34"/>
  <c r="AL193" i="34"/>
  <c r="AG193" i="34"/>
  <c r="AB193" i="34"/>
  <c r="W193" i="34"/>
  <c r="S193" i="34"/>
  <c r="J193" i="34"/>
  <c r="I193" i="34"/>
  <c r="AV192" i="34"/>
  <c r="AQ192" i="34"/>
  <c r="AL192" i="34"/>
  <c r="AG192" i="34"/>
  <c r="AB192" i="34"/>
  <c r="W192" i="34"/>
  <c r="J192" i="34"/>
  <c r="I192" i="34"/>
  <c r="AV191" i="34"/>
  <c r="AQ191" i="34"/>
  <c r="AL191" i="34"/>
  <c r="AG191" i="34"/>
  <c r="AB191" i="34"/>
  <c r="AC191" i="34" s="1"/>
  <c r="W191" i="34"/>
  <c r="J191" i="34"/>
  <c r="I191" i="34"/>
  <c r="AV190" i="34"/>
  <c r="AQ190" i="34"/>
  <c r="AL190" i="34"/>
  <c r="AG190" i="34"/>
  <c r="AH190" i="34" s="1"/>
  <c r="AB190" i="34"/>
  <c r="W190" i="34"/>
  <c r="J190" i="34"/>
  <c r="I190" i="34"/>
  <c r="AV189" i="34"/>
  <c r="AQ189" i="34"/>
  <c r="AL189" i="34"/>
  <c r="AG189" i="34"/>
  <c r="AB189" i="34"/>
  <c r="W189" i="34"/>
  <c r="S189" i="34"/>
  <c r="J189" i="34"/>
  <c r="I189" i="34"/>
  <c r="AV188" i="34"/>
  <c r="AQ188" i="34"/>
  <c r="AR188" i="34" s="1"/>
  <c r="AL188" i="34"/>
  <c r="AG188" i="34"/>
  <c r="AH188" i="34" s="1"/>
  <c r="AB188" i="34"/>
  <c r="W188" i="34"/>
  <c r="J188" i="34"/>
  <c r="I188" i="34"/>
  <c r="G188" i="34"/>
  <c r="AV187" i="34"/>
  <c r="AQ187" i="34"/>
  <c r="AL187" i="34"/>
  <c r="AG187" i="34"/>
  <c r="AB187" i="34"/>
  <c r="W187" i="34"/>
  <c r="J187" i="34"/>
  <c r="I187" i="34"/>
  <c r="G187" i="34"/>
  <c r="AV181" i="34"/>
  <c r="AW181" i="34" s="1"/>
  <c r="AQ181" i="34"/>
  <c r="AR181" i="34" s="1"/>
  <c r="AL181" i="34"/>
  <c r="AM181" i="34" s="1"/>
  <c r="AG181" i="34"/>
  <c r="AH181" i="34" s="1"/>
  <c r="AB181" i="34"/>
  <c r="AC181" i="34" s="1"/>
  <c r="W181" i="34"/>
  <c r="S181" i="34"/>
  <c r="R181" i="34"/>
  <c r="J181" i="34"/>
  <c r="I181" i="34"/>
  <c r="AV180" i="34"/>
  <c r="AW180" i="34" s="1"/>
  <c r="AQ180" i="34"/>
  <c r="AR180" i="34" s="1"/>
  <c r="AL180" i="34"/>
  <c r="AM180" i="34" s="1"/>
  <c r="AG180" i="34"/>
  <c r="AH180" i="34" s="1"/>
  <c r="AB180" i="34"/>
  <c r="AC180" i="34" s="1"/>
  <c r="W180" i="34"/>
  <c r="X180" i="34" s="1"/>
  <c r="R180" i="34"/>
  <c r="S180" i="34" s="1"/>
  <c r="J180" i="34"/>
  <c r="I180" i="34"/>
  <c r="AV179" i="34"/>
  <c r="AW179" i="34" s="1"/>
  <c r="AQ179" i="34"/>
  <c r="AR179" i="34" s="1"/>
  <c r="AL179" i="34"/>
  <c r="AM179" i="34" s="1"/>
  <c r="AG179" i="34"/>
  <c r="AH179" i="34" s="1"/>
  <c r="AB179" i="34"/>
  <c r="AC179" i="34" s="1"/>
  <c r="W179" i="34"/>
  <c r="X179" i="34" s="1"/>
  <c r="R179" i="34"/>
  <c r="S179" i="34" s="1"/>
  <c r="J179" i="34"/>
  <c r="I179" i="34"/>
  <c r="AV178" i="34"/>
  <c r="AW178" i="34" s="1"/>
  <c r="AQ178" i="34"/>
  <c r="AR178" i="34" s="1"/>
  <c r="AL178" i="34"/>
  <c r="AM178" i="34" s="1"/>
  <c r="AG178" i="34"/>
  <c r="AH178" i="34" s="1"/>
  <c r="AB178" i="34"/>
  <c r="AC178" i="34" s="1"/>
  <c r="W178" i="34"/>
  <c r="X178" i="34" s="1"/>
  <c r="R178" i="34"/>
  <c r="J178" i="34"/>
  <c r="I178" i="34"/>
  <c r="AV177" i="34"/>
  <c r="AW177" i="34" s="1"/>
  <c r="AQ177" i="34"/>
  <c r="AR177" i="34" s="1"/>
  <c r="AL177" i="34"/>
  <c r="AM177" i="34" s="1"/>
  <c r="AG177" i="34"/>
  <c r="AH177" i="34" s="1"/>
  <c r="AB177" i="34"/>
  <c r="AC177" i="34" s="1"/>
  <c r="W177" i="34"/>
  <c r="X177" i="34" s="1"/>
  <c r="R177" i="34"/>
  <c r="S177" i="34" s="1"/>
  <c r="J177" i="34"/>
  <c r="I177" i="34"/>
  <c r="AV176" i="34"/>
  <c r="AW176" i="34" s="1"/>
  <c r="AQ176" i="34"/>
  <c r="AR176" i="34" s="1"/>
  <c r="AL176" i="34"/>
  <c r="AM176" i="34" s="1"/>
  <c r="AG176" i="34"/>
  <c r="AH176" i="34" s="1"/>
  <c r="AB176" i="34"/>
  <c r="AC176" i="34" s="1"/>
  <c r="W176" i="34"/>
  <c r="X176" i="34" s="1"/>
  <c r="R176" i="34"/>
  <c r="S176" i="34" s="1"/>
  <c r="J176" i="34"/>
  <c r="I176" i="34"/>
  <c r="AV175" i="34"/>
  <c r="AQ175" i="34"/>
  <c r="AL175" i="34"/>
  <c r="AG175" i="34"/>
  <c r="AB175" i="34"/>
  <c r="W175" i="34"/>
  <c r="R175" i="34"/>
  <c r="J175" i="34"/>
  <c r="I175" i="34"/>
  <c r="AV174" i="34"/>
  <c r="AQ174" i="34"/>
  <c r="AL174" i="34"/>
  <c r="AG174" i="34"/>
  <c r="AB174" i="34"/>
  <c r="W174" i="34"/>
  <c r="R174" i="34"/>
  <c r="J174" i="34"/>
  <c r="I174" i="34"/>
  <c r="AV173" i="34"/>
  <c r="AQ173" i="34"/>
  <c r="AL173" i="34"/>
  <c r="AG173" i="34"/>
  <c r="AB173" i="34"/>
  <c r="W173" i="34"/>
  <c r="R173" i="34"/>
  <c r="J173" i="34"/>
  <c r="I173" i="34"/>
  <c r="AV172" i="34"/>
  <c r="AQ172" i="34"/>
  <c r="AL172" i="34"/>
  <c r="AG172" i="34"/>
  <c r="AB172" i="34"/>
  <c r="W172" i="34"/>
  <c r="R172" i="34"/>
  <c r="J172" i="34"/>
  <c r="I172" i="34"/>
  <c r="AV171" i="34"/>
  <c r="AQ171" i="34"/>
  <c r="AL171" i="34"/>
  <c r="AG171" i="34"/>
  <c r="AB171" i="34"/>
  <c r="W171" i="34"/>
  <c r="R171" i="34"/>
  <c r="J171" i="34"/>
  <c r="I171" i="34"/>
  <c r="AV170" i="34"/>
  <c r="AQ170" i="34"/>
  <c r="AL170" i="34"/>
  <c r="AG170" i="34"/>
  <c r="AB170" i="34"/>
  <c r="W170" i="34"/>
  <c r="R170" i="34"/>
  <c r="J170" i="34"/>
  <c r="I170" i="34"/>
  <c r="AV169" i="34"/>
  <c r="AQ169" i="34"/>
  <c r="AL169" i="34"/>
  <c r="AG169" i="34"/>
  <c r="AB169" i="34"/>
  <c r="W169" i="34"/>
  <c r="R169" i="34"/>
  <c r="J169" i="34"/>
  <c r="I169" i="34"/>
  <c r="AV168" i="34"/>
  <c r="AQ168" i="34"/>
  <c r="AL168" i="34"/>
  <c r="AG168" i="34"/>
  <c r="AB168" i="34"/>
  <c r="W168" i="34"/>
  <c r="R168" i="34"/>
  <c r="J168" i="34"/>
  <c r="I168" i="34"/>
  <c r="G168" i="34"/>
  <c r="AV167" i="34"/>
  <c r="AQ167" i="34"/>
  <c r="AL167" i="34"/>
  <c r="AG167" i="34"/>
  <c r="AB167" i="34"/>
  <c r="W167" i="34"/>
  <c r="R167" i="34"/>
  <c r="J167" i="34"/>
  <c r="I167" i="34"/>
  <c r="G167" i="34"/>
  <c r="AW161" i="34"/>
  <c r="AV161" i="34"/>
  <c r="AQ161" i="34"/>
  <c r="AR161" i="34" s="1"/>
  <c r="AL161" i="34"/>
  <c r="AM161" i="34" s="1"/>
  <c r="AG161" i="34"/>
  <c r="AH161" i="34" s="1"/>
  <c r="AB161" i="34"/>
  <c r="AC161" i="34" s="1"/>
  <c r="W161" i="34"/>
  <c r="X161" i="34" s="1"/>
  <c r="R161" i="34"/>
  <c r="J161" i="34"/>
  <c r="I161" i="34"/>
  <c r="AV160" i="34"/>
  <c r="AW160" i="34" s="1"/>
  <c r="AQ160" i="34"/>
  <c r="AR160" i="34" s="1"/>
  <c r="AL160" i="34"/>
  <c r="AM160" i="34" s="1"/>
  <c r="AG160" i="34"/>
  <c r="AB160" i="34"/>
  <c r="AC160" i="34" s="1"/>
  <c r="W160" i="34"/>
  <c r="X160" i="34" s="1"/>
  <c r="R160" i="34"/>
  <c r="S160" i="34" s="1"/>
  <c r="J160" i="34"/>
  <c r="I160" i="34"/>
  <c r="AV159" i="34"/>
  <c r="AW159" i="34" s="1"/>
  <c r="AQ159" i="34"/>
  <c r="AR159" i="34" s="1"/>
  <c r="AL159" i="34"/>
  <c r="AM159" i="34" s="1"/>
  <c r="AG159" i="34"/>
  <c r="AH159" i="34" s="1"/>
  <c r="AB159" i="34"/>
  <c r="AC159" i="34" s="1"/>
  <c r="W159" i="34"/>
  <c r="X159" i="34" s="1"/>
  <c r="R159" i="34"/>
  <c r="S159" i="34" s="1"/>
  <c r="J159" i="34"/>
  <c r="I159" i="34"/>
  <c r="AV158" i="34"/>
  <c r="AW158" i="34" s="1"/>
  <c r="AR158" i="34"/>
  <c r="AQ158" i="34"/>
  <c r="AL158" i="34"/>
  <c r="AM158" i="34" s="1"/>
  <c r="AG158" i="34"/>
  <c r="AH158" i="34" s="1"/>
  <c r="AB158" i="34"/>
  <c r="AC158" i="34" s="1"/>
  <c r="W158" i="34"/>
  <c r="R158" i="34"/>
  <c r="S158" i="34" s="1"/>
  <c r="J158" i="34"/>
  <c r="I158" i="34"/>
  <c r="AV157" i="34"/>
  <c r="AW157" i="34" s="1"/>
  <c r="AQ157" i="34"/>
  <c r="AR157" i="34" s="1"/>
  <c r="AL157" i="34"/>
  <c r="AM157" i="34" s="1"/>
  <c r="AG157" i="34"/>
  <c r="AH157" i="34" s="1"/>
  <c r="AB157" i="34"/>
  <c r="AC157" i="34" s="1"/>
  <c r="W157" i="34"/>
  <c r="X157" i="34" s="1"/>
  <c r="R157" i="34"/>
  <c r="S157" i="34" s="1"/>
  <c r="J157" i="34"/>
  <c r="I157" i="34"/>
  <c r="AV156" i="34"/>
  <c r="AW156" i="34" s="1"/>
  <c r="AQ156" i="34"/>
  <c r="AR156" i="34" s="1"/>
  <c r="AL156" i="34"/>
  <c r="AM156" i="34" s="1"/>
  <c r="AH156" i="34"/>
  <c r="AG156" i="34"/>
  <c r="AB156" i="34"/>
  <c r="AC156" i="34" s="1"/>
  <c r="W156" i="34"/>
  <c r="X156" i="34" s="1"/>
  <c r="R156" i="34"/>
  <c r="S156" i="34" s="1"/>
  <c r="J156" i="34"/>
  <c r="I156" i="34"/>
  <c r="AV155" i="34"/>
  <c r="AQ155" i="34"/>
  <c r="AL155" i="34"/>
  <c r="AG155" i="34"/>
  <c r="AB155" i="34"/>
  <c r="W155" i="34"/>
  <c r="R155" i="34"/>
  <c r="J155" i="34"/>
  <c r="I155" i="34"/>
  <c r="AV154" i="34"/>
  <c r="AQ154" i="34"/>
  <c r="AL154" i="34"/>
  <c r="AG154" i="34"/>
  <c r="AB154" i="34"/>
  <c r="W154" i="34"/>
  <c r="R154" i="34"/>
  <c r="J154" i="34"/>
  <c r="I154" i="34"/>
  <c r="AV153" i="34"/>
  <c r="AQ153" i="34"/>
  <c r="AL153" i="34"/>
  <c r="AG153" i="34"/>
  <c r="AB153" i="34"/>
  <c r="W153" i="34"/>
  <c r="R153" i="34"/>
  <c r="J153" i="34"/>
  <c r="I153" i="34"/>
  <c r="AV152" i="34"/>
  <c r="AQ152" i="34"/>
  <c r="AL152" i="34"/>
  <c r="AG152" i="34"/>
  <c r="AB152" i="34"/>
  <c r="W152" i="34"/>
  <c r="R152" i="34"/>
  <c r="J152" i="34"/>
  <c r="I152" i="34"/>
  <c r="AV151" i="34"/>
  <c r="AQ151" i="34"/>
  <c r="AL151" i="34"/>
  <c r="AG151" i="34"/>
  <c r="AB151" i="34"/>
  <c r="W151" i="34"/>
  <c r="R151" i="34"/>
  <c r="J151" i="34"/>
  <c r="I151" i="34"/>
  <c r="AV150" i="34"/>
  <c r="AQ150" i="34"/>
  <c r="AL150" i="34"/>
  <c r="AG150" i="34"/>
  <c r="AB150" i="34"/>
  <c r="W150" i="34"/>
  <c r="R150" i="34"/>
  <c r="J150" i="34"/>
  <c r="I150" i="34"/>
  <c r="AV149" i="34"/>
  <c r="AQ149" i="34"/>
  <c r="AL149" i="34"/>
  <c r="AG149" i="34"/>
  <c r="AB149" i="34"/>
  <c r="W149" i="34"/>
  <c r="R149" i="34"/>
  <c r="J149" i="34"/>
  <c r="I149" i="34"/>
  <c r="AV148" i="34"/>
  <c r="AQ148" i="34"/>
  <c r="AL148" i="34"/>
  <c r="AG148" i="34"/>
  <c r="AB148" i="34"/>
  <c r="W148" i="34"/>
  <c r="R148" i="34"/>
  <c r="J148" i="34"/>
  <c r="I148" i="34"/>
  <c r="G148" i="34"/>
  <c r="AV147" i="34"/>
  <c r="AQ147" i="34"/>
  <c r="AL147" i="34"/>
  <c r="AG147" i="34"/>
  <c r="AB147" i="34"/>
  <c r="W147" i="34"/>
  <c r="R147" i="34"/>
  <c r="J147" i="34"/>
  <c r="I147" i="34"/>
  <c r="G147" i="34"/>
  <c r="H147" i="34" s="1"/>
  <c r="AV141" i="34"/>
  <c r="AW141" i="34" s="1"/>
  <c r="AQ141" i="34"/>
  <c r="AR141" i="34" s="1"/>
  <c r="AL141" i="34"/>
  <c r="AM141" i="34" s="1"/>
  <c r="AG141" i="34"/>
  <c r="AH141" i="34" s="1"/>
  <c r="AB141" i="34"/>
  <c r="AC141" i="34" s="1"/>
  <c r="W141" i="34"/>
  <c r="R141" i="34"/>
  <c r="S141" i="34" s="1"/>
  <c r="J141" i="34"/>
  <c r="I141" i="34"/>
  <c r="AV140" i="34"/>
  <c r="AW140" i="34" s="1"/>
  <c r="AQ140" i="34"/>
  <c r="AR140" i="34" s="1"/>
  <c r="AL140" i="34"/>
  <c r="AG140" i="34"/>
  <c r="AH140" i="34" s="1"/>
  <c r="AB140" i="34"/>
  <c r="AC140" i="34" s="1"/>
  <c r="W140" i="34"/>
  <c r="X140" i="34" s="1"/>
  <c r="R140" i="34"/>
  <c r="S140" i="34" s="1"/>
  <c r="J140" i="34"/>
  <c r="I140" i="34"/>
  <c r="AV139" i="34"/>
  <c r="AW139" i="34" s="1"/>
  <c r="AQ139" i="34"/>
  <c r="AR139" i="34" s="1"/>
  <c r="AL139" i="34"/>
  <c r="AM139" i="34" s="1"/>
  <c r="AH139" i="34"/>
  <c r="AG139" i="34"/>
  <c r="AB139" i="34"/>
  <c r="AC139" i="34" s="1"/>
  <c r="W139" i="34"/>
  <c r="X139" i="34" s="1"/>
  <c r="R139" i="34"/>
  <c r="S139" i="34" s="1"/>
  <c r="J139" i="34"/>
  <c r="I139" i="34"/>
  <c r="AV138" i="34"/>
  <c r="AW138" i="34" s="1"/>
  <c r="AQ138" i="34"/>
  <c r="AR138" i="34" s="1"/>
  <c r="AL138" i="34"/>
  <c r="AM138" i="34" s="1"/>
  <c r="AG138" i="34"/>
  <c r="AH138" i="34" s="1"/>
  <c r="AB138" i="34"/>
  <c r="W138" i="34"/>
  <c r="X138" i="34" s="1"/>
  <c r="R138" i="34"/>
  <c r="S138" i="34" s="1"/>
  <c r="J138" i="34"/>
  <c r="I138" i="34"/>
  <c r="AV137" i="34"/>
  <c r="AQ137" i="34"/>
  <c r="AL137" i="34"/>
  <c r="AG137" i="34"/>
  <c r="AB137" i="34"/>
  <c r="W137" i="34"/>
  <c r="R137" i="34"/>
  <c r="J137" i="34"/>
  <c r="I137" i="34"/>
  <c r="AV136" i="34"/>
  <c r="AQ136" i="34"/>
  <c r="AL136" i="34"/>
  <c r="AG136" i="34"/>
  <c r="AB136" i="34"/>
  <c r="W136" i="34"/>
  <c r="R136" i="34"/>
  <c r="J136" i="34"/>
  <c r="I136" i="34"/>
  <c r="AV135" i="34"/>
  <c r="AQ135" i="34"/>
  <c r="AL135" i="34"/>
  <c r="AG135" i="34"/>
  <c r="AB135" i="34"/>
  <c r="W135" i="34"/>
  <c r="R135" i="34"/>
  <c r="J135" i="34"/>
  <c r="I135" i="34"/>
  <c r="AV134" i="34"/>
  <c r="AQ134" i="34"/>
  <c r="AL134" i="34"/>
  <c r="AG134" i="34"/>
  <c r="AB134" i="34"/>
  <c r="W134" i="34"/>
  <c r="R134" i="34"/>
  <c r="J134" i="34"/>
  <c r="I134" i="34"/>
  <c r="AV133" i="34"/>
  <c r="AQ133" i="34"/>
  <c r="AL133" i="34"/>
  <c r="AG133" i="34"/>
  <c r="AB133" i="34"/>
  <c r="W133" i="34"/>
  <c r="R133" i="34"/>
  <c r="J133" i="34"/>
  <c r="I133" i="34"/>
  <c r="AV132" i="34"/>
  <c r="AQ132" i="34"/>
  <c r="AL132" i="34"/>
  <c r="AG132" i="34"/>
  <c r="AB132" i="34"/>
  <c r="W132" i="34"/>
  <c r="R132" i="34"/>
  <c r="J132" i="34"/>
  <c r="I132" i="34"/>
  <c r="AV131" i="34"/>
  <c r="AQ131" i="34"/>
  <c r="AL131" i="34"/>
  <c r="AG131" i="34"/>
  <c r="AB131" i="34"/>
  <c r="W131" i="34"/>
  <c r="R131" i="34"/>
  <c r="J131" i="34"/>
  <c r="I131" i="34"/>
  <c r="AV130" i="34"/>
  <c r="AQ130" i="34"/>
  <c r="AL130" i="34"/>
  <c r="AG130" i="34"/>
  <c r="AB130" i="34"/>
  <c r="W130" i="34"/>
  <c r="R130" i="34"/>
  <c r="J130" i="34"/>
  <c r="I130" i="34"/>
  <c r="AV129" i="34"/>
  <c r="AQ129" i="34"/>
  <c r="AL129" i="34"/>
  <c r="AG129" i="34"/>
  <c r="AB129" i="34"/>
  <c r="W129" i="34"/>
  <c r="R129" i="34"/>
  <c r="J129" i="34"/>
  <c r="I129" i="34"/>
  <c r="AV128" i="34"/>
  <c r="AQ128" i="34"/>
  <c r="AL128" i="34"/>
  <c r="AG128" i="34"/>
  <c r="AB128" i="34"/>
  <c r="W128" i="34"/>
  <c r="R128" i="34"/>
  <c r="J128" i="34"/>
  <c r="I128" i="34"/>
  <c r="G128" i="34"/>
  <c r="AV127" i="34"/>
  <c r="AQ127" i="34"/>
  <c r="AL127" i="34"/>
  <c r="AG127" i="34"/>
  <c r="AB127" i="34"/>
  <c r="W127" i="34"/>
  <c r="R127" i="34"/>
  <c r="J127" i="34"/>
  <c r="I127" i="34"/>
  <c r="G127" i="34"/>
  <c r="AV199" i="33"/>
  <c r="AV198" i="33"/>
  <c r="AV197" i="33"/>
  <c r="AV196" i="33"/>
  <c r="AV195" i="33"/>
  <c r="AV194" i="33"/>
  <c r="AV193" i="33"/>
  <c r="AV192" i="33"/>
  <c r="AV190" i="33"/>
  <c r="AV189" i="33"/>
  <c r="AV188" i="33"/>
  <c r="AV187" i="33"/>
  <c r="AV186" i="33"/>
  <c r="AV185" i="33"/>
  <c r="AV184" i="33"/>
  <c r="AV183" i="33"/>
  <c r="AV182" i="33"/>
  <c r="AQ199" i="33"/>
  <c r="AQ198" i="33"/>
  <c r="AQ197" i="33"/>
  <c r="AQ196" i="33"/>
  <c r="AQ195" i="33"/>
  <c r="AQ194" i="33"/>
  <c r="AQ193" i="33"/>
  <c r="AQ192" i="33"/>
  <c r="AQ190" i="33"/>
  <c r="AQ189" i="33"/>
  <c r="AQ188" i="33"/>
  <c r="AQ187" i="33"/>
  <c r="AQ186" i="33"/>
  <c r="AQ185" i="33"/>
  <c r="AQ184" i="33"/>
  <c r="AQ183" i="33"/>
  <c r="AQ182" i="33"/>
  <c r="G182" i="33"/>
  <c r="I182" i="33"/>
  <c r="J182" i="33"/>
  <c r="R182" i="33"/>
  <c r="W182" i="33"/>
  <c r="AB182" i="33"/>
  <c r="AG182" i="33"/>
  <c r="AL182" i="33"/>
  <c r="G183" i="33"/>
  <c r="I183" i="33"/>
  <c r="J183" i="33"/>
  <c r="R183" i="33"/>
  <c r="W183" i="33"/>
  <c r="AB183" i="33"/>
  <c r="AG183" i="33"/>
  <c r="AL183" i="33"/>
  <c r="G184" i="33"/>
  <c r="I184" i="33"/>
  <c r="J184" i="33"/>
  <c r="R184" i="33"/>
  <c r="W184" i="33"/>
  <c r="AB184" i="33"/>
  <c r="AG184" i="33"/>
  <c r="AL184" i="33"/>
  <c r="G185" i="33"/>
  <c r="I185" i="33"/>
  <c r="J185" i="33"/>
  <c r="R185" i="33"/>
  <c r="W185" i="33"/>
  <c r="AB185" i="33"/>
  <c r="AG185" i="33"/>
  <c r="AL185" i="33"/>
  <c r="G186" i="33"/>
  <c r="I186" i="33"/>
  <c r="J186" i="33"/>
  <c r="R186" i="33"/>
  <c r="W186" i="33"/>
  <c r="AB186" i="33"/>
  <c r="AG186" i="33"/>
  <c r="AL186" i="33"/>
  <c r="G187" i="33"/>
  <c r="I187" i="33"/>
  <c r="J187" i="33"/>
  <c r="R187" i="33"/>
  <c r="W187" i="33"/>
  <c r="AB187" i="33"/>
  <c r="AG187" i="33"/>
  <c r="AL187" i="33"/>
  <c r="G188" i="33"/>
  <c r="I188" i="33"/>
  <c r="J188" i="33"/>
  <c r="R188" i="33"/>
  <c r="W188" i="33"/>
  <c r="AB188" i="33"/>
  <c r="AG188" i="33"/>
  <c r="AL188" i="33"/>
  <c r="G189" i="33"/>
  <c r="I189" i="33"/>
  <c r="J189" i="33"/>
  <c r="R189" i="33"/>
  <c r="W189" i="33"/>
  <c r="AB189" i="33"/>
  <c r="AG189" i="33"/>
  <c r="AL189" i="33"/>
  <c r="G190" i="33"/>
  <c r="I190" i="33"/>
  <c r="J190" i="33"/>
  <c r="R190" i="33"/>
  <c r="W190" i="33"/>
  <c r="AB190" i="33"/>
  <c r="AG190" i="33"/>
  <c r="AL190" i="33"/>
  <c r="G192" i="33"/>
  <c r="I192" i="33"/>
  <c r="J192" i="33"/>
  <c r="R192" i="33"/>
  <c r="W192" i="33"/>
  <c r="AB192" i="33"/>
  <c r="AG192" i="33"/>
  <c r="AL192" i="33"/>
  <c r="G193" i="33"/>
  <c r="I193" i="33"/>
  <c r="J193" i="33"/>
  <c r="R193" i="33"/>
  <c r="W193" i="33"/>
  <c r="AB193" i="33"/>
  <c r="AG193" i="33"/>
  <c r="AL193" i="33"/>
  <c r="G194" i="33"/>
  <c r="I194" i="33"/>
  <c r="J194" i="33"/>
  <c r="R194" i="33"/>
  <c r="W194" i="33"/>
  <c r="AB194" i="33"/>
  <c r="AG194" i="33"/>
  <c r="AL194" i="33"/>
  <c r="G195" i="33"/>
  <c r="I195" i="33"/>
  <c r="J195" i="33"/>
  <c r="R195" i="33"/>
  <c r="W195" i="33"/>
  <c r="AB195" i="33"/>
  <c r="AG195" i="33"/>
  <c r="AL195" i="33"/>
  <c r="G196" i="33"/>
  <c r="I196" i="33"/>
  <c r="J196" i="33"/>
  <c r="R196" i="33"/>
  <c r="W196" i="33"/>
  <c r="AB196" i="33"/>
  <c r="AG196" i="33"/>
  <c r="AL196" i="33"/>
  <c r="G197" i="33"/>
  <c r="I197" i="33"/>
  <c r="J197" i="33"/>
  <c r="R197" i="33"/>
  <c r="W197" i="33"/>
  <c r="AB197" i="33"/>
  <c r="AG197" i="33"/>
  <c r="AL197" i="33"/>
  <c r="G198" i="33"/>
  <c r="I198" i="33"/>
  <c r="J198" i="33"/>
  <c r="R198" i="33"/>
  <c r="W198" i="33"/>
  <c r="AB198" i="33"/>
  <c r="AG198" i="33"/>
  <c r="AH198" i="33" s="1"/>
  <c r="AL198" i="33"/>
  <c r="AM198" i="33" s="1"/>
  <c r="I199" i="33"/>
  <c r="J199" i="33"/>
  <c r="R199" i="33"/>
  <c r="W199" i="33"/>
  <c r="AB199" i="33"/>
  <c r="AG199" i="33"/>
  <c r="AL199" i="33"/>
  <c r="AV176" i="33"/>
  <c r="AV175" i="33"/>
  <c r="AV174" i="33"/>
  <c r="AV173" i="33"/>
  <c r="AV172" i="33"/>
  <c r="AV171" i="33"/>
  <c r="AV170" i="33"/>
  <c r="AV169" i="33"/>
  <c r="AV168" i="33"/>
  <c r="AV167" i="33"/>
  <c r="AV166" i="33"/>
  <c r="AV165" i="33"/>
  <c r="AV164" i="33"/>
  <c r="AV163" i="33"/>
  <c r="AV162" i="33"/>
  <c r="AV161" i="33"/>
  <c r="AV160" i="33"/>
  <c r="AQ176" i="33"/>
  <c r="AQ175" i="33"/>
  <c r="AQ174" i="33"/>
  <c r="AQ173" i="33"/>
  <c r="AQ172" i="33"/>
  <c r="AQ171" i="33"/>
  <c r="AQ170" i="33"/>
  <c r="AQ169" i="33"/>
  <c r="AQ168" i="33"/>
  <c r="AQ167" i="33"/>
  <c r="AQ166" i="33"/>
  <c r="AQ165" i="33"/>
  <c r="AQ164" i="33"/>
  <c r="AQ163" i="33"/>
  <c r="AQ162" i="33"/>
  <c r="AQ161" i="33"/>
  <c r="AQ160" i="33"/>
  <c r="AL176" i="33"/>
  <c r="AL175" i="33"/>
  <c r="AL174" i="33"/>
  <c r="AL173" i="33"/>
  <c r="AL172" i="33"/>
  <c r="AL171" i="33"/>
  <c r="AL170" i="33"/>
  <c r="AL169" i="33"/>
  <c r="AL168" i="33"/>
  <c r="AL167" i="33"/>
  <c r="AL166" i="33"/>
  <c r="AL165" i="33"/>
  <c r="AL164" i="33"/>
  <c r="AL163" i="33"/>
  <c r="AL162" i="33"/>
  <c r="AL161" i="33"/>
  <c r="AL160" i="33"/>
  <c r="AG176" i="33"/>
  <c r="AG175" i="33"/>
  <c r="AG174" i="33"/>
  <c r="AG173" i="33"/>
  <c r="AG172" i="33"/>
  <c r="AG171" i="33"/>
  <c r="AG170" i="33"/>
  <c r="AG169" i="33"/>
  <c r="AG168" i="33"/>
  <c r="AG167" i="33"/>
  <c r="AG166" i="33"/>
  <c r="AG165" i="33"/>
  <c r="AG164" i="33"/>
  <c r="AG163" i="33"/>
  <c r="AG162" i="33"/>
  <c r="AG161" i="33"/>
  <c r="AG160" i="33"/>
  <c r="AB176" i="33"/>
  <c r="AB175" i="33"/>
  <c r="AB174" i="33"/>
  <c r="AB173" i="33"/>
  <c r="AB172" i="33"/>
  <c r="AB171" i="33"/>
  <c r="AB170" i="33"/>
  <c r="AB169" i="33"/>
  <c r="AB168" i="33"/>
  <c r="AB167" i="33"/>
  <c r="AB166" i="33"/>
  <c r="AB165" i="33"/>
  <c r="AB164" i="33"/>
  <c r="AB163" i="33"/>
  <c r="AB162" i="33"/>
  <c r="AB161" i="33"/>
  <c r="AB160" i="33"/>
  <c r="W176" i="33"/>
  <c r="W175" i="33"/>
  <c r="W174" i="33"/>
  <c r="W173" i="33"/>
  <c r="W172" i="33"/>
  <c r="W171" i="33"/>
  <c r="W170" i="33"/>
  <c r="W169" i="33"/>
  <c r="W168" i="33"/>
  <c r="W167" i="33"/>
  <c r="W166" i="33"/>
  <c r="W165" i="33"/>
  <c r="W164" i="33"/>
  <c r="W163" i="33"/>
  <c r="W162" i="33"/>
  <c r="W161" i="33"/>
  <c r="W160" i="33"/>
  <c r="G160" i="33"/>
  <c r="I160" i="33"/>
  <c r="J160" i="33"/>
  <c r="R160" i="33"/>
  <c r="G161" i="33"/>
  <c r="I161" i="33"/>
  <c r="J161" i="33"/>
  <c r="R161" i="33"/>
  <c r="G162" i="33"/>
  <c r="I162" i="33"/>
  <c r="J162" i="33"/>
  <c r="R162" i="33"/>
  <c r="G163" i="33"/>
  <c r="I163" i="33"/>
  <c r="J163" i="33"/>
  <c r="R163" i="33"/>
  <c r="G164" i="33"/>
  <c r="I164" i="33"/>
  <c r="J164" i="33"/>
  <c r="R164" i="33"/>
  <c r="G165" i="33"/>
  <c r="I165" i="33"/>
  <c r="J165" i="33"/>
  <c r="R165" i="33"/>
  <c r="G166" i="33"/>
  <c r="I166" i="33"/>
  <c r="J166" i="33"/>
  <c r="R166" i="33"/>
  <c r="G167" i="33"/>
  <c r="I167" i="33"/>
  <c r="J167" i="33"/>
  <c r="R167" i="33"/>
  <c r="G168" i="33"/>
  <c r="I168" i="33"/>
  <c r="J168" i="33"/>
  <c r="R168" i="33"/>
  <c r="G169" i="33"/>
  <c r="I169" i="33"/>
  <c r="J169" i="33"/>
  <c r="R169" i="33"/>
  <c r="G170" i="33"/>
  <c r="I170" i="33"/>
  <c r="J170" i="33"/>
  <c r="R170" i="33"/>
  <c r="G171" i="33"/>
  <c r="I171" i="33"/>
  <c r="J171" i="33"/>
  <c r="R171" i="33"/>
  <c r="G172" i="33"/>
  <c r="I172" i="33"/>
  <c r="J172" i="33"/>
  <c r="R172" i="33"/>
  <c r="G173" i="33"/>
  <c r="I173" i="33"/>
  <c r="J173" i="33"/>
  <c r="R173" i="33"/>
  <c r="G174" i="33"/>
  <c r="I174" i="33"/>
  <c r="J174" i="33"/>
  <c r="R174" i="33"/>
  <c r="G175" i="33"/>
  <c r="I175" i="33"/>
  <c r="J175" i="33"/>
  <c r="R175" i="33"/>
  <c r="I176" i="33"/>
  <c r="J176" i="33"/>
  <c r="R176" i="33"/>
  <c r="AV154" i="33"/>
  <c r="AW154" i="33" s="1"/>
  <c r="AV153" i="33"/>
  <c r="AV152" i="33"/>
  <c r="AV151" i="33"/>
  <c r="AV150" i="33"/>
  <c r="AV149" i="33"/>
  <c r="AV148" i="33"/>
  <c r="AV147" i="33"/>
  <c r="AV146" i="33"/>
  <c r="AV145" i="33"/>
  <c r="AV144" i="33"/>
  <c r="AV143" i="33"/>
  <c r="AV142" i="33"/>
  <c r="AV141" i="33"/>
  <c r="AV140" i="33"/>
  <c r="AV139" i="33"/>
  <c r="AV138" i="33"/>
  <c r="AQ154" i="33"/>
  <c r="AR154" i="33" s="1"/>
  <c r="AQ153" i="33"/>
  <c r="AQ152" i="33"/>
  <c r="AQ151" i="33"/>
  <c r="AQ150" i="33"/>
  <c r="AQ149" i="33"/>
  <c r="AQ148" i="33"/>
  <c r="AQ147" i="33"/>
  <c r="AQ146" i="33"/>
  <c r="AQ145" i="33"/>
  <c r="AQ144" i="33"/>
  <c r="AQ143" i="33"/>
  <c r="AQ142" i="33"/>
  <c r="AQ141" i="33"/>
  <c r="AQ140" i="33"/>
  <c r="AQ139" i="33"/>
  <c r="AQ138" i="33"/>
  <c r="AL154" i="33"/>
  <c r="AM154" i="33" s="1"/>
  <c r="AL153" i="33"/>
  <c r="AL152" i="33"/>
  <c r="AL151" i="33"/>
  <c r="AL150" i="33"/>
  <c r="AL149" i="33"/>
  <c r="AL148" i="33"/>
  <c r="AL147" i="33"/>
  <c r="AL146" i="33"/>
  <c r="AL145" i="33"/>
  <c r="AL144" i="33"/>
  <c r="AL143" i="33"/>
  <c r="AL142" i="33"/>
  <c r="AL141" i="33"/>
  <c r="AL140" i="33"/>
  <c r="AL139" i="33"/>
  <c r="AL138" i="33"/>
  <c r="AG154" i="33"/>
  <c r="AH154" i="33" s="1"/>
  <c r="AG153" i="33"/>
  <c r="AG152" i="33"/>
  <c r="AG151" i="33"/>
  <c r="AG150" i="33"/>
  <c r="AG149" i="33"/>
  <c r="AG148" i="33"/>
  <c r="AG147" i="33"/>
  <c r="AG146" i="33"/>
  <c r="AG145" i="33"/>
  <c r="AG144" i="33"/>
  <c r="AG143" i="33"/>
  <c r="AG142" i="33"/>
  <c r="AG141" i="33"/>
  <c r="AG140" i="33"/>
  <c r="AG139" i="33"/>
  <c r="AG138" i="33"/>
  <c r="AB154" i="33"/>
  <c r="AC154" i="33" s="1"/>
  <c r="AB153" i="33"/>
  <c r="AB152" i="33"/>
  <c r="AB151" i="33"/>
  <c r="AB150" i="33"/>
  <c r="AB149" i="33"/>
  <c r="AB148" i="33"/>
  <c r="AB147" i="33"/>
  <c r="AB146" i="33"/>
  <c r="AB145" i="33"/>
  <c r="AB144" i="33"/>
  <c r="AB143" i="33"/>
  <c r="AB142" i="33"/>
  <c r="AB141" i="33"/>
  <c r="AB140" i="33"/>
  <c r="AB139" i="33"/>
  <c r="AB138" i="33"/>
  <c r="W154" i="33"/>
  <c r="X154" i="33" s="1"/>
  <c r="W153" i="33"/>
  <c r="W152" i="33"/>
  <c r="W151" i="33"/>
  <c r="W150" i="33"/>
  <c r="W149" i="33"/>
  <c r="W148" i="33"/>
  <c r="W147" i="33"/>
  <c r="W146" i="33"/>
  <c r="W145" i="33"/>
  <c r="W144" i="33"/>
  <c r="W143" i="33"/>
  <c r="W142" i="33"/>
  <c r="W141" i="33"/>
  <c r="W140" i="33"/>
  <c r="W139" i="33"/>
  <c r="W138" i="33"/>
  <c r="G138" i="33"/>
  <c r="I138" i="33"/>
  <c r="J138" i="33"/>
  <c r="R138" i="33"/>
  <c r="G139" i="33"/>
  <c r="I139" i="33"/>
  <c r="J139" i="33"/>
  <c r="R139" i="33"/>
  <c r="G140" i="33"/>
  <c r="I140" i="33"/>
  <c r="J140" i="33"/>
  <c r="R140" i="33"/>
  <c r="G141" i="33"/>
  <c r="I141" i="33"/>
  <c r="J141" i="33"/>
  <c r="R141" i="33"/>
  <c r="G142" i="33"/>
  <c r="I142" i="33"/>
  <c r="J142" i="33"/>
  <c r="R142" i="33"/>
  <c r="G143" i="33"/>
  <c r="I143" i="33"/>
  <c r="J143" i="33"/>
  <c r="R143" i="33"/>
  <c r="G144" i="33"/>
  <c r="I144" i="33"/>
  <c r="J144" i="33"/>
  <c r="R144" i="33"/>
  <c r="G145" i="33"/>
  <c r="I145" i="33"/>
  <c r="J145" i="33"/>
  <c r="R145" i="33"/>
  <c r="G146" i="33"/>
  <c r="I146" i="33"/>
  <c r="J146" i="33"/>
  <c r="R146" i="33"/>
  <c r="G147" i="33"/>
  <c r="I147" i="33"/>
  <c r="J147" i="33"/>
  <c r="R147" i="33"/>
  <c r="G148" i="33"/>
  <c r="I148" i="33"/>
  <c r="J148" i="33"/>
  <c r="R148" i="33"/>
  <c r="G149" i="33"/>
  <c r="I149" i="33"/>
  <c r="J149" i="33"/>
  <c r="R149" i="33"/>
  <c r="G150" i="33"/>
  <c r="I150" i="33"/>
  <c r="J150" i="33"/>
  <c r="R150" i="33"/>
  <c r="G151" i="33"/>
  <c r="I151" i="33"/>
  <c r="J151" i="33"/>
  <c r="R151" i="33"/>
  <c r="G152" i="33"/>
  <c r="I152" i="33"/>
  <c r="J152" i="33"/>
  <c r="R152" i="33"/>
  <c r="G153" i="33"/>
  <c r="I153" i="33"/>
  <c r="J153" i="33"/>
  <c r="R153" i="33"/>
  <c r="I154" i="33"/>
  <c r="J154" i="33"/>
  <c r="R154" i="33"/>
  <c r="S154" i="33" s="1"/>
  <c r="AV201" i="32"/>
  <c r="AW201" i="32" s="1"/>
  <c r="AV200" i="32"/>
  <c r="AW200" i="32" s="1"/>
  <c r="AW199" i="32"/>
  <c r="AV199" i="32"/>
  <c r="AV198" i="32"/>
  <c r="AW198" i="32" s="1"/>
  <c r="AV197" i="32"/>
  <c r="AW197" i="32" s="1"/>
  <c r="AV196" i="32"/>
  <c r="AW196" i="32" s="1"/>
  <c r="AV195" i="32"/>
  <c r="AW195" i="32" s="1"/>
  <c r="AV194" i="32"/>
  <c r="AW194" i="32" s="1"/>
  <c r="AW193" i="32"/>
  <c r="AV193" i="32"/>
  <c r="AV192" i="32"/>
  <c r="AW192" i="32" s="1"/>
  <c r="AV191" i="32"/>
  <c r="AW191" i="32" s="1"/>
  <c r="AV190" i="32"/>
  <c r="AV189" i="32"/>
  <c r="AW189" i="32" s="1"/>
  <c r="AV188" i="32"/>
  <c r="AV187" i="32"/>
  <c r="AQ201" i="32"/>
  <c r="AR201" i="32" s="1"/>
  <c r="AQ200" i="32"/>
  <c r="AR200" i="32" s="1"/>
  <c r="AQ199" i="32"/>
  <c r="AR199" i="32" s="1"/>
  <c r="AQ198" i="32"/>
  <c r="AR198" i="32" s="1"/>
  <c r="AQ197" i="32"/>
  <c r="AR197" i="32" s="1"/>
  <c r="AQ196" i="32"/>
  <c r="AR196" i="32" s="1"/>
  <c r="AQ195" i="32"/>
  <c r="AR195" i="32" s="1"/>
  <c r="AQ194" i="32"/>
  <c r="AR194" i="32" s="1"/>
  <c r="AQ193" i="32"/>
  <c r="AR193" i="32" s="1"/>
  <c r="AQ192" i="32"/>
  <c r="AR192" i="32" s="1"/>
  <c r="AQ191" i="32"/>
  <c r="AR191" i="32" s="1"/>
  <c r="AQ190" i="32"/>
  <c r="AR190" i="32" s="1"/>
  <c r="AQ189" i="32"/>
  <c r="AR189" i="32" s="1"/>
  <c r="AQ188" i="32"/>
  <c r="AR188" i="32" s="1"/>
  <c r="AQ187" i="32"/>
  <c r="AM201" i="32"/>
  <c r="AL201" i="32"/>
  <c r="AL200" i="32"/>
  <c r="AM200" i="32" s="1"/>
  <c r="AM199" i="32"/>
  <c r="AL199" i="32"/>
  <c r="AL198" i="32"/>
  <c r="AM198" i="32" s="1"/>
  <c r="AL197" i="32"/>
  <c r="AM197" i="32" s="1"/>
  <c r="AM196" i="32"/>
  <c r="AL196" i="32"/>
  <c r="AM195" i="32"/>
  <c r="AL195" i="32"/>
  <c r="AL194" i="32"/>
  <c r="AM194" i="32" s="1"/>
  <c r="AM193" i="32"/>
  <c r="AL193" i="32"/>
  <c r="AL192" i="32"/>
  <c r="AM192" i="32" s="1"/>
  <c r="AL191" i="32"/>
  <c r="AM191" i="32" s="1"/>
  <c r="AM190" i="32"/>
  <c r="AL190" i="32"/>
  <c r="AL189" i="32"/>
  <c r="AM189" i="32" s="1"/>
  <c r="AL188" i="32"/>
  <c r="AL187" i="32"/>
  <c r="AG201" i="32"/>
  <c r="AH201" i="32" s="1"/>
  <c r="AG200" i="32"/>
  <c r="AH200" i="32" s="1"/>
  <c r="AG199" i="32"/>
  <c r="AH199" i="32" s="1"/>
  <c r="AG198" i="32"/>
  <c r="AH198" i="32" s="1"/>
  <c r="AG197" i="32"/>
  <c r="AH197" i="32" s="1"/>
  <c r="AG196" i="32"/>
  <c r="AH196" i="32" s="1"/>
  <c r="AG195" i="32"/>
  <c r="AH195" i="32" s="1"/>
  <c r="AG194" i="32"/>
  <c r="AH194" i="32" s="1"/>
  <c r="AG193" i="32"/>
  <c r="AH193" i="32" s="1"/>
  <c r="AG192" i="32"/>
  <c r="AH192" i="32" s="1"/>
  <c r="AG191" i="32"/>
  <c r="AH191" i="32" s="1"/>
  <c r="AG190" i="32"/>
  <c r="AH190" i="32" s="1"/>
  <c r="AH189" i="32"/>
  <c r="AG189" i="32"/>
  <c r="AG188" i="32"/>
  <c r="AG187" i="32"/>
  <c r="AB201" i="32"/>
  <c r="AC201" i="32" s="1"/>
  <c r="AB200" i="32"/>
  <c r="AC200" i="32" s="1"/>
  <c r="AB199" i="32"/>
  <c r="AC199" i="32" s="1"/>
  <c r="AB198" i="32"/>
  <c r="AC198" i="32" s="1"/>
  <c r="AB197" i="32"/>
  <c r="AC197" i="32" s="1"/>
  <c r="AB196" i="32"/>
  <c r="AC196" i="32" s="1"/>
  <c r="AB195" i="32"/>
  <c r="AC195" i="32" s="1"/>
  <c r="AB194" i="32"/>
  <c r="AC194" i="32" s="1"/>
  <c r="AC193" i="32"/>
  <c r="AB193" i="32"/>
  <c r="AB192" i="32"/>
  <c r="AC192" i="32" s="1"/>
  <c r="AB191" i="32"/>
  <c r="AC191" i="32" s="1"/>
  <c r="AB190" i="32"/>
  <c r="AB189" i="32"/>
  <c r="AC189" i="32" s="1"/>
  <c r="AB188" i="32"/>
  <c r="AC188" i="32" s="1"/>
  <c r="AB187" i="32"/>
  <c r="W201" i="32"/>
  <c r="X201" i="32" s="1"/>
  <c r="W200" i="32"/>
  <c r="X200" i="32" s="1"/>
  <c r="W199" i="32"/>
  <c r="X199" i="32" s="1"/>
  <c r="W198" i="32"/>
  <c r="X198" i="32" s="1"/>
  <c r="W197" i="32"/>
  <c r="X197" i="32" s="1"/>
  <c r="W196" i="32"/>
  <c r="X196" i="32" s="1"/>
  <c r="W195" i="32"/>
  <c r="X195" i="32" s="1"/>
  <c r="W194" i="32"/>
  <c r="X194" i="32" s="1"/>
  <c r="W193" i="32"/>
  <c r="X193" i="32" s="1"/>
  <c r="W192" i="32"/>
  <c r="X192" i="32" s="1"/>
  <c r="W191" i="32"/>
  <c r="X191" i="32" s="1"/>
  <c r="W190" i="32"/>
  <c r="X190" i="32" s="1"/>
  <c r="W189" i="32"/>
  <c r="X189" i="32" s="1"/>
  <c r="W188" i="32"/>
  <c r="W187" i="32"/>
  <c r="S192" i="32"/>
  <c r="S196" i="32"/>
  <c r="S200" i="32"/>
  <c r="G187" i="32"/>
  <c r="H187" i="32" s="1"/>
  <c r="I187" i="32"/>
  <c r="J187" i="32"/>
  <c r="R187" i="32"/>
  <c r="G188" i="32"/>
  <c r="I188" i="32"/>
  <c r="J188" i="32"/>
  <c r="R188" i="32"/>
  <c r="I189" i="32"/>
  <c r="J189" i="32"/>
  <c r="R189" i="32"/>
  <c r="S189" i="32" s="1"/>
  <c r="I190" i="32"/>
  <c r="J190" i="32"/>
  <c r="R190" i="32"/>
  <c r="S190" i="32" s="1"/>
  <c r="I191" i="32"/>
  <c r="J191" i="32"/>
  <c r="R191" i="32"/>
  <c r="S191" i="32" s="1"/>
  <c r="I192" i="32"/>
  <c r="J192" i="32"/>
  <c r="R192" i="32"/>
  <c r="I193" i="32"/>
  <c r="J193" i="32"/>
  <c r="R193" i="32"/>
  <c r="S193" i="32" s="1"/>
  <c r="I194" i="32"/>
  <c r="J194" i="32"/>
  <c r="R194" i="32"/>
  <c r="S194" i="32" s="1"/>
  <c r="I195" i="32"/>
  <c r="J195" i="32"/>
  <c r="R195" i="32"/>
  <c r="S195" i="32" s="1"/>
  <c r="I196" i="32"/>
  <c r="J196" i="32"/>
  <c r="R196" i="32"/>
  <c r="I197" i="32"/>
  <c r="J197" i="32"/>
  <c r="R197" i="32"/>
  <c r="S197" i="32" s="1"/>
  <c r="I198" i="32"/>
  <c r="J198" i="32"/>
  <c r="R198" i="32"/>
  <c r="S198" i="32" s="1"/>
  <c r="I199" i="32"/>
  <c r="J199" i="32"/>
  <c r="R199" i="32"/>
  <c r="I200" i="32"/>
  <c r="J200" i="32"/>
  <c r="R200" i="32"/>
  <c r="I201" i="32"/>
  <c r="J201" i="32"/>
  <c r="R201" i="32"/>
  <c r="S201" i="32" s="1"/>
  <c r="AV181" i="32"/>
  <c r="AW181" i="32" s="1"/>
  <c r="AV180" i="32"/>
  <c r="AW180" i="32" s="1"/>
  <c r="AV179" i="32"/>
  <c r="AW179" i="32" s="1"/>
  <c r="AV178" i="32"/>
  <c r="AW178" i="32" s="1"/>
  <c r="AV177" i="32"/>
  <c r="AW177" i="32" s="1"/>
  <c r="AV176" i="32"/>
  <c r="AW176" i="32" s="1"/>
  <c r="AV175" i="32"/>
  <c r="AW175" i="32" s="1"/>
  <c r="AV174" i="32"/>
  <c r="AW174" i="32" s="1"/>
  <c r="AW173" i="32"/>
  <c r="AV173" i="32"/>
  <c r="AV172" i="32"/>
  <c r="AW172" i="32" s="1"/>
  <c r="AV171" i="32"/>
  <c r="AW171" i="32" s="1"/>
  <c r="AV170" i="32"/>
  <c r="AW170" i="32" s="1"/>
  <c r="AV169" i="32"/>
  <c r="AW169" i="32" s="1"/>
  <c r="AV168" i="32"/>
  <c r="AV167" i="32"/>
  <c r="AQ181" i="32"/>
  <c r="AR181" i="32" s="1"/>
  <c r="AQ180" i="32"/>
  <c r="AR180" i="32" s="1"/>
  <c r="AR179" i="32"/>
  <c r="AQ179" i="32"/>
  <c r="AQ178" i="32"/>
  <c r="AR178" i="32" s="1"/>
  <c r="AQ177" i="32"/>
  <c r="AR177" i="32" s="1"/>
  <c r="AQ176" i="32"/>
  <c r="AR176" i="32" s="1"/>
  <c r="AQ175" i="32"/>
  <c r="AR175" i="32" s="1"/>
  <c r="AQ174" i="32"/>
  <c r="AR174" i="32" s="1"/>
  <c r="AQ173" i="32"/>
  <c r="AR173" i="32" s="1"/>
  <c r="AQ172" i="32"/>
  <c r="AR172" i="32" s="1"/>
  <c r="AQ171" i="32"/>
  <c r="AR171" i="32" s="1"/>
  <c r="AQ170" i="32"/>
  <c r="AR170" i="32" s="1"/>
  <c r="AQ169" i="32"/>
  <c r="AR169" i="32" s="1"/>
  <c r="AQ168" i="32"/>
  <c r="AR168" i="32" s="1"/>
  <c r="AQ167" i="32"/>
  <c r="AL181" i="32"/>
  <c r="AM181" i="32" s="1"/>
  <c r="AL180" i="32"/>
  <c r="AM180" i="32" s="1"/>
  <c r="AL179" i="32"/>
  <c r="AM179" i="32" s="1"/>
  <c r="AL178" i="32"/>
  <c r="AM178" i="32" s="1"/>
  <c r="AL177" i="32"/>
  <c r="AM177" i="32" s="1"/>
  <c r="AL176" i="32"/>
  <c r="AM176" i="32" s="1"/>
  <c r="AL175" i="32"/>
  <c r="AM175" i="32" s="1"/>
  <c r="AL174" i="32"/>
  <c r="AM174" i="32" s="1"/>
  <c r="AL173" i="32"/>
  <c r="AM173" i="32" s="1"/>
  <c r="AL172" i="32"/>
  <c r="AM172" i="32" s="1"/>
  <c r="AL171" i="32"/>
  <c r="AM171" i="32" s="1"/>
  <c r="AL170" i="32"/>
  <c r="AL169" i="32"/>
  <c r="AM169" i="32" s="1"/>
  <c r="AL168" i="32"/>
  <c r="AL167" i="32"/>
  <c r="AG181" i="32"/>
  <c r="AH181" i="32" s="1"/>
  <c r="AG180" i="32"/>
  <c r="AH180" i="32" s="1"/>
  <c r="AG179" i="32"/>
  <c r="AH179" i="32" s="1"/>
  <c r="AG178" i="32"/>
  <c r="AH178" i="32" s="1"/>
  <c r="AG177" i="32"/>
  <c r="AH177" i="32" s="1"/>
  <c r="AG176" i="32"/>
  <c r="AH176" i="32" s="1"/>
  <c r="AG175" i="32"/>
  <c r="AH175" i="32" s="1"/>
  <c r="AG174" i="32"/>
  <c r="AH174" i="32" s="1"/>
  <c r="AG173" i="32"/>
  <c r="AH173" i="32" s="1"/>
  <c r="AG172" i="32"/>
  <c r="AH172" i="32" s="1"/>
  <c r="AG171" i="32"/>
  <c r="AH171" i="32" s="1"/>
  <c r="AG170" i="32"/>
  <c r="AH170" i="32" s="1"/>
  <c r="AG169" i="32"/>
  <c r="AH169" i="32" s="1"/>
  <c r="AG168" i="32"/>
  <c r="AG167" i="32"/>
  <c r="AB181" i="32"/>
  <c r="AC181" i="32" s="1"/>
  <c r="AB180" i="32"/>
  <c r="AC180" i="32" s="1"/>
  <c r="AB179" i="32"/>
  <c r="AC179" i="32" s="1"/>
  <c r="AB178" i="32"/>
  <c r="AC178" i="32" s="1"/>
  <c r="AB177" i="32"/>
  <c r="AC177" i="32" s="1"/>
  <c r="AB176" i="32"/>
  <c r="AC176" i="32" s="1"/>
  <c r="AB175" i="32"/>
  <c r="AC175" i="32" s="1"/>
  <c r="AB174" i="32"/>
  <c r="AC174" i="32" s="1"/>
  <c r="AB173" i="32"/>
  <c r="AC173" i="32" s="1"/>
  <c r="AB172" i="32"/>
  <c r="AC172" i="32" s="1"/>
  <c r="AB171" i="32"/>
  <c r="AC171" i="32" s="1"/>
  <c r="AB170" i="32"/>
  <c r="AC170" i="32" s="1"/>
  <c r="AB169" i="32"/>
  <c r="AC169" i="32" s="1"/>
  <c r="AB168" i="32"/>
  <c r="AB167" i="32"/>
  <c r="W181" i="32"/>
  <c r="X181" i="32" s="1"/>
  <c r="W180" i="32"/>
  <c r="X180" i="32" s="1"/>
  <c r="W179" i="32"/>
  <c r="X179" i="32" s="1"/>
  <c r="W178" i="32"/>
  <c r="X178" i="32" s="1"/>
  <c r="W177" i="32"/>
  <c r="X177" i="32" s="1"/>
  <c r="X176" i="32"/>
  <c r="W176" i="32"/>
  <c r="W175" i="32"/>
  <c r="X175" i="32" s="1"/>
  <c r="W174" i="32"/>
  <c r="X174" i="32" s="1"/>
  <c r="W173" i="32"/>
  <c r="X173" i="32" s="1"/>
  <c r="W172" i="32"/>
  <c r="X172" i="32" s="1"/>
  <c r="W171" i="32"/>
  <c r="W170" i="32"/>
  <c r="X170" i="32" s="1"/>
  <c r="W169" i="32"/>
  <c r="X169" i="32" s="1"/>
  <c r="W168" i="32"/>
  <c r="W167" i="32"/>
  <c r="S177" i="32"/>
  <c r="S179" i="32"/>
  <c r="G167" i="32"/>
  <c r="I167" i="32"/>
  <c r="J167" i="32"/>
  <c r="R167" i="32"/>
  <c r="G168" i="32"/>
  <c r="I168" i="32"/>
  <c r="J168" i="32"/>
  <c r="R168" i="32"/>
  <c r="I169" i="32"/>
  <c r="J169" i="32"/>
  <c r="R169" i="32"/>
  <c r="S169" i="32" s="1"/>
  <c r="I170" i="32"/>
  <c r="J170" i="32"/>
  <c r="R170" i="32"/>
  <c r="S170" i="32" s="1"/>
  <c r="I171" i="32"/>
  <c r="J171" i="32"/>
  <c r="R171" i="32"/>
  <c r="S171" i="32" s="1"/>
  <c r="I172" i="32"/>
  <c r="J172" i="32"/>
  <c r="R172" i="32"/>
  <c r="S172" i="32" s="1"/>
  <c r="I173" i="32"/>
  <c r="J173" i="32"/>
  <c r="R173" i="32"/>
  <c r="S173" i="32" s="1"/>
  <c r="I174" i="32"/>
  <c r="J174" i="32"/>
  <c r="R174" i="32"/>
  <c r="S174" i="32" s="1"/>
  <c r="I175" i="32"/>
  <c r="J175" i="32"/>
  <c r="R175" i="32"/>
  <c r="I176" i="32"/>
  <c r="J176" i="32"/>
  <c r="R176" i="32"/>
  <c r="S176" i="32" s="1"/>
  <c r="I177" i="32"/>
  <c r="J177" i="32"/>
  <c r="R177" i="32"/>
  <c r="I178" i="32"/>
  <c r="J178" i="32"/>
  <c r="R178" i="32"/>
  <c r="S178" i="32" s="1"/>
  <c r="I179" i="32"/>
  <c r="J179" i="32"/>
  <c r="R179" i="32"/>
  <c r="I180" i="32"/>
  <c r="J180" i="32"/>
  <c r="R180" i="32"/>
  <c r="S180" i="32" s="1"/>
  <c r="I181" i="32"/>
  <c r="J181" i="32"/>
  <c r="R181" i="32"/>
  <c r="S181" i="32" s="1"/>
  <c r="AV161" i="32"/>
  <c r="AW161" i="32" s="1"/>
  <c r="AV160" i="32"/>
  <c r="AW160" i="32" s="1"/>
  <c r="AV159" i="32"/>
  <c r="AW159" i="32" s="1"/>
  <c r="AV158" i="32"/>
  <c r="AW158" i="32" s="1"/>
  <c r="AV157" i="32"/>
  <c r="AW157" i="32" s="1"/>
  <c r="AV156" i="32"/>
  <c r="AW156" i="32" s="1"/>
  <c r="AV155" i="32"/>
  <c r="AW155" i="32" s="1"/>
  <c r="AV154" i="32"/>
  <c r="AW154" i="32" s="1"/>
  <c r="AV153" i="32"/>
  <c r="AW153" i="32" s="1"/>
  <c r="AV152" i="32"/>
  <c r="AW152" i="32" s="1"/>
  <c r="AV151" i="32"/>
  <c r="AW151" i="32" s="1"/>
  <c r="AV150" i="32"/>
  <c r="AW150" i="32" s="1"/>
  <c r="AV149" i="32"/>
  <c r="AW149" i="32" s="1"/>
  <c r="AV148" i="32"/>
  <c r="AV147" i="32"/>
  <c r="AQ161" i="32"/>
  <c r="AR161" i="32" s="1"/>
  <c r="AQ160" i="32"/>
  <c r="AR160" i="32" s="1"/>
  <c r="AQ159" i="32"/>
  <c r="AR159" i="32" s="1"/>
  <c r="AR158" i="32"/>
  <c r="AQ158" i="32"/>
  <c r="AQ157" i="32"/>
  <c r="AR157" i="32" s="1"/>
  <c r="AQ156" i="32"/>
  <c r="AR156" i="32" s="1"/>
  <c r="AQ155" i="32"/>
  <c r="AR155" i="32" s="1"/>
  <c r="AQ154" i="32"/>
  <c r="AR154" i="32" s="1"/>
  <c r="AQ153" i="32"/>
  <c r="AR153" i="32" s="1"/>
  <c r="AQ152" i="32"/>
  <c r="AR152" i="32" s="1"/>
  <c r="AQ151" i="32"/>
  <c r="AR151" i="32" s="1"/>
  <c r="AQ150" i="32"/>
  <c r="AR150" i="32" s="1"/>
  <c r="AQ149" i="32"/>
  <c r="AR149" i="32" s="1"/>
  <c r="AQ148" i="32"/>
  <c r="AQ147" i="32"/>
  <c r="AL161" i="32"/>
  <c r="AM161" i="32" s="1"/>
  <c r="AL160" i="32"/>
  <c r="AM160" i="32" s="1"/>
  <c r="AL159" i="32"/>
  <c r="AM159" i="32" s="1"/>
  <c r="AL158" i="32"/>
  <c r="AM158" i="32" s="1"/>
  <c r="AL157" i="32"/>
  <c r="AM157" i="32" s="1"/>
  <c r="AL156" i="32"/>
  <c r="AM156" i="32" s="1"/>
  <c r="AL155" i="32"/>
  <c r="AM155" i="32" s="1"/>
  <c r="AL154" i="32"/>
  <c r="AM154" i="32" s="1"/>
  <c r="AL153" i="32"/>
  <c r="AM153" i="32" s="1"/>
  <c r="AL152" i="32"/>
  <c r="AM152" i="32" s="1"/>
  <c r="AL151" i="32"/>
  <c r="AM151" i="32" s="1"/>
  <c r="AL150" i="32"/>
  <c r="AM150" i="32" s="1"/>
  <c r="AL149" i="32"/>
  <c r="AM149" i="32" s="1"/>
  <c r="AL148" i="32"/>
  <c r="AL147" i="32"/>
  <c r="AG161" i="32"/>
  <c r="AH161" i="32" s="1"/>
  <c r="AG160" i="32"/>
  <c r="AH160" i="32" s="1"/>
  <c r="AG159" i="32"/>
  <c r="AH159" i="32" s="1"/>
  <c r="AG158" i="32"/>
  <c r="AG157" i="32"/>
  <c r="AH157" i="32" s="1"/>
  <c r="AG156" i="32"/>
  <c r="AH156" i="32" s="1"/>
  <c r="AG155" i="32"/>
  <c r="AH155" i="32" s="1"/>
  <c r="AG154" i="32"/>
  <c r="AH154" i="32" s="1"/>
  <c r="AG153" i="32"/>
  <c r="AH153" i="32" s="1"/>
  <c r="AG152" i="32"/>
  <c r="AH152" i="32" s="1"/>
  <c r="AG151" i="32"/>
  <c r="AH151" i="32" s="1"/>
  <c r="AG150" i="32"/>
  <c r="AH150" i="32" s="1"/>
  <c r="AG149" i="32"/>
  <c r="AH149" i="32" s="1"/>
  <c r="AG148" i="32"/>
  <c r="AG147" i="32"/>
  <c r="AB161" i="32"/>
  <c r="AC161" i="32" s="1"/>
  <c r="AB160" i="32"/>
  <c r="AC160" i="32" s="1"/>
  <c r="AC159" i="32"/>
  <c r="AB159" i="32"/>
  <c r="AB158" i="32"/>
  <c r="AC158" i="32" s="1"/>
  <c r="AB157" i="32"/>
  <c r="AC157" i="32" s="1"/>
  <c r="AB156" i="32"/>
  <c r="AB155" i="32"/>
  <c r="AC155" i="32" s="1"/>
  <c r="AB154" i="32"/>
  <c r="AC154" i="32" s="1"/>
  <c r="AB153" i="32"/>
  <c r="AC153" i="32" s="1"/>
  <c r="AB152" i="32"/>
  <c r="AC152" i="32" s="1"/>
  <c r="AB151" i="32"/>
  <c r="AC151" i="32" s="1"/>
  <c r="AB150" i="32"/>
  <c r="AC150" i="32" s="1"/>
  <c r="AB149" i="32"/>
  <c r="AC149" i="32" s="1"/>
  <c r="AB148" i="32"/>
  <c r="AB147" i="32"/>
  <c r="W161" i="32"/>
  <c r="X161" i="32" s="1"/>
  <c r="W160" i="32"/>
  <c r="X160" i="32" s="1"/>
  <c r="W159" i="32"/>
  <c r="W158" i="32"/>
  <c r="X158" i="32" s="1"/>
  <c r="X157" i="32"/>
  <c r="W157" i="32"/>
  <c r="W156" i="32"/>
  <c r="X156" i="32" s="1"/>
  <c r="W155" i="32"/>
  <c r="X155" i="32" s="1"/>
  <c r="W154" i="32"/>
  <c r="X154" i="32" s="1"/>
  <c r="W153" i="32"/>
  <c r="X153" i="32" s="1"/>
  <c r="W152" i="32"/>
  <c r="X152" i="32" s="1"/>
  <c r="W151" i="32"/>
  <c r="X151" i="32" s="1"/>
  <c r="W150" i="32"/>
  <c r="W149" i="32"/>
  <c r="X149" i="32" s="1"/>
  <c r="W148" i="32"/>
  <c r="W147" i="32"/>
  <c r="S154" i="32"/>
  <c r="S158" i="32"/>
  <c r="S159" i="32"/>
  <c r="G147" i="32"/>
  <c r="I147" i="32"/>
  <c r="J147" i="32"/>
  <c r="R147" i="32"/>
  <c r="G148" i="32"/>
  <c r="I148" i="32"/>
  <c r="J148" i="32"/>
  <c r="R148" i="32"/>
  <c r="I149" i="32"/>
  <c r="J149" i="32"/>
  <c r="R149" i="32"/>
  <c r="S149" i="32" s="1"/>
  <c r="I150" i="32"/>
  <c r="J150" i="32"/>
  <c r="R150" i="32"/>
  <c r="S150" i="32" s="1"/>
  <c r="I151" i="32"/>
  <c r="J151" i="32"/>
  <c r="R151" i="32"/>
  <c r="S151" i="32" s="1"/>
  <c r="I152" i="32"/>
  <c r="J152" i="32"/>
  <c r="R152" i="32"/>
  <c r="S152" i="32" s="1"/>
  <c r="I153" i="32"/>
  <c r="J153" i="32"/>
  <c r="R153" i="32"/>
  <c r="S153" i="32" s="1"/>
  <c r="I154" i="32"/>
  <c r="J154" i="32"/>
  <c r="R154" i="32"/>
  <c r="I155" i="32"/>
  <c r="J155" i="32"/>
  <c r="R155" i="32"/>
  <c r="S155" i="32" s="1"/>
  <c r="I156" i="32"/>
  <c r="J156" i="32"/>
  <c r="R156" i="32"/>
  <c r="S156" i="32" s="1"/>
  <c r="I157" i="32"/>
  <c r="J157" i="32"/>
  <c r="R157" i="32"/>
  <c r="S157" i="32" s="1"/>
  <c r="I158" i="32"/>
  <c r="J158" i="32"/>
  <c r="R158" i="32"/>
  <c r="I159" i="32"/>
  <c r="J159" i="32"/>
  <c r="R159" i="32"/>
  <c r="I160" i="32"/>
  <c r="J160" i="32"/>
  <c r="R160" i="32"/>
  <c r="S160" i="32" s="1"/>
  <c r="I161" i="32"/>
  <c r="J161" i="32"/>
  <c r="R161" i="32"/>
  <c r="S161" i="32" s="1"/>
  <c r="AV141" i="32"/>
  <c r="AW141" i="32" s="1"/>
  <c r="AV140" i="32"/>
  <c r="AW140" i="32" s="1"/>
  <c r="AV139" i="32"/>
  <c r="AW139" i="32" s="1"/>
  <c r="AV138" i="32"/>
  <c r="AW138" i="32" s="1"/>
  <c r="AV137" i="32"/>
  <c r="AW137" i="32" s="1"/>
  <c r="AV136" i="32"/>
  <c r="AW136" i="32" s="1"/>
  <c r="AV135" i="32"/>
  <c r="AW135" i="32" s="1"/>
  <c r="AV134" i="32"/>
  <c r="AW134" i="32" s="1"/>
  <c r="AV133" i="32"/>
  <c r="AW133" i="32" s="1"/>
  <c r="AV132" i="32"/>
  <c r="AW132" i="32" s="1"/>
  <c r="AV131" i="32"/>
  <c r="AW131" i="32" s="1"/>
  <c r="AV130" i="32"/>
  <c r="AW130" i="32" s="1"/>
  <c r="AV129" i="32"/>
  <c r="AW129" i="32" s="1"/>
  <c r="AV128" i="32"/>
  <c r="AV127" i="32"/>
  <c r="AQ141" i="32"/>
  <c r="AR141" i="32" s="1"/>
  <c r="AQ140" i="32"/>
  <c r="AR140" i="32" s="1"/>
  <c r="AQ139" i="32"/>
  <c r="AR139" i="32" s="1"/>
  <c r="AQ138" i="32"/>
  <c r="AR138" i="32" s="1"/>
  <c r="AQ137" i="32"/>
  <c r="AR137" i="32" s="1"/>
  <c r="AQ136" i="32"/>
  <c r="AR136" i="32" s="1"/>
  <c r="AQ135" i="32"/>
  <c r="AR135" i="32" s="1"/>
  <c r="AQ134" i="32"/>
  <c r="AR134" i="32" s="1"/>
  <c r="AQ133" i="32"/>
  <c r="AR133" i="32" s="1"/>
  <c r="AQ132" i="32"/>
  <c r="AR132" i="32" s="1"/>
  <c r="AQ131" i="32"/>
  <c r="AR131" i="32" s="1"/>
  <c r="AQ130" i="32"/>
  <c r="AR130" i="32" s="1"/>
  <c r="AQ129" i="32"/>
  <c r="AR129" i="32" s="1"/>
  <c r="AQ128" i="32"/>
  <c r="AQ127" i="32"/>
  <c r="AL141" i="32"/>
  <c r="AM141" i="32" s="1"/>
  <c r="AL140" i="32"/>
  <c r="AM140" i="32" s="1"/>
  <c r="AL139" i="32"/>
  <c r="AM139" i="32" s="1"/>
  <c r="AL138" i="32"/>
  <c r="AM138" i="32" s="1"/>
  <c r="AL137" i="32"/>
  <c r="AM137" i="32" s="1"/>
  <c r="AL136" i="32"/>
  <c r="AM136" i="32" s="1"/>
  <c r="AL135" i="32"/>
  <c r="AM135" i="32" s="1"/>
  <c r="AL134" i="32"/>
  <c r="AM134" i="32" s="1"/>
  <c r="AL133" i="32"/>
  <c r="AM133" i="32" s="1"/>
  <c r="AL132" i="32"/>
  <c r="AM132" i="32" s="1"/>
  <c r="AL131" i="32"/>
  <c r="AM131" i="32" s="1"/>
  <c r="AL130" i="32"/>
  <c r="AM130" i="32" s="1"/>
  <c r="AL129" i="32"/>
  <c r="AM129" i="32" s="1"/>
  <c r="AL128" i="32"/>
  <c r="AL127" i="32"/>
  <c r="AG141" i="32"/>
  <c r="AH141" i="32" s="1"/>
  <c r="AH140" i="32"/>
  <c r="AG140" i="32"/>
  <c r="AG139" i="32"/>
  <c r="AH139" i="32" s="1"/>
  <c r="AG138" i="32"/>
  <c r="AH138" i="32" s="1"/>
  <c r="AG137" i="32"/>
  <c r="AH137" i="32" s="1"/>
  <c r="AG136" i="32"/>
  <c r="AH136" i="32" s="1"/>
  <c r="AG135" i="32"/>
  <c r="AH135" i="32" s="1"/>
  <c r="AG134" i="32"/>
  <c r="AH134" i="32" s="1"/>
  <c r="AG133" i="32"/>
  <c r="AH133" i="32" s="1"/>
  <c r="AG132" i="32"/>
  <c r="AH132" i="32" s="1"/>
  <c r="AG131" i="32"/>
  <c r="AH131" i="32" s="1"/>
  <c r="AG130" i="32"/>
  <c r="AG129" i="32"/>
  <c r="AH129" i="32" s="1"/>
  <c r="AG128" i="32"/>
  <c r="AG127" i="32"/>
  <c r="AB141" i="32"/>
  <c r="AC141" i="32" s="1"/>
  <c r="AB140" i="32"/>
  <c r="AC140" i="32" s="1"/>
  <c r="AB139" i="32"/>
  <c r="AC139" i="32" s="1"/>
  <c r="AB138" i="32"/>
  <c r="AC138" i="32" s="1"/>
  <c r="AB137" i="32"/>
  <c r="AC137" i="32" s="1"/>
  <c r="AB136" i="32"/>
  <c r="AC136" i="32" s="1"/>
  <c r="AB135" i="32"/>
  <c r="AC135" i="32" s="1"/>
  <c r="AB134" i="32"/>
  <c r="AC134" i="32" s="1"/>
  <c r="AB133" i="32"/>
  <c r="AC133" i="32" s="1"/>
  <c r="AB132" i="32"/>
  <c r="AC132" i="32" s="1"/>
  <c r="AB131" i="32"/>
  <c r="AC131" i="32" s="1"/>
  <c r="AB130" i="32"/>
  <c r="AC130" i="32" s="1"/>
  <c r="AB129" i="32"/>
  <c r="AC129" i="32" s="1"/>
  <c r="AB128" i="32"/>
  <c r="AB127" i="32"/>
  <c r="W141" i="32"/>
  <c r="X141" i="32" s="1"/>
  <c r="W140" i="32"/>
  <c r="X140" i="32" s="1"/>
  <c r="W139" i="32"/>
  <c r="X139" i="32" s="1"/>
  <c r="W138" i="32"/>
  <c r="X138" i="32" s="1"/>
  <c r="W137" i="32"/>
  <c r="X137" i="32" s="1"/>
  <c r="W136" i="32"/>
  <c r="X136" i="32" s="1"/>
  <c r="W135" i="32"/>
  <c r="X135" i="32" s="1"/>
  <c r="W134" i="32"/>
  <c r="X134" i="32" s="1"/>
  <c r="W133" i="32"/>
  <c r="X133" i="32" s="1"/>
  <c r="W132" i="32"/>
  <c r="X132" i="32" s="1"/>
  <c r="W131" i="32"/>
  <c r="X131" i="32" s="1"/>
  <c r="W130" i="32"/>
  <c r="X130" i="32" s="1"/>
  <c r="W129" i="32"/>
  <c r="X129" i="32" s="1"/>
  <c r="W128" i="32"/>
  <c r="W127" i="32"/>
  <c r="S133" i="32"/>
  <c r="S136" i="32"/>
  <c r="G127" i="32"/>
  <c r="I127" i="32"/>
  <c r="J127" i="32"/>
  <c r="R127" i="32"/>
  <c r="G128" i="32"/>
  <c r="I128" i="32"/>
  <c r="J128" i="32"/>
  <c r="R128" i="32"/>
  <c r="I129" i="32"/>
  <c r="J129" i="32"/>
  <c r="R129" i="32"/>
  <c r="S129" i="32" s="1"/>
  <c r="I130" i="32"/>
  <c r="J130" i="32"/>
  <c r="R130" i="32"/>
  <c r="S130" i="32" s="1"/>
  <c r="I131" i="32"/>
  <c r="J131" i="32"/>
  <c r="R131" i="32"/>
  <c r="S131" i="32" s="1"/>
  <c r="I132" i="32"/>
  <c r="J132" i="32"/>
  <c r="R132" i="32"/>
  <c r="S132" i="32" s="1"/>
  <c r="I133" i="32"/>
  <c r="J133" i="32"/>
  <c r="R133" i="32"/>
  <c r="I134" i="32"/>
  <c r="J134" i="32"/>
  <c r="R134" i="32"/>
  <c r="S134" i="32" s="1"/>
  <c r="I135" i="32"/>
  <c r="J135" i="32"/>
  <c r="R135" i="32"/>
  <c r="S135" i="32" s="1"/>
  <c r="I136" i="32"/>
  <c r="J136" i="32"/>
  <c r="R136" i="32"/>
  <c r="I137" i="32"/>
  <c r="J137" i="32"/>
  <c r="R137" i="32"/>
  <c r="S137" i="32" s="1"/>
  <c r="I138" i="32"/>
  <c r="J138" i="32"/>
  <c r="R138" i="32"/>
  <c r="S138" i="32" s="1"/>
  <c r="I139" i="32"/>
  <c r="J139" i="32"/>
  <c r="R139" i="32"/>
  <c r="S139" i="32" s="1"/>
  <c r="I140" i="32"/>
  <c r="J140" i="32"/>
  <c r="R140" i="32"/>
  <c r="I141" i="32"/>
  <c r="J141" i="32"/>
  <c r="R141" i="32"/>
  <c r="S141" i="32" s="1"/>
  <c r="AV201" i="47"/>
  <c r="AW201" i="47" s="1"/>
  <c r="AW200" i="47"/>
  <c r="AV200" i="47"/>
  <c r="AV199" i="47"/>
  <c r="AW199" i="47" s="1"/>
  <c r="AV198" i="47"/>
  <c r="AW198" i="47" s="1"/>
  <c r="AW197" i="47"/>
  <c r="AV197" i="47"/>
  <c r="AV196" i="47"/>
  <c r="AW196" i="47" s="1"/>
  <c r="AV195" i="47"/>
  <c r="AW195" i="47" s="1"/>
  <c r="AW194" i="47"/>
  <c r="AV194" i="47"/>
  <c r="AV193" i="47"/>
  <c r="AW193" i="47" s="1"/>
  <c r="AV192" i="47"/>
  <c r="AW192" i="47" s="1"/>
  <c r="AW191" i="47"/>
  <c r="AV191" i="47"/>
  <c r="AV190" i="47"/>
  <c r="AW190" i="47" s="1"/>
  <c r="AV189" i="47"/>
  <c r="AW189" i="47" s="1"/>
  <c r="AW188" i="47"/>
  <c r="AV188" i="47"/>
  <c r="AV187" i="47"/>
  <c r="AX187" i="47" s="1"/>
  <c r="AQ201" i="47"/>
  <c r="AR201" i="47" s="1"/>
  <c r="AR200" i="47"/>
  <c r="AQ200" i="47"/>
  <c r="AQ199" i="47"/>
  <c r="AR199" i="47" s="1"/>
  <c r="AQ198" i="47"/>
  <c r="AR198" i="47" s="1"/>
  <c r="AQ197" i="47"/>
  <c r="AR197" i="47" s="1"/>
  <c r="AQ196" i="47"/>
  <c r="AR196" i="47" s="1"/>
  <c r="AQ195" i="47"/>
  <c r="AR195" i="47" s="1"/>
  <c r="AQ194" i="47"/>
  <c r="AR194" i="47" s="1"/>
  <c r="AQ193" i="47"/>
  <c r="AR193" i="47" s="1"/>
  <c r="AQ192" i="47"/>
  <c r="AR192" i="47" s="1"/>
  <c r="AQ191" i="47"/>
  <c r="AR191" i="47" s="1"/>
  <c r="AQ190" i="47"/>
  <c r="AR190" i="47" s="1"/>
  <c r="AQ189" i="47"/>
  <c r="AR189" i="47" s="1"/>
  <c r="AR188" i="47"/>
  <c r="AQ188" i="47"/>
  <c r="AR187" i="47"/>
  <c r="AQ187" i="47"/>
  <c r="AL201" i="47"/>
  <c r="AM201" i="47" s="1"/>
  <c r="AL200" i="47"/>
  <c r="AM200" i="47" s="1"/>
  <c r="AM199" i="47"/>
  <c r="AL199" i="47"/>
  <c r="AL198" i="47"/>
  <c r="AM198" i="47" s="1"/>
  <c r="AL197" i="47"/>
  <c r="AM197" i="47" s="1"/>
  <c r="AM196" i="47"/>
  <c r="AL196" i="47"/>
  <c r="AL195" i="47"/>
  <c r="AM195" i="47" s="1"/>
  <c r="AL194" i="47"/>
  <c r="AM194" i="47" s="1"/>
  <c r="AM193" i="47"/>
  <c r="AL193" i="47"/>
  <c r="AL192" i="47"/>
  <c r="AM192" i="47" s="1"/>
  <c r="AL191" i="47"/>
  <c r="AM191" i="47" s="1"/>
  <c r="AM190" i="47"/>
  <c r="AL190" i="47"/>
  <c r="AL189" i="47"/>
  <c r="AM189" i="47" s="1"/>
  <c r="AL188" i="47"/>
  <c r="AM188" i="47" s="1"/>
  <c r="AL187" i="47"/>
  <c r="AM187" i="47" s="1"/>
  <c r="AG201" i="47"/>
  <c r="AH201" i="47" s="1"/>
  <c r="AH200" i="47"/>
  <c r="AG200" i="47"/>
  <c r="AG199" i="47"/>
  <c r="AH199" i="47" s="1"/>
  <c r="AG198" i="47"/>
  <c r="AG197" i="47"/>
  <c r="AH197" i="47" s="1"/>
  <c r="AG196" i="47"/>
  <c r="AH196" i="47" s="1"/>
  <c r="AG195" i="47"/>
  <c r="AH195" i="47" s="1"/>
  <c r="AG194" i="47"/>
  <c r="AH194" i="47" s="1"/>
  <c r="AG193" i="47"/>
  <c r="AH193" i="47" s="1"/>
  <c r="AG192" i="47"/>
  <c r="AH192" i="47" s="1"/>
  <c r="AG191" i="47"/>
  <c r="AH191" i="47" s="1"/>
  <c r="AG190" i="47"/>
  <c r="AH190" i="47" s="1"/>
  <c r="AG189" i="47"/>
  <c r="AH189" i="47" s="1"/>
  <c r="AH188" i="47"/>
  <c r="AG188" i="47"/>
  <c r="AG187" i="47"/>
  <c r="AH187" i="47" s="1"/>
  <c r="AB201" i="47"/>
  <c r="AC201" i="47" s="1"/>
  <c r="AB200" i="47"/>
  <c r="AC200" i="47" s="1"/>
  <c r="AB199" i="47"/>
  <c r="AC199" i="47" s="1"/>
  <c r="AB198" i="47"/>
  <c r="AC198" i="47" s="1"/>
  <c r="AB197" i="47"/>
  <c r="AC197" i="47" s="1"/>
  <c r="AC196" i="47"/>
  <c r="AB196" i="47"/>
  <c r="AC195" i="47"/>
  <c r="AB195" i="47"/>
  <c r="AB194" i="47"/>
  <c r="AC194" i="47" s="1"/>
  <c r="AB193" i="47"/>
  <c r="AC193" i="47" s="1"/>
  <c r="AB192" i="47"/>
  <c r="AC192" i="47" s="1"/>
  <c r="AB191" i="47"/>
  <c r="AC191" i="47" s="1"/>
  <c r="AB190" i="47"/>
  <c r="AD187" i="47" s="1"/>
  <c r="AC189" i="47"/>
  <c r="AB189" i="47"/>
  <c r="AB188" i="47"/>
  <c r="AB187" i="47"/>
  <c r="AC187" i="47" s="1"/>
  <c r="W201" i="47"/>
  <c r="X201" i="47" s="1"/>
  <c r="W200" i="47"/>
  <c r="X200" i="47" s="1"/>
  <c r="X199" i="47"/>
  <c r="W199" i="47"/>
  <c r="W198" i="47"/>
  <c r="X198" i="47" s="1"/>
  <c r="W197" i="47"/>
  <c r="X197" i="47" s="1"/>
  <c r="W196" i="47"/>
  <c r="X196" i="47" s="1"/>
  <c r="W195" i="47"/>
  <c r="X195" i="47" s="1"/>
  <c r="W194" i="47"/>
  <c r="X194" i="47" s="1"/>
  <c r="W193" i="47"/>
  <c r="X193" i="47" s="1"/>
  <c r="W192" i="47"/>
  <c r="X192" i="47" s="1"/>
  <c r="W191" i="47"/>
  <c r="X191" i="47" s="1"/>
  <c r="W190" i="47"/>
  <c r="X190" i="47" s="1"/>
  <c r="W189" i="47"/>
  <c r="X189" i="47" s="1"/>
  <c r="W188" i="47"/>
  <c r="X188" i="47" s="1"/>
  <c r="W187" i="47"/>
  <c r="X187" i="47" s="1"/>
  <c r="S190" i="47"/>
  <c r="S194" i="47"/>
  <c r="S195" i="47"/>
  <c r="S197" i="47"/>
  <c r="S199" i="47"/>
  <c r="S201" i="47"/>
  <c r="S187" i="47"/>
  <c r="G187" i="47"/>
  <c r="H187" i="47" s="1"/>
  <c r="I187" i="47"/>
  <c r="J187" i="47"/>
  <c r="R187" i="47"/>
  <c r="I188" i="47"/>
  <c r="J188" i="47"/>
  <c r="R188" i="47"/>
  <c r="S188" i="47" s="1"/>
  <c r="I189" i="47"/>
  <c r="J189" i="47"/>
  <c r="R189" i="47"/>
  <c r="S189" i="47" s="1"/>
  <c r="I190" i="47"/>
  <c r="J190" i="47"/>
  <c r="R190" i="47"/>
  <c r="I191" i="47"/>
  <c r="J191" i="47"/>
  <c r="R191" i="47"/>
  <c r="S191" i="47" s="1"/>
  <c r="I192" i="47"/>
  <c r="J192" i="47"/>
  <c r="R192" i="47"/>
  <c r="S192" i="47" s="1"/>
  <c r="I193" i="47"/>
  <c r="J193" i="47"/>
  <c r="R193" i="47"/>
  <c r="K193" i="47" s="1"/>
  <c r="M193" i="47" s="1"/>
  <c r="I194" i="47"/>
  <c r="J194" i="47"/>
  <c r="R194" i="47"/>
  <c r="K194" i="47"/>
  <c r="M194" i="47" s="1"/>
  <c r="I195" i="47"/>
  <c r="J195" i="47"/>
  <c r="R195" i="47"/>
  <c r="I196" i="47"/>
  <c r="J196" i="47"/>
  <c r="R196" i="47"/>
  <c r="S196" i="47" s="1"/>
  <c r="I197" i="47"/>
  <c r="J197" i="47"/>
  <c r="R197" i="47"/>
  <c r="I198" i="47"/>
  <c r="J198" i="47"/>
  <c r="R198" i="47"/>
  <c r="S198" i="47" s="1"/>
  <c r="I199" i="47"/>
  <c r="J199" i="47"/>
  <c r="R199" i="47"/>
  <c r="I200" i="47"/>
  <c r="J200" i="47"/>
  <c r="R200" i="47"/>
  <c r="S200" i="47" s="1"/>
  <c r="I201" i="47"/>
  <c r="J201" i="47"/>
  <c r="R201" i="47"/>
  <c r="AV181" i="47"/>
  <c r="AW181" i="47" s="1"/>
  <c r="AV180" i="47"/>
  <c r="AW180" i="47" s="1"/>
  <c r="AV179" i="47"/>
  <c r="AW179" i="47" s="1"/>
  <c r="AV178" i="47"/>
  <c r="AW178" i="47" s="1"/>
  <c r="AV177" i="47"/>
  <c r="AW177" i="47" s="1"/>
  <c r="AV176" i="47"/>
  <c r="AW176" i="47" s="1"/>
  <c r="AV175" i="47"/>
  <c r="AW175" i="47" s="1"/>
  <c r="AV174" i="47"/>
  <c r="AW174" i="47" s="1"/>
  <c r="AV173" i="47"/>
  <c r="AW173" i="47" s="1"/>
  <c r="AV172" i="47"/>
  <c r="AW172" i="47" s="1"/>
  <c r="AV171" i="47"/>
  <c r="AW171" i="47" s="1"/>
  <c r="AV170" i="47"/>
  <c r="AV169" i="47"/>
  <c r="AW169" i="47" s="1"/>
  <c r="AV168" i="47"/>
  <c r="AW168" i="47" s="1"/>
  <c r="AV167" i="47"/>
  <c r="AW167" i="47" s="1"/>
  <c r="AQ181" i="47"/>
  <c r="AR181" i="47" s="1"/>
  <c r="AQ180" i="47"/>
  <c r="AR180" i="47" s="1"/>
  <c r="AQ179" i="47"/>
  <c r="AR179" i="47" s="1"/>
  <c r="AQ178" i="47"/>
  <c r="AR178" i="47" s="1"/>
  <c r="AQ177" i="47"/>
  <c r="AR177" i="47" s="1"/>
  <c r="AQ176" i="47"/>
  <c r="AR176" i="47" s="1"/>
  <c r="AQ175" i="47"/>
  <c r="AR175" i="47" s="1"/>
  <c r="AQ174" i="47"/>
  <c r="AR174" i="47" s="1"/>
  <c r="AR173" i="47"/>
  <c r="AQ173" i="47"/>
  <c r="AQ172" i="47"/>
  <c r="AR172" i="47" s="1"/>
  <c r="AQ171" i="47"/>
  <c r="AR171" i="47" s="1"/>
  <c r="AQ170" i="47"/>
  <c r="AQ169" i="47"/>
  <c r="AR169" i="47" s="1"/>
  <c r="AQ168" i="47"/>
  <c r="AR168" i="47" s="1"/>
  <c r="AQ167" i="47"/>
  <c r="AR167" i="47" s="1"/>
  <c r="AL181" i="47"/>
  <c r="AM181" i="47" s="1"/>
  <c r="AL180" i="47"/>
  <c r="AM180" i="47" s="1"/>
  <c r="AL179" i="47"/>
  <c r="AM179" i="47" s="1"/>
  <c r="AL178" i="47"/>
  <c r="AM178" i="47" s="1"/>
  <c r="AL177" i="47"/>
  <c r="AM177" i="47" s="1"/>
  <c r="AL176" i="47"/>
  <c r="AM176" i="47" s="1"/>
  <c r="AL175" i="47"/>
  <c r="AM175" i="47" s="1"/>
  <c r="AL174" i="47"/>
  <c r="AM174" i="47" s="1"/>
  <c r="AL173" i="47"/>
  <c r="AM173" i="47" s="1"/>
  <c r="AL172" i="47"/>
  <c r="AM172" i="47" s="1"/>
  <c r="AL171" i="47"/>
  <c r="AM171" i="47" s="1"/>
  <c r="AL170" i="47"/>
  <c r="AM170" i="47" s="1"/>
  <c r="AL169" i="47"/>
  <c r="AM169" i="47" s="1"/>
  <c r="AM168" i="47"/>
  <c r="AL168" i="47"/>
  <c r="AL167" i="47"/>
  <c r="AM167" i="47" s="1"/>
  <c r="AG181" i="47"/>
  <c r="AH181" i="47" s="1"/>
  <c r="AH180" i="47"/>
  <c r="AG180" i="47"/>
  <c r="AG179" i="47"/>
  <c r="AH179" i="47" s="1"/>
  <c r="AG178" i="47"/>
  <c r="AH178" i="47" s="1"/>
  <c r="AG177" i="47"/>
  <c r="AH177" i="47" s="1"/>
  <c r="AG176" i="47"/>
  <c r="AH176" i="47" s="1"/>
  <c r="AH175" i="47"/>
  <c r="AG175" i="47"/>
  <c r="AH174" i="47"/>
  <c r="AG174" i="47"/>
  <c r="AG173" i="47"/>
  <c r="AH173" i="47" s="1"/>
  <c r="AG172" i="47"/>
  <c r="AH172" i="47" s="1"/>
  <c r="AG171" i="47"/>
  <c r="AH171" i="47" s="1"/>
  <c r="AG170" i="47"/>
  <c r="AH170" i="47" s="1"/>
  <c r="AG169" i="47"/>
  <c r="AH169" i="47" s="1"/>
  <c r="AG168" i="47"/>
  <c r="AH168" i="47" s="1"/>
  <c r="AG167" i="47"/>
  <c r="AH167" i="47" s="1"/>
  <c r="AB181" i="47"/>
  <c r="AC181" i="47" s="1"/>
  <c r="AB180" i="47"/>
  <c r="AC180" i="47" s="1"/>
  <c r="AB179" i="47"/>
  <c r="AC179" i="47" s="1"/>
  <c r="AB178" i="47"/>
  <c r="AC178" i="47" s="1"/>
  <c r="AB177" i="47"/>
  <c r="AC177" i="47" s="1"/>
  <c r="AB176" i="47"/>
  <c r="AC176" i="47" s="1"/>
  <c r="AB175" i="47"/>
  <c r="AC175" i="47" s="1"/>
  <c r="AB174" i="47"/>
  <c r="AC174" i="47" s="1"/>
  <c r="AB173" i="47"/>
  <c r="AC173" i="47" s="1"/>
  <c r="AB172" i="47"/>
  <c r="AC172" i="47" s="1"/>
  <c r="AB171" i="47"/>
  <c r="AC171" i="47" s="1"/>
  <c r="AB170" i="47"/>
  <c r="AC170" i="47" s="1"/>
  <c r="AB169" i="47"/>
  <c r="AC169" i="47" s="1"/>
  <c r="AB168" i="47"/>
  <c r="AC168" i="47" s="1"/>
  <c r="AB167" i="47"/>
  <c r="W181" i="47"/>
  <c r="X181" i="47" s="1"/>
  <c r="W180" i="47"/>
  <c r="X180" i="47" s="1"/>
  <c r="W179" i="47"/>
  <c r="X179" i="47" s="1"/>
  <c r="W178" i="47"/>
  <c r="X178" i="47" s="1"/>
  <c r="W177" i="47"/>
  <c r="X177" i="47" s="1"/>
  <c r="W176" i="47"/>
  <c r="X176" i="47" s="1"/>
  <c r="W175" i="47"/>
  <c r="X175" i="47" s="1"/>
  <c r="W174" i="47"/>
  <c r="X174" i="47" s="1"/>
  <c r="W173" i="47"/>
  <c r="X173" i="47" s="1"/>
  <c r="W172" i="47"/>
  <c r="X172" i="47" s="1"/>
  <c r="W171" i="47"/>
  <c r="X171" i="47" s="1"/>
  <c r="W170" i="47"/>
  <c r="X170" i="47" s="1"/>
  <c r="W169" i="47"/>
  <c r="X169" i="47" s="1"/>
  <c r="W168" i="47"/>
  <c r="X168" i="47" s="1"/>
  <c r="W167" i="47"/>
  <c r="X167" i="47" s="1"/>
  <c r="S174" i="47"/>
  <c r="S180" i="47"/>
  <c r="G167" i="47"/>
  <c r="H167" i="47" s="1"/>
  <c r="I167" i="47"/>
  <c r="J167" i="47"/>
  <c r="R167" i="47"/>
  <c r="S167" i="47" s="1"/>
  <c r="I168" i="47"/>
  <c r="J168" i="47"/>
  <c r="R168" i="47"/>
  <c r="S168" i="47" s="1"/>
  <c r="I169" i="47"/>
  <c r="J169" i="47"/>
  <c r="R169" i="47"/>
  <c r="I170" i="47"/>
  <c r="J170" i="47"/>
  <c r="R170" i="47"/>
  <c r="S170" i="47" s="1"/>
  <c r="I171" i="47"/>
  <c r="J171" i="47"/>
  <c r="R171" i="47"/>
  <c r="S171" i="47" s="1"/>
  <c r="I172" i="47"/>
  <c r="J172" i="47"/>
  <c r="R172" i="47"/>
  <c r="S172" i="47" s="1"/>
  <c r="I173" i="47"/>
  <c r="J173" i="47"/>
  <c r="R173" i="47"/>
  <c r="S173" i="47" s="1"/>
  <c r="I174" i="47"/>
  <c r="J174" i="47"/>
  <c r="R174" i="47"/>
  <c r="I175" i="47"/>
  <c r="J175" i="47"/>
  <c r="R175" i="47"/>
  <c r="S175" i="47" s="1"/>
  <c r="I176" i="47"/>
  <c r="J176" i="47"/>
  <c r="R176" i="47"/>
  <c r="S176" i="47" s="1"/>
  <c r="I177" i="47"/>
  <c r="J177" i="47"/>
  <c r="R177" i="47"/>
  <c r="S177" i="47" s="1"/>
  <c r="I178" i="47"/>
  <c r="J178" i="47"/>
  <c r="R178" i="47"/>
  <c r="S178" i="47" s="1"/>
  <c r="I179" i="47"/>
  <c r="J179" i="47"/>
  <c r="R179" i="47"/>
  <c r="S179" i="47" s="1"/>
  <c r="I180" i="47"/>
  <c r="J180" i="47"/>
  <c r="R180" i="47"/>
  <c r="I181" i="47"/>
  <c r="J181" i="47"/>
  <c r="R181" i="47"/>
  <c r="K181" i="47" s="1"/>
  <c r="M181" i="47" s="1"/>
  <c r="AV161" i="47"/>
  <c r="AW161" i="47" s="1"/>
  <c r="AV160" i="47"/>
  <c r="AW160" i="47" s="1"/>
  <c r="AV159" i="47"/>
  <c r="AW159" i="47" s="1"/>
  <c r="AV158" i="47"/>
  <c r="AW158" i="47" s="1"/>
  <c r="AV157" i="47"/>
  <c r="AW157" i="47" s="1"/>
  <c r="AV156" i="47"/>
  <c r="AW156" i="47" s="1"/>
  <c r="AV155" i="47"/>
  <c r="AW155" i="47" s="1"/>
  <c r="AV154" i="47"/>
  <c r="AW154" i="47" s="1"/>
  <c r="AV153" i="47"/>
  <c r="AW153" i="47" s="1"/>
  <c r="AV152" i="47"/>
  <c r="AW152" i="47" s="1"/>
  <c r="AV151" i="47"/>
  <c r="AW151" i="47" s="1"/>
  <c r="AV150" i="47"/>
  <c r="AW150" i="47" s="1"/>
  <c r="AV149" i="47"/>
  <c r="AW149" i="47" s="1"/>
  <c r="AV148" i="47"/>
  <c r="AW148" i="47" s="1"/>
  <c r="AV147" i="47"/>
  <c r="AQ161" i="47"/>
  <c r="AR161" i="47" s="1"/>
  <c r="AQ160" i="47"/>
  <c r="AR160" i="47" s="1"/>
  <c r="AQ159" i="47"/>
  <c r="AR159" i="47" s="1"/>
  <c r="AQ158" i="47"/>
  <c r="AR158" i="47" s="1"/>
  <c r="AQ157" i="47"/>
  <c r="AR157" i="47" s="1"/>
  <c r="AQ156" i="47"/>
  <c r="AR156" i="47" s="1"/>
  <c r="AQ155" i="47"/>
  <c r="AR155" i="47" s="1"/>
  <c r="AQ154" i="47"/>
  <c r="AR154" i="47" s="1"/>
  <c r="AQ153" i="47"/>
  <c r="AR153" i="47" s="1"/>
  <c r="AQ152" i="47"/>
  <c r="AR152" i="47" s="1"/>
  <c r="AQ151" i="47"/>
  <c r="AR151" i="47" s="1"/>
  <c r="AQ150" i="47"/>
  <c r="AR150" i="47" s="1"/>
  <c r="AQ149" i="47"/>
  <c r="AR149" i="47" s="1"/>
  <c r="AQ148" i="47"/>
  <c r="AR148" i="47" s="1"/>
  <c r="AQ147" i="47"/>
  <c r="AL161" i="47"/>
  <c r="AM161" i="47" s="1"/>
  <c r="AL160" i="47"/>
  <c r="AM160" i="47" s="1"/>
  <c r="AL159" i="47"/>
  <c r="AM159" i="47" s="1"/>
  <c r="AL158" i="47"/>
  <c r="AM158" i="47" s="1"/>
  <c r="AL157" i="47"/>
  <c r="AM157" i="47" s="1"/>
  <c r="AL156" i="47"/>
  <c r="AM156" i="47" s="1"/>
  <c r="AL155" i="47"/>
  <c r="AM155" i="47" s="1"/>
  <c r="AL154" i="47"/>
  <c r="AL153" i="47"/>
  <c r="AM153" i="47" s="1"/>
  <c r="AL152" i="47"/>
  <c r="AM152" i="47" s="1"/>
  <c r="AL151" i="47"/>
  <c r="AM151" i="47" s="1"/>
  <c r="AL150" i="47"/>
  <c r="AM150" i="47" s="1"/>
  <c r="AL149" i="47"/>
  <c r="AM149" i="47" s="1"/>
  <c r="AL148" i="47"/>
  <c r="AM148" i="47" s="1"/>
  <c r="AL147" i="47"/>
  <c r="AG161" i="47"/>
  <c r="AH161" i="47" s="1"/>
  <c r="AG160" i="47"/>
  <c r="AH160" i="47" s="1"/>
  <c r="AG159" i="47"/>
  <c r="AH159" i="47" s="1"/>
  <c r="AG158" i="47"/>
  <c r="AH158" i="47" s="1"/>
  <c r="AG157" i="47"/>
  <c r="AH157" i="47" s="1"/>
  <c r="AG156" i="47"/>
  <c r="AH156" i="47" s="1"/>
  <c r="AG155" i="47"/>
  <c r="AH155" i="47" s="1"/>
  <c r="AG154" i="47"/>
  <c r="AH154" i="47" s="1"/>
  <c r="AG153" i="47"/>
  <c r="AH153" i="47" s="1"/>
  <c r="AG152" i="47"/>
  <c r="AH152" i="47" s="1"/>
  <c r="AG151" i="47"/>
  <c r="AH151" i="47" s="1"/>
  <c r="AG150" i="47"/>
  <c r="AH150" i="47" s="1"/>
  <c r="AG149" i="47"/>
  <c r="AH149" i="47" s="1"/>
  <c r="AG148" i="47"/>
  <c r="AH148" i="47" s="1"/>
  <c r="AG147" i="47"/>
  <c r="AH147" i="47" s="1"/>
  <c r="AB161" i="47"/>
  <c r="AC161" i="47" s="1"/>
  <c r="AB160" i="47"/>
  <c r="AC160" i="47" s="1"/>
  <c r="AB159" i="47"/>
  <c r="AC159" i="47" s="1"/>
  <c r="AB158" i="47"/>
  <c r="AC158" i="47" s="1"/>
  <c r="AB157" i="47"/>
  <c r="AC157" i="47" s="1"/>
  <c r="AB156" i="47"/>
  <c r="AC156" i="47" s="1"/>
  <c r="AB155" i="47"/>
  <c r="AC155" i="47" s="1"/>
  <c r="AB154" i="47"/>
  <c r="AC154" i="47" s="1"/>
  <c r="AB153" i="47"/>
  <c r="AC153" i="47" s="1"/>
  <c r="AB152" i="47"/>
  <c r="AC152" i="47" s="1"/>
  <c r="AB151" i="47"/>
  <c r="AC151" i="47" s="1"/>
  <c r="AB150" i="47"/>
  <c r="AC150" i="47" s="1"/>
  <c r="AB149" i="47"/>
  <c r="AC149" i="47" s="1"/>
  <c r="AB148" i="47"/>
  <c r="AC148" i="47" s="1"/>
  <c r="AB147" i="47"/>
  <c r="AC147" i="47" s="1"/>
  <c r="W161" i="47"/>
  <c r="X161" i="47" s="1"/>
  <c r="W160" i="47"/>
  <c r="W159" i="47"/>
  <c r="X159" i="47" s="1"/>
  <c r="W158" i="47"/>
  <c r="X158" i="47" s="1"/>
  <c r="W157" i="47"/>
  <c r="X157" i="47" s="1"/>
  <c r="W156" i="47"/>
  <c r="W155" i="47"/>
  <c r="X155" i="47" s="1"/>
  <c r="W154" i="47"/>
  <c r="X154" i="47" s="1"/>
  <c r="W153" i="47"/>
  <c r="X153" i="47" s="1"/>
  <c r="W152" i="47"/>
  <c r="X152" i="47" s="1"/>
  <c r="W151" i="47"/>
  <c r="X151" i="47" s="1"/>
  <c r="W150" i="47"/>
  <c r="X150" i="47" s="1"/>
  <c r="W149" i="47"/>
  <c r="X149" i="47" s="1"/>
  <c r="W148" i="47"/>
  <c r="X148" i="47" s="1"/>
  <c r="W147" i="47"/>
  <c r="S150" i="47"/>
  <c r="S154" i="47"/>
  <c r="S159" i="47"/>
  <c r="S160" i="47"/>
  <c r="G147" i="47"/>
  <c r="H147" i="47" s="1"/>
  <c r="I147" i="47"/>
  <c r="J147" i="47"/>
  <c r="R147" i="47"/>
  <c r="S147" i="47" s="1"/>
  <c r="I148" i="47"/>
  <c r="J148" i="47"/>
  <c r="R148" i="47"/>
  <c r="S148" i="47" s="1"/>
  <c r="I149" i="47"/>
  <c r="J149" i="47"/>
  <c r="R149" i="47"/>
  <c r="S149" i="47" s="1"/>
  <c r="I150" i="47"/>
  <c r="J150" i="47"/>
  <c r="R150" i="47"/>
  <c r="I151" i="47"/>
  <c r="J151" i="47"/>
  <c r="R151" i="47"/>
  <c r="S151" i="47" s="1"/>
  <c r="I152" i="47"/>
  <c r="J152" i="47"/>
  <c r="R152" i="47"/>
  <c r="S152" i="47" s="1"/>
  <c r="I153" i="47"/>
  <c r="J153" i="47"/>
  <c r="R153" i="47"/>
  <c r="S153" i="47" s="1"/>
  <c r="I154" i="47"/>
  <c r="J154" i="47"/>
  <c r="R154" i="47"/>
  <c r="I155" i="47"/>
  <c r="J155" i="47"/>
  <c r="R155" i="47"/>
  <c r="I156" i="47"/>
  <c r="J156" i="47"/>
  <c r="R156" i="47"/>
  <c r="S156" i="47" s="1"/>
  <c r="I157" i="47"/>
  <c r="J157" i="47"/>
  <c r="R157" i="47"/>
  <c r="S157" i="47" s="1"/>
  <c r="I158" i="47"/>
  <c r="J158" i="47"/>
  <c r="R158" i="47"/>
  <c r="S158" i="47" s="1"/>
  <c r="I159" i="47"/>
  <c r="J159" i="47"/>
  <c r="R159" i="47"/>
  <c r="I160" i="47"/>
  <c r="J160" i="47"/>
  <c r="R160" i="47"/>
  <c r="I161" i="47"/>
  <c r="J161" i="47"/>
  <c r="R161" i="47"/>
  <c r="K161" i="47" s="1"/>
  <c r="M161" i="47" s="1"/>
  <c r="AV141" i="47"/>
  <c r="AW141" i="47" s="1"/>
  <c r="AV140" i="47"/>
  <c r="AW140" i="47" s="1"/>
  <c r="AV139" i="47"/>
  <c r="AW139" i="47" s="1"/>
  <c r="AV138" i="47"/>
  <c r="AW138" i="47" s="1"/>
  <c r="AV137" i="47"/>
  <c r="AW137" i="47" s="1"/>
  <c r="AV136" i="47"/>
  <c r="AW136" i="47" s="1"/>
  <c r="AV135" i="47"/>
  <c r="AW135" i="47" s="1"/>
  <c r="AV134" i="47"/>
  <c r="AW134" i="47" s="1"/>
  <c r="AV133" i="47"/>
  <c r="AW133" i="47" s="1"/>
  <c r="AV132" i="47"/>
  <c r="AW132" i="47" s="1"/>
  <c r="AV131" i="47"/>
  <c r="AW131" i="47" s="1"/>
  <c r="AV130" i="47"/>
  <c r="AW130" i="47" s="1"/>
  <c r="AV129" i="47"/>
  <c r="AW129" i="47" s="1"/>
  <c r="AV128" i="47"/>
  <c r="AW128" i="47" s="1"/>
  <c r="AV127" i="47"/>
  <c r="AQ141" i="47"/>
  <c r="AR141" i="47" s="1"/>
  <c r="AQ140" i="47"/>
  <c r="AR140" i="47" s="1"/>
  <c r="AQ139" i="47"/>
  <c r="AR139" i="47" s="1"/>
  <c r="AQ138" i="47"/>
  <c r="AR138" i="47" s="1"/>
  <c r="AQ137" i="47"/>
  <c r="AR137" i="47" s="1"/>
  <c r="AQ136" i="47"/>
  <c r="AR136" i="47" s="1"/>
  <c r="AQ135" i="47"/>
  <c r="AR135" i="47" s="1"/>
  <c r="AQ134" i="47"/>
  <c r="AR134" i="47" s="1"/>
  <c r="AQ133" i="47"/>
  <c r="AR133" i="47" s="1"/>
  <c r="AQ132" i="47"/>
  <c r="AR132" i="47" s="1"/>
  <c r="AQ131" i="47"/>
  <c r="AR131" i="47" s="1"/>
  <c r="AQ130" i="47"/>
  <c r="AR130" i="47" s="1"/>
  <c r="AQ129" i="47"/>
  <c r="AR129" i="47" s="1"/>
  <c r="AQ128" i="47"/>
  <c r="AR128" i="47" s="1"/>
  <c r="AQ127" i="47"/>
  <c r="AL141" i="47"/>
  <c r="AM141" i="47" s="1"/>
  <c r="AL140" i="47"/>
  <c r="AM140" i="47" s="1"/>
  <c r="AL139" i="47"/>
  <c r="AM139" i="47" s="1"/>
  <c r="AL138" i="47"/>
  <c r="AM138" i="47" s="1"/>
  <c r="AL137" i="47"/>
  <c r="AM137" i="47" s="1"/>
  <c r="AL136" i="47"/>
  <c r="AM136" i="47" s="1"/>
  <c r="AL135" i="47"/>
  <c r="AM135" i="47" s="1"/>
  <c r="AL134" i="47"/>
  <c r="AM134" i="47" s="1"/>
  <c r="AL133" i="47"/>
  <c r="AM133" i="47" s="1"/>
  <c r="AL132" i="47"/>
  <c r="AM132" i="47" s="1"/>
  <c r="AL131" i="47"/>
  <c r="AM131" i="47" s="1"/>
  <c r="AL130" i="47"/>
  <c r="AM130" i="47" s="1"/>
  <c r="AL129" i="47"/>
  <c r="AM129" i="47" s="1"/>
  <c r="AL128" i="47"/>
  <c r="AM128" i="47" s="1"/>
  <c r="AL127" i="47"/>
  <c r="AG141" i="47"/>
  <c r="AH141" i="47" s="1"/>
  <c r="AG140" i="47"/>
  <c r="AH140" i="47" s="1"/>
  <c r="AG139" i="47"/>
  <c r="AH139" i="47" s="1"/>
  <c r="AG138" i="47"/>
  <c r="AH138" i="47" s="1"/>
  <c r="AG137" i="47"/>
  <c r="AH137" i="47" s="1"/>
  <c r="AG136" i="47"/>
  <c r="AH136" i="47" s="1"/>
  <c r="AG135" i="47"/>
  <c r="AH135" i="47" s="1"/>
  <c r="AG134" i="47"/>
  <c r="AH134" i="47" s="1"/>
  <c r="AG133" i="47"/>
  <c r="AH133" i="47" s="1"/>
  <c r="AG132" i="47"/>
  <c r="AH132" i="47" s="1"/>
  <c r="AG131" i="47"/>
  <c r="AH131" i="47" s="1"/>
  <c r="AG130" i="47"/>
  <c r="AH130" i="47" s="1"/>
  <c r="AG129" i="47"/>
  <c r="AH129" i="47" s="1"/>
  <c r="AG128" i="47"/>
  <c r="AH128" i="47" s="1"/>
  <c r="AG127" i="47"/>
  <c r="AB141" i="47"/>
  <c r="AC141" i="47" s="1"/>
  <c r="AB140" i="47"/>
  <c r="AC140" i="47" s="1"/>
  <c r="AB139" i="47"/>
  <c r="AC139" i="47" s="1"/>
  <c r="AB138" i="47"/>
  <c r="AC138" i="47" s="1"/>
  <c r="AB137" i="47"/>
  <c r="AC137" i="47" s="1"/>
  <c r="AB136" i="47"/>
  <c r="AC136" i="47" s="1"/>
  <c r="AB135" i="47"/>
  <c r="AC135" i="47" s="1"/>
  <c r="AB134" i="47"/>
  <c r="AC134" i="47" s="1"/>
  <c r="AB133" i="47"/>
  <c r="AC133" i="47" s="1"/>
  <c r="AB132" i="47"/>
  <c r="AC132" i="47" s="1"/>
  <c r="AB131" i="47"/>
  <c r="AC131" i="47" s="1"/>
  <c r="AB130" i="47"/>
  <c r="AC130" i="47" s="1"/>
  <c r="AB129" i="47"/>
  <c r="AC129" i="47" s="1"/>
  <c r="AB128" i="47"/>
  <c r="AC128" i="47" s="1"/>
  <c r="AB127" i="47"/>
  <c r="W141" i="47"/>
  <c r="X141" i="47" s="1"/>
  <c r="W140" i="47"/>
  <c r="X140" i="47" s="1"/>
  <c r="W139" i="47"/>
  <c r="X139" i="47" s="1"/>
  <c r="W138" i="47"/>
  <c r="X138" i="47" s="1"/>
  <c r="W137" i="47"/>
  <c r="X137" i="47" s="1"/>
  <c r="W136" i="47"/>
  <c r="X136" i="47" s="1"/>
  <c r="W135" i="47"/>
  <c r="X135" i="47" s="1"/>
  <c r="W134" i="47"/>
  <c r="X134" i="47" s="1"/>
  <c r="W133" i="47"/>
  <c r="X133" i="47" s="1"/>
  <c r="W132" i="47"/>
  <c r="X132" i="47" s="1"/>
  <c r="W131" i="47"/>
  <c r="X131" i="47" s="1"/>
  <c r="W130" i="47"/>
  <c r="X130" i="47" s="1"/>
  <c r="W129" i="47"/>
  <c r="X129" i="47" s="1"/>
  <c r="W128" i="47"/>
  <c r="X128" i="47" s="1"/>
  <c r="W127" i="47"/>
  <c r="S132" i="47"/>
  <c r="S139" i="47"/>
  <c r="S140" i="47"/>
  <c r="G127" i="47"/>
  <c r="H127" i="47" s="1"/>
  <c r="I127" i="47"/>
  <c r="J127" i="47"/>
  <c r="R127" i="47"/>
  <c r="I128" i="47"/>
  <c r="J128" i="47"/>
  <c r="R128" i="47"/>
  <c r="S128" i="47" s="1"/>
  <c r="I129" i="47"/>
  <c r="J129" i="47"/>
  <c r="R129" i="47"/>
  <c r="S129" i="47" s="1"/>
  <c r="I130" i="47"/>
  <c r="J130" i="47"/>
  <c r="R130" i="47"/>
  <c r="S130" i="47" s="1"/>
  <c r="I131" i="47"/>
  <c r="J131" i="47"/>
  <c r="R131" i="47"/>
  <c r="S131" i="47" s="1"/>
  <c r="I132" i="47"/>
  <c r="J132" i="47"/>
  <c r="R132" i="47"/>
  <c r="I133" i="47"/>
  <c r="J133" i="47"/>
  <c r="R133" i="47"/>
  <c r="S133" i="47" s="1"/>
  <c r="I134" i="47"/>
  <c r="J134" i="47"/>
  <c r="R134" i="47"/>
  <c r="K134" i="47" s="1"/>
  <c r="M134" i="47" s="1"/>
  <c r="I135" i="47"/>
  <c r="J135" i="47"/>
  <c r="R135" i="47"/>
  <c r="S135" i="47" s="1"/>
  <c r="I136" i="47"/>
  <c r="J136" i="47"/>
  <c r="R136" i="47"/>
  <c r="S136" i="47" s="1"/>
  <c r="I137" i="47"/>
  <c r="J137" i="47"/>
  <c r="R137" i="47"/>
  <c r="S137" i="47" s="1"/>
  <c r="I138" i="47"/>
  <c r="J138" i="47"/>
  <c r="R138" i="47"/>
  <c r="S138" i="47" s="1"/>
  <c r="I139" i="47"/>
  <c r="J139" i="47"/>
  <c r="R139" i="47"/>
  <c r="I140" i="47"/>
  <c r="J140" i="47"/>
  <c r="R140" i="47"/>
  <c r="I141" i="47"/>
  <c r="J141" i="47"/>
  <c r="R141" i="47"/>
  <c r="S141" i="47" s="1"/>
  <c r="AV201" i="8"/>
  <c r="AW201" i="8" s="1"/>
  <c r="AV200" i="8"/>
  <c r="AW200" i="8" s="1"/>
  <c r="AV199" i="8"/>
  <c r="AV198" i="8"/>
  <c r="AV197" i="8"/>
  <c r="AV196" i="8"/>
  <c r="AV195" i="8"/>
  <c r="AV194" i="8"/>
  <c r="AV193" i="8"/>
  <c r="AV192" i="8"/>
  <c r="AV191" i="8"/>
  <c r="AV190" i="8"/>
  <c r="AV189" i="8"/>
  <c r="AV188" i="8"/>
  <c r="AV187" i="8"/>
  <c r="AW193" i="8" s="1"/>
  <c r="AQ201" i="8"/>
  <c r="AR201" i="8" s="1"/>
  <c r="AQ200" i="8"/>
  <c r="AR200" i="8" s="1"/>
  <c r="AQ199" i="8"/>
  <c r="AQ198" i="8"/>
  <c r="AQ197" i="8"/>
  <c r="AQ196" i="8"/>
  <c r="AQ195" i="8"/>
  <c r="AQ194" i="8"/>
  <c r="AQ193" i="8"/>
  <c r="AQ192" i="8"/>
  <c r="AQ191" i="8"/>
  <c r="AQ190" i="8"/>
  <c r="AQ189" i="8"/>
  <c r="AQ188" i="8"/>
  <c r="AQ187" i="8"/>
  <c r="AL201" i="8"/>
  <c r="AM201" i="8" s="1"/>
  <c r="AL200" i="8"/>
  <c r="AM200" i="8" s="1"/>
  <c r="AL199" i="8"/>
  <c r="AL198" i="8"/>
  <c r="AL197" i="8"/>
  <c r="AL196" i="8"/>
  <c r="AL195" i="8"/>
  <c r="AL194" i="8"/>
  <c r="AL193" i="8"/>
  <c r="AL192" i="8"/>
  <c r="AL191" i="8"/>
  <c r="AL190" i="8"/>
  <c r="AL189" i="8"/>
  <c r="AL188" i="8"/>
  <c r="AL187" i="8"/>
  <c r="AG201" i="8"/>
  <c r="AH201" i="8" s="1"/>
  <c r="AG200" i="8"/>
  <c r="AH200" i="8" s="1"/>
  <c r="AG199" i="8"/>
  <c r="AG198" i="8"/>
  <c r="AG197" i="8"/>
  <c r="AG196" i="8"/>
  <c r="AG195" i="8"/>
  <c r="AG194" i="8"/>
  <c r="AG193" i="8"/>
  <c r="AG192" i="8"/>
  <c r="AG191" i="8"/>
  <c r="AG190" i="8"/>
  <c r="AG189" i="8"/>
  <c r="AG188" i="8"/>
  <c r="AG187" i="8"/>
  <c r="AC201" i="8"/>
  <c r="AB201" i="8"/>
  <c r="AB200" i="8"/>
  <c r="AC200" i="8" s="1"/>
  <c r="AB199" i="8"/>
  <c r="AB198" i="8"/>
  <c r="AB197" i="8"/>
  <c r="AB196" i="8"/>
  <c r="AB195" i="8"/>
  <c r="AB194" i="8"/>
  <c r="AB193" i="8"/>
  <c r="AB192" i="8"/>
  <c r="AB191" i="8"/>
  <c r="AB190" i="8"/>
  <c r="AB189" i="8"/>
  <c r="AB188" i="8"/>
  <c r="AB187" i="8"/>
  <c r="W201" i="8"/>
  <c r="X201" i="8" s="1"/>
  <c r="W200" i="8"/>
  <c r="X200" i="8" s="1"/>
  <c r="W199" i="8"/>
  <c r="W198" i="8"/>
  <c r="W197" i="8"/>
  <c r="W196" i="8"/>
  <c r="W195" i="8"/>
  <c r="W194" i="8"/>
  <c r="W193" i="8"/>
  <c r="W192" i="8"/>
  <c r="W191" i="8"/>
  <c r="W190" i="8"/>
  <c r="W189" i="8"/>
  <c r="W188" i="8"/>
  <c r="W187" i="8"/>
  <c r="G187" i="8"/>
  <c r="I187" i="8"/>
  <c r="J187" i="8"/>
  <c r="R187" i="8"/>
  <c r="G188" i="8"/>
  <c r="I188" i="8"/>
  <c r="J188" i="8"/>
  <c r="R188" i="8"/>
  <c r="G189" i="8"/>
  <c r="I189" i="8"/>
  <c r="J189" i="8"/>
  <c r="R189" i="8"/>
  <c r="G190" i="8"/>
  <c r="I190" i="8"/>
  <c r="J190" i="8"/>
  <c r="R190" i="8"/>
  <c r="G191" i="8"/>
  <c r="I191" i="8"/>
  <c r="J191" i="8"/>
  <c r="R191" i="8"/>
  <c r="G192" i="8"/>
  <c r="I192" i="8"/>
  <c r="J192" i="8"/>
  <c r="R192" i="8"/>
  <c r="G193" i="8"/>
  <c r="I193" i="8"/>
  <c r="J193" i="8"/>
  <c r="R193" i="8"/>
  <c r="G194" i="8"/>
  <c r="I194" i="8"/>
  <c r="J194" i="8"/>
  <c r="R194" i="8"/>
  <c r="G195" i="8"/>
  <c r="I195" i="8"/>
  <c r="J195" i="8"/>
  <c r="R195" i="8"/>
  <c r="G196" i="8"/>
  <c r="I196" i="8"/>
  <c r="J196" i="8"/>
  <c r="R196" i="8"/>
  <c r="G197" i="8"/>
  <c r="I197" i="8"/>
  <c r="J197" i="8"/>
  <c r="R197" i="8"/>
  <c r="G198" i="8"/>
  <c r="I198" i="8"/>
  <c r="J198" i="8"/>
  <c r="R198" i="8"/>
  <c r="G199" i="8"/>
  <c r="I199" i="8"/>
  <c r="J199" i="8"/>
  <c r="R199" i="8"/>
  <c r="I200" i="8"/>
  <c r="J200" i="8"/>
  <c r="R200" i="8"/>
  <c r="S200" i="8" s="1"/>
  <c r="I201" i="8"/>
  <c r="J201" i="8"/>
  <c r="R201" i="8"/>
  <c r="AV181" i="8"/>
  <c r="AW181" i="8" s="1"/>
  <c r="AV180" i="8"/>
  <c r="AW180" i="8" s="1"/>
  <c r="AV179" i="8"/>
  <c r="AV178" i="8"/>
  <c r="AV177" i="8"/>
  <c r="AV176" i="8"/>
  <c r="AV175" i="8"/>
  <c r="AV174" i="8"/>
  <c r="AV173" i="8"/>
  <c r="AV172" i="8"/>
  <c r="AV171" i="8"/>
  <c r="AV170" i="8"/>
  <c r="AV169" i="8"/>
  <c r="AV168" i="8"/>
  <c r="AV167" i="8"/>
  <c r="AQ181" i="8"/>
  <c r="AR181" i="8" s="1"/>
  <c r="AQ180" i="8"/>
  <c r="AR180" i="8" s="1"/>
  <c r="AQ179" i="8"/>
  <c r="AQ178" i="8"/>
  <c r="AQ177" i="8"/>
  <c r="AQ176" i="8"/>
  <c r="AQ175" i="8"/>
  <c r="AQ174" i="8"/>
  <c r="AQ173" i="8"/>
  <c r="AQ172" i="8"/>
  <c r="AQ171" i="8"/>
  <c r="AQ170" i="8"/>
  <c r="AQ169" i="8"/>
  <c r="AQ168" i="8"/>
  <c r="AL181" i="8"/>
  <c r="AM181" i="8" s="1"/>
  <c r="AL180" i="8"/>
  <c r="AM180" i="8" s="1"/>
  <c r="AL179" i="8"/>
  <c r="AL178" i="8"/>
  <c r="AL177" i="8"/>
  <c r="AL176" i="8"/>
  <c r="AL175" i="8"/>
  <c r="AL174" i="8"/>
  <c r="AL173" i="8"/>
  <c r="AL172" i="8"/>
  <c r="AL171" i="8"/>
  <c r="AL170" i="8"/>
  <c r="AL169" i="8"/>
  <c r="AL168" i="8"/>
  <c r="AL167" i="8"/>
  <c r="AG181" i="8"/>
  <c r="AH181" i="8" s="1"/>
  <c r="AG180" i="8"/>
  <c r="AH180" i="8" s="1"/>
  <c r="AG179" i="8"/>
  <c r="AG178" i="8"/>
  <c r="AG177" i="8"/>
  <c r="AG176" i="8"/>
  <c r="AG175" i="8"/>
  <c r="AG174" i="8"/>
  <c r="AG173" i="8"/>
  <c r="AG172" i="8"/>
  <c r="AG171" i="8"/>
  <c r="AG170" i="8"/>
  <c r="AG169" i="8"/>
  <c r="AG168" i="8"/>
  <c r="AG167" i="8"/>
  <c r="AB181" i="8"/>
  <c r="AC181" i="8" s="1"/>
  <c r="AB180" i="8"/>
  <c r="AC180" i="8" s="1"/>
  <c r="AB179" i="8"/>
  <c r="AB178" i="8"/>
  <c r="AB177" i="8"/>
  <c r="AB176" i="8"/>
  <c r="AB175" i="8"/>
  <c r="AB174" i="8"/>
  <c r="AB173" i="8"/>
  <c r="AB172" i="8"/>
  <c r="AB171" i="8"/>
  <c r="AB170" i="8"/>
  <c r="AB169" i="8"/>
  <c r="AB168" i="8"/>
  <c r="AB167" i="8"/>
  <c r="W181" i="8"/>
  <c r="X181" i="8" s="1"/>
  <c r="W180" i="8"/>
  <c r="X180" i="8" s="1"/>
  <c r="W179" i="8"/>
  <c r="W178" i="8"/>
  <c r="W177" i="8"/>
  <c r="W176" i="8"/>
  <c r="W175" i="8"/>
  <c r="W174" i="8"/>
  <c r="W173" i="8"/>
  <c r="W172" i="8"/>
  <c r="W171" i="8"/>
  <c r="W170" i="8"/>
  <c r="W169" i="8"/>
  <c r="W168" i="8"/>
  <c r="W167" i="8"/>
  <c r="G167" i="8"/>
  <c r="R167" i="8"/>
  <c r="G168" i="8"/>
  <c r="I168" i="8"/>
  <c r="J168" i="8"/>
  <c r="R168" i="8"/>
  <c r="G169" i="8"/>
  <c r="I169" i="8"/>
  <c r="J169" i="8"/>
  <c r="R169" i="8"/>
  <c r="G170" i="8"/>
  <c r="I170" i="8"/>
  <c r="J170" i="8"/>
  <c r="R170" i="8"/>
  <c r="G171" i="8"/>
  <c r="I171" i="8"/>
  <c r="J171" i="8"/>
  <c r="R171" i="8"/>
  <c r="G172" i="8"/>
  <c r="I172" i="8"/>
  <c r="J172" i="8"/>
  <c r="R172" i="8"/>
  <c r="G173" i="8"/>
  <c r="I173" i="8"/>
  <c r="J173" i="8"/>
  <c r="R173" i="8"/>
  <c r="G174" i="8"/>
  <c r="I174" i="8"/>
  <c r="J174" i="8"/>
  <c r="R174" i="8"/>
  <c r="G175" i="8"/>
  <c r="I175" i="8"/>
  <c r="J175" i="8"/>
  <c r="R175" i="8"/>
  <c r="G176" i="8"/>
  <c r="I176" i="8"/>
  <c r="J176" i="8"/>
  <c r="R176" i="8"/>
  <c r="G177" i="8"/>
  <c r="I177" i="8"/>
  <c r="J177" i="8"/>
  <c r="R177" i="8"/>
  <c r="G178" i="8"/>
  <c r="I178" i="8"/>
  <c r="J178" i="8"/>
  <c r="R178" i="8"/>
  <c r="G179" i="8"/>
  <c r="I179" i="8"/>
  <c r="J179" i="8"/>
  <c r="R179" i="8"/>
  <c r="I180" i="8"/>
  <c r="J180" i="8"/>
  <c r="R180" i="8"/>
  <c r="S180" i="8" s="1"/>
  <c r="I181" i="8"/>
  <c r="J181" i="8"/>
  <c r="R181" i="8"/>
  <c r="S181" i="8" s="1"/>
  <c r="AV161" i="8"/>
  <c r="AW161" i="8" s="1"/>
  <c r="AV160" i="8"/>
  <c r="AW160" i="8" s="1"/>
  <c r="AV159" i="8"/>
  <c r="AV158" i="8"/>
  <c r="AW158" i="8" s="1"/>
  <c r="AV157" i="8"/>
  <c r="AV156" i="8"/>
  <c r="AV155" i="8"/>
  <c r="AV154" i="8"/>
  <c r="AV153" i="8"/>
  <c r="AV152" i="8"/>
  <c r="AV151" i="8"/>
  <c r="AV150" i="8"/>
  <c r="AV149" i="8"/>
  <c r="AV148" i="8"/>
  <c r="AV147" i="8"/>
  <c r="AQ161" i="8"/>
  <c r="AR161" i="8" s="1"/>
  <c r="AQ160" i="8"/>
  <c r="AR160" i="8" s="1"/>
  <c r="AQ159" i="8"/>
  <c r="AQ158" i="8"/>
  <c r="AQ157" i="8"/>
  <c r="AQ156" i="8"/>
  <c r="AQ155" i="8"/>
  <c r="AQ154" i="8"/>
  <c r="AQ153" i="8"/>
  <c r="AQ152" i="8"/>
  <c r="AQ151" i="8"/>
  <c r="AQ150" i="8"/>
  <c r="AQ149" i="8"/>
  <c r="AQ148" i="8"/>
  <c r="AQ147" i="8"/>
  <c r="AL161" i="8"/>
  <c r="AM161" i="8" s="1"/>
  <c r="AL160" i="8"/>
  <c r="AM160" i="8" s="1"/>
  <c r="AL159" i="8"/>
  <c r="AL158" i="8"/>
  <c r="AL157" i="8"/>
  <c r="AL156" i="8"/>
  <c r="AL155" i="8"/>
  <c r="AL154" i="8"/>
  <c r="AL153" i="8"/>
  <c r="AL152" i="8"/>
  <c r="AL151" i="8"/>
  <c r="AL150" i="8"/>
  <c r="AL149" i="8"/>
  <c r="AL148" i="8"/>
  <c r="AL147" i="8"/>
  <c r="AG161" i="8"/>
  <c r="AH161" i="8" s="1"/>
  <c r="AG160" i="8"/>
  <c r="AH160" i="8" s="1"/>
  <c r="AG159" i="8"/>
  <c r="AG158" i="8"/>
  <c r="AG157" i="8"/>
  <c r="AG156" i="8"/>
  <c r="AG155" i="8"/>
  <c r="AG154" i="8"/>
  <c r="AG153" i="8"/>
  <c r="AG152" i="8"/>
  <c r="AG151" i="8"/>
  <c r="AG150" i="8"/>
  <c r="AG149" i="8"/>
  <c r="AG148" i="8"/>
  <c r="AG147" i="8"/>
  <c r="AB161" i="8"/>
  <c r="AC161" i="8" s="1"/>
  <c r="AB160" i="8"/>
  <c r="AB159" i="8"/>
  <c r="AB158" i="8"/>
  <c r="AB157" i="8"/>
  <c r="AB156" i="8"/>
  <c r="AB155" i="8"/>
  <c r="AB154" i="8"/>
  <c r="AB153" i="8"/>
  <c r="AB152" i="8"/>
  <c r="AB151" i="8"/>
  <c r="AB150" i="8"/>
  <c r="AB149" i="8"/>
  <c r="AB148" i="8"/>
  <c r="AB147" i="8"/>
  <c r="W161" i="8"/>
  <c r="X161" i="8" s="1"/>
  <c r="W160" i="8"/>
  <c r="X160" i="8" s="1"/>
  <c r="W159" i="8"/>
  <c r="W158" i="8"/>
  <c r="W157" i="8"/>
  <c r="W156" i="8"/>
  <c r="W155" i="8"/>
  <c r="W154" i="8"/>
  <c r="W153" i="8"/>
  <c r="W152" i="8"/>
  <c r="W151" i="8"/>
  <c r="W150" i="8"/>
  <c r="W149" i="8"/>
  <c r="W148" i="8"/>
  <c r="W147" i="8"/>
  <c r="G147" i="8"/>
  <c r="I147" i="8"/>
  <c r="J147" i="8"/>
  <c r="R147" i="8"/>
  <c r="G148" i="8"/>
  <c r="I148" i="8"/>
  <c r="J148" i="8"/>
  <c r="R148" i="8"/>
  <c r="G149" i="8"/>
  <c r="I149" i="8"/>
  <c r="J149" i="8"/>
  <c r="R149" i="8"/>
  <c r="G150" i="8"/>
  <c r="I150" i="8"/>
  <c r="J150" i="8"/>
  <c r="R150" i="8"/>
  <c r="G151" i="8"/>
  <c r="I151" i="8"/>
  <c r="J151" i="8"/>
  <c r="R151" i="8"/>
  <c r="G152" i="8"/>
  <c r="I152" i="8"/>
  <c r="J152" i="8"/>
  <c r="R152" i="8"/>
  <c r="G153" i="8"/>
  <c r="I153" i="8"/>
  <c r="J153" i="8"/>
  <c r="R153" i="8"/>
  <c r="G154" i="8"/>
  <c r="I154" i="8"/>
  <c r="J154" i="8"/>
  <c r="R154" i="8"/>
  <c r="G155" i="8"/>
  <c r="I155" i="8"/>
  <c r="J155" i="8"/>
  <c r="R155" i="8"/>
  <c r="G156" i="8"/>
  <c r="I156" i="8"/>
  <c r="J156" i="8"/>
  <c r="R156" i="8"/>
  <c r="G157" i="8"/>
  <c r="I157" i="8"/>
  <c r="J157" i="8"/>
  <c r="R157" i="8"/>
  <c r="G158" i="8"/>
  <c r="I158" i="8"/>
  <c r="J158" i="8"/>
  <c r="R158" i="8"/>
  <c r="G159" i="8"/>
  <c r="I159" i="8"/>
  <c r="J159" i="8"/>
  <c r="R159" i="8"/>
  <c r="I160" i="8"/>
  <c r="J160" i="8"/>
  <c r="R160" i="8"/>
  <c r="S160" i="8" s="1"/>
  <c r="I161" i="8"/>
  <c r="J161" i="8"/>
  <c r="R161" i="8"/>
  <c r="S161" i="8" s="1"/>
  <c r="AV141" i="8"/>
  <c r="AW141" i="8" s="1"/>
  <c r="AV140" i="8"/>
  <c r="AW140" i="8" s="1"/>
  <c r="AV139" i="8"/>
  <c r="AV138" i="8"/>
  <c r="AV137" i="8"/>
  <c r="AV136" i="8"/>
  <c r="AV135" i="8"/>
  <c r="AW135" i="8" s="1"/>
  <c r="AV134" i="8"/>
  <c r="AV133" i="8"/>
  <c r="AV132" i="8"/>
  <c r="AV131" i="8"/>
  <c r="AV130" i="8"/>
  <c r="AV129" i="8"/>
  <c r="AV128" i="8"/>
  <c r="AV127" i="8"/>
  <c r="AQ141" i="8"/>
  <c r="AR141" i="8" s="1"/>
  <c r="AQ140" i="8"/>
  <c r="AR140" i="8" s="1"/>
  <c r="AQ139" i="8"/>
  <c r="AQ138" i="8"/>
  <c r="AQ137" i="8"/>
  <c r="AQ136" i="8"/>
  <c r="AQ135" i="8"/>
  <c r="AR135" i="8" s="1"/>
  <c r="AQ134" i="8"/>
  <c r="AQ133" i="8"/>
  <c r="AQ132" i="8"/>
  <c r="AQ131" i="8"/>
  <c r="AQ130" i="8"/>
  <c r="AQ129" i="8"/>
  <c r="AQ128" i="8"/>
  <c r="AQ127" i="8"/>
  <c r="AL141" i="8"/>
  <c r="AM141" i="8" s="1"/>
  <c r="AL140" i="8"/>
  <c r="AM140" i="8" s="1"/>
  <c r="AL139" i="8"/>
  <c r="AL138" i="8"/>
  <c r="AL137" i="8"/>
  <c r="AL136" i="8"/>
  <c r="AL135" i="8"/>
  <c r="AL134" i="8"/>
  <c r="AL133" i="8"/>
  <c r="AL132" i="8"/>
  <c r="AL131" i="8"/>
  <c r="AL130" i="8"/>
  <c r="AL129" i="8"/>
  <c r="AL128" i="8"/>
  <c r="AL127" i="8"/>
  <c r="AG141" i="8"/>
  <c r="AH141" i="8" s="1"/>
  <c r="AG140" i="8"/>
  <c r="AH140" i="8" s="1"/>
  <c r="AG139" i="8"/>
  <c r="AG138" i="8"/>
  <c r="AG137" i="8"/>
  <c r="AG136" i="8"/>
  <c r="AG135" i="8"/>
  <c r="AG134" i="8"/>
  <c r="AG133" i="8"/>
  <c r="AG132" i="8"/>
  <c r="AG131" i="8"/>
  <c r="AG130" i="8"/>
  <c r="AG129" i="8"/>
  <c r="AG128" i="8"/>
  <c r="AG127" i="8"/>
  <c r="AB141" i="8"/>
  <c r="AC141" i="8" s="1"/>
  <c r="AB140" i="8"/>
  <c r="AC140" i="8" s="1"/>
  <c r="AB139" i="8"/>
  <c r="AB138" i="8"/>
  <c r="AB137" i="8"/>
  <c r="AB136" i="8"/>
  <c r="AB135" i="8"/>
  <c r="AB134" i="8"/>
  <c r="AB133" i="8"/>
  <c r="AB132" i="8"/>
  <c r="AB131" i="8"/>
  <c r="AB130" i="8"/>
  <c r="AB129" i="8"/>
  <c r="AB128" i="8"/>
  <c r="AB127" i="8"/>
  <c r="W141" i="8"/>
  <c r="X141" i="8" s="1"/>
  <c r="W140" i="8"/>
  <c r="X140" i="8" s="1"/>
  <c r="W139" i="8"/>
  <c r="W138" i="8"/>
  <c r="W137" i="8"/>
  <c r="W136" i="8"/>
  <c r="W135" i="8"/>
  <c r="W134" i="8"/>
  <c r="W133" i="8"/>
  <c r="W132" i="8"/>
  <c r="W131" i="8"/>
  <c r="W130" i="8"/>
  <c r="W129" i="8"/>
  <c r="W128" i="8"/>
  <c r="W127" i="8"/>
  <c r="I127" i="8"/>
  <c r="J127" i="8"/>
  <c r="R127" i="8"/>
  <c r="I128" i="8"/>
  <c r="J128" i="8"/>
  <c r="R128" i="8"/>
  <c r="I129" i="8"/>
  <c r="J129" i="8"/>
  <c r="R129" i="8"/>
  <c r="I130" i="8"/>
  <c r="J130" i="8"/>
  <c r="R130" i="8"/>
  <c r="I131" i="8"/>
  <c r="J131" i="8"/>
  <c r="R131" i="8"/>
  <c r="I132" i="8"/>
  <c r="J132" i="8"/>
  <c r="R132" i="8"/>
  <c r="I133" i="8"/>
  <c r="J133" i="8"/>
  <c r="R133" i="8"/>
  <c r="I134" i="8"/>
  <c r="J134" i="8"/>
  <c r="R134" i="8"/>
  <c r="I135" i="8"/>
  <c r="J135" i="8"/>
  <c r="R135" i="8"/>
  <c r="I136" i="8"/>
  <c r="J136" i="8"/>
  <c r="R136" i="8"/>
  <c r="I137" i="8"/>
  <c r="J137" i="8"/>
  <c r="R137" i="8"/>
  <c r="I138" i="8"/>
  <c r="J138" i="8"/>
  <c r="R138" i="8"/>
  <c r="I139" i="8"/>
  <c r="J139" i="8"/>
  <c r="R139" i="8"/>
  <c r="I140" i="8"/>
  <c r="J140" i="8"/>
  <c r="R140" i="8"/>
  <c r="S140" i="8" s="1"/>
  <c r="I141" i="8"/>
  <c r="J141" i="8"/>
  <c r="R141" i="8"/>
  <c r="S141" i="8" s="1"/>
  <c r="AW173" i="8" l="1"/>
  <c r="X198" i="8"/>
  <c r="AM199" i="8"/>
  <c r="AR192" i="8"/>
  <c r="X167" i="32"/>
  <c r="S187" i="32"/>
  <c r="AN187" i="32"/>
  <c r="Y138" i="33"/>
  <c r="AW192" i="33"/>
  <c r="H127" i="34"/>
  <c r="X187" i="34"/>
  <c r="AR190" i="34"/>
  <c r="AM191" i="34"/>
  <c r="AH192" i="34"/>
  <c r="S194" i="34"/>
  <c r="AM191" i="35"/>
  <c r="X188" i="35"/>
  <c r="AW190" i="35"/>
  <c r="AH192" i="35"/>
  <c r="K201" i="8"/>
  <c r="M201" i="8" s="1"/>
  <c r="X199" i="8"/>
  <c r="AH199" i="8"/>
  <c r="AN187" i="47"/>
  <c r="AS187" i="47"/>
  <c r="S173" i="33"/>
  <c r="AR164" i="33"/>
  <c r="X197" i="33"/>
  <c r="X194" i="33"/>
  <c r="X184" i="33"/>
  <c r="AH137" i="34"/>
  <c r="X148" i="34"/>
  <c r="AM153" i="34"/>
  <c r="X188" i="34"/>
  <c r="AM192" i="34"/>
  <c r="S195" i="34"/>
  <c r="K200" i="34"/>
  <c r="M200" i="34" s="1"/>
  <c r="AC128" i="35"/>
  <c r="AR167" i="35"/>
  <c r="X170" i="35"/>
  <c r="AM187" i="35"/>
  <c r="X189" i="35"/>
  <c r="H187" i="8"/>
  <c r="AW194" i="8"/>
  <c r="Y187" i="32"/>
  <c r="AW187" i="32"/>
  <c r="AH149" i="33"/>
  <c r="AM154" i="34"/>
  <c r="K157" i="34"/>
  <c r="M157" i="34" s="1"/>
  <c r="K161" i="34"/>
  <c r="M161" i="34" s="1"/>
  <c r="AH194" i="34"/>
  <c r="AM193" i="34"/>
  <c r="AR187" i="35"/>
  <c r="S190" i="35"/>
  <c r="AR192" i="35"/>
  <c r="K197" i="35"/>
  <c r="M197" i="35" s="1"/>
  <c r="S158" i="8"/>
  <c r="S148" i="8"/>
  <c r="S201" i="8"/>
  <c r="X193" i="8"/>
  <c r="AC193" i="8"/>
  <c r="AC190" i="47"/>
  <c r="K159" i="32"/>
  <c r="M159" i="32" s="1"/>
  <c r="K199" i="32"/>
  <c r="M199" i="32" s="1"/>
  <c r="AM138" i="33"/>
  <c r="AH168" i="33"/>
  <c r="AW127" i="34"/>
  <c r="AW136" i="34"/>
  <c r="AC149" i="34"/>
  <c r="X189" i="34"/>
  <c r="S190" i="34"/>
  <c r="AW192" i="34"/>
  <c r="X190" i="35"/>
  <c r="K195" i="35"/>
  <c r="M195" i="35" s="1"/>
  <c r="S197" i="35"/>
  <c r="S169" i="8"/>
  <c r="X194" i="8"/>
  <c r="S168" i="32"/>
  <c r="S188" i="32"/>
  <c r="AM175" i="33"/>
  <c r="AH149" i="34"/>
  <c r="S191" i="34"/>
  <c r="AM194" i="34"/>
  <c r="K197" i="34"/>
  <c r="M197" i="34" s="1"/>
  <c r="X132" i="35"/>
  <c r="H147" i="35"/>
  <c r="AR188" i="35"/>
  <c r="S195" i="35"/>
  <c r="X195" i="8"/>
  <c r="AC195" i="8"/>
  <c r="AH187" i="8"/>
  <c r="T167" i="47"/>
  <c r="AX187" i="32"/>
  <c r="AR198" i="33"/>
  <c r="H187" i="34"/>
  <c r="AW191" i="34"/>
  <c r="AH189" i="34"/>
  <c r="X191" i="34"/>
  <c r="S192" i="34"/>
  <c r="AM195" i="34"/>
  <c r="Y187" i="35"/>
  <c r="AR138" i="8"/>
  <c r="X188" i="8"/>
  <c r="AC189" i="8"/>
  <c r="S193" i="47"/>
  <c r="S159" i="8"/>
  <c r="S153" i="8"/>
  <c r="S147" i="8"/>
  <c r="S198" i="8"/>
  <c r="AW199" i="8"/>
  <c r="K169" i="47"/>
  <c r="M169" i="47" s="1"/>
  <c r="K180" i="32"/>
  <c r="M180" i="32" s="1"/>
  <c r="S199" i="32"/>
  <c r="AH188" i="32"/>
  <c r="AW140" i="33"/>
  <c r="AH195" i="33"/>
  <c r="AW185" i="33"/>
  <c r="AC128" i="34"/>
  <c r="AR150" i="34"/>
  <c r="K181" i="34"/>
  <c r="M181" i="34" s="1"/>
  <c r="K193" i="34"/>
  <c r="AC127" i="35"/>
  <c r="K159" i="35"/>
  <c r="M159" i="35" s="1"/>
  <c r="AH188" i="35"/>
  <c r="AC192" i="35"/>
  <c r="S201" i="35"/>
  <c r="X128" i="35"/>
  <c r="AC133" i="35"/>
  <c r="S170" i="35"/>
  <c r="AH128" i="35"/>
  <c r="AW129" i="35"/>
  <c r="X148" i="35"/>
  <c r="AH170" i="35"/>
  <c r="AW171" i="35"/>
  <c r="K181" i="35"/>
  <c r="M181" i="35" s="1"/>
  <c r="X152" i="35"/>
  <c r="AM170" i="35"/>
  <c r="AR171" i="35"/>
  <c r="AR128" i="35"/>
  <c r="AC131" i="35"/>
  <c r="AM132" i="35"/>
  <c r="X147" i="35"/>
  <c r="AC152" i="35"/>
  <c r="H167" i="35"/>
  <c r="AR170" i="35"/>
  <c r="K177" i="35"/>
  <c r="M177" i="35" s="1"/>
  <c r="AH131" i="35"/>
  <c r="AR132" i="35"/>
  <c r="AM148" i="35"/>
  <c r="AH152" i="35"/>
  <c r="AM129" i="35"/>
  <c r="K139" i="35"/>
  <c r="M139" i="35" s="1"/>
  <c r="AS147" i="35"/>
  <c r="X151" i="35"/>
  <c r="K173" i="35"/>
  <c r="M173" i="35" s="1"/>
  <c r="AC130" i="35"/>
  <c r="AW148" i="35"/>
  <c r="K155" i="35"/>
  <c r="M155" i="35" s="1"/>
  <c r="T167" i="35"/>
  <c r="AH130" i="35"/>
  <c r="K135" i="35"/>
  <c r="M135" i="35" s="1"/>
  <c r="X150" i="35"/>
  <c r="Y167" i="35"/>
  <c r="AH168" i="35"/>
  <c r="AM151" i="35"/>
  <c r="AC167" i="35"/>
  <c r="AC129" i="35"/>
  <c r="S149" i="35"/>
  <c r="AH150" i="35"/>
  <c r="AC171" i="35"/>
  <c r="S161" i="34"/>
  <c r="AM136" i="34"/>
  <c r="AR168" i="34"/>
  <c r="AR148" i="34"/>
  <c r="AM133" i="34"/>
  <c r="AC135" i="34"/>
  <c r="AN147" i="34"/>
  <c r="AH151" i="34"/>
  <c r="AR129" i="34"/>
  <c r="X137" i="34"/>
  <c r="S150" i="34"/>
  <c r="AC131" i="34"/>
  <c r="AW153" i="34"/>
  <c r="AW131" i="34"/>
  <c r="AH134" i="34"/>
  <c r="AW135" i="34"/>
  <c r="AM151" i="34"/>
  <c r="AH148" i="34"/>
  <c r="K158" i="34"/>
  <c r="M158" i="34" s="1"/>
  <c r="AM152" i="34"/>
  <c r="AM134" i="34"/>
  <c r="K140" i="34"/>
  <c r="M140" i="34" s="1"/>
  <c r="X154" i="34"/>
  <c r="AM170" i="34"/>
  <c r="X132" i="34"/>
  <c r="AM137" i="34"/>
  <c r="AR130" i="34"/>
  <c r="AC133" i="34"/>
  <c r="AR134" i="34"/>
  <c r="AW151" i="34"/>
  <c r="K178" i="34"/>
  <c r="M178" i="34" s="1"/>
  <c r="AC127" i="34"/>
  <c r="AH129" i="34"/>
  <c r="S132" i="34"/>
  <c r="X149" i="34"/>
  <c r="AW155" i="34"/>
  <c r="AH133" i="8"/>
  <c r="AR127" i="8"/>
  <c r="S156" i="8"/>
  <c r="S150" i="8"/>
  <c r="AR128" i="8"/>
  <c r="S179" i="8"/>
  <c r="AC138" i="8"/>
  <c r="AW139" i="8"/>
  <c r="S171" i="8"/>
  <c r="AI127" i="8"/>
  <c r="AR137" i="8"/>
  <c r="H167" i="8"/>
  <c r="X175" i="8"/>
  <c r="AM178" i="8"/>
  <c r="K181" i="8"/>
  <c r="M181" i="8" s="1"/>
  <c r="AW177" i="8"/>
  <c r="S136" i="8"/>
  <c r="S132" i="8"/>
  <c r="S128" i="8"/>
  <c r="S152" i="8"/>
  <c r="S149" i="8"/>
  <c r="AR139" i="8"/>
  <c r="AH134" i="8"/>
  <c r="X129" i="8"/>
  <c r="AH139" i="8"/>
  <c r="K161" i="8"/>
  <c r="M161" i="8" s="1"/>
  <c r="AN147" i="8"/>
  <c r="AH172" i="8"/>
  <c r="AH158" i="8"/>
  <c r="S178" i="8"/>
  <c r="AW179" i="8"/>
  <c r="S157" i="8"/>
  <c r="S154" i="8"/>
  <c r="S151" i="8"/>
  <c r="AR158" i="8"/>
  <c r="S172" i="8"/>
  <c r="AM132" i="8"/>
  <c r="H147" i="8"/>
  <c r="S177" i="8"/>
  <c r="X157" i="8"/>
  <c r="AR136" i="8"/>
  <c r="AC156" i="8"/>
  <c r="S170" i="8"/>
  <c r="S167" i="8"/>
  <c r="S161" i="47"/>
  <c r="S181" i="47"/>
  <c r="S169" i="47"/>
  <c r="AX167" i="47"/>
  <c r="K129" i="47"/>
  <c r="M129" i="47" s="1"/>
  <c r="AS127" i="47"/>
  <c r="K155" i="47"/>
  <c r="M155" i="47" s="1"/>
  <c r="S155" i="47"/>
  <c r="AS147" i="47"/>
  <c r="K175" i="47"/>
  <c r="M175" i="47" s="1"/>
  <c r="AD167" i="47"/>
  <c r="AC127" i="47"/>
  <c r="AS167" i="47"/>
  <c r="S134" i="47"/>
  <c r="AX127" i="47"/>
  <c r="AX147" i="47"/>
  <c r="K174" i="47"/>
  <c r="M174" i="47" s="1"/>
  <c r="AM127" i="47"/>
  <c r="K135" i="47"/>
  <c r="M135" i="47" s="1"/>
  <c r="S127" i="47"/>
  <c r="AI127" i="47"/>
  <c r="Y147" i="47"/>
  <c r="AN147" i="47"/>
  <c r="K141" i="47"/>
  <c r="M141" i="47" s="1"/>
  <c r="Y127" i="47"/>
  <c r="K140" i="32"/>
  <c r="M140" i="32" s="1"/>
  <c r="X147" i="32"/>
  <c r="AH168" i="32"/>
  <c r="AX127" i="32"/>
  <c r="X159" i="32"/>
  <c r="AM167" i="32"/>
  <c r="AW168" i="32"/>
  <c r="K155" i="32"/>
  <c r="M155" i="32" s="1"/>
  <c r="AX147" i="32"/>
  <c r="AH127" i="32"/>
  <c r="S147" i="32"/>
  <c r="AN147" i="32"/>
  <c r="AM168" i="32"/>
  <c r="AH128" i="32"/>
  <c r="K174" i="32"/>
  <c r="M174" i="32" s="1"/>
  <c r="AD167" i="32"/>
  <c r="AD127" i="32"/>
  <c r="S167" i="32"/>
  <c r="K175" i="32"/>
  <c r="M175" i="32" s="1"/>
  <c r="S175" i="32"/>
  <c r="S140" i="32"/>
  <c r="AR127" i="32"/>
  <c r="K161" i="32"/>
  <c r="M161" i="32" s="1"/>
  <c r="AS167" i="32"/>
  <c r="AI147" i="32"/>
  <c r="X128" i="32"/>
  <c r="H147" i="32"/>
  <c r="H167" i="32"/>
  <c r="AR148" i="32"/>
  <c r="AI167" i="32"/>
  <c r="AH143" i="33"/>
  <c r="AM149" i="33"/>
  <c r="AR144" i="33"/>
  <c r="AC168" i="33"/>
  <c r="AH174" i="33"/>
  <c r="AM169" i="33"/>
  <c r="AR163" i="33"/>
  <c r="AR175" i="33"/>
  <c r="AC197" i="33"/>
  <c r="AC194" i="33"/>
  <c r="AC184" i="33"/>
  <c r="AW190" i="33"/>
  <c r="AR185" i="33"/>
  <c r="AW153" i="33"/>
  <c r="AH165" i="33"/>
  <c r="AM192" i="33"/>
  <c r="AR147" i="33"/>
  <c r="AC162" i="33"/>
  <c r="X166" i="33"/>
  <c r="AR168" i="33"/>
  <c r="X195" i="33"/>
  <c r="AW184" i="33"/>
  <c r="AM143" i="33"/>
  <c r="AR143" i="33"/>
  <c r="AC174" i="33"/>
  <c r="AM163" i="33"/>
  <c r="AR169" i="33"/>
  <c r="AW164" i="33"/>
  <c r="AW176" i="33"/>
  <c r="AM196" i="33"/>
  <c r="AM193" i="33"/>
  <c r="K192" i="33"/>
  <c r="AM189" i="33"/>
  <c r="AM183" i="33"/>
  <c r="AW197" i="33"/>
  <c r="S170" i="33"/>
  <c r="AC140" i="33"/>
  <c r="AC195" i="33"/>
  <c r="AM174" i="33"/>
  <c r="X148" i="33"/>
  <c r="S172" i="33"/>
  <c r="S166" i="33"/>
  <c r="S169" i="33"/>
  <c r="AH193" i="33"/>
  <c r="AH189" i="33"/>
  <c r="AR192" i="33"/>
  <c r="AW198" i="33"/>
  <c r="X149" i="33"/>
  <c r="AC144" i="33"/>
  <c r="AH150" i="33"/>
  <c r="AC196" i="33"/>
  <c r="AC193" i="33"/>
  <c r="AC189" i="33"/>
  <c r="AC186" i="33"/>
  <c r="AC198" i="33"/>
  <c r="AM140" i="33"/>
  <c r="S161" i="33"/>
  <c r="AH188" i="33"/>
  <c r="AC152" i="33"/>
  <c r="AR149" i="33"/>
  <c r="X192" i="33"/>
  <c r="AW196" i="33"/>
  <c r="X150" i="33"/>
  <c r="AH140" i="33"/>
  <c r="AM146" i="33"/>
  <c r="X170" i="33"/>
  <c r="AI160" i="33"/>
  <c r="AH171" i="33"/>
  <c r="AC199" i="33"/>
  <c r="X196" i="33"/>
  <c r="X193" i="33"/>
  <c r="X189" i="33"/>
  <c r="X186" i="33"/>
  <c r="X198" i="33"/>
  <c r="X144" i="33"/>
  <c r="AC146" i="33"/>
  <c r="AM147" i="33"/>
  <c r="H160" i="33"/>
  <c r="AM167" i="33"/>
  <c r="X199" i="33"/>
  <c r="AM194" i="33"/>
  <c r="AM190" i="33"/>
  <c r="AM187" i="33"/>
  <c r="AM182" i="33"/>
  <c r="AM195" i="33"/>
  <c r="AM152" i="33"/>
  <c r="S164" i="33"/>
  <c r="AM162" i="33"/>
  <c r="AH192" i="33"/>
  <c r="AW143" i="33"/>
  <c r="S174" i="33"/>
  <c r="S171" i="33"/>
  <c r="S165" i="33"/>
  <c r="S162" i="33"/>
  <c r="X172" i="33"/>
  <c r="AC167" i="33"/>
  <c r="AH162" i="33"/>
  <c r="AM168" i="33"/>
  <c r="AR162" i="33"/>
  <c r="AR174" i="33"/>
  <c r="AH190" i="33"/>
  <c r="AH182" i="33"/>
  <c r="AH183" i="33"/>
  <c r="S191" i="8"/>
  <c r="S196" i="8"/>
  <c r="S194" i="8"/>
  <c r="S192" i="8"/>
  <c r="S189" i="8"/>
  <c r="S197" i="8"/>
  <c r="S199" i="8"/>
  <c r="S190" i="8"/>
  <c r="S193" i="8"/>
  <c r="S187" i="8"/>
  <c r="S190" i="33"/>
  <c r="S195" i="33"/>
  <c r="S184" i="33"/>
  <c r="S192" i="33"/>
  <c r="S196" i="33"/>
  <c r="S193" i="33"/>
  <c r="S189" i="33"/>
  <c r="S187" i="33"/>
  <c r="AW188" i="35"/>
  <c r="AW187" i="35"/>
  <c r="AW191" i="35"/>
  <c r="AW189" i="35"/>
  <c r="AW192" i="35"/>
  <c r="AW195" i="34"/>
  <c r="AW189" i="34"/>
  <c r="AW190" i="34"/>
  <c r="AW188" i="34"/>
  <c r="AW188" i="32"/>
  <c r="AW195" i="8"/>
  <c r="AW196" i="8"/>
  <c r="AW187" i="8"/>
  <c r="AW198" i="8"/>
  <c r="AW189" i="8"/>
  <c r="AX187" i="8"/>
  <c r="AW197" i="8"/>
  <c r="AW188" i="8"/>
  <c r="AW191" i="8"/>
  <c r="AW192" i="8"/>
  <c r="AR191" i="35"/>
  <c r="AS187" i="35"/>
  <c r="AR193" i="34"/>
  <c r="AR195" i="34"/>
  <c r="AR192" i="34"/>
  <c r="AR189" i="34"/>
  <c r="AR191" i="34"/>
  <c r="AR187" i="32"/>
  <c r="AR191" i="8"/>
  <c r="AR196" i="8"/>
  <c r="AR197" i="8"/>
  <c r="AR194" i="8"/>
  <c r="AR195" i="8"/>
  <c r="AR198" i="8"/>
  <c r="AS187" i="8"/>
  <c r="AR199" i="8"/>
  <c r="AR188" i="8"/>
  <c r="AR193" i="8"/>
  <c r="AR189" i="8"/>
  <c r="AR190" i="8"/>
  <c r="AN187" i="35"/>
  <c r="AM192" i="35"/>
  <c r="AM190" i="35"/>
  <c r="AM190" i="34"/>
  <c r="AM187" i="34"/>
  <c r="K195" i="34"/>
  <c r="AM188" i="34"/>
  <c r="AM188" i="32"/>
  <c r="AN187" i="8"/>
  <c r="AM188" i="8"/>
  <c r="AM189" i="8"/>
  <c r="AM192" i="8"/>
  <c r="AM193" i="8"/>
  <c r="AM195" i="8"/>
  <c r="AM190" i="8"/>
  <c r="AM191" i="8"/>
  <c r="AM194" i="8"/>
  <c r="AM196" i="8"/>
  <c r="AM197" i="8"/>
  <c r="AM198" i="8"/>
  <c r="AH190" i="35"/>
  <c r="AH189" i="35"/>
  <c r="AH187" i="35"/>
  <c r="AH191" i="35"/>
  <c r="AH187" i="34"/>
  <c r="AI187" i="34"/>
  <c r="K190" i="34"/>
  <c r="AH193" i="34"/>
  <c r="AH191" i="34"/>
  <c r="AI187" i="32"/>
  <c r="AH198" i="8"/>
  <c r="AH191" i="8"/>
  <c r="AH189" i="8"/>
  <c r="AH190" i="8"/>
  <c r="AH192" i="8"/>
  <c r="AH194" i="8"/>
  <c r="AH195" i="8"/>
  <c r="AH193" i="8"/>
  <c r="AH196" i="8"/>
  <c r="AH188" i="8"/>
  <c r="AH197" i="8"/>
  <c r="AC191" i="35"/>
  <c r="K189" i="35"/>
  <c r="AC190" i="35"/>
  <c r="AC187" i="35"/>
  <c r="AC189" i="35"/>
  <c r="AC188" i="35"/>
  <c r="AC188" i="34"/>
  <c r="AC194" i="34"/>
  <c r="AC192" i="34"/>
  <c r="AC193" i="34"/>
  <c r="AC190" i="34"/>
  <c r="AC189" i="34"/>
  <c r="AC187" i="32"/>
  <c r="AD187" i="32"/>
  <c r="AC191" i="8"/>
  <c r="AC192" i="8"/>
  <c r="AC196" i="8"/>
  <c r="AD187" i="8"/>
  <c r="AC197" i="8"/>
  <c r="AC188" i="8"/>
  <c r="AC198" i="8"/>
  <c r="AC199" i="8"/>
  <c r="AC194" i="8"/>
  <c r="AC190" i="8"/>
  <c r="X192" i="35"/>
  <c r="X191" i="35"/>
  <c r="X187" i="35"/>
  <c r="K191" i="35"/>
  <c r="X194" i="34"/>
  <c r="K189" i="34"/>
  <c r="K194" i="34"/>
  <c r="X195" i="34"/>
  <c r="X192" i="34"/>
  <c r="X188" i="32"/>
  <c r="X189" i="8"/>
  <c r="Y187" i="8"/>
  <c r="X191" i="8"/>
  <c r="X192" i="8"/>
  <c r="X187" i="8"/>
  <c r="X196" i="8"/>
  <c r="X197" i="8"/>
  <c r="S188" i="35"/>
  <c r="S187" i="35"/>
  <c r="S192" i="35"/>
  <c r="T187" i="35"/>
  <c r="S195" i="8"/>
  <c r="S188" i="8"/>
  <c r="AW169" i="34"/>
  <c r="AW170" i="34"/>
  <c r="AW172" i="34"/>
  <c r="AW173" i="34"/>
  <c r="AR172" i="34"/>
  <c r="AM171" i="34"/>
  <c r="AH173" i="34"/>
  <c r="AH168" i="34"/>
  <c r="AH167" i="34"/>
  <c r="AH174" i="34"/>
  <c r="AC174" i="34"/>
  <c r="AC171" i="34"/>
  <c r="X175" i="34"/>
  <c r="X174" i="34"/>
  <c r="S168" i="34"/>
  <c r="S178" i="34"/>
  <c r="S175" i="34"/>
  <c r="K177" i="34"/>
  <c r="M177" i="34" s="1"/>
  <c r="S169" i="34"/>
  <c r="H167" i="34"/>
  <c r="AW170" i="35"/>
  <c r="AW169" i="35"/>
  <c r="AW168" i="35"/>
  <c r="AW172" i="35"/>
  <c r="AW167" i="35"/>
  <c r="AW174" i="34"/>
  <c r="AW167" i="34"/>
  <c r="AW175" i="34"/>
  <c r="AW171" i="34"/>
  <c r="AW183" i="33"/>
  <c r="AW193" i="33"/>
  <c r="AW186" i="33"/>
  <c r="AW187" i="33"/>
  <c r="AW189" i="33"/>
  <c r="AW182" i="33"/>
  <c r="AW191" i="33"/>
  <c r="AW194" i="33"/>
  <c r="AW188" i="33"/>
  <c r="AW199" i="33"/>
  <c r="AW195" i="33"/>
  <c r="AX167" i="32"/>
  <c r="AW176" i="8"/>
  <c r="AW168" i="8"/>
  <c r="AW167" i="8"/>
  <c r="AW178" i="8"/>
  <c r="AW169" i="8"/>
  <c r="AW172" i="8"/>
  <c r="AX167" i="8"/>
  <c r="AW171" i="8"/>
  <c r="AW174" i="8"/>
  <c r="AW175" i="8"/>
  <c r="AR169" i="35"/>
  <c r="AS167" i="35"/>
  <c r="AR172" i="35"/>
  <c r="AR171" i="34"/>
  <c r="AR170" i="34"/>
  <c r="AR169" i="34"/>
  <c r="AR174" i="34"/>
  <c r="AR175" i="34"/>
  <c r="AR173" i="34"/>
  <c r="AR196" i="33"/>
  <c r="AR187" i="33"/>
  <c r="AR199" i="33"/>
  <c r="AR189" i="33"/>
  <c r="AR190" i="33"/>
  <c r="K197" i="33"/>
  <c r="AR182" i="33"/>
  <c r="AR191" i="33"/>
  <c r="AR193" i="33"/>
  <c r="AR197" i="33"/>
  <c r="AR186" i="33"/>
  <c r="AR183" i="33"/>
  <c r="AR194" i="33"/>
  <c r="AR188" i="33"/>
  <c r="AR184" i="33"/>
  <c r="AR195" i="33"/>
  <c r="AN167" i="35"/>
  <c r="AM169" i="35"/>
  <c r="AM167" i="35"/>
  <c r="AM172" i="35"/>
  <c r="AM171" i="35"/>
  <c r="AM175" i="34"/>
  <c r="AM169" i="34"/>
  <c r="AM168" i="34"/>
  <c r="AN167" i="34"/>
  <c r="AM173" i="34"/>
  <c r="K170" i="34"/>
  <c r="AM172" i="34"/>
  <c r="AM186" i="33"/>
  <c r="AM191" i="33"/>
  <c r="AM197" i="33"/>
  <c r="AM184" i="33"/>
  <c r="AM188" i="33"/>
  <c r="AM199" i="33"/>
  <c r="AM185" i="33"/>
  <c r="AN167" i="32"/>
  <c r="AM170" i="8"/>
  <c r="K168" i="8"/>
  <c r="AM171" i="8"/>
  <c r="AN167" i="8"/>
  <c r="AM168" i="8"/>
  <c r="AM173" i="8"/>
  <c r="AM174" i="8"/>
  <c r="AM179" i="8"/>
  <c r="AM169" i="8"/>
  <c r="AM175" i="8"/>
  <c r="AM172" i="8"/>
  <c r="AM176" i="8"/>
  <c r="AM177" i="8"/>
  <c r="AI167" i="35"/>
  <c r="AH171" i="35"/>
  <c r="AH172" i="35"/>
  <c r="AH169" i="35"/>
  <c r="AH172" i="34"/>
  <c r="AI167" i="34"/>
  <c r="AH171" i="34"/>
  <c r="AH170" i="34"/>
  <c r="AH175" i="34"/>
  <c r="AH186" i="33"/>
  <c r="K198" i="33"/>
  <c r="AH184" i="33"/>
  <c r="AH191" i="33"/>
  <c r="AH194" i="33"/>
  <c r="AH187" i="33"/>
  <c r="AH199" i="33"/>
  <c r="AH185" i="33"/>
  <c r="AH196" i="33"/>
  <c r="AH197" i="33"/>
  <c r="AH176" i="8"/>
  <c r="AH177" i="8"/>
  <c r="AH178" i="8"/>
  <c r="AI167" i="8"/>
  <c r="AH179" i="8"/>
  <c r="AH174" i="8"/>
  <c r="AH175" i="8"/>
  <c r="AH173" i="8"/>
  <c r="AH169" i="8"/>
  <c r="AH170" i="8"/>
  <c r="AH168" i="8"/>
  <c r="AH171" i="8"/>
  <c r="AC172" i="35"/>
  <c r="AC170" i="35"/>
  <c r="AC168" i="35"/>
  <c r="AC173" i="34"/>
  <c r="AC170" i="34"/>
  <c r="AC167" i="34"/>
  <c r="AC168" i="34"/>
  <c r="AC169" i="34"/>
  <c r="AC172" i="34"/>
  <c r="K173" i="34"/>
  <c r="AC192" i="33"/>
  <c r="AC190" i="33"/>
  <c r="AC182" i="33"/>
  <c r="AC187" i="33"/>
  <c r="AC188" i="33"/>
  <c r="AC185" i="33"/>
  <c r="AC183" i="33"/>
  <c r="AC191" i="33"/>
  <c r="AC168" i="32"/>
  <c r="AC175" i="8"/>
  <c r="AC176" i="8"/>
  <c r="AC174" i="8"/>
  <c r="AC177" i="8"/>
  <c r="AC178" i="8"/>
  <c r="AC173" i="8"/>
  <c r="AD167" i="8"/>
  <c r="AC179" i="8"/>
  <c r="AC172" i="8"/>
  <c r="AC168" i="8"/>
  <c r="AC169" i="8"/>
  <c r="AC170" i="8"/>
  <c r="X172" i="35"/>
  <c r="X171" i="35"/>
  <c r="X167" i="35"/>
  <c r="X168" i="35"/>
  <c r="X169" i="35"/>
  <c r="X171" i="34"/>
  <c r="X173" i="34"/>
  <c r="X170" i="34"/>
  <c r="X172" i="34"/>
  <c r="X169" i="34"/>
  <c r="X168" i="34"/>
  <c r="X190" i="33"/>
  <c r="X182" i="33"/>
  <c r="X183" i="33"/>
  <c r="K185" i="33"/>
  <c r="K186" i="33"/>
  <c r="X187" i="33"/>
  <c r="K194" i="33"/>
  <c r="X185" i="33"/>
  <c r="X191" i="33"/>
  <c r="X188" i="33"/>
  <c r="Y182" i="33"/>
  <c r="X168" i="32"/>
  <c r="Y167" i="32"/>
  <c r="X179" i="8"/>
  <c r="X168" i="8"/>
  <c r="X169" i="8"/>
  <c r="X177" i="8"/>
  <c r="X170" i="8"/>
  <c r="X171" i="8"/>
  <c r="X172" i="8"/>
  <c r="X173" i="8"/>
  <c r="X178" i="8"/>
  <c r="Y167" i="8"/>
  <c r="X174" i="8"/>
  <c r="S169" i="35"/>
  <c r="S167" i="35"/>
  <c r="S171" i="35"/>
  <c r="S168" i="35"/>
  <c r="K169" i="35"/>
  <c r="S172" i="35"/>
  <c r="S172" i="34"/>
  <c r="K175" i="34"/>
  <c r="S170" i="34"/>
  <c r="K174" i="34"/>
  <c r="S173" i="34"/>
  <c r="S171" i="34"/>
  <c r="K169" i="34"/>
  <c r="S174" i="34"/>
  <c r="S182" i="33"/>
  <c r="K190" i="33"/>
  <c r="S198" i="33"/>
  <c r="S185" i="33"/>
  <c r="K184" i="33"/>
  <c r="S183" i="33"/>
  <c r="K199" i="33"/>
  <c r="S199" i="33"/>
  <c r="S197" i="33"/>
  <c r="S194" i="33"/>
  <c r="S186" i="33"/>
  <c r="S188" i="33"/>
  <c r="S191" i="33"/>
  <c r="H182" i="33"/>
  <c r="S175" i="8"/>
  <c r="S174" i="8"/>
  <c r="S173" i="8"/>
  <c r="S176" i="8"/>
  <c r="S168" i="8"/>
  <c r="AW128" i="32"/>
  <c r="AR128" i="32"/>
  <c r="AM128" i="32"/>
  <c r="AC128" i="32"/>
  <c r="AM148" i="32"/>
  <c r="AC148" i="32"/>
  <c r="S148" i="32"/>
  <c r="AW149" i="35"/>
  <c r="AW152" i="35"/>
  <c r="AW151" i="35"/>
  <c r="AW147" i="35"/>
  <c r="AW150" i="35"/>
  <c r="AW149" i="34"/>
  <c r="AW147" i="34"/>
  <c r="AW154" i="34"/>
  <c r="AW152" i="34"/>
  <c r="AW150" i="34"/>
  <c r="AW163" i="33"/>
  <c r="AW175" i="33"/>
  <c r="AW167" i="33"/>
  <c r="AW168" i="33"/>
  <c r="AW169" i="33"/>
  <c r="AW171" i="33"/>
  <c r="AW165" i="33"/>
  <c r="AX160" i="33"/>
  <c r="AW172" i="33"/>
  <c r="AW161" i="33"/>
  <c r="AW173" i="33"/>
  <c r="AW166" i="33"/>
  <c r="AW170" i="33"/>
  <c r="AW162" i="33"/>
  <c r="AW174" i="33"/>
  <c r="AW148" i="32"/>
  <c r="K148" i="32"/>
  <c r="AX147" i="8"/>
  <c r="AW153" i="8"/>
  <c r="AW148" i="8"/>
  <c r="AW154" i="8"/>
  <c r="AW159" i="8"/>
  <c r="AW150" i="8"/>
  <c r="AW151" i="8"/>
  <c r="AW155" i="8"/>
  <c r="AW149" i="8"/>
  <c r="AW152" i="8"/>
  <c r="AW156" i="8"/>
  <c r="AW157" i="8"/>
  <c r="AR152" i="35"/>
  <c r="AR151" i="35"/>
  <c r="AR147" i="35"/>
  <c r="AR150" i="35"/>
  <c r="AR149" i="35"/>
  <c r="AR152" i="34"/>
  <c r="AR147" i="34"/>
  <c r="AR153" i="34"/>
  <c r="AR151" i="34"/>
  <c r="AR155" i="34"/>
  <c r="AR149" i="34"/>
  <c r="AR166" i="33"/>
  <c r="AR173" i="33"/>
  <c r="AR165" i="33"/>
  <c r="AR167" i="33"/>
  <c r="AR176" i="33"/>
  <c r="AR161" i="33"/>
  <c r="AR170" i="33"/>
  <c r="AR171" i="33"/>
  <c r="AS160" i="33"/>
  <c r="AR172" i="33"/>
  <c r="AS147" i="32"/>
  <c r="AS147" i="8"/>
  <c r="AR150" i="8"/>
  <c r="AR151" i="8"/>
  <c r="AR152" i="8"/>
  <c r="AR153" i="8"/>
  <c r="AR154" i="8"/>
  <c r="AR155" i="8"/>
  <c r="AR149" i="8"/>
  <c r="AR156" i="8"/>
  <c r="AR159" i="8"/>
  <c r="AR157" i="8"/>
  <c r="AM152" i="35"/>
  <c r="AN147" i="35"/>
  <c r="AM149" i="35"/>
  <c r="AM150" i="35"/>
  <c r="AM150" i="34"/>
  <c r="AM155" i="34"/>
  <c r="AM148" i="34"/>
  <c r="AM147" i="34"/>
  <c r="K176" i="33"/>
  <c r="AM161" i="33"/>
  <c r="AM170" i="33"/>
  <c r="AM172" i="33"/>
  <c r="AM176" i="33"/>
  <c r="AM173" i="33"/>
  <c r="AM164" i="33"/>
  <c r="AM165" i="33"/>
  <c r="AN160" i="33"/>
  <c r="AM171" i="33"/>
  <c r="AM166" i="33"/>
  <c r="AM152" i="8"/>
  <c r="AM151" i="8"/>
  <c r="AM153" i="8"/>
  <c r="AM154" i="8"/>
  <c r="AM155" i="8"/>
  <c r="AM149" i="8"/>
  <c r="AM150" i="8"/>
  <c r="AM156" i="8"/>
  <c r="AM159" i="8"/>
  <c r="AM148" i="8"/>
  <c r="AM157" i="8"/>
  <c r="AM158" i="8"/>
  <c r="AH149" i="35"/>
  <c r="AH151" i="35"/>
  <c r="AH148" i="35"/>
  <c r="AI147" i="35"/>
  <c r="K151" i="34"/>
  <c r="AH154" i="34"/>
  <c r="AH153" i="34"/>
  <c r="AH147" i="34"/>
  <c r="AH155" i="34"/>
  <c r="AH169" i="33"/>
  <c r="AH161" i="33"/>
  <c r="AH163" i="33"/>
  <c r="AH172" i="33"/>
  <c r="AH173" i="33"/>
  <c r="AH164" i="33"/>
  <c r="AH170" i="33"/>
  <c r="AH166" i="33"/>
  <c r="AH175" i="33"/>
  <c r="AH167" i="33"/>
  <c r="AH176" i="33"/>
  <c r="AH148" i="32"/>
  <c r="AH159" i="8"/>
  <c r="AH148" i="8"/>
  <c r="AH150" i="8"/>
  <c r="AH151" i="8"/>
  <c r="AH152" i="8"/>
  <c r="AH153" i="8"/>
  <c r="AI147" i="8"/>
  <c r="AH154" i="8"/>
  <c r="AH155" i="8"/>
  <c r="AH149" i="8"/>
  <c r="AH156" i="8"/>
  <c r="AH157" i="8"/>
  <c r="AC148" i="35"/>
  <c r="AC151" i="35"/>
  <c r="AC150" i="35"/>
  <c r="AC149" i="35"/>
  <c r="AC147" i="35"/>
  <c r="K151" i="35"/>
  <c r="AC148" i="34"/>
  <c r="K153" i="34"/>
  <c r="AC147" i="34"/>
  <c r="AC155" i="34"/>
  <c r="AC154" i="34"/>
  <c r="AC153" i="34"/>
  <c r="K150" i="34"/>
  <c r="AC152" i="34"/>
  <c r="AC150" i="34"/>
  <c r="AC151" i="34"/>
  <c r="AC161" i="33"/>
  <c r="AC171" i="33"/>
  <c r="AC169" i="33"/>
  <c r="AC172" i="33"/>
  <c r="AC170" i="33"/>
  <c r="K169" i="33"/>
  <c r="AC173" i="33"/>
  <c r="AC163" i="33"/>
  <c r="AC164" i="33"/>
  <c r="AC165" i="33"/>
  <c r="AC175" i="33"/>
  <c r="AD160" i="33"/>
  <c r="AC176" i="33"/>
  <c r="AC147" i="32"/>
  <c r="AD147" i="32"/>
  <c r="AC155" i="8"/>
  <c r="AC159" i="8"/>
  <c r="AC148" i="8"/>
  <c r="AC149" i="8"/>
  <c r="AC150" i="8"/>
  <c r="K155" i="8"/>
  <c r="AC151" i="8"/>
  <c r="AC152" i="8"/>
  <c r="AC157" i="8"/>
  <c r="AC153" i="8"/>
  <c r="AC158" i="8"/>
  <c r="AD147" i="8"/>
  <c r="AC154" i="8"/>
  <c r="X149" i="35"/>
  <c r="X151" i="34"/>
  <c r="K152" i="34"/>
  <c r="X152" i="34"/>
  <c r="X155" i="34"/>
  <c r="X153" i="34"/>
  <c r="X174" i="33"/>
  <c r="X176" i="33"/>
  <c r="X164" i="33"/>
  <c r="X175" i="33"/>
  <c r="K163" i="33"/>
  <c r="X167" i="33"/>
  <c r="X163" i="33"/>
  <c r="Y160" i="33"/>
  <c r="X168" i="33"/>
  <c r="X171" i="33"/>
  <c r="X161" i="33"/>
  <c r="X162" i="33"/>
  <c r="X169" i="33"/>
  <c r="Y147" i="32"/>
  <c r="X148" i="32"/>
  <c r="X150" i="8"/>
  <c r="X151" i="8"/>
  <c r="X152" i="8"/>
  <c r="X153" i="8"/>
  <c r="X158" i="8"/>
  <c r="X154" i="8"/>
  <c r="X159" i="8"/>
  <c r="X155" i="8"/>
  <c r="Y147" i="8"/>
  <c r="X148" i="8"/>
  <c r="X149" i="8"/>
  <c r="X156" i="8"/>
  <c r="T147" i="35"/>
  <c r="S148" i="35"/>
  <c r="S152" i="35"/>
  <c r="S150" i="35"/>
  <c r="K154" i="34"/>
  <c r="S149" i="34"/>
  <c r="K149" i="34"/>
  <c r="S152" i="34"/>
  <c r="S155" i="34"/>
  <c r="S154" i="34"/>
  <c r="S151" i="34"/>
  <c r="S153" i="34"/>
  <c r="S168" i="33"/>
  <c r="S160" i="33"/>
  <c r="S176" i="33"/>
  <c r="S175" i="33"/>
  <c r="S167" i="33"/>
  <c r="S163" i="33"/>
  <c r="S155" i="8"/>
  <c r="K148" i="8"/>
  <c r="X130" i="35"/>
  <c r="X129" i="35"/>
  <c r="Y127" i="35"/>
  <c r="X131" i="35"/>
  <c r="X133" i="35"/>
  <c r="AW146" i="33"/>
  <c r="AX127" i="35"/>
  <c r="AW127" i="35"/>
  <c r="AW132" i="35"/>
  <c r="AW131" i="35"/>
  <c r="AW128" i="35"/>
  <c r="AW130" i="35"/>
  <c r="AX127" i="34"/>
  <c r="AW133" i="34"/>
  <c r="AW134" i="34"/>
  <c r="AW130" i="34"/>
  <c r="AW128" i="34"/>
  <c r="AW132" i="34"/>
  <c r="AW145" i="33"/>
  <c r="AW147" i="33"/>
  <c r="AW139" i="33"/>
  <c r="AW149" i="33"/>
  <c r="AW148" i="33"/>
  <c r="AW150" i="33"/>
  <c r="AW144" i="33"/>
  <c r="AX138" i="33"/>
  <c r="AW151" i="33"/>
  <c r="AW141" i="33"/>
  <c r="AW142" i="33"/>
  <c r="AW152" i="33"/>
  <c r="AW136" i="8"/>
  <c r="AW137" i="8"/>
  <c r="AW128" i="8"/>
  <c r="AW138" i="8"/>
  <c r="AW132" i="8"/>
  <c r="AX127" i="8"/>
  <c r="AW130" i="8"/>
  <c r="AW131" i="8"/>
  <c r="AW129" i="8"/>
  <c r="AW133" i="8"/>
  <c r="AW134" i="8"/>
  <c r="AR131" i="35"/>
  <c r="AS127" i="35"/>
  <c r="AR130" i="35"/>
  <c r="AR129" i="35"/>
  <c r="AR133" i="34"/>
  <c r="AR132" i="34"/>
  <c r="AR136" i="34"/>
  <c r="AR128" i="34"/>
  <c r="AR131" i="34"/>
  <c r="AR135" i="34"/>
  <c r="AR137" i="34"/>
  <c r="AR153" i="33"/>
  <c r="AR145" i="33"/>
  <c r="AR146" i="33"/>
  <c r="AS138" i="33"/>
  <c r="AR139" i="33"/>
  <c r="AR148" i="33"/>
  <c r="AR140" i="33"/>
  <c r="AR141" i="33"/>
  <c r="AR150" i="33"/>
  <c r="AR142" i="33"/>
  <c r="AR151" i="33"/>
  <c r="AR152" i="33"/>
  <c r="AS127" i="32"/>
  <c r="AR131" i="8"/>
  <c r="AR132" i="8"/>
  <c r="AR133" i="8"/>
  <c r="AS127" i="8"/>
  <c r="AR134" i="8"/>
  <c r="AR129" i="8"/>
  <c r="AN127" i="35"/>
  <c r="AM128" i="35"/>
  <c r="AM131" i="35"/>
  <c r="AM130" i="35"/>
  <c r="AM131" i="34"/>
  <c r="AM135" i="34"/>
  <c r="AM129" i="34"/>
  <c r="AM130" i="34"/>
  <c r="AM128" i="34"/>
  <c r="AM132" i="34"/>
  <c r="AM141" i="33"/>
  <c r="AM150" i="33"/>
  <c r="AM142" i="33"/>
  <c r="AM151" i="33"/>
  <c r="AM144" i="33"/>
  <c r="AM153" i="33"/>
  <c r="AM148" i="33"/>
  <c r="AM145" i="33"/>
  <c r="AM139" i="33"/>
  <c r="AM127" i="32"/>
  <c r="AM133" i="8"/>
  <c r="AM134" i="8"/>
  <c r="AM137" i="8"/>
  <c r="AM138" i="8"/>
  <c r="AM135" i="8"/>
  <c r="AM139" i="8"/>
  <c r="AM128" i="8"/>
  <c r="AM130" i="8"/>
  <c r="AM136" i="8"/>
  <c r="AN127" i="8"/>
  <c r="AM129" i="8"/>
  <c r="AM131" i="8"/>
  <c r="AH127" i="35"/>
  <c r="K127" i="35"/>
  <c r="AH129" i="35"/>
  <c r="AI127" i="35"/>
  <c r="AH128" i="34"/>
  <c r="AH133" i="34"/>
  <c r="AH132" i="34"/>
  <c r="AH131" i="34"/>
  <c r="AH136" i="34"/>
  <c r="AH135" i="34"/>
  <c r="AH151" i="33"/>
  <c r="AH152" i="33"/>
  <c r="AH153" i="33"/>
  <c r="AH144" i="33"/>
  <c r="AH145" i="33"/>
  <c r="AH141" i="33"/>
  <c r="AH146" i="33"/>
  <c r="AH138" i="33"/>
  <c r="AH147" i="33"/>
  <c r="AH142" i="33"/>
  <c r="AI138" i="33"/>
  <c r="AH148" i="33"/>
  <c r="AH139" i="33"/>
  <c r="AI127" i="32"/>
  <c r="AH129" i="8"/>
  <c r="AH137" i="8"/>
  <c r="AH130" i="8"/>
  <c r="AH132" i="8"/>
  <c r="AH136" i="8"/>
  <c r="AH127" i="8"/>
  <c r="AH138" i="8"/>
  <c r="AH128" i="8"/>
  <c r="AH131" i="8"/>
  <c r="AH135" i="8"/>
  <c r="AC132" i="35"/>
  <c r="AD127" i="35"/>
  <c r="AC130" i="34"/>
  <c r="AC136" i="34"/>
  <c r="AC129" i="34"/>
  <c r="AC134" i="34"/>
  <c r="AC137" i="34"/>
  <c r="AC132" i="34"/>
  <c r="AC145" i="33"/>
  <c r="AC147" i="33"/>
  <c r="AD138" i="33"/>
  <c r="AC148" i="33"/>
  <c r="AC149" i="33"/>
  <c r="AC150" i="33"/>
  <c r="AC151" i="33"/>
  <c r="AC141" i="33"/>
  <c r="AC142" i="33"/>
  <c r="AC139" i="33"/>
  <c r="AC143" i="33"/>
  <c r="AC153" i="33"/>
  <c r="AC129" i="8"/>
  <c r="AC132" i="8"/>
  <c r="AC133" i="8"/>
  <c r="AC135" i="8"/>
  <c r="AC139" i="8"/>
  <c r="AC128" i="8"/>
  <c r="AC131" i="8"/>
  <c r="AC134" i="8"/>
  <c r="AC136" i="8"/>
  <c r="AC127" i="8"/>
  <c r="AC130" i="8"/>
  <c r="AC137" i="8"/>
  <c r="K130" i="35"/>
  <c r="X130" i="34"/>
  <c r="K136" i="34"/>
  <c r="X136" i="34"/>
  <c r="X129" i="34"/>
  <c r="X135" i="34"/>
  <c r="K128" i="34"/>
  <c r="X131" i="34"/>
  <c r="X128" i="34"/>
  <c r="X134" i="34"/>
  <c r="X141" i="33"/>
  <c r="X142" i="33"/>
  <c r="X151" i="33"/>
  <c r="X140" i="33"/>
  <c r="X143" i="33"/>
  <c r="X153" i="33"/>
  <c r="X152" i="33"/>
  <c r="X139" i="33"/>
  <c r="X145" i="33"/>
  <c r="X146" i="33"/>
  <c r="X138" i="33"/>
  <c r="X147" i="33"/>
  <c r="Y127" i="32"/>
  <c r="K128" i="32"/>
  <c r="X134" i="8"/>
  <c r="X130" i="8"/>
  <c r="X132" i="8"/>
  <c r="X135" i="8"/>
  <c r="X136" i="8"/>
  <c r="X137" i="8"/>
  <c r="X138" i="8"/>
  <c r="X131" i="8"/>
  <c r="Y127" i="8"/>
  <c r="X139" i="8"/>
  <c r="X128" i="8"/>
  <c r="S129" i="35"/>
  <c r="S128" i="35"/>
  <c r="S133" i="35"/>
  <c r="H127" i="35"/>
  <c r="S129" i="34"/>
  <c r="S135" i="34"/>
  <c r="S133" i="34"/>
  <c r="S148" i="33"/>
  <c r="S142" i="33"/>
  <c r="S145" i="33"/>
  <c r="S150" i="33"/>
  <c r="S149" i="33"/>
  <c r="H138" i="33"/>
  <c r="S128" i="32"/>
  <c r="S131" i="8"/>
  <c r="S127" i="8"/>
  <c r="S130" i="8"/>
  <c r="S129" i="8"/>
  <c r="S137" i="8"/>
  <c r="K130" i="34"/>
  <c r="S139" i="8"/>
  <c r="S138" i="8"/>
  <c r="S134" i="8"/>
  <c r="S130" i="35"/>
  <c r="S132" i="35"/>
  <c r="K131" i="35"/>
  <c r="S131" i="35"/>
  <c r="K129" i="35"/>
  <c r="K128" i="35"/>
  <c r="S134" i="34"/>
  <c r="K127" i="34"/>
  <c r="S137" i="34"/>
  <c r="S128" i="34"/>
  <c r="K137" i="34"/>
  <c r="S130" i="34"/>
  <c r="S152" i="33"/>
  <c r="S140" i="33"/>
  <c r="S147" i="33"/>
  <c r="S127" i="32"/>
  <c r="H127" i="32"/>
  <c r="S135" i="8"/>
  <c r="S133" i="8"/>
  <c r="K147" i="35"/>
  <c r="AH147" i="35"/>
  <c r="AR148" i="35"/>
  <c r="S151" i="35"/>
  <c r="S155" i="35"/>
  <c r="S159" i="35"/>
  <c r="AX167" i="35"/>
  <c r="S189" i="35"/>
  <c r="AR190" i="35"/>
  <c r="S193" i="35"/>
  <c r="S127" i="35"/>
  <c r="AM127" i="35"/>
  <c r="K133" i="35"/>
  <c r="AC135" i="35"/>
  <c r="K137" i="35"/>
  <c r="M137" i="35" s="1"/>
  <c r="AC139" i="35"/>
  <c r="K141" i="35"/>
  <c r="M141" i="35" s="1"/>
  <c r="K148" i="35"/>
  <c r="K152" i="35"/>
  <c r="K156" i="35"/>
  <c r="M156" i="35" s="1"/>
  <c r="K160" i="35"/>
  <c r="M160" i="35" s="1"/>
  <c r="AD167" i="35"/>
  <c r="AM168" i="35"/>
  <c r="AC169" i="35"/>
  <c r="K171" i="35"/>
  <c r="AC173" i="35"/>
  <c r="K175" i="35"/>
  <c r="M175" i="35" s="1"/>
  <c r="AC177" i="35"/>
  <c r="K179" i="35"/>
  <c r="M179" i="35" s="1"/>
  <c r="AC181" i="35"/>
  <c r="K190" i="35"/>
  <c r="K194" i="35"/>
  <c r="M194" i="35" s="1"/>
  <c r="K198" i="35"/>
  <c r="M198" i="35" s="1"/>
  <c r="AM147" i="35"/>
  <c r="K167" i="35"/>
  <c r="AH167" i="35"/>
  <c r="AR168" i="35"/>
  <c r="X127" i="35"/>
  <c r="AR127" i="35"/>
  <c r="K134" i="35"/>
  <c r="M134" i="35" s="1"/>
  <c r="K138" i="35"/>
  <c r="M138" i="35" s="1"/>
  <c r="S147" i="35"/>
  <c r="K149" i="35"/>
  <c r="K153" i="35"/>
  <c r="M153" i="35" s="1"/>
  <c r="K157" i="35"/>
  <c r="M157" i="35" s="1"/>
  <c r="K161" i="35"/>
  <c r="M161" i="35" s="1"/>
  <c r="K168" i="35"/>
  <c r="K172" i="35"/>
  <c r="K176" i="35"/>
  <c r="M176" i="35" s="1"/>
  <c r="K180" i="35"/>
  <c r="M180" i="35" s="1"/>
  <c r="AD187" i="35"/>
  <c r="AM188" i="35"/>
  <c r="K199" i="35"/>
  <c r="M199" i="35" s="1"/>
  <c r="T127" i="35"/>
  <c r="AX187" i="35"/>
  <c r="K187" i="35"/>
  <c r="AI187" i="35"/>
  <c r="K188" i="35"/>
  <c r="K196" i="35"/>
  <c r="M196" i="35" s="1"/>
  <c r="K200" i="35"/>
  <c r="M200" i="35" s="1"/>
  <c r="Y147" i="35"/>
  <c r="K150" i="35"/>
  <c r="K158" i="35"/>
  <c r="M158" i="35" s="1"/>
  <c r="AX147" i="35"/>
  <c r="K154" i="35"/>
  <c r="M154" i="35" s="1"/>
  <c r="K192" i="35"/>
  <c r="K132" i="35"/>
  <c r="K136" i="35"/>
  <c r="M136" i="35" s="1"/>
  <c r="K140" i="35"/>
  <c r="M140" i="35" s="1"/>
  <c r="AD147" i="35"/>
  <c r="K170" i="35"/>
  <c r="K174" i="35"/>
  <c r="M174" i="35" s="1"/>
  <c r="K178" i="35"/>
  <c r="M178" i="35" s="1"/>
  <c r="AM167" i="34"/>
  <c r="K171" i="34"/>
  <c r="AN187" i="34"/>
  <c r="AM197" i="34"/>
  <c r="AH127" i="34"/>
  <c r="K191" i="34"/>
  <c r="AI127" i="34"/>
  <c r="K139" i="34"/>
  <c r="M139" i="34" s="1"/>
  <c r="AR154" i="34"/>
  <c r="AS167" i="34"/>
  <c r="AR167" i="34"/>
  <c r="K179" i="34"/>
  <c r="M179" i="34" s="1"/>
  <c r="T187" i="34"/>
  <c r="AC175" i="34"/>
  <c r="S136" i="34"/>
  <c r="AM140" i="34"/>
  <c r="AN127" i="34"/>
  <c r="AM127" i="34"/>
  <c r="K131" i="34"/>
  <c r="K132" i="34"/>
  <c r="K147" i="34"/>
  <c r="AI147" i="34"/>
  <c r="X158" i="34"/>
  <c r="K167" i="34"/>
  <c r="S187" i="34"/>
  <c r="X190" i="34"/>
  <c r="AC195" i="34"/>
  <c r="AD127" i="34"/>
  <c r="AW137" i="34"/>
  <c r="S147" i="34"/>
  <c r="AH169" i="34"/>
  <c r="X150" i="34"/>
  <c r="AM174" i="34"/>
  <c r="AS187" i="34"/>
  <c r="AR187" i="34"/>
  <c r="X201" i="34"/>
  <c r="S167" i="34"/>
  <c r="AC138" i="34"/>
  <c r="K138" i="34"/>
  <c r="M138" i="34" s="1"/>
  <c r="T147" i="34"/>
  <c r="AX147" i="34"/>
  <c r="AM149" i="34"/>
  <c r="AR194" i="34"/>
  <c r="AH195" i="34"/>
  <c r="K134" i="34"/>
  <c r="Y147" i="34"/>
  <c r="X147" i="34"/>
  <c r="AW148" i="34"/>
  <c r="AH152" i="34"/>
  <c r="Y167" i="34"/>
  <c r="AX167" i="34"/>
  <c r="AM189" i="34"/>
  <c r="AW129" i="34"/>
  <c r="T127" i="34"/>
  <c r="S127" i="34"/>
  <c r="AH130" i="34"/>
  <c r="K133" i="34"/>
  <c r="K148" i="34"/>
  <c r="K160" i="34"/>
  <c r="M160" i="34" s="1"/>
  <c r="K168" i="34"/>
  <c r="AW168" i="34"/>
  <c r="K176" i="34"/>
  <c r="M176" i="34" s="1"/>
  <c r="K188" i="34"/>
  <c r="X193" i="34"/>
  <c r="K199" i="34"/>
  <c r="M199" i="34" s="1"/>
  <c r="AS147" i="34"/>
  <c r="K129" i="34"/>
  <c r="K196" i="34"/>
  <c r="M196" i="34" s="1"/>
  <c r="S131" i="34"/>
  <c r="AH150" i="34"/>
  <c r="Y127" i="34"/>
  <c r="X133" i="34"/>
  <c r="K141" i="34"/>
  <c r="M141" i="34" s="1"/>
  <c r="S148" i="34"/>
  <c r="AH160" i="34"/>
  <c r="X181" i="34"/>
  <c r="S188" i="34"/>
  <c r="K198" i="34"/>
  <c r="M198" i="34" s="1"/>
  <c r="K187" i="34"/>
  <c r="K159" i="34"/>
  <c r="M159" i="34" s="1"/>
  <c r="AS127" i="34"/>
  <c r="T167" i="34"/>
  <c r="K135" i="34"/>
  <c r="X141" i="34"/>
  <c r="K156" i="34"/>
  <c r="M156" i="34" s="1"/>
  <c r="Y187" i="34"/>
  <c r="K192" i="34"/>
  <c r="X198" i="34"/>
  <c r="X167" i="34"/>
  <c r="K172" i="34"/>
  <c r="K180" i="34"/>
  <c r="M180" i="34" s="1"/>
  <c r="K155" i="34"/>
  <c r="AX187" i="34"/>
  <c r="AW187" i="34"/>
  <c r="AD147" i="34"/>
  <c r="X127" i="34"/>
  <c r="AR127" i="34"/>
  <c r="AD167" i="34"/>
  <c r="AD187" i="34"/>
  <c r="AC187" i="34"/>
  <c r="K196" i="33"/>
  <c r="K193" i="33"/>
  <c r="AX182" i="33"/>
  <c r="K189" i="33"/>
  <c r="AS182" i="33"/>
  <c r="K195" i="33"/>
  <c r="K187" i="33"/>
  <c r="K183" i="33"/>
  <c r="AD182" i="33"/>
  <c r="K188" i="33"/>
  <c r="AI182" i="33"/>
  <c r="K182" i="33"/>
  <c r="AN182" i="33"/>
  <c r="T182" i="33"/>
  <c r="AW160" i="33"/>
  <c r="AR160" i="33"/>
  <c r="AM160" i="33"/>
  <c r="K168" i="33"/>
  <c r="K166" i="33"/>
  <c r="AH160" i="33"/>
  <c r="K167" i="33"/>
  <c r="AC160" i="33"/>
  <c r="AC166" i="33"/>
  <c r="K175" i="33"/>
  <c r="K160" i="33"/>
  <c r="K173" i="33"/>
  <c r="X165" i="33"/>
  <c r="X160" i="33"/>
  <c r="K165" i="33"/>
  <c r="K161" i="33"/>
  <c r="X173" i="33"/>
  <c r="K172" i="33"/>
  <c r="K171" i="33"/>
  <c r="K170" i="33"/>
  <c r="K164" i="33"/>
  <c r="K174" i="33"/>
  <c r="T160" i="33"/>
  <c r="K162" i="33"/>
  <c r="AW138" i="33"/>
  <c r="K153" i="33"/>
  <c r="AR138" i="33"/>
  <c r="K148" i="33"/>
  <c r="K146" i="33"/>
  <c r="K150" i="33"/>
  <c r="AN138" i="33"/>
  <c r="AC138" i="33"/>
  <c r="K144" i="33"/>
  <c r="K145" i="33"/>
  <c r="K151" i="33"/>
  <c r="K143" i="33"/>
  <c r="K141" i="33"/>
  <c r="K139" i="33"/>
  <c r="K138" i="33"/>
  <c r="K147" i="33"/>
  <c r="S146" i="33"/>
  <c r="S144" i="33"/>
  <c r="S143" i="33"/>
  <c r="K149" i="33"/>
  <c r="S138" i="33"/>
  <c r="S153" i="33"/>
  <c r="S141" i="33"/>
  <c r="K154" i="33"/>
  <c r="M154" i="33" s="1"/>
  <c r="S151" i="33"/>
  <c r="S139" i="33"/>
  <c r="K140" i="33"/>
  <c r="K152" i="33"/>
  <c r="T138" i="33"/>
  <c r="K142" i="33"/>
  <c r="AW190" i="32"/>
  <c r="K188" i="32"/>
  <c r="K193" i="32"/>
  <c r="M193" i="32" s="1"/>
  <c r="AS187" i="32"/>
  <c r="K200" i="32"/>
  <c r="M200" i="32" s="1"/>
  <c r="AM187" i="32"/>
  <c r="AH187" i="32"/>
  <c r="K197" i="32"/>
  <c r="M197" i="32" s="1"/>
  <c r="K191" i="32"/>
  <c r="M191" i="32" s="1"/>
  <c r="K198" i="32"/>
  <c r="M198" i="32" s="1"/>
  <c r="AC190" i="32"/>
  <c r="K194" i="32"/>
  <c r="M194" i="32" s="1"/>
  <c r="K192" i="32"/>
  <c r="M192" i="32" s="1"/>
  <c r="K196" i="32"/>
  <c r="M196" i="32" s="1"/>
  <c r="K195" i="32"/>
  <c r="M195" i="32" s="1"/>
  <c r="K201" i="32"/>
  <c r="M201" i="32" s="1"/>
  <c r="X187" i="32"/>
  <c r="K190" i="32"/>
  <c r="M190" i="32" s="1"/>
  <c r="K189" i="32"/>
  <c r="M189" i="32" s="1"/>
  <c r="K187" i="32"/>
  <c r="T187" i="32"/>
  <c r="AW167" i="32"/>
  <c r="AR167" i="32"/>
  <c r="K181" i="32"/>
  <c r="M181" i="32" s="1"/>
  <c r="K179" i="32"/>
  <c r="M179" i="32" s="1"/>
  <c r="K168" i="32"/>
  <c r="AM170" i="32"/>
  <c r="K169" i="32"/>
  <c r="M169" i="32" s="1"/>
  <c r="AH167" i="32"/>
  <c r="K173" i="32"/>
  <c r="M173" i="32" s="1"/>
  <c r="K177" i="32"/>
  <c r="M177" i="32" s="1"/>
  <c r="AC167" i="32"/>
  <c r="K170" i="32"/>
  <c r="M170" i="32" s="1"/>
  <c r="K172" i="32"/>
  <c r="M172" i="32" s="1"/>
  <c r="X171" i="32"/>
  <c r="K171" i="32"/>
  <c r="M171" i="32" s="1"/>
  <c r="K176" i="32"/>
  <c r="M176" i="32" s="1"/>
  <c r="K178" i="32"/>
  <c r="M178" i="32" s="1"/>
  <c r="K167" i="32"/>
  <c r="T167" i="32"/>
  <c r="AW147" i="32"/>
  <c r="AR147" i="32"/>
  <c r="K158" i="32"/>
  <c r="M158" i="32" s="1"/>
  <c r="AM147" i="32"/>
  <c r="K152" i="32"/>
  <c r="M152" i="32" s="1"/>
  <c r="AH158" i="32"/>
  <c r="AH147" i="32"/>
  <c r="K156" i="32"/>
  <c r="M156" i="32" s="1"/>
  <c r="K150" i="32"/>
  <c r="M150" i="32" s="1"/>
  <c r="AC156" i="32"/>
  <c r="K151" i="32"/>
  <c r="M151" i="32" s="1"/>
  <c r="K160" i="32"/>
  <c r="M160" i="32" s="1"/>
  <c r="X150" i="32"/>
  <c r="K157" i="32"/>
  <c r="M157" i="32" s="1"/>
  <c r="K154" i="32"/>
  <c r="M154" i="32" s="1"/>
  <c r="K153" i="32"/>
  <c r="M153" i="32" s="1"/>
  <c r="K147" i="32"/>
  <c r="K149" i="32"/>
  <c r="M149" i="32" s="1"/>
  <c r="T147" i="32"/>
  <c r="AW127" i="32"/>
  <c r="K133" i="32"/>
  <c r="M133" i="32" s="1"/>
  <c r="K141" i="32"/>
  <c r="M141" i="32" s="1"/>
  <c r="K135" i="32"/>
  <c r="M135" i="32" s="1"/>
  <c r="AN127" i="32"/>
  <c r="K134" i="32"/>
  <c r="M134" i="32" s="1"/>
  <c r="K139" i="32"/>
  <c r="M139" i="32" s="1"/>
  <c r="AH130" i="32"/>
  <c r="K131" i="32"/>
  <c r="M131" i="32" s="1"/>
  <c r="K129" i="32"/>
  <c r="M129" i="32" s="1"/>
  <c r="AC127" i="32"/>
  <c r="K136" i="32"/>
  <c r="M136" i="32" s="1"/>
  <c r="K130" i="32"/>
  <c r="M130" i="32" s="1"/>
  <c r="K132" i="32"/>
  <c r="M132" i="32" s="1"/>
  <c r="K137" i="32"/>
  <c r="M137" i="32" s="1"/>
  <c r="X127" i="32"/>
  <c r="K138" i="32"/>
  <c r="M138" i="32" s="1"/>
  <c r="K127" i="32"/>
  <c r="T127" i="32"/>
  <c r="K201" i="47"/>
  <c r="M201" i="47" s="1"/>
  <c r="K189" i="47"/>
  <c r="M189" i="47" s="1"/>
  <c r="AW187" i="47"/>
  <c r="K195" i="47"/>
  <c r="M195" i="47" s="1"/>
  <c r="K198" i="47"/>
  <c r="M198" i="47" s="1"/>
  <c r="K188" i="47"/>
  <c r="M188" i="47" s="1"/>
  <c r="AH198" i="47"/>
  <c r="AI187" i="47"/>
  <c r="K199" i="47"/>
  <c r="M199" i="47" s="1"/>
  <c r="K192" i="47"/>
  <c r="M192" i="47" s="1"/>
  <c r="K200" i="47"/>
  <c r="M200" i="47" s="1"/>
  <c r="AC188" i="47"/>
  <c r="K190" i="47"/>
  <c r="M190" i="47" s="1"/>
  <c r="K191" i="47"/>
  <c r="M191" i="47" s="1"/>
  <c r="Y187" i="47"/>
  <c r="K197" i="47"/>
  <c r="M197" i="47" s="1"/>
  <c r="K196" i="47"/>
  <c r="M196" i="47" s="1"/>
  <c r="K187" i="47"/>
  <c r="M187" i="47" s="1"/>
  <c r="T187" i="47"/>
  <c r="AW170" i="47"/>
  <c r="AR170" i="47"/>
  <c r="K168" i="47"/>
  <c r="M168" i="47" s="1"/>
  <c r="K180" i="47"/>
  <c r="M180" i="47" s="1"/>
  <c r="AN167" i="47"/>
  <c r="K179" i="47"/>
  <c r="M179" i="47" s="1"/>
  <c r="K173" i="47"/>
  <c r="M173" i="47" s="1"/>
  <c r="AI167" i="47"/>
  <c r="K176" i="47"/>
  <c r="M176" i="47" s="1"/>
  <c r="K177" i="47"/>
  <c r="M177" i="47" s="1"/>
  <c r="K171" i="47"/>
  <c r="M171" i="47" s="1"/>
  <c r="AC167" i="47"/>
  <c r="K170" i="47"/>
  <c r="M170" i="47" s="1"/>
  <c r="K178" i="47"/>
  <c r="M178" i="47" s="1"/>
  <c r="K172" i="47"/>
  <c r="M172" i="47" s="1"/>
  <c r="Y167" i="47"/>
  <c r="K167" i="47"/>
  <c r="M167" i="47" s="1"/>
  <c r="AW147" i="47"/>
  <c r="K154" i="47"/>
  <c r="M154" i="47" s="1"/>
  <c r="AR147" i="47"/>
  <c r="AM147" i="47"/>
  <c r="AM154" i="47"/>
  <c r="AI147" i="47"/>
  <c r="K160" i="47"/>
  <c r="M160" i="47" s="1"/>
  <c r="K159" i="47"/>
  <c r="M159" i="47" s="1"/>
  <c r="AD147" i="47"/>
  <c r="K158" i="47"/>
  <c r="M158" i="47" s="1"/>
  <c r="K157" i="47"/>
  <c r="M157" i="47" s="1"/>
  <c r="K156" i="47"/>
  <c r="M156" i="47" s="1"/>
  <c r="K149" i="47"/>
  <c r="M149" i="47" s="1"/>
  <c r="X156" i="47"/>
  <c r="K152" i="47"/>
  <c r="M152" i="47" s="1"/>
  <c r="K151" i="47"/>
  <c r="M151" i="47" s="1"/>
  <c r="K150" i="47"/>
  <c r="M150" i="47" s="1"/>
  <c r="X160" i="47"/>
  <c r="K153" i="47"/>
  <c r="M153" i="47" s="1"/>
  <c r="K148" i="47"/>
  <c r="M148" i="47" s="1"/>
  <c r="X147" i="47"/>
  <c r="T147" i="47"/>
  <c r="K147" i="47"/>
  <c r="M147" i="47" s="1"/>
  <c r="AW127" i="47"/>
  <c r="AR127" i="47"/>
  <c r="K140" i="47"/>
  <c r="M140" i="47" s="1"/>
  <c r="AN127" i="47"/>
  <c r="K128" i="47"/>
  <c r="M128" i="47" s="1"/>
  <c r="AH127" i="47"/>
  <c r="AD127" i="47"/>
  <c r="K136" i="47"/>
  <c r="M136" i="47" s="1"/>
  <c r="K137" i="47"/>
  <c r="M137" i="47" s="1"/>
  <c r="K133" i="47"/>
  <c r="M133" i="47" s="1"/>
  <c r="K130" i="47"/>
  <c r="M130" i="47" s="1"/>
  <c r="K132" i="47"/>
  <c r="M132" i="47" s="1"/>
  <c r="K131" i="47"/>
  <c r="M131" i="47" s="1"/>
  <c r="K139" i="47"/>
  <c r="M139" i="47" s="1"/>
  <c r="K138" i="47"/>
  <c r="M138" i="47" s="1"/>
  <c r="X127" i="47"/>
  <c r="K127" i="47"/>
  <c r="T127" i="47"/>
  <c r="AW190" i="8"/>
  <c r="AR187" i="8"/>
  <c r="AM187" i="8"/>
  <c r="AI187" i="8"/>
  <c r="K199" i="8"/>
  <c r="K198" i="8"/>
  <c r="K193" i="8"/>
  <c r="K200" i="8"/>
  <c r="M200" i="8" s="1"/>
  <c r="K194" i="8"/>
  <c r="AC187" i="8"/>
  <c r="K188" i="8"/>
  <c r="K191" i="8"/>
  <c r="X190" i="8"/>
  <c r="K195" i="8"/>
  <c r="K190" i="8"/>
  <c r="K197" i="8"/>
  <c r="K196" i="8"/>
  <c r="K192" i="8"/>
  <c r="K187" i="8"/>
  <c r="K189" i="8"/>
  <c r="T187" i="8"/>
  <c r="AW170" i="8"/>
  <c r="K180" i="8"/>
  <c r="M180" i="8" s="1"/>
  <c r="AM167" i="8"/>
  <c r="AH167" i="8"/>
  <c r="K171" i="8"/>
  <c r="K179" i="8"/>
  <c r="AC171" i="8"/>
  <c r="K172" i="8"/>
  <c r="AC167" i="8"/>
  <c r="K176" i="8"/>
  <c r="X176" i="8"/>
  <c r="K170" i="8"/>
  <c r="K178" i="8"/>
  <c r="K175" i="8"/>
  <c r="X167" i="8"/>
  <c r="K177" i="8"/>
  <c r="K173" i="8"/>
  <c r="K174" i="8"/>
  <c r="K169" i="8"/>
  <c r="T167" i="8"/>
  <c r="AW147" i="8"/>
  <c r="AR147" i="8"/>
  <c r="K160" i="8"/>
  <c r="M160" i="8" s="1"/>
  <c r="AR148" i="8"/>
  <c r="AM147" i="8"/>
  <c r="K152" i="8"/>
  <c r="AH147" i="8"/>
  <c r="AC147" i="8"/>
  <c r="AC160" i="8"/>
  <c r="K150" i="8"/>
  <c r="X147" i="8"/>
  <c r="K157" i="8"/>
  <c r="K153" i="8"/>
  <c r="K156" i="8"/>
  <c r="K159" i="8"/>
  <c r="K158" i="8"/>
  <c r="K154" i="8"/>
  <c r="T147" i="8"/>
  <c r="K151" i="8"/>
  <c r="K147" i="8"/>
  <c r="K149" i="8"/>
  <c r="AW127" i="8"/>
  <c r="AR130" i="8"/>
  <c r="K139" i="8"/>
  <c r="K141" i="8"/>
  <c r="M141" i="8" s="1"/>
  <c r="AM127" i="8"/>
  <c r="K135" i="8"/>
  <c r="K128" i="8"/>
  <c r="K140" i="8"/>
  <c r="K133" i="8"/>
  <c r="AD127" i="8"/>
  <c r="K138" i="8"/>
  <c r="X127" i="8"/>
  <c r="K127" i="8"/>
  <c r="X133" i="8"/>
  <c r="K130" i="8"/>
  <c r="K132" i="8"/>
  <c r="K129" i="8"/>
  <c r="K131" i="8"/>
  <c r="K137" i="8"/>
  <c r="K134" i="8"/>
  <c r="H127" i="8"/>
  <c r="K136" i="8"/>
  <c r="T127" i="8"/>
  <c r="M147" i="32" l="1"/>
  <c r="M188" i="32"/>
  <c r="M195" i="34"/>
  <c r="M189" i="35"/>
  <c r="M188" i="35"/>
  <c r="M199" i="8"/>
  <c r="M188" i="34"/>
  <c r="M192" i="34"/>
  <c r="M191" i="34"/>
  <c r="M193" i="34"/>
  <c r="M190" i="34"/>
  <c r="M189" i="34"/>
  <c r="M194" i="34"/>
  <c r="M192" i="35"/>
  <c r="M191" i="35"/>
  <c r="M190" i="35"/>
  <c r="M187" i="32"/>
  <c r="M197" i="8"/>
  <c r="M196" i="8"/>
  <c r="M195" i="8"/>
  <c r="M191" i="8"/>
  <c r="M190" i="8"/>
  <c r="M188" i="8"/>
  <c r="M189" i="8"/>
  <c r="M187" i="8"/>
  <c r="M193" i="8"/>
  <c r="M194" i="8"/>
  <c r="M192" i="8"/>
  <c r="M198" i="8"/>
  <c r="M168" i="32"/>
  <c r="M170" i="35"/>
  <c r="M173" i="34"/>
  <c r="M168" i="34"/>
  <c r="M188" i="33"/>
  <c r="M169" i="35"/>
  <c r="M171" i="35"/>
  <c r="M172" i="35"/>
  <c r="M168" i="35"/>
  <c r="M170" i="34"/>
  <c r="M174" i="34"/>
  <c r="M169" i="34"/>
  <c r="M171" i="34"/>
  <c r="M175" i="34"/>
  <c r="M172" i="34"/>
  <c r="M182" i="33"/>
  <c r="M191" i="33"/>
  <c r="M185" i="33"/>
  <c r="M199" i="33"/>
  <c r="M198" i="33"/>
  <c r="M183" i="33"/>
  <c r="M184" i="33"/>
  <c r="M195" i="33"/>
  <c r="M189" i="33"/>
  <c r="M192" i="33"/>
  <c r="M190" i="33"/>
  <c r="M194" i="33"/>
  <c r="M187" i="33"/>
  <c r="M193" i="33"/>
  <c r="M196" i="33"/>
  <c r="M186" i="33"/>
  <c r="M197" i="33"/>
  <c r="M167" i="32"/>
  <c r="M151" i="35"/>
  <c r="M172" i="33"/>
  <c r="M149" i="35"/>
  <c r="M152" i="34"/>
  <c r="M156" i="8"/>
  <c r="M152" i="35"/>
  <c r="M148" i="35"/>
  <c r="M150" i="35"/>
  <c r="M155" i="34"/>
  <c r="M153" i="34"/>
  <c r="M149" i="34"/>
  <c r="M150" i="34"/>
  <c r="M151" i="34"/>
  <c r="M148" i="34"/>
  <c r="M154" i="34"/>
  <c r="M168" i="33"/>
  <c r="M161" i="33"/>
  <c r="M163" i="33"/>
  <c r="M175" i="33"/>
  <c r="M173" i="33"/>
  <c r="M160" i="33"/>
  <c r="M164" i="33"/>
  <c r="M165" i="33"/>
  <c r="M169" i="33"/>
  <c r="M170" i="33"/>
  <c r="M166" i="33"/>
  <c r="M162" i="33"/>
  <c r="M174" i="33"/>
  <c r="M171" i="33"/>
  <c r="M167" i="33"/>
  <c r="M176" i="33"/>
  <c r="M148" i="32"/>
  <c r="M153" i="8"/>
  <c r="M147" i="8"/>
  <c r="M151" i="8"/>
  <c r="M154" i="8"/>
  <c r="M155" i="8"/>
  <c r="M157" i="8"/>
  <c r="M150" i="8"/>
  <c r="M152" i="8"/>
  <c r="M158" i="8"/>
  <c r="M148" i="8"/>
  <c r="M149" i="8"/>
  <c r="M159" i="8"/>
  <c r="M130" i="34"/>
  <c r="M136" i="34"/>
  <c r="M133" i="35"/>
  <c r="M135" i="34"/>
  <c r="M128" i="35"/>
  <c r="M127" i="35"/>
  <c r="M127" i="34"/>
  <c r="M128" i="34"/>
  <c r="M132" i="35"/>
  <c r="M129" i="35"/>
  <c r="M130" i="35"/>
  <c r="M131" i="35"/>
  <c r="M137" i="34"/>
  <c r="M133" i="34"/>
  <c r="M134" i="34"/>
  <c r="M129" i="34"/>
  <c r="M131" i="34"/>
  <c r="M132" i="34"/>
  <c r="M127" i="8"/>
  <c r="M187" i="35"/>
  <c r="L187" i="35"/>
  <c r="C1" i="35" s="1"/>
  <c r="M147" i="35"/>
  <c r="L147" i="35"/>
  <c r="M167" i="35"/>
  <c r="L167" i="35"/>
  <c r="L127" i="35"/>
  <c r="L187" i="34"/>
  <c r="C1" i="34" s="1"/>
  <c r="M187" i="34"/>
  <c r="L167" i="34"/>
  <c r="M167" i="34"/>
  <c r="L127" i="34"/>
  <c r="L147" i="34"/>
  <c r="M147" i="34"/>
  <c r="L182" i="33"/>
  <c r="L160" i="33"/>
  <c r="M138" i="33"/>
  <c r="M147" i="33"/>
  <c r="M148" i="33"/>
  <c r="M152" i="33"/>
  <c r="M146" i="33"/>
  <c r="M139" i="33"/>
  <c r="M145" i="33"/>
  <c r="M140" i="33"/>
  <c r="M141" i="33"/>
  <c r="M144" i="33"/>
  <c r="M153" i="33"/>
  <c r="M143" i="33"/>
  <c r="M149" i="33"/>
  <c r="M150" i="33"/>
  <c r="M142" i="33"/>
  <c r="M151" i="33"/>
  <c r="L138" i="33"/>
  <c r="L187" i="32"/>
  <c r="C1" i="32" s="1"/>
  <c r="L167" i="32"/>
  <c r="L147" i="32"/>
  <c r="M127" i="32"/>
  <c r="M128" i="32"/>
  <c r="L127" i="32"/>
  <c r="L187" i="47"/>
  <c r="C1" i="47" s="1"/>
  <c r="L167" i="47"/>
  <c r="L147" i="47"/>
  <c r="M127" i="47"/>
  <c r="L127" i="47"/>
  <c r="L187" i="8"/>
  <c r="C1" i="8" s="1"/>
  <c r="L147" i="8"/>
  <c r="M134" i="8"/>
  <c r="M130" i="8"/>
  <c r="M137" i="8"/>
  <c r="M131" i="8"/>
  <c r="M136" i="8"/>
  <c r="M129" i="8"/>
  <c r="M139" i="8"/>
  <c r="M132" i="8"/>
  <c r="M133" i="8"/>
  <c r="M140" i="8"/>
  <c r="M135" i="8"/>
  <c r="M138" i="8"/>
  <c r="M128" i="8"/>
  <c r="L127" i="8"/>
  <c r="Z340" i="45" l="1"/>
  <c r="Z337" i="45"/>
  <c r="Z334" i="45"/>
  <c r="Z331" i="45"/>
  <c r="Z340" i="44"/>
  <c r="Z337" i="44"/>
  <c r="Z334" i="44"/>
  <c r="C597" i="45"/>
  <c r="I597" i="45"/>
  <c r="K597" i="45"/>
  <c r="M597" i="45"/>
  <c r="P597" i="45"/>
  <c r="Q597" i="45"/>
  <c r="R597" i="45"/>
  <c r="S597" i="45" s="1"/>
  <c r="I598" i="45"/>
  <c r="K598" i="45"/>
  <c r="M598" i="45"/>
  <c r="P598" i="45"/>
  <c r="Q598" i="45"/>
  <c r="R598" i="45"/>
  <c r="S598" i="45" s="1"/>
  <c r="I599" i="45"/>
  <c r="K599" i="45"/>
  <c r="M599" i="45"/>
  <c r="P599" i="45"/>
  <c r="Q599" i="45"/>
  <c r="R599" i="45"/>
  <c r="S599" i="45" s="1"/>
  <c r="I600" i="45"/>
  <c r="K600" i="45"/>
  <c r="M600" i="45"/>
  <c r="P600" i="45"/>
  <c r="Q600" i="45"/>
  <c r="R600" i="45"/>
  <c r="S600" i="45" s="1"/>
  <c r="I601" i="45"/>
  <c r="K601" i="45"/>
  <c r="M601" i="45"/>
  <c r="P601" i="45"/>
  <c r="Q601" i="45"/>
  <c r="R601" i="45"/>
  <c r="S601" i="45"/>
  <c r="I602" i="45"/>
  <c r="K602" i="45"/>
  <c r="M602" i="45"/>
  <c r="P602" i="45"/>
  <c r="Q602" i="45"/>
  <c r="R602" i="45"/>
  <c r="S602" i="45" s="1"/>
  <c r="I603" i="45"/>
  <c r="K603" i="45"/>
  <c r="M603" i="45"/>
  <c r="P603" i="45"/>
  <c r="Q603" i="45"/>
  <c r="R603" i="45"/>
  <c r="S603" i="45" s="1"/>
  <c r="I604" i="45"/>
  <c r="K604" i="45"/>
  <c r="M604" i="45"/>
  <c r="P604" i="45"/>
  <c r="Q604" i="45"/>
  <c r="R604" i="45"/>
  <c r="S604" i="45" s="1"/>
  <c r="I605" i="45"/>
  <c r="K605" i="45"/>
  <c r="M605" i="45"/>
  <c r="P605" i="45"/>
  <c r="Q605" i="45"/>
  <c r="R605" i="45"/>
  <c r="S605" i="45" s="1"/>
  <c r="I606" i="45"/>
  <c r="K606" i="45"/>
  <c r="M606" i="45"/>
  <c r="P606" i="45"/>
  <c r="Q606" i="45"/>
  <c r="R606" i="45"/>
  <c r="S606" i="45"/>
  <c r="C607" i="45"/>
  <c r="I607" i="45"/>
  <c r="K607" i="45"/>
  <c r="M607" i="45"/>
  <c r="P607" i="45"/>
  <c r="Q607" i="45"/>
  <c r="R607" i="45"/>
  <c r="S607" i="45" s="1"/>
  <c r="I608" i="45"/>
  <c r="K608" i="45"/>
  <c r="M608" i="45"/>
  <c r="P608" i="45"/>
  <c r="Q608" i="45"/>
  <c r="R608" i="45"/>
  <c r="S608" i="45" s="1"/>
  <c r="I609" i="45"/>
  <c r="K609" i="45"/>
  <c r="M609" i="45"/>
  <c r="P609" i="45"/>
  <c r="Q609" i="45"/>
  <c r="R609" i="45"/>
  <c r="S609" i="45" s="1"/>
  <c r="I610" i="45"/>
  <c r="K610" i="45"/>
  <c r="M610" i="45"/>
  <c r="P610" i="45"/>
  <c r="Q610" i="45"/>
  <c r="R610" i="45"/>
  <c r="S610" i="45"/>
  <c r="I611" i="45"/>
  <c r="K611" i="45"/>
  <c r="M611" i="45"/>
  <c r="P611" i="45"/>
  <c r="Q611" i="45"/>
  <c r="R611" i="45"/>
  <c r="S611" i="45" s="1"/>
  <c r="I612" i="45"/>
  <c r="K612" i="45"/>
  <c r="M612" i="45"/>
  <c r="P612" i="45"/>
  <c r="Q612" i="45"/>
  <c r="R612" i="45"/>
  <c r="S612" i="45" s="1"/>
  <c r="I613" i="45"/>
  <c r="K613" i="45"/>
  <c r="M613" i="45"/>
  <c r="P613" i="45"/>
  <c r="Q613" i="45"/>
  <c r="R613" i="45"/>
  <c r="S613" i="45" s="1"/>
  <c r="I614" i="45"/>
  <c r="K614" i="45"/>
  <c r="M614" i="45"/>
  <c r="P614" i="45"/>
  <c r="Q614" i="45"/>
  <c r="R614" i="45"/>
  <c r="S614" i="45" s="1"/>
  <c r="I615" i="45"/>
  <c r="K615" i="45"/>
  <c r="M615" i="45"/>
  <c r="P615" i="45"/>
  <c r="Q615" i="45"/>
  <c r="R615" i="45"/>
  <c r="S615" i="45" s="1"/>
  <c r="I616" i="45"/>
  <c r="K616" i="45"/>
  <c r="M616" i="45"/>
  <c r="P616" i="45"/>
  <c r="Q616" i="45"/>
  <c r="R616" i="45"/>
  <c r="S616" i="45" s="1"/>
  <c r="C577" i="45"/>
  <c r="I577" i="45"/>
  <c r="K577" i="45"/>
  <c r="M577" i="45"/>
  <c r="P577" i="45"/>
  <c r="Q577" i="45"/>
  <c r="R577" i="45"/>
  <c r="S577" i="45" s="1"/>
  <c r="I578" i="45"/>
  <c r="K578" i="45"/>
  <c r="M578" i="45"/>
  <c r="P578" i="45"/>
  <c r="Q578" i="45"/>
  <c r="R578" i="45"/>
  <c r="S578" i="45" s="1"/>
  <c r="I579" i="45"/>
  <c r="K579" i="45"/>
  <c r="M579" i="45"/>
  <c r="P579" i="45"/>
  <c r="Q579" i="45"/>
  <c r="R579" i="45"/>
  <c r="S579" i="45" s="1"/>
  <c r="I580" i="45"/>
  <c r="K580" i="45"/>
  <c r="M580" i="45"/>
  <c r="P580" i="45"/>
  <c r="Q580" i="45"/>
  <c r="R580" i="45"/>
  <c r="S580" i="45" s="1"/>
  <c r="I581" i="45"/>
  <c r="K581" i="45"/>
  <c r="M581" i="45"/>
  <c r="P581" i="45"/>
  <c r="Q581" i="45"/>
  <c r="R581" i="45"/>
  <c r="S581" i="45" s="1"/>
  <c r="I582" i="45"/>
  <c r="K582" i="45"/>
  <c r="M582" i="45"/>
  <c r="P582" i="45"/>
  <c r="Q582" i="45"/>
  <c r="R582" i="45"/>
  <c r="S582" i="45" s="1"/>
  <c r="I583" i="45"/>
  <c r="K583" i="45"/>
  <c r="M583" i="45"/>
  <c r="P583" i="45"/>
  <c r="Q583" i="45"/>
  <c r="R583" i="45"/>
  <c r="S583" i="45" s="1"/>
  <c r="I584" i="45"/>
  <c r="K584" i="45"/>
  <c r="M584" i="45"/>
  <c r="P584" i="45"/>
  <c r="Q584" i="45"/>
  <c r="R584" i="45"/>
  <c r="S584" i="45" s="1"/>
  <c r="I585" i="45"/>
  <c r="K585" i="45"/>
  <c r="M585" i="45"/>
  <c r="P585" i="45"/>
  <c r="Q585" i="45"/>
  <c r="R585" i="45"/>
  <c r="S585" i="45" s="1"/>
  <c r="I586" i="45"/>
  <c r="K586" i="45"/>
  <c r="M586" i="45"/>
  <c r="P586" i="45"/>
  <c r="Q586" i="45"/>
  <c r="R586" i="45"/>
  <c r="S586" i="45" s="1"/>
  <c r="C587" i="45"/>
  <c r="I587" i="45"/>
  <c r="K587" i="45"/>
  <c r="M587" i="45"/>
  <c r="P587" i="45"/>
  <c r="Q587" i="45"/>
  <c r="R587" i="45"/>
  <c r="S587" i="45" s="1"/>
  <c r="I588" i="45"/>
  <c r="K588" i="45"/>
  <c r="M588" i="45"/>
  <c r="P588" i="45"/>
  <c r="Q588" i="45"/>
  <c r="R588" i="45"/>
  <c r="S588" i="45" s="1"/>
  <c r="I589" i="45"/>
  <c r="K589" i="45"/>
  <c r="M589" i="45"/>
  <c r="P589" i="45"/>
  <c r="Q589" i="45"/>
  <c r="R589" i="45"/>
  <c r="S589" i="45" s="1"/>
  <c r="I590" i="45"/>
  <c r="K590" i="45"/>
  <c r="M590" i="45"/>
  <c r="P590" i="45"/>
  <c r="Q590" i="45"/>
  <c r="R590" i="45"/>
  <c r="S590" i="45" s="1"/>
  <c r="I591" i="45"/>
  <c r="K591" i="45"/>
  <c r="M591" i="45"/>
  <c r="P591" i="45"/>
  <c r="Q591" i="45"/>
  <c r="R591" i="45"/>
  <c r="S591" i="45" s="1"/>
  <c r="I592" i="45"/>
  <c r="K592" i="45"/>
  <c r="M592" i="45"/>
  <c r="P592" i="45"/>
  <c r="Q592" i="45"/>
  <c r="R592" i="45"/>
  <c r="S592" i="45" s="1"/>
  <c r="I593" i="45"/>
  <c r="K593" i="45"/>
  <c r="M593" i="45"/>
  <c r="P593" i="45"/>
  <c r="Q593" i="45"/>
  <c r="R593" i="45"/>
  <c r="S593" i="45" s="1"/>
  <c r="I594" i="45"/>
  <c r="K594" i="45"/>
  <c r="M594" i="45"/>
  <c r="P594" i="45"/>
  <c r="Q594" i="45"/>
  <c r="R594" i="45"/>
  <c r="S594" i="45" s="1"/>
  <c r="I595" i="45"/>
  <c r="K595" i="45"/>
  <c r="M595" i="45"/>
  <c r="P595" i="45"/>
  <c r="Q595" i="45"/>
  <c r="R595" i="45"/>
  <c r="S595" i="45" s="1"/>
  <c r="I596" i="45"/>
  <c r="K596" i="45"/>
  <c r="M596" i="45"/>
  <c r="P596" i="45"/>
  <c r="Q596" i="45"/>
  <c r="R596" i="45"/>
  <c r="S596" i="45" s="1"/>
  <c r="C557" i="45"/>
  <c r="I557" i="45"/>
  <c r="K557" i="45"/>
  <c r="M557" i="45"/>
  <c r="P557" i="45"/>
  <c r="Q557" i="45"/>
  <c r="R557" i="45"/>
  <c r="S557" i="45" s="1"/>
  <c r="I558" i="45"/>
  <c r="K558" i="45"/>
  <c r="M558" i="45"/>
  <c r="P558" i="45"/>
  <c r="Q558" i="45"/>
  <c r="R558" i="45"/>
  <c r="S558" i="45" s="1"/>
  <c r="I559" i="45"/>
  <c r="K559" i="45"/>
  <c r="M559" i="45"/>
  <c r="P559" i="45"/>
  <c r="Q559" i="45"/>
  <c r="R559" i="45"/>
  <c r="S559" i="45" s="1"/>
  <c r="I560" i="45"/>
  <c r="K560" i="45"/>
  <c r="M560" i="45"/>
  <c r="P560" i="45"/>
  <c r="Q560" i="45"/>
  <c r="R560" i="45"/>
  <c r="S560" i="45" s="1"/>
  <c r="I561" i="45"/>
  <c r="K561" i="45"/>
  <c r="M561" i="45"/>
  <c r="P561" i="45"/>
  <c r="Q561" i="45"/>
  <c r="R561" i="45"/>
  <c r="S561" i="45" s="1"/>
  <c r="I562" i="45"/>
  <c r="K562" i="45"/>
  <c r="M562" i="45"/>
  <c r="P562" i="45"/>
  <c r="Q562" i="45"/>
  <c r="R562" i="45"/>
  <c r="S562" i="45" s="1"/>
  <c r="I563" i="45"/>
  <c r="K563" i="45"/>
  <c r="M563" i="45"/>
  <c r="P563" i="45"/>
  <c r="Q563" i="45"/>
  <c r="R563" i="45"/>
  <c r="S563" i="45" s="1"/>
  <c r="I564" i="45"/>
  <c r="K564" i="45"/>
  <c r="M564" i="45"/>
  <c r="P564" i="45"/>
  <c r="Q564" i="45"/>
  <c r="R564" i="45"/>
  <c r="S564" i="45" s="1"/>
  <c r="I565" i="45"/>
  <c r="K565" i="45"/>
  <c r="M565" i="45"/>
  <c r="P565" i="45"/>
  <c r="Q565" i="45"/>
  <c r="R565" i="45"/>
  <c r="S565" i="45" s="1"/>
  <c r="I566" i="45"/>
  <c r="K566" i="45"/>
  <c r="M566" i="45"/>
  <c r="P566" i="45"/>
  <c r="Q566" i="45"/>
  <c r="R566" i="45"/>
  <c r="S566" i="45" s="1"/>
  <c r="C567" i="45"/>
  <c r="I567" i="45"/>
  <c r="K567" i="45"/>
  <c r="M567" i="45"/>
  <c r="P567" i="45"/>
  <c r="Q567" i="45"/>
  <c r="R567" i="45"/>
  <c r="S567" i="45" s="1"/>
  <c r="I568" i="45"/>
  <c r="K568" i="45"/>
  <c r="M568" i="45"/>
  <c r="P568" i="45"/>
  <c r="Q568" i="45"/>
  <c r="R568" i="45"/>
  <c r="S568" i="45" s="1"/>
  <c r="I569" i="45"/>
  <c r="K569" i="45"/>
  <c r="M569" i="45"/>
  <c r="P569" i="45"/>
  <c r="Q569" i="45"/>
  <c r="R569" i="45"/>
  <c r="S569" i="45" s="1"/>
  <c r="I570" i="45"/>
  <c r="K570" i="45"/>
  <c r="M570" i="45"/>
  <c r="P570" i="45"/>
  <c r="Q570" i="45"/>
  <c r="R570" i="45"/>
  <c r="S570" i="45" s="1"/>
  <c r="I571" i="45"/>
  <c r="K571" i="45"/>
  <c r="M571" i="45"/>
  <c r="P571" i="45"/>
  <c r="Q571" i="45"/>
  <c r="R571" i="45"/>
  <c r="S571" i="45" s="1"/>
  <c r="I572" i="45"/>
  <c r="K572" i="45"/>
  <c r="M572" i="45"/>
  <c r="P572" i="45"/>
  <c r="Q572" i="45"/>
  <c r="R572" i="45"/>
  <c r="S572" i="45" s="1"/>
  <c r="I573" i="45"/>
  <c r="K573" i="45"/>
  <c r="M573" i="45"/>
  <c r="P573" i="45"/>
  <c r="Q573" i="45"/>
  <c r="R573" i="45"/>
  <c r="S573" i="45" s="1"/>
  <c r="I574" i="45"/>
  <c r="K574" i="45"/>
  <c r="M574" i="45"/>
  <c r="P574" i="45"/>
  <c r="Q574" i="45"/>
  <c r="R574" i="45"/>
  <c r="S574" i="45" s="1"/>
  <c r="I575" i="45"/>
  <c r="K575" i="45"/>
  <c r="M575" i="45"/>
  <c r="P575" i="45"/>
  <c r="Q575" i="45"/>
  <c r="R575" i="45"/>
  <c r="S575" i="45" s="1"/>
  <c r="I576" i="45"/>
  <c r="K576" i="45"/>
  <c r="M576" i="45"/>
  <c r="P576" i="45"/>
  <c r="Q576" i="45"/>
  <c r="R576" i="45"/>
  <c r="S576" i="45" s="1"/>
  <c r="C517" i="45"/>
  <c r="I517" i="45"/>
  <c r="K517" i="45"/>
  <c r="M517" i="45"/>
  <c r="P517" i="45"/>
  <c r="Q517" i="45"/>
  <c r="R517" i="45"/>
  <c r="S517" i="45" s="1"/>
  <c r="I518" i="45"/>
  <c r="K518" i="45"/>
  <c r="M518" i="45"/>
  <c r="P518" i="45"/>
  <c r="Q518" i="45"/>
  <c r="R518" i="45"/>
  <c r="S518" i="45" s="1"/>
  <c r="I519" i="45"/>
  <c r="K519" i="45"/>
  <c r="M519" i="45"/>
  <c r="P519" i="45"/>
  <c r="Q519" i="45"/>
  <c r="R519" i="45"/>
  <c r="S519" i="45" s="1"/>
  <c r="I520" i="45"/>
  <c r="K520" i="45"/>
  <c r="M520" i="45"/>
  <c r="P520" i="45"/>
  <c r="Q520" i="45"/>
  <c r="R520" i="45"/>
  <c r="S520" i="45" s="1"/>
  <c r="I521" i="45"/>
  <c r="K521" i="45"/>
  <c r="M521" i="45"/>
  <c r="P521" i="45"/>
  <c r="Q521" i="45"/>
  <c r="R521" i="45"/>
  <c r="S521" i="45" s="1"/>
  <c r="I522" i="45"/>
  <c r="K522" i="45"/>
  <c r="M522" i="45"/>
  <c r="P522" i="45"/>
  <c r="Q522" i="45"/>
  <c r="R522" i="45"/>
  <c r="S522" i="45" s="1"/>
  <c r="I523" i="45"/>
  <c r="K523" i="45"/>
  <c r="M523" i="45"/>
  <c r="P523" i="45"/>
  <c r="Q523" i="45"/>
  <c r="R523" i="45"/>
  <c r="S523" i="45" s="1"/>
  <c r="I524" i="45"/>
  <c r="K524" i="45"/>
  <c r="M524" i="45"/>
  <c r="P524" i="45"/>
  <c r="Q524" i="45"/>
  <c r="R524" i="45"/>
  <c r="S524" i="45" s="1"/>
  <c r="I525" i="45"/>
  <c r="K525" i="45"/>
  <c r="M525" i="45"/>
  <c r="P525" i="45"/>
  <c r="Q525" i="45"/>
  <c r="R525" i="45"/>
  <c r="S525" i="45" s="1"/>
  <c r="I526" i="45"/>
  <c r="K526" i="45"/>
  <c r="M526" i="45"/>
  <c r="P526" i="45"/>
  <c r="Q526" i="45"/>
  <c r="R526" i="45"/>
  <c r="S526" i="45" s="1"/>
  <c r="C527" i="45"/>
  <c r="I527" i="45"/>
  <c r="K527" i="45"/>
  <c r="M527" i="45"/>
  <c r="P527" i="45"/>
  <c r="Q527" i="45"/>
  <c r="R527" i="45"/>
  <c r="S527" i="45" s="1"/>
  <c r="I528" i="45"/>
  <c r="K528" i="45"/>
  <c r="M528" i="45"/>
  <c r="P528" i="45"/>
  <c r="Q528" i="45"/>
  <c r="R528" i="45"/>
  <c r="S528" i="45" s="1"/>
  <c r="I529" i="45"/>
  <c r="K529" i="45"/>
  <c r="M529" i="45"/>
  <c r="P529" i="45"/>
  <c r="Q529" i="45"/>
  <c r="R529" i="45"/>
  <c r="S529" i="45" s="1"/>
  <c r="I530" i="45"/>
  <c r="K530" i="45"/>
  <c r="M530" i="45"/>
  <c r="P530" i="45"/>
  <c r="Q530" i="45"/>
  <c r="R530" i="45"/>
  <c r="S530" i="45" s="1"/>
  <c r="I531" i="45"/>
  <c r="K531" i="45"/>
  <c r="M531" i="45"/>
  <c r="P531" i="45"/>
  <c r="Q531" i="45"/>
  <c r="R531" i="45"/>
  <c r="S531" i="45" s="1"/>
  <c r="I532" i="45"/>
  <c r="K532" i="45"/>
  <c r="M532" i="45"/>
  <c r="P532" i="45"/>
  <c r="Q532" i="45"/>
  <c r="R532" i="45"/>
  <c r="S532" i="45" s="1"/>
  <c r="I533" i="45"/>
  <c r="K533" i="45"/>
  <c r="M533" i="45"/>
  <c r="P533" i="45"/>
  <c r="Q533" i="45"/>
  <c r="R533" i="45"/>
  <c r="S533" i="45" s="1"/>
  <c r="I534" i="45"/>
  <c r="K534" i="45"/>
  <c r="M534" i="45"/>
  <c r="P534" i="45"/>
  <c r="Q534" i="45"/>
  <c r="R534" i="45"/>
  <c r="S534" i="45" s="1"/>
  <c r="I535" i="45"/>
  <c r="K535" i="45"/>
  <c r="M535" i="45"/>
  <c r="P535" i="45"/>
  <c r="Q535" i="45"/>
  <c r="R535" i="45"/>
  <c r="S535" i="45" s="1"/>
  <c r="I536" i="45"/>
  <c r="K536" i="45"/>
  <c r="M536" i="45"/>
  <c r="P536" i="45"/>
  <c r="Q536" i="45"/>
  <c r="R536" i="45"/>
  <c r="S536" i="45" s="1"/>
  <c r="C537" i="45"/>
  <c r="I537" i="45"/>
  <c r="K537" i="45"/>
  <c r="M537" i="45"/>
  <c r="P537" i="45"/>
  <c r="Q537" i="45"/>
  <c r="R537" i="45"/>
  <c r="S537" i="45" s="1"/>
  <c r="I538" i="45"/>
  <c r="K538" i="45"/>
  <c r="M538" i="45"/>
  <c r="P538" i="45"/>
  <c r="Q538" i="45"/>
  <c r="R538" i="45"/>
  <c r="S538" i="45" s="1"/>
  <c r="I539" i="45"/>
  <c r="K539" i="45"/>
  <c r="M539" i="45"/>
  <c r="P539" i="45"/>
  <c r="Q539" i="45"/>
  <c r="R539" i="45"/>
  <c r="S539" i="45"/>
  <c r="I540" i="45"/>
  <c r="K540" i="45"/>
  <c r="M540" i="45"/>
  <c r="P540" i="45"/>
  <c r="Q540" i="45"/>
  <c r="R540" i="45"/>
  <c r="S540" i="45" s="1"/>
  <c r="I541" i="45"/>
  <c r="K541" i="45"/>
  <c r="M541" i="45"/>
  <c r="P541" i="45"/>
  <c r="Q541" i="45"/>
  <c r="R541" i="45"/>
  <c r="S541" i="45" s="1"/>
  <c r="I542" i="45"/>
  <c r="K542" i="45"/>
  <c r="M542" i="45"/>
  <c r="P542" i="45"/>
  <c r="Q542" i="45"/>
  <c r="R542" i="45"/>
  <c r="S542" i="45" s="1"/>
  <c r="I543" i="45"/>
  <c r="K543" i="45"/>
  <c r="M543" i="45"/>
  <c r="P543" i="45"/>
  <c r="Q543" i="45"/>
  <c r="R543" i="45"/>
  <c r="S543" i="45" s="1"/>
  <c r="I544" i="45"/>
  <c r="K544" i="45"/>
  <c r="M544" i="45"/>
  <c r="P544" i="45"/>
  <c r="Q544" i="45"/>
  <c r="R544" i="45"/>
  <c r="S544" i="45" s="1"/>
  <c r="I545" i="45"/>
  <c r="K545" i="45"/>
  <c r="M545" i="45"/>
  <c r="P545" i="45"/>
  <c r="Q545" i="45"/>
  <c r="R545" i="45"/>
  <c r="S545" i="45" s="1"/>
  <c r="I546" i="45"/>
  <c r="K546" i="45"/>
  <c r="M546" i="45"/>
  <c r="P546" i="45"/>
  <c r="Q546" i="45"/>
  <c r="R546" i="45"/>
  <c r="S546" i="45" s="1"/>
  <c r="C547" i="45"/>
  <c r="I547" i="45"/>
  <c r="K547" i="45"/>
  <c r="M547" i="45"/>
  <c r="P547" i="45"/>
  <c r="Q547" i="45"/>
  <c r="R547" i="45"/>
  <c r="S547" i="45" s="1"/>
  <c r="I548" i="45"/>
  <c r="K548" i="45"/>
  <c r="M548" i="45"/>
  <c r="P548" i="45"/>
  <c r="Q548" i="45"/>
  <c r="R548" i="45"/>
  <c r="S548" i="45" s="1"/>
  <c r="I549" i="45"/>
  <c r="K549" i="45"/>
  <c r="M549" i="45"/>
  <c r="P549" i="45"/>
  <c r="Q549" i="45"/>
  <c r="R549" i="45"/>
  <c r="S549" i="45" s="1"/>
  <c r="I550" i="45"/>
  <c r="K550" i="45"/>
  <c r="M550" i="45"/>
  <c r="P550" i="45"/>
  <c r="Q550" i="45"/>
  <c r="R550" i="45"/>
  <c r="S550" i="45" s="1"/>
  <c r="I551" i="45"/>
  <c r="K551" i="45"/>
  <c r="M551" i="45"/>
  <c r="P551" i="45"/>
  <c r="Q551" i="45"/>
  <c r="R551" i="45"/>
  <c r="S551" i="45" s="1"/>
  <c r="I552" i="45"/>
  <c r="K552" i="45"/>
  <c r="M552" i="45"/>
  <c r="P552" i="45"/>
  <c r="Q552" i="45"/>
  <c r="R552" i="45"/>
  <c r="S552" i="45" s="1"/>
  <c r="I553" i="45"/>
  <c r="K553" i="45"/>
  <c r="M553" i="45"/>
  <c r="P553" i="45"/>
  <c r="Q553" i="45"/>
  <c r="R553" i="45"/>
  <c r="S553" i="45" s="1"/>
  <c r="I554" i="45"/>
  <c r="K554" i="45"/>
  <c r="M554" i="45"/>
  <c r="P554" i="45"/>
  <c r="Q554" i="45"/>
  <c r="R554" i="45"/>
  <c r="S554" i="45" s="1"/>
  <c r="I555" i="45"/>
  <c r="K555" i="45"/>
  <c r="M555" i="45"/>
  <c r="P555" i="45"/>
  <c r="Q555" i="45"/>
  <c r="R555" i="45"/>
  <c r="S555" i="45" s="1"/>
  <c r="I556" i="45"/>
  <c r="K556" i="45"/>
  <c r="M556" i="45"/>
  <c r="P556" i="45"/>
  <c r="Q556" i="45"/>
  <c r="R556" i="45"/>
  <c r="S556" i="45" s="1"/>
  <c r="C447" i="45"/>
  <c r="I447" i="45"/>
  <c r="K447" i="45"/>
  <c r="M447" i="45"/>
  <c r="P447" i="45"/>
  <c r="Q447" i="45"/>
  <c r="R447" i="45"/>
  <c r="S447" i="45" s="1"/>
  <c r="I448" i="45"/>
  <c r="K448" i="45"/>
  <c r="M448" i="45"/>
  <c r="P448" i="45"/>
  <c r="Q448" i="45"/>
  <c r="R448" i="45"/>
  <c r="S448" i="45" s="1"/>
  <c r="I449" i="45"/>
  <c r="K449" i="45"/>
  <c r="M449" i="45"/>
  <c r="P449" i="45"/>
  <c r="Q449" i="45"/>
  <c r="R449" i="45"/>
  <c r="S449" i="45" s="1"/>
  <c r="I450" i="45"/>
  <c r="K450" i="45"/>
  <c r="M450" i="45"/>
  <c r="P450" i="45"/>
  <c r="Q450" i="45"/>
  <c r="R450" i="45"/>
  <c r="S450" i="45"/>
  <c r="I451" i="45"/>
  <c r="K451" i="45"/>
  <c r="M451" i="45"/>
  <c r="P451" i="45"/>
  <c r="Q451" i="45"/>
  <c r="R451" i="45"/>
  <c r="S451" i="45" s="1"/>
  <c r="I452" i="45"/>
  <c r="K452" i="45"/>
  <c r="M452" i="45"/>
  <c r="P452" i="45"/>
  <c r="Q452" i="45"/>
  <c r="R452" i="45"/>
  <c r="S452" i="45" s="1"/>
  <c r="I453" i="45"/>
  <c r="K453" i="45"/>
  <c r="M453" i="45"/>
  <c r="P453" i="45"/>
  <c r="Q453" i="45"/>
  <c r="R453" i="45"/>
  <c r="S453" i="45" s="1"/>
  <c r="I454" i="45"/>
  <c r="K454" i="45"/>
  <c r="M454" i="45"/>
  <c r="P454" i="45"/>
  <c r="Q454" i="45"/>
  <c r="R454" i="45"/>
  <c r="S454" i="45" s="1"/>
  <c r="I455" i="45"/>
  <c r="K455" i="45"/>
  <c r="M455" i="45"/>
  <c r="P455" i="45"/>
  <c r="Q455" i="45"/>
  <c r="R455" i="45"/>
  <c r="S455" i="45" s="1"/>
  <c r="I456" i="45"/>
  <c r="K456" i="45"/>
  <c r="M456" i="45"/>
  <c r="P456" i="45"/>
  <c r="Q456" i="45"/>
  <c r="R456" i="45"/>
  <c r="S456" i="45" s="1"/>
  <c r="C457" i="45"/>
  <c r="I457" i="45"/>
  <c r="K457" i="45"/>
  <c r="M457" i="45"/>
  <c r="P457" i="45"/>
  <c r="Q457" i="45"/>
  <c r="R457" i="45"/>
  <c r="S457" i="45" s="1"/>
  <c r="I458" i="45"/>
  <c r="K458" i="45"/>
  <c r="M458" i="45"/>
  <c r="P458" i="45"/>
  <c r="Q458" i="45"/>
  <c r="R458" i="45"/>
  <c r="S458" i="45" s="1"/>
  <c r="I459" i="45"/>
  <c r="K459" i="45"/>
  <c r="M459" i="45"/>
  <c r="P459" i="45"/>
  <c r="Q459" i="45"/>
  <c r="R459" i="45"/>
  <c r="S459" i="45" s="1"/>
  <c r="I460" i="45"/>
  <c r="K460" i="45"/>
  <c r="M460" i="45"/>
  <c r="P460" i="45"/>
  <c r="Q460" i="45"/>
  <c r="R460" i="45"/>
  <c r="S460" i="45" s="1"/>
  <c r="I461" i="45"/>
  <c r="K461" i="45"/>
  <c r="M461" i="45"/>
  <c r="P461" i="45"/>
  <c r="Q461" i="45"/>
  <c r="R461" i="45"/>
  <c r="S461" i="45" s="1"/>
  <c r="I462" i="45"/>
  <c r="K462" i="45"/>
  <c r="M462" i="45"/>
  <c r="P462" i="45"/>
  <c r="Q462" i="45"/>
  <c r="R462" i="45"/>
  <c r="S462" i="45" s="1"/>
  <c r="I463" i="45"/>
  <c r="K463" i="45"/>
  <c r="M463" i="45"/>
  <c r="P463" i="45"/>
  <c r="Q463" i="45"/>
  <c r="R463" i="45"/>
  <c r="S463" i="45" s="1"/>
  <c r="I464" i="45"/>
  <c r="K464" i="45"/>
  <c r="M464" i="45"/>
  <c r="P464" i="45"/>
  <c r="Q464" i="45"/>
  <c r="R464" i="45"/>
  <c r="S464" i="45" s="1"/>
  <c r="I465" i="45"/>
  <c r="K465" i="45"/>
  <c r="M465" i="45"/>
  <c r="P465" i="45"/>
  <c r="Q465" i="45"/>
  <c r="R465" i="45"/>
  <c r="S465" i="45" s="1"/>
  <c r="I466" i="45"/>
  <c r="K466" i="45"/>
  <c r="M466" i="45"/>
  <c r="P466" i="45"/>
  <c r="Q466" i="45"/>
  <c r="R466" i="45"/>
  <c r="S466" i="45" s="1"/>
  <c r="C467" i="45"/>
  <c r="I467" i="45"/>
  <c r="K467" i="45"/>
  <c r="M467" i="45"/>
  <c r="P467" i="45"/>
  <c r="Q467" i="45"/>
  <c r="R467" i="45"/>
  <c r="S467" i="45" s="1"/>
  <c r="I468" i="45"/>
  <c r="K468" i="45"/>
  <c r="M468" i="45"/>
  <c r="P468" i="45"/>
  <c r="Q468" i="45"/>
  <c r="R468" i="45"/>
  <c r="S468" i="45" s="1"/>
  <c r="I469" i="45"/>
  <c r="K469" i="45"/>
  <c r="M469" i="45"/>
  <c r="P469" i="45"/>
  <c r="Q469" i="45"/>
  <c r="R469" i="45"/>
  <c r="S469" i="45" s="1"/>
  <c r="I470" i="45"/>
  <c r="K470" i="45"/>
  <c r="M470" i="45"/>
  <c r="P470" i="45"/>
  <c r="Q470" i="45"/>
  <c r="R470" i="45"/>
  <c r="S470" i="45" s="1"/>
  <c r="I471" i="45"/>
  <c r="K471" i="45"/>
  <c r="M471" i="45"/>
  <c r="P471" i="45"/>
  <c r="Q471" i="45"/>
  <c r="R471" i="45"/>
  <c r="S471" i="45" s="1"/>
  <c r="I472" i="45"/>
  <c r="K472" i="45"/>
  <c r="M472" i="45"/>
  <c r="P472" i="45"/>
  <c r="Q472" i="45"/>
  <c r="R472" i="45"/>
  <c r="S472" i="45" s="1"/>
  <c r="I473" i="45"/>
  <c r="K473" i="45"/>
  <c r="M473" i="45"/>
  <c r="P473" i="45"/>
  <c r="Q473" i="45"/>
  <c r="R473" i="45"/>
  <c r="S473" i="45" s="1"/>
  <c r="I474" i="45"/>
  <c r="K474" i="45"/>
  <c r="M474" i="45"/>
  <c r="P474" i="45"/>
  <c r="Q474" i="45"/>
  <c r="R474" i="45"/>
  <c r="S474" i="45" s="1"/>
  <c r="I475" i="45"/>
  <c r="K475" i="45"/>
  <c r="M475" i="45"/>
  <c r="P475" i="45"/>
  <c r="Q475" i="45"/>
  <c r="R475" i="45"/>
  <c r="S475" i="45" s="1"/>
  <c r="I476" i="45"/>
  <c r="K476" i="45"/>
  <c r="M476" i="45"/>
  <c r="P476" i="45"/>
  <c r="Q476" i="45"/>
  <c r="R476" i="45"/>
  <c r="S476" i="45" s="1"/>
  <c r="C477" i="45"/>
  <c r="I477" i="45"/>
  <c r="K477" i="45"/>
  <c r="M477" i="45"/>
  <c r="P477" i="45"/>
  <c r="Q477" i="45"/>
  <c r="R477" i="45"/>
  <c r="S477" i="45" s="1"/>
  <c r="I478" i="45"/>
  <c r="K478" i="45"/>
  <c r="M478" i="45"/>
  <c r="P478" i="45"/>
  <c r="Q478" i="45"/>
  <c r="R478" i="45"/>
  <c r="S478" i="45" s="1"/>
  <c r="I479" i="45"/>
  <c r="K479" i="45"/>
  <c r="M479" i="45"/>
  <c r="P479" i="45"/>
  <c r="Q479" i="45"/>
  <c r="R479" i="45"/>
  <c r="S479" i="45" s="1"/>
  <c r="I480" i="45"/>
  <c r="K480" i="45"/>
  <c r="M480" i="45"/>
  <c r="P480" i="45"/>
  <c r="Q480" i="45"/>
  <c r="R480" i="45"/>
  <c r="S480" i="45" s="1"/>
  <c r="I481" i="45"/>
  <c r="K481" i="45"/>
  <c r="M481" i="45"/>
  <c r="P481" i="45"/>
  <c r="Q481" i="45"/>
  <c r="R481" i="45"/>
  <c r="S481" i="45" s="1"/>
  <c r="I482" i="45"/>
  <c r="K482" i="45"/>
  <c r="M482" i="45"/>
  <c r="P482" i="45"/>
  <c r="Q482" i="45"/>
  <c r="R482" i="45"/>
  <c r="S482" i="45" s="1"/>
  <c r="I483" i="45"/>
  <c r="K483" i="45"/>
  <c r="M483" i="45"/>
  <c r="P483" i="45"/>
  <c r="Q483" i="45"/>
  <c r="R483" i="45"/>
  <c r="S483" i="45" s="1"/>
  <c r="I484" i="45"/>
  <c r="K484" i="45"/>
  <c r="M484" i="45"/>
  <c r="P484" i="45"/>
  <c r="Q484" i="45"/>
  <c r="R484" i="45"/>
  <c r="S484" i="45" s="1"/>
  <c r="I485" i="45"/>
  <c r="K485" i="45"/>
  <c r="M485" i="45"/>
  <c r="P485" i="45"/>
  <c r="Q485" i="45"/>
  <c r="R485" i="45"/>
  <c r="S485" i="45" s="1"/>
  <c r="I486" i="45"/>
  <c r="K486" i="45"/>
  <c r="M486" i="45"/>
  <c r="P486" i="45"/>
  <c r="Q486" i="45"/>
  <c r="R486" i="45"/>
  <c r="S486" i="45" s="1"/>
  <c r="C487" i="45"/>
  <c r="I487" i="45"/>
  <c r="K487" i="45"/>
  <c r="M487" i="45"/>
  <c r="P487" i="45"/>
  <c r="Q487" i="45"/>
  <c r="R487" i="45"/>
  <c r="S487" i="45" s="1"/>
  <c r="I488" i="45"/>
  <c r="K488" i="45"/>
  <c r="M488" i="45"/>
  <c r="P488" i="45"/>
  <c r="Q488" i="45"/>
  <c r="R488" i="45"/>
  <c r="S488" i="45" s="1"/>
  <c r="I489" i="45"/>
  <c r="K489" i="45"/>
  <c r="M489" i="45"/>
  <c r="P489" i="45"/>
  <c r="Q489" i="45"/>
  <c r="R489" i="45"/>
  <c r="S489" i="45" s="1"/>
  <c r="I490" i="45"/>
  <c r="K490" i="45"/>
  <c r="M490" i="45"/>
  <c r="P490" i="45"/>
  <c r="Q490" i="45"/>
  <c r="R490" i="45"/>
  <c r="S490" i="45" s="1"/>
  <c r="I491" i="45"/>
  <c r="K491" i="45"/>
  <c r="M491" i="45"/>
  <c r="P491" i="45"/>
  <c r="Q491" i="45"/>
  <c r="R491" i="45"/>
  <c r="S491" i="45" s="1"/>
  <c r="I492" i="45"/>
  <c r="K492" i="45"/>
  <c r="M492" i="45"/>
  <c r="P492" i="45"/>
  <c r="Q492" i="45"/>
  <c r="R492" i="45"/>
  <c r="S492" i="45" s="1"/>
  <c r="I493" i="45"/>
  <c r="K493" i="45"/>
  <c r="M493" i="45"/>
  <c r="P493" i="45"/>
  <c r="Q493" i="45"/>
  <c r="R493" i="45"/>
  <c r="S493" i="45" s="1"/>
  <c r="I494" i="45"/>
  <c r="K494" i="45"/>
  <c r="M494" i="45"/>
  <c r="P494" i="45"/>
  <c r="Q494" i="45"/>
  <c r="R494" i="45"/>
  <c r="S494" i="45" s="1"/>
  <c r="I495" i="45"/>
  <c r="K495" i="45"/>
  <c r="M495" i="45"/>
  <c r="P495" i="45"/>
  <c r="Q495" i="45"/>
  <c r="R495" i="45"/>
  <c r="S495" i="45" s="1"/>
  <c r="I496" i="45"/>
  <c r="K496" i="45"/>
  <c r="M496" i="45"/>
  <c r="P496" i="45"/>
  <c r="Q496" i="45"/>
  <c r="R496" i="45"/>
  <c r="S496" i="45" s="1"/>
  <c r="C497" i="45"/>
  <c r="I497" i="45"/>
  <c r="K497" i="45"/>
  <c r="M497" i="45"/>
  <c r="P497" i="45"/>
  <c r="Q497" i="45"/>
  <c r="R497" i="45"/>
  <c r="S497" i="45" s="1"/>
  <c r="I498" i="45"/>
  <c r="K498" i="45"/>
  <c r="M498" i="45"/>
  <c r="P498" i="45"/>
  <c r="Q498" i="45"/>
  <c r="R498" i="45"/>
  <c r="S498" i="45" s="1"/>
  <c r="I499" i="45"/>
  <c r="K499" i="45"/>
  <c r="M499" i="45"/>
  <c r="P499" i="45"/>
  <c r="Q499" i="45"/>
  <c r="R499" i="45"/>
  <c r="S499" i="45" s="1"/>
  <c r="I500" i="45"/>
  <c r="K500" i="45"/>
  <c r="M500" i="45"/>
  <c r="P500" i="45"/>
  <c r="Q500" i="45"/>
  <c r="R500" i="45"/>
  <c r="S500" i="45" s="1"/>
  <c r="I501" i="45"/>
  <c r="K501" i="45"/>
  <c r="M501" i="45"/>
  <c r="P501" i="45"/>
  <c r="Q501" i="45"/>
  <c r="R501" i="45"/>
  <c r="S501" i="45" s="1"/>
  <c r="I502" i="45"/>
  <c r="K502" i="45"/>
  <c r="M502" i="45"/>
  <c r="P502" i="45"/>
  <c r="Q502" i="45"/>
  <c r="R502" i="45"/>
  <c r="S502" i="45" s="1"/>
  <c r="I503" i="45"/>
  <c r="K503" i="45"/>
  <c r="M503" i="45"/>
  <c r="P503" i="45"/>
  <c r="Q503" i="45"/>
  <c r="R503" i="45"/>
  <c r="S503" i="45" s="1"/>
  <c r="I504" i="45"/>
  <c r="K504" i="45"/>
  <c r="M504" i="45"/>
  <c r="P504" i="45"/>
  <c r="Q504" i="45"/>
  <c r="R504" i="45"/>
  <c r="S504" i="45" s="1"/>
  <c r="I505" i="45"/>
  <c r="K505" i="45"/>
  <c r="M505" i="45"/>
  <c r="P505" i="45"/>
  <c r="Q505" i="45"/>
  <c r="R505" i="45"/>
  <c r="S505" i="45" s="1"/>
  <c r="I506" i="45"/>
  <c r="K506" i="45"/>
  <c r="M506" i="45"/>
  <c r="P506" i="45"/>
  <c r="Q506" i="45"/>
  <c r="R506" i="45"/>
  <c r="S506" i="45" s="1"/>
  <c r="C507" i="45"/>
  <c r="I507" i="45"/>
  <c r="K507" i="45"/>
  <c r="M507" i="45"/>
  <c r="P507" i="45"/>
  <c r="Q507" i="45"/>
  <c r="R507" i="45"/>
  <c r="S507" i="45" s="1"/>
  <c r="I508" i="45"/>
  <c r="K508" i="45"/>
  <c r="M508" i="45"/>
  <c r="P508" i="45"/>
  <c r="Q508" i="45"/>
  <c r="R508" i="45"/>
  <c r="S508" i="45" s="1"/>
  <c r="I509" i="45"/>
  <c r="K509" i="45"/>
  <c r="M509" i="45"/>
  <c r="P509" i="45"/>
  <c r="Q509" i="45"/>
  <c r="R509" i="45"/>
  <c r="S509" i="45" s="1"/>
  <c r="I510" i="45"/>
  <c r="K510" i="45"/>
  <c r="M510" i="45"/>
  <c r="P510" i="45"/>
  <c r="Q510" i="45"/>
  <c r="R510" i="45"/>
  <c r="S510" i="45" s="1"/>
  <c r="I511" i="45"/>
  <c r="K511" i="45"/>
  <c r="M511" i="45"/>
  <c r="P511" i="45"/>
  <c r="Q511" i="45"/>
  <c r="R511" i="45"/>
  <c r="S511" i="45" s="1"/>
  <c r="I512" i="45"/>
  <c r="K512" i="45"/>
  <c r="M512" i="45"/>
  <c r="P512" i="45"/>
  <c r="Q512" i="45"/>
  <c r="R512" i="45"/>
  <c r="S512" i="45" s="1"/>
  <c r="I513" i="45"/>
  <c r="K513" i="45"/>
  <c r="M513" i="45"/>
  <c r="P513" i="45"/>
  <c r="Q513" i="45"/>
  <c r="R513" i="45"/>
  <c r="S513" i="45" s="1"/>
  <c r="I514" i="45"/>
  <c r="K514" i="45"/>
  <c r="M514" i="45"/>
  <c r="P514" i="45"/>
  <c r="Q514" i="45"/>
  <c r="R514" i="45"/>
  <c r="S514" i="45" s="1"/>
  <c r="I515" i="45"/>
  <c r="K515" i="45"/>
  <c r="M515" i="45"/>
  <c r="P515" i="45"/>
  <c r="Q515" i="45"/>
  <c r="R515" i="45"/>
  <c r="S515" i="45" s="1"/>
  <c r="I516" i="45"/>
  <c r="K516" i="45"/>
  <c r="M516" i="45"/>
  <c r="P516" i="45"/>
  <c r="Q516" i="45"/>
  <c r="R516" i="45"/>
  <c r="S516" i="45" s="1"/>
  <c r="C417" i="45"/>
  <c r="I417" i="45"/>
  <c r="K417" i="45"/>
  <c r="M417" i="45"/>
  <c r="P417" i="45"/>
  <c r="Q417" i="45"/>
  <c r="R417" i="45"/>
  <c r="S417" i="45" s="1"/>
  <c r="I418" i="45"/>
  <c r="K418" i="45"/>
  <c r="M418" i="45"/>
  <c r="P418" i="45"/>
  <c r="Q418" i="45"/>
  <c r="R418" i="45"/>
  <c r="S418" i="45" s="1"/>
  <c r="I419" i="45"/>
  <c r="K419" i="45"/>
  <c r="M419" i="45"/>
  <c r="P419" i="45"/>
  <c r="Q419" i="45"/>
  <c r="R419" i="45"/>
  <c r="S419" i="45" s="1"/>
  <c r="I420" i="45"/>
  <c r="K420" i="45"/>
  <c r="M420" i="45"/>
  <c r="P420" i="45"/>
  <c r="Q420" i="45"/>
  <c r="R420" i="45"/>
  <c r="S420" i="45"/>
  <c r="I421" i="45"/>
  <c r="K421" i="45"/>
  <c r="M421" i="45"/>
  <c r="P421" i="45"/>
  <c r="Q421" i="45"/>
  <c r="R421" i="45"/>
  <c r="S421" i="45" s="1"/>
  <c r="I422" i="45"/>
  <c r="K422" i="45"/>
  <c r="M422" i="45"/>
  <c r="P422" i="45"/>
  <c r="Q422" i="45"/>
  <c r="R422" i="45"/>
  <c r="S422" i="45" s="1"/>
  <c r="I423" i="45"/>
  <c r="K423" i="45"/>
  <c r="M423" i="45"/>
  <c r="P423" i="45"/>
  <c r="Q423" i="45"/>
  <c r="R423" i="45"/>
  <c r="S423" i="45" s="1"/>
  <c r="I424" i="45"/>
  <c r="K424" i="45"/>
  <c r="M424" i="45"/>
  <c r="P424" i="45"/>
  <c r="Q424" i="45"/>
  <c r="R424" i="45"/>
  <c r="S424" i="45" s="1"/>
  <c r="I425" i="45"/>
  <c r="K425" i="45"/>
  <c r="M425" i="45"/>
  <c r="P425" i="45"/>
  <c r="Q425" i="45"/>
  <c r="R425" i="45"/>
  <c r="S425" i="45" s="1"/>
  <c r="I426" i="45"/>
  <c r="K426" i="45"/>
  <c r="M426" i="45"/>
  <c r="P426" i="45"/>
  <c r="Q426" i="45"/>
  <c r="R426" i="45"/>
  <c r="S426" i="45" s="1"/>
  <c r="C427" i="45"/>
  <c r="I427" i="45"/>
  <c r="K427" i="45"/>
  <c r="M427" i="45"/>
  <c r="P427" i="45"/>
  <c r="Q427" i="45"/>
  <c r="R427" i="45"/>
  <c r="S427" i="45" s="1"/>
  <c r="I428" i="45"/>
  <c r="K428" i="45"/>
  <c r="M428" i="45"/>
  <c r="P428" i="45"/>
  <c r="Q428" i="45"/>
  <c r="R428" i="45"/>
  <c r="S428" i="45" s="1"/>
  <c r="I429" i="45"/>
  <c r="K429" i="45"/>
  <c r="M429" i="45"/>
  <c r="P429" i="45"/>
  <c r="Q429" i="45"/>
  <c r="R429" i="45"/>
  <c r="S429" i="45" s="1"/>
  <c r="I430" i="45"/>
  <c r="K430" i="45"/>
  <c r="M430" i="45"/>
  <c r="P430" i="45"/>
  <c r="Q430" i="45"/>
  <c r="R430" i="45"/>
  <c r="S430" i="45" s="1"/>
  <c r="I431" i="45"/>
  <c r="K431" i="45"/>
  <c r="M431" i="45"/>
  <c r="P431" i="45"/>
  <c r="Q431" i="45"/>
  <c r="R431" i="45"/>
  <c r="S431" i="45"/>
  <c r="I432" i="45"/>
  <c r="K432" i="45"/>
  <c r="M432" i="45"/>
  <c r="P432" i="45"/>
  <c r="Q432" i="45"/>
  <c r="R432" i="45"/>
  <c r="S432" i="45" s="1"/>
  <c r="I433" i="45"/>
  <c r="K433" i="45"/>
  <c r="M433" i="45"/>
  <c r="P433" i="45"/>
  <c r="Q433" i="45"/>
  <c r="R433" i="45"/>
  <c r="S433" i="45" s="1"/>
  <c r="I434" i="45"/>
  <c r="K434" i="45"/>
  <c r="M434" i="45"/>
  <c r="P434" i="45"/>
  <c r="Q434" i="45"/>
  <c r="R434" i="45"/>
  <c r="S434" i="45" s="1"/>
  <c r="I435" i="45"/>
  <c r="K435" i="45"/>
  <c r="M435" i="45"/>
  <c r="P435" i="45"/>
  <c r="Q435" i="45"/>
  <c r="R435" i="45"/>
  <c r="S435" i="45" s="1"/>
  <c r="I436" i="45"/>
  <c r="K436" i="45"/>
  <c r="M436" i="45"/>
  <c r="P436" i="45"/>
  <c r="Q436" i="45"/>
  <c r="R436" i="45"/>
  <c r="S436" i="45" s="1"/>
  <c r="C437" i="45"/>
  <c r="I437" i="45"/>
  <c r="K437" i="45"/>
  <c r="M437" i="45"/>
  <c r="P437" i="45"/>
  <c r="Q437" i="45"/>
  <c r="R437" i="45"/>
  <c r="S437" i="45"/>
  <c r="I438" i="45"/>
  <c r="K438" i="45"/>
  <c r="M438" i="45"/>
  <c r="P438" i="45"/>
  <c r="Q438" i="45"/>
  <c r="R438" i="45"/>
  <c r="S438" i="45" s="1"/>
  <c r="I439" i="45"/>
  <c r="K439" i="45"/>
  <c r="M439" i="45"/>
  <c r="P439" i="45"/>
  <c r="Q439" i="45"/>
  <c r="R439" i="45"/>
  <c r="S439" i="45" s="1"/>
  <c r="I440" i="45"/>
  <c r="K440" i="45"/>
  <c r="M440" i="45"/>
  <c r="P440" i="45"/>
  <c r="Q440" i="45"/>
  <c r="R440" i="45"/>
  <c r="S440" i="45" s="1"/>
  <c r="I441" i="45"/>
  <c r="K441" i="45"/>
  <c r="M441" i="45"/>
  <c r="P441" i="45"/>
  <c r="Q441" i="45"/>
  <c r="R441" i="45"/>
  <c r="S441" i="45"/>
  <c r="I442" i="45"/>
  <c r="K442" i="45"/>
  <c r="M442" i="45"/>
  <c r="P442" i="45"/>
  <c r="Q442" i="45"/>
  <c r="R442" i="45"/>
  <c r="S442" i="45"/>
  <c r="I443" i="45"/>
  <c r="K443" i="45"/>
  <c r="M443" i="45"/>
  <c r="P443" i="45"/>
  <c r="Q443" i="45"/>
  <c r="R443" i="45"/>
  <c r="S443" i="45" s="1"/>
  <c r="I444" i="45"/>
  <c r="K444" i="45"/>
  <c r="M444" i="45"/>
  <c r="P444" i="45"/>
  <c r="Q444" i="45"/>
  <c r="R444" i="45"/>
  <c r="S444" i="45" s="1"/>
  <c r="I445" i="45"/>
  <c r="K445" i="45"/>
  <c r="M445" i="45"/>
  <c r="P445" i="45"/>
  <c r="Q445" i="45"/>
  <c r="R445" i="45"/>
  <c r="S445" i="45" s="1"/>
  <c r="I446" i="45"/>
  <c r="K446" i="45"/>
  <c r="M446" i="45"/>
  <c r="P446" i="45"/>
  <c r="Q446" i="45"/>
  <c r="R446" i="45"/>
  <c r="S446" i="45"/>
  <c r="C597" i="44"/>
  <c r="I597" i="44"/>
  <c r="K597" i="44"/>
  <c r="M597" i="44"/>
  <c r="P597" i="44"/>
  <c r="Q597" i="44"/>
  <c r="R597" i="44" s="1"/>
  <c r="I598" i="44"/>
  <c r="K598" i="44"/>
  <c r="M598" i="44"/>
  <c r="P598" i="44"/>
  <c r="Q598" i="44"/>
  <c r="R598" i="44" s="1"/>
  <c r="I599" i="44"/>
  <c r="K599" i="44"/>
  <c r="M599" i="44"/>
  <c r="P599" i="44"/>
  <c r="Q599" i="44"/>
  <c r="R599" i="44" s="1"/>
  <c r="I600" i="44"/>
  <c r="K600" i="44"/>
  <c r="M600" i="44"/>
  <c r="P600" i="44"/>
  <c r="Q600" i="44"/>
  <c r="R600" i="44" s="1"/>
  <c r="I601" i="44"/>
  <c r="K601" i="44"/>
  <c r="M601" i="44"/>
  <c r="P601" i="44"/>
  <c r="Q601" i="44"/>
  <c r="S601" i="44" s="1"/>
  <c r="I602" i="44"/>
  <c r="K602" i="44"/>
  <c r="M602" i="44"/>
  <c r="P602" i="44"/>
  <c r="Q602" i="44"/>
  <c r="R602" i="44" s="1"/>
  <c r="S602" i="44"/>
  <c r="I603" i="44"/>
  <c r="K603" i="44"/>
  <c r="M603" i="44"/>
  <c r="P603" i="44"/>
  <c r="Q603" i="44"/>
  <c r="R603" i="44" s="1"/>
  <c r="I604" i="44"/>
  <c r="K604" i="44"/>
  <c r="M604" i="44"/>
  <c r="P604" i="44"/>
  <c r="Q604" i="44"/>
  <c r="R604" i="44" s="1"/>
  <c r="I605" i="44"/>
  <c r="K605" i="44"/>
  <c r="M605" i="44"/>
  <c r="P605" i="44"/>
  <c r="Q605" i="44"/>
  <c r="S605" i="44" s="1"/>
  <c r="I606" i="44"/>
  <c r="K606" i="44"/>
  <c r="M606" i="44"/>
  <c r="P606" i="44"/>
  <c r="Q606" i="44"/>
  <c r="S606" i="44" s="1"/>
  <c r="C607" i="44"/>
  <c r="I607" i="44"/>
  <c r="K607" i="44"/>
  <c r="M607" i="44"/>
  <c r="P607" i="44"/>
  <c r="Q607" i="44"/>
  <c r="R607" i="44" s="1"/>
  <c r="I608" i="44"/>
  <c r="K608" i="44"/>
  <c r="M608" i="44"/>
  <c r="P608" i="44"/>
  <c r="Q608" i="44"/>
  <c r="R608" i="44" s="1"/>
  <c r="I609" i="44"/>
  <c r="K609" i="44"/>
  <c r="M609" i="44"/>
  <c r="P609" i="44"/>
  <c r="Q609" i="44"/>
  <c r="R609" i="44" s="1"/>
  <c r="I610" i="44"/>
  <c r="K610" i="44"/>
  <c r="M610" i="44"/>
  <c r="P610" i="44"/>
  <c r="Q610" i="44"/>
  <c r="R610" i="44" s="1"/>
  <c r="I611" i="44"/>
  <c r="K611" i="44"/>
  <c r="M611" i="44"/>
  <c r="P611" i="44"/>
  <c r="Q611" i="44"/>
  <c r="R611" i="44" s="1"/>
  <c r="I612" i="44"/>
  <c r="K612" i="44"/>
  <c r="M612" i="44"/>
  <c r="P612" i="44"/>
  <c r="Q612" i="44"/>
  <c r="R612" i="44" s="1"/>
  <c r="I613" i="44"/>
  <c r="K613" i="44"/>
  <c r="M613" i="44"/>
  <c r="P613" i="44"/>
  <c r="Q613" i="44"/>
  <c r="S613" i="44" s="1"/>
  <c r="I614" i="44"/>
  <c r="K614" i="44"/>
  <c r="M614" i="44"/>
  <c r="P614" i="44"/>
  <c r="Q614" i="44"/>
  <c r="R614" i="44" s="1"/>
  <c r="I615" i="44"/>
  <c r="K615" i="44"/>
  <c r="M615" i="44"/>
  <c r="P615" i="44"/>
  <c r="Q615" i="44"/>
  <c r="R615" i="44" s="1"/>
  <c r="I616" i="44"/>
  <c r="K616" i="44"/>
  <c r="M616" i="44"/>
  <c r="P616" i="44"/>
  <c r="Q616" i="44"/>
  <c r="R616" i="44" s="1"/>
  <c r="C577" i="44"/>
  <c r="I577" i="44"/>
  <c r="K577" i="44"/>
  <c r="M577" i="44"/>
  <c r="P577" i="44"/>
  <c r="Q577" i="44"/>
  <c r="S577" i="44" s="1"/>
  <c r="I578" i="44"/>
  <c r="K578" i="44"/>
  <c r="M578" i="44"/>
  <c r="P578" i="44"/>
  <c r="Q578" i="44"/>
  <c r="R578" i="44" s="1"/>
  <c r="I579" i="44"/>
  <c r="K579" i="44"/>
  <c r="M579" i="44"/>
  <c r="P579" i="44"/>
  <c r="Q579" i="44"/>
  <c r="S579" i="44" s="1"/>
  <c r="R579" i="44"/>
  <c r="I580" i="44"/>
  <c r="K580" i="44"/>
  <c r="M580" i="44"/>
  <c r="P580" i="44"/>
  <c r="Q580" i="44"/>
  <c r="S580" i="44" s="1"/>
  <c r="I581" i="44"/>
  <c r="K581" i="44"/>
  <c r="M581" i="44"/>
  <c r="P581" i="44"/>
  <c r="Q581" i="44"/>
  <c r="R581" i="44" s="1"/>
  <c r="S581" i="44"/>
  <c r="I582" i="44"/>
  <c r="K582" i="44"/>
  <c r="M582" i="44"/>
  <c r="P582" i="44"/>
  <c r="Q582" i="44"/>
  <c r="R582" i="44" s="1"/>
  <c r="I583" i="44"/>
  <c r="K583" i="44"/>
  <c r="M583" i="44"/>
  <c r="P583" i="44"/>
  <c r="Q583" i="44"/>
  <c r="R583" i="44" s="1"/>
  <c r="I584" i="44"/>
  <c r="K584" i="44"/>
  <c r="M584" i="44"/>
  <c r="P584" i="44"/>
  <c r="Q584" i="44"/>
  <c r="R584" i="44" s="1"/>
  <c r="I585" i="44"/>
  <c r="K585" i="44"/>
  <c r="M585" i="44"/>
  <c r="P585" i="44"/>
  <c r="Q585" i="44"/>
  <c r="R585" i="44" s="1"/>
  <c r="I586" i="44"/>
  <c r="K586" i="44"/>
  <c r="M586" i="44"/>
  <c r="P586" i="44"/>
  <c r="Q586" i="44"/>
  <c r="R586" i="44" s="1"/>
  <c r="C587" i="44"/>
  <c r="I587" i="44"/>
  <c r="K587" i="44"/>
  <c r="M587" i="44"/>
  <c r="P587" i="44"/>
  <c r="Q587" i="44"/>
  <c r="R587" i="44" s="1"/>
  <c r="I588" i="44"/>
  <c r="K588" i="44"/>
  <c r="M588" i="44"/>
  <c r="P588" i="44"/>
  <c r="Q588" i="44"/>
  <c r="R588" i="44" s="1"/>
  <c r="I589" i="44"/>
  <c r="K589" i="44"/>
  <c r="M589" i="44"/>
  <c r="P589" i="44"/>
  <c r="Q589" i="44"/>
  <c r="R589" i="44" s="1"/>
  <c r="I590" i="44"/>
  <c r="K590" i="44"/>
  <c r="M590" i="44"/>
  <c r="P590" i="44"/>
  <c r="Q590" i="44"/>
  <c r="S590" i="44" s="1"/>
  <c r="I591" i="44"/>
  <c r="K591" i="44"/>
  <c r="M591" i="44"/>
  <c r="P591" i="44"/>
  <c r="Q591" i="44"/>
  <c r="R591" i="44" s="1"/>
  <c r="I592" i="44"/>
  <c r="K592" i="44"/>
  <c r="M592" i="44"/>
  <c r="P592" i="44"/>
  <c r="Q592" i="44"/>
  <c r="R592" i="44" s="1"/>
  <c r="I593" i="44"/>
  <c r="K593" i="44"/>
  <c r="M593" i="44"/>
  <c r="P593" i="44"/>
  <c r="Q593" i="44"/>
  <c r="S593" i="44" s="1"/>
  <c r="I594" i="44"/>
  <c r="K594" i="44"/>
  <c r="M594" i="44"/>
  <c r="P594" i="44"/>
  <c r="Q594" i="44"/>
  <c r="S594" i="44" s="1"/>
  <c r="I595" i="44"/>
  <c r="K595" i="44"/>
  <c r="M595" i="44"/>
  <c r="P595" i="44"/>
  <c r="Q595" i="44"/>
  <c r="R595" i="44" s="1"/>
  <c r="I596" i="44"/>
  <c r="K596" i="44"/>
  <c r="M596" i="44"/>
  <c r="P596" i="44"/>
  <c r="Q596" i="44"/>
  <c r="S596" i="44" s="1"/>
  <c r="C547" i="44"/>
  <c r="I547" i="44"/>
  <c r="K547" i="44"/>
  <c r="M547" i="44"/>
  <c r="P547" i="44"/>
  <c r="Q547" i="44"/>
  <c r="R547" i="44" s="1"/>
  <c r="I548" i="44"/>
  <c r="K548" i="44"/>
  <c r="M548" i="44"/>
  <c r="P548" i="44"/>
  <c r="Q548" i="44"/>
  <c r="R548" i="44" s="1"/>
  <c r="I549" i="44"/>
  <c r="K549" i="44"/>
  <c r="M549" i="44"/>
  <c r="P549" i="44"/>
  <c r="Q549" i="44"/>
  <c r="R549" i="44" s="1"/>
  <c r="I550" i="44"/>
  <c r="K550" i="44"/>
  <c r="M550" i="44"/>
  <c r="P550" i="44"/>
  <c r="Q550" i="44"/>
  <c r="R550" i="44" s="1"/>
  <c r="I551" i="44"/>
  <c r="K551" i="44"/>
  <c r="M551" i="44"/>
  <c r="P551" i="44"/>
  <c r="Q551" i="44"/>
  <c r="R551" i="44" s="1"/>
  <c r="S551" i="44"/>
  <c r="I552" i="44"/>
  <c r="K552" i="44"/>
  <c r="M552" i="44"/>
  <c r="P552" i="44"/>
  <c r="Q552" i="44"/>
  <c r="S552" i="44" s="1"/>
  <c r="I553" i="44"/>
  <c r="K553" i="44"/>
  <c r="M553" i="44"/>
  <c r="P553" i="44"/>
  <c r="Q553" i="44"/>
  <c r="R553" i="44" s="1"/>
  <c r="I554" i="44"/>
  <c r="K554" i="44"/>
  <c r="M554" i="44"/>
  <c r="P554" i="44"/>
  <c r="Q554" i="44"/>
  <c r="S554" i="44" s="1"/>
  <c r="R554" i="44"/>
  <c r="I555" i="44"/>
  <c r="K555" i="44"/>
  <c r="M555" i="44"/>
  <c r="P555" i="44"/>
  <c r="Q555" i="44"/>
  <c r="R555" i="44" s="1"/>
  <c r="I556" i="44"/>
  <c r="K556" i="44"/>
  <c r="M556" i="44"/>
  <c r="P556" i="44"/>
  <c r="Q556" i="44"/>
  <c r="R556" i="44" s="1"/>
  <c r="C557" i="44"/>
  <c r="I557" i="44"/>
  <c r="K557" i="44"/>
  <c r="M557" i="44"/>
  <c r="P557" i="44"/>
  <c r="Q557" i="44"/>
  <c r="S557" i="44" s="1"/>
  <c r="I558" i="44"/>
  <c r="K558" i="44"/>
  <c r="M558" i="44"/>
  <c r="P558" i="44"/>
  <c r="Q558" i="44"/>
  <c r="R558" i="44" s="1"/>
  <c r="I559" i="44"/>
  <c r="K559" i="44"/>
  <c r="M559" i="44"/>
  <c r="P559" i="44"/>
  <c r="Q559" i="44"/>
  <c r="S559" i="44" s="1"/>
  <c r="I560" i="44"/>
  <c r="K560" i="44"/>
  <c r="M560" i="44"/>
  <c r="P560" i="44"/>
  <c r="Q560" i="44"/>
  <c r="S560" i="44" s="1"/>
  <c r="I561" i="44"/>
  <c r="K561" i="44"/>
  <c r="M561" i="44"/>
  <c r="P561" i="44"/>
  <c r="Q561" i="44"/>
  <c r="R561" i="44" s="1"/>
  <c r="I562" i="44"/>
  <c r="K562" i="44"/>
  <c r="M562" i="44"/>
  <c r="P562" i="44"/>
  <c r="Q562" i="44"/>
  <c r="S562" i="44" s="1"/>
  <c r="I563" i="44"/>
  <c r="K563" i="44"/>
  <c r="M563" i="44"/>
  <c r="P563" i="44"/>
  <c r="Q563" i="44"/>
  <c r="S563" i="44" s="1"/>
  <c r="I564" i="44"/>
  <c r="K564" i="44"/>
  <c r="M564" i="44"/>
  <c r="P564" i="44"/>
  <c r="Q564" i="44"/>
  <c r="S564" i="44" s="1"/>
  <c r="I565" i="44"/>
  <c r="K565" i="44"/>
  <c r="M565" i="44"/>
  <c r="P565" i="44"/>
  <c r="Q565" i="44"/>
  <c r="R565" i="44" s="1"/>
  <c r="I566" i="44"/>
  <c r="K566" i="44"/>
  <c r="M566" i="44"/>
  <c r="P566" i="44"/>
  <c r="Q566" i="44"/>
  <c r="S566" i="44" s="1"/>
  <c r="R566" i="44"/>
  <c r="C567" i="44"/>
  <c r="I567" i="44"/>
  <c r="K567" i="44"/>
  <c r="M567" i="44"/>
  <c r="P567" i="44"/>
  <c r="Q567" i="44"/>
  <c r="R567" i="44" s="1"/>
  <c r="I568" i="44"/>
  <c r="K568" i="44"/>
  <c r="M568" i="44"/>
  <c r="P568" i="44"/>
  <c r="Q568" i="44"/>
  <c r="S568" i="44" s="1"/>
  <c r="I569" i="44"/>
  <c r="K569" i="44"/>
  <c r="M569" i="44"/>
  <c r="P569" i="44"/>
  <c r="Q569" i="44"/>
  <c r="S569" i="44" s="1"/>
  <c r="I570" i="44"/>
  <c r="K570" i="44"/>
  <c r="M570" i="44"/>
  <c r="P570" i="44"/>
  <c r="Q570" i="44"/>
  <c r="R570" i="44" s="1"/>
  <c r="I571" i="44"/>
  <c r="K571" i="44"/>
  <c r="M571" i="44"/>
  <c r="P571" i="44"/>
  <c r="Q571" i="44"/>
  <c r="S571" i="44" s="1"/>
  <c r="I572" i="44"/>
  <c r="K572" i="44"/>
  <c r="M572" i="44"/>
  <c r="P572" i="44"/>
  <c r="Q572" i="44"/>
  <c r="R572" i="44" s="1"/>
  <c r="I573" i="44"/>
  <c r="K573" i="44"/>
  <c r="M573" i="44"/>
  <c r="P573" i="44"/>
  <c r="Q573" i="44"/>
  <c r="S573" i="44" s="1"/>
  <c r="I574" i="44"/>
  <c r="K574" i="44"/>
  <c r="M574" i="44"/>
  <c r="P574" i="44"/>
  <c r="Q574" i="44"/>
  <c r="R574" i="44" s="1"/>
  <c r="I575" i="44"/>
  <c r="K575" i="44"/>
  <c r="M575" i="44"/>
  <c r="P575" i="44"/>
  <c r="Q575" i="44"/>
  <c r="R575" i="44" s="1"/>
  <c r="I576" i="44"/>
  <c r="K576" i="44"/>
  <c r="M576" i="44"/>
  <c r="P576" i="44"/>
  <c r="Q576" i="44"/>
  <c r="R576" i="44" s="1"/>
  <c r="C457" i="44"/>
  <c r="I457" i="44"/>
  <c r="K457" i="44"/>
  <c r="M457" i="44"/>
  <c r="P457" i="44"/>
  <c r="Q457" i="44"/>
  <c r="R457" i="44" s="1"/>
  <c r="I458" i="44"/>
  <c r="K458" i="44"/>
  <c r="M458" i="44"/>
  <c r="P458" i="44"/>
  <c r="Q458" i="44"/>
  <c r="R458" i="44" s="1"/>
  <c r="I459" i="44"/>
  <c r="K459" i="44"/>
  <c r="M459" i="44"/>
  <c r="P459" i="44"/>
  <c r="Q459" i="44"/>
  <c r="R459" i="44" s="1"/>
  <c r="I460" i="44"/>
  <c r="K460" i="44"/>
  <c r="M460" i="44"/>
  <c r="P460" i="44"/>
  <c r="Q460" i="44"/>
  <c r="R460" i="44" s="1"/>
  <c r="I461" i="44"/>
  <c r="K461" i="44"/>
  <c r="M461" i="44"/>
  <c r="P461" i="44"/>
  <c r="Q461" i="44"/>
  <c r="R461" i="44" s="1"/>
  <c r="I462" i="44"/>
  <c r="K462" i="44"/>
  <c r="M462" i="44"/>
  <c r="P462" i="44"/>
  <c r="Q462" i="44"/>
  <c r="S462" i="44" s="1"/>
  <c r="I463" i="44"/>
  <c r="K463" i="44"/>
  <c r="M463" i="44"/>
  <c r="P463" i="44"/>
  <c r="Q463" i="44"/>
  <c r="R463" i="44" s="1"/>
  <c r="I464" i="44"/>
  <c r="K464" i="44"/>
  <c r="M464" i="44"/>
  <c r="P464" i="44"/>
  <c r="Q464" i="44"/>
  <c r="S464" i="44" s="1"/>
  <c r="I465" i="44"/>
  <c r="K465" i="44"/>
  <c r="M465" i="44"/>
  <c r="P465" i="44"/>
  <c r="Q465" i="44"/>
  <c r="R465" i="44" s="1"/>
  <c r="I466" i="44"/>
  <c r="K466" i="44"/>
  <c r="M466" i="44"/>
  <c r="P466" i="44"/>
  <c r="Q466" i="44"/>
  <c r="S466" i="44" s="1"/>
  <c r="C467" i="44"/>
  <c r="I467" i="44"/>
  <c r="K467" i="44"/>
  <c r="M467" i="44"/>
  <c r="P467" i="44"/>
  <c r="Q467" i="44"/>
  <c r="S467" i="44" s="1"/>
  <c r="I468" i="44"/>
  <c r="K468" i="44"/>
  <c r="M468" i="44"/>
  <c r="P468" i="44"/>
  <c r="Q468" i="44"/>
  <c r="R468" i="44" s="1"/>
  <c r="I469" i="44"/>
  <c r="K469" i="44"/>
  <c r="M469" i="44"/>
  <c r="P469" i="44"/>
  <c r="Q469" i="44"/>
  <c r="S469" i="44" s="1"/>
  <c r="I470" i="44"/>
  <c r="K470" i="44"/>
  <c r="M470" i="44"/>
  <c r="P470" i="44"/>
  <c r="Q470" i="44"/>
  <c r="R470" i="44" s="1"/>
  <c r="I471" i="44"/>
  <c r="K471" i="44"/>
  <c r="M471" i="44"/>
  <c r="P471" i="44"/>
  <c r="Q471" i="44"/>
  <c r="S471" i="44" s="1"/>
  <c r="I472" i="44"/>
  <c r="K472" i="44"/>
  <c r="M472" i="44"/>
  <c r="P472" i="44"/>
  <c r="Q472" i="44"/>
  <c r="S472" i="44" s="1"/>
  <c r="I473" i="44"/>
  <c r="K473" i="44"/>
  <c r="M473" i="44"/>
  <c r="P473" i="44"/>
  <c r="Q473" i="44"/>
  <c r="S473" i="44" s="1"/>
  <c r="I474" i="44"/>
  <c r="K474" i="44"/>
  <c r="M474" i="44"/>
  <c r="P474" i="44"/>
  <c r="Q474" i="44"/>
  <c r="R474" i="44" s="1"/>
  <c r="I475" i="44"/>
  <c r="K475" i="44"/>
  <c r="M475" i="44"/>
  <c r="P475" i="44"/>
  <c r="Q475" i="44"/>
  <c r="R475" i="44" s="1"/>
  <c r="I476" i="44"/>
  <c r="K476" i="44"/>
  <c r="M476" i="44"/>
  <c r="P476" i="44"/>
  <c r="Q476" i="44"/>
  <c r="S476" i="44" s="1"/>
  <c r="C477" i="44"/>
  <c r="I477" i="44"/>
  <c r="K477" i="44"/>
  <c r="M477" i="44"/>
  <c r="P477" i="44"/>
  <c r="Q477" i="44"/>
  <c r="S477" i="44" s="1"/>
  <c r="I478" i="44"/>
  <c r="K478" i="44"/>
  <c r="M478" i="44"/>
  <c r="P478" i="44"/>
  <c r="Q478" i="44"/>
  <c r="S478" i="44" s="1"/>
  <c r="I479" i="44"/>
  <c r="K479" i="44"/>
  <c r="M479" i="44"/>
  <c r="P479" i="44"/>
  <c r="Q479" i="44"/>
  <c r="R479" i="44" s="1"/>
  <c r="I480" i="44"/>
  <c r="K480" i="44"/>
  <c r="M480" i="44"/>
  <c r="P480" i="44"/>
  <c r="Q480" i="44"/>
  <c r="R480" i="44" s="1"/>
  <c r="I481" i="44"/>
  <c r="K481" i="44"/>
  <c r="M481" i="44"/>
  <c r="P481" i="44"/>
  <c r="Q481" i="44"/>
  <c r="S481" i="44" s="1"/>
  <c r="I482" i="44"/>
  <c r="K482" i="44"/>
  <c r="M482" i="44"/>
  <c r="P482" i="44"/>
  <c r="Q482" i="44"/>
  <c r="R482" i="44" s="1"/>
  <c r="I483" i="44"/>
  <c r="K483" i="44"/>
  <c r="M483" i="44"/>
  <c r="P483" i="44"/>
  <c r="Q483" i="44"/>
  <c r="R483" i="44" s="1"/>
  <c r="I484" i="44"/>
  <c r="K484" i="44"/>
  <c r="M484" i="44"/>
  <c r="P484" i="44"/>
  <c r="Q484" i="44"/>
  <c r="S484" i="44" s="1"/>
  <c r="I485" i="44"/>
  <c r="K485" i="44"/>
  <c r="M485" i="44"/>
  <c r="P485" i="44"/>
  <c r="Q485" i="44"/>
  <c r="R485" i="44" s="1"/>
  <c r="I486" i="44"/>
  <c r="K486" i="44"/>
  <c r="M486" i="44"/>
  <c r="P486" i="44"/>
  <c r="Q486" i="44"/>
  <c r="S486" i="44" s="1"/>
  <c r="C487" i="44"/>
  <c r="I487" i="44"/>
  <c r="K487" i="44"/>
  <c r="M487" i="44"/>
  <c r="P487" i="44"/>
  <c r="Q487" i="44"/>
  <c r="R487" i="44" s="1"/>
  <c r="I488" i="44"/>
  <c r="K488" i="44"/>
  <c r="M488" i="44"/>
  <c r="P488" i="44"/>
  <c r="Q488" i="44"/>
  <c r="R488" i="44" s="1"/>
  <c r="I489" i="44"/>
  <c r="K489" i="44"/>
  <c r="M489" i="44"/>
  <c r="P489" i="44"/>
  <c r="Q489" i="44"/>
  <c r="S489" i="44" s="1"/>
  <c r="I490" i="44"/>
  <c r="K490" i="44"/>
  <c r="M490" i="44"/>
  <c r="P490" i="44"/>
  <c r="Q490" i="44"/>
  <c r="R490" i="44" s="1"/>
  <c r="I491" i="44"/>
  <c r="K491" i="44"/>
  <c r="M491" i="44"/>
  <c r="P491" i="44"/>
  <c r="Q491" i="44"/>
  <c r="S491" i="44" s="1"/>
  <c r="I492" i="44"/>
  <c r="K492" i="44"/>
  <c r="M492" i="44"/>
  <c r="P492" i="44"/>
  <c r="Q492" i="44"/>
  <c r="R492" i="44" s="1"/>
  <c r="I493" i="44"/>
  <c r="K493" i="44"/>
  <c r="M493" i="44"/>
  <c r="P493" i="44"/>
  <c r="Q493" i="44"/>
  <c r="S493" i="44" s="1"/>
  <c r="I494" i="44"/>
  <c r="K494" i="44"/>
  <c r="M494" i="44"/>
  <c r="P494" i="44"/>
  <c r="Q494" i="44"/>
  <c r="S494" i="44" s="1"/>
  <c r="I495" i="44"/>
  <c r="K495" i="44"/>
  <c r="M495" i="44"/>
  <c r="P495" i="44"/>
  <c r="Q495" i="44"/>
  <c r="S495" i="44" s="1"/>
  <c r="I496" i="44"/>
  <c r="K496" i="44"/>
  <c r="M496" i="44"/>
  <c r="P496" i="44"/>
  <c r="Q496" i="44"/>
  <c r="R496" i="44" s="1"/>
  <c r="C497" i="44"/>
  <c r="I497" i="44"/>
  <c r="K497" i="44"/>
  <c r="M497" i="44"/>
  <c r="P497" i="44"/>
  <c r="Q497" i="44"/>
  <c r="R497" i="44" s="1"/>
  <c r="I498" i="44"/>
  <c r="K498" i="44"/>
  <c r="M498" i="44"/>
  <c r="P498" i="44"/>
  <c r="Q498" i="44"/>
  <c r="S498" i="44" s="1"/>
  <c r="I499" i="44"/>
  <c r="K499" i="44"/>
  <c r="M499" i="44"/>
  <c r="P499" i="44"/>
  <c r="Q499" i="44"/>
  <c r="R499" i="44" s="1"/>
  <c r="I500" i="44"/>
  <c r="K500" i="44"/>
  <c r="M500" i="44"/>
  <c r="P500" i="44"/>
  <c r="Q500" i="44"/>
  <c r="S500" i="44" s="1"/>
  <c r="I501" i="44"/>
  <c r="K501" i="44"/>
  <c r="M501" i="44"/>
  <c r="P501" i="44"/>
  <c r="Q501" i="44"/>
  <c r="R501" i="44" s="1"/>
  <c r="I502" i="44"/>
  <c r="K502" i="44"/>
  <c r="M502" i="44"/>
  <c r="P502" i="44"/>
  <c r="Q502" i="44"/>
  <c r="R502" i="44" s="1"/>
  <c r="I503" i="44"/>
  <c r="K503" i="44"/>
  <c r="M503" i="44"/>
  <c r="P503" i="44"/>
  <c r="Q503" i="44"/>
  <c r="R503" i="44" s="1"/>
  <c r="I504" i="44"/>
  <c r="K504" i="44"/>
  <c r="M504" i="44"/>
  <c r="P504" i="44"/>
  <c r="Q504" i="44"/>
  <c r="S504" i="44" s="1"/>
  <c r="I505" i="44"/>
  <c r="K505" i="44"/>
  <c r="M505" i="44"/>
  <c r="P505" i="44"/>
  <c r="Q505" i="44"/>
  <c r="S505" i="44" s="1"/>
  <c r="I506" i="44"/>
  <c r="K506" i="44"/>
  <c r="M506" i="44"/>
  <c r="P506" i="44"/>
  <c r="Q506" i="44"/>
  <c r="S506" i="44" s="1"/>
  <c r="C507" i="44"/>
  <c r="I507" i="44"/>
  <c r="K507" i="44"/>
  <c r="M507" i="44"/>
  <c r="P507" i="44"/>
  <c r="Q507" i="44"/>
  <c r="R507" i="44" s="1"/>
  <c r="I508" i="44"/>
  <c r="K508" i="44"/>
  <c r="M508" i="44"/>
  <c r="P508" i="44"/>
  <c r="Q508" i="44"/>
  <c r="R508" i="44" s="1"/>
  <c r="I509" i="44"/>
  <c r="K509" i="44"/>
  <c r="M509" i="44"/>
  <c r="P509" i="44"/>
  <c r="Q509" i="44"/>
  <c r="S509" i="44" s="1"/>
  <c r="I510" i="44"/>
  <c r="K510" i="44"/>
  <c r="M510" i="44"/>
  <c r="P510" i="44"/>
  <c r="Q510" i="44"/>
  <c r="R510" i="44" s="1"/>
  <c r="I511" i="44"/>
  <c r="K511" i="44"/>
  <c r="M511" i="44"/>
  <c r="P511" i="44"/>
  <c r="Q511" i="44"/>
  <c r="S511" i="44" s="1"/>
  <c r="I512" i="44"/>
  <c r="K512" i="44"/>
  <c r="M512" i="44"/>
  <c r="P512" i="44"/>
  <c r="Q512" i="44"/>
  <c r="R512" i="44" s="1"/>
  <c r="I513" i="44"/>
  <c r="K513" i="44"/>
  <c r="M513" i="44"/>
  <c r="P513" i="44"/>
  <c r="Q513" i="44"/>
  <c r="S513" i="44" s="1"/>
  <c r="I514" i="44"/>
  <c r="K514" i="44"/>
  <c r="M514" i="44"/>
  <c r="P514" i="44"/>
  <c r="Q514" i="44"/>
  <c r="R514" i="44" s="1"/>
  <c r="I515" i="44"/>
  <c r="K515" i="44"/>
  <c r="M515" i="44"/>
  <c r="P515" i="44"/>
  <c r="Q515" i="44"/>
  <c r="S515" i="44" s="1"/>
  <c r="I516" i="44"/>
  <c r="K516" i="44"/>
  <c r="M516" i="44"/>
  <c r="P516" i="44"/>
  <c r="Q516" i="44"/>
  <c r="R516" i="44" s="1"/>
  <c r="C517" i="44"/>
  <c r="I517" i="44"/>
  <c r="K517" i="44"/>
  <c r="M517" i="44"/>
  <c r="P517" i="44"/>
  <c r="Q517" i="44"/>
  <c r="R517" i="44" s="1"/>
  <c r="I518" i="44"/>
  <c r="K518" i="44"/>
  <c r="M518" i="44"/>
  <c r="P518" i="44"/>
  <c r="Q518" i="44"/>
  <c r="R518" i="44" s="1"/>
  <c r="I519" i="44"/>
  <c r="K519" i="44"/>
  <c r="M519" i="44"/>
  <c r="P519" i="44"/>
  <c r="Q519" i="44"/>
  <c r="R519" i="44" s="1"/>
  <c r="I520" i="44"/>
  <c r="K520" i="44"/>
  <c r="M520" i="44"/>
  <c r="P520" i="44"/>
  <c r="Q520" i="44"/>
  <c r="R520" i="44" s="1"/>
  <c r="I521" i="44"/>
  <c r="K521" i="44"/>
  <c r="M521" i="44"/>
  <c r="P521" i="44"/>
  <c r="Q521" i="44"/>
  <c r="S521" i="44" s="1"/>
  <c r="I522" i="44"/>
  <c r="K522" i="44"/>
  <c r="M522" i="44"/>
  <c r="P522" i="44"/>
  <c r="Q522" i="44"/>
  <c r="S522" i="44" s="1"/>
  <c r="I523" i="44"/>
  <c r="K523" i="44"/>
  <c r="M523" i="44"/>
  <c r="P523" i="44"/>
  <c r="Q523" i="44"/>
  <c r="R523" i="44" s="1"/>
  <c r="I524" i="44"/>
  <c r="K524" i="44"/>
  <c r="M524" i="44"/>
  <c r="P524" i="44"/>
  <c r="Q524" i="44"/>
  <c r="R524" i="44" s="1"/>
  <c r="I525" i="44"/>
  <c r="K525" i="44"/>
  <c r="M525" i="44"/>
  <c r="P525" i="44"/>
  <c r="Q525" i="44"/>
  <c r="R525" i="44" s="1"/>
  <c r="I526" i="44"/>
  <c r="K526" i="44"/>
  <c r="M526" i="44"/>
  <c r="P526" i="44"/>
  <c r="Q526" i="44"/>
  <c r="S526" i="44" s="1"/>
  <c r="C527" i="44"/>
  <c r="I527" i="44"/>
  <c r="K527" i="44"/>
  <c r="M527" i="44"/>
  <c r="P527" i="44"/>
  <c r="Q527" i="44"/>
  <c r="S527" i="44" s="1"/>
  <c r="I528" i="44"/>
  <c r="K528" i="44"/>
  <c r="M528" i="44"/>
  <c r="P528" i="44"/>
  <c r="Q528" i="44"/>
  <c r="R528" i="44" s="1"/>
  <c r="I529" i="44"/>
  <c r="K529" i="44"/>
  <c r="M529" i="44"/>
  <c r="P529" i="44"/>
  <c r="Q529" i="44"/>
  <c r="R529" i="44" s="1"/>
  <c r="I530" i="44"/>
  <c r="K530" i="44"/>
  <c r="M530" i="44"/>
  <c r="P530" i="44"/>
  <c r="Q530" i="44"/>
  <c r="R530" i="44" s="1"/>
  <c r="I531" i="44"/>
  <c r="K531" i="44"/>
  <c r="M531" i="44"/>
  <c r="P531" i="44"/>
  <c r="Q531" i="44"/>
  <c r="R531" i="44" s="1"/>
  <c r="I532" i="44"/>
  <c r="K532" i="44"/>
  <c r="M532" i="44"/>
  <c r="P532" i="44"/>
  <c r="Q532" i="44"/>
  <c r="R532" i="44" s="1"/>
  <c r="I533" i="44"/>
  <c r="K533" i="44"/>
  <c r="M533" i="44"/>
  <c r="P533" i="44"/>
  <c r="Q533" i="44"/>
  <c r="S533" i="44" s="1"/>
  <c r="I534" i="44"/>
  <c r="K534" i="44"/>
  <c r="M534" i="44"/>
  <c r="P534" i="44"/>
  <c r="Q534" i="44"/>
  <c r="R534" i="44" s="1"/>
  <c r="I535" i="44"/>
  <c r="K535" i="44"/>
  <c r="M535" i="44"/>
  <c r="P535" i="44"/>
  <c r="Q535" i="44"/>
  <c r="S535" i="44" s="1"/>
  <c r="I536" i="44"/>
  <c r="K536" i="44"/>
  <c r="M536" i="44"/>
  <c r="P536" i="44"/>
  <c r="Q536" i="44"/>
  <c r="R536" i="44" s="1"/>
  <c r="C537" i="44"/>
  <c r="I537" i="44"/>
  <c r="K537" i="44"/>
  <c r="M537" i="44"/>
  <c r="P537" i="44"/>
  <c r="Q537" i="44"/>
  <c r="R537" i="44" s="1"/>
  <c r="I538" i="44"/>
  <c r="K538" i="44"/>
  <c r="M538" i="44"/>
  <c r="P538" i="44"/>
  <c r="Q538" i="44"/>
  <c r="R538" i="44" s="1"/>
  <c r="I539" i="44"/>
  <c r="K539" i="44"/>
  <c r="M539" i="44"/>
  <c r="P539" i="44"/>
  <c r="Q539" i="44"/>
  <c r="R539" i="44" s="1"/>
  <c r="I540" i="44"/>
  <c r="K540" i="44"/>
  <c r="M540" i="44"/>
  <c r="P540" i="44"/>
  <c r="Q540" i="44"/>
  <c r="R540" i="44" s="1"/>
  <c r="I541" i="44"/>
  <c r="K541" i="44"/>
  <c r="M541" i="44"/>
  <c r="P541" i="44"/>
  <c r="Q541" i="44"/>
  <c r="R541" i="44" s="1"/>
  <c r="I542" i="44"/>
  <c r="K542" i="44"/>
  <c r="M542" i="44"/>
  <c r="P542" i="44"/>
  <c r="Q542" i="44"/>
  <c r="R542" i="44" s="1"/>
  <c r="I543" i="44"/>
  <c r="K543" i="44"/>
  <c r="M543" i="44"/>
  <c r="P543" i="44"/>
  <c r="Q543" i="44"/>
  <c r="R543" i="44" s="1"/>
  <c r="I544" i="44"/>
  <c r="K544" i="44"/>
  <c r="M544" i="44"/>
  <c r="P544" i="44"/>
  <c r="Q544" i="44"/>
  <c r="S544" i="44" s="1"/>
  <c r="I545" i="44"/>
  <c r="K545" i="44"/>
  <c r="M545" i="44"/>
  <c r="P545" i="44"/>
  <c r="Q545" i="44"/>
  <c r="R545" i="44" s="1"/>
  <c r="I546" i="44"/>
  <c r="K546" i="44"/>
  <c r="M546" i="44"/>
  <c r="P546" i="44"/>
  <c r="Q546" i="44"/>
  <c r="R546" i="44" s="1"/>
  <c r="R573" i="44" l="1"/>
  <c r="R564" i="44"/>
  <c r="S610" i="44"/>
  <c r="R594" i="44"/>
  <c r="S483" i="44"/>
  <c r="R466" i="44"/>
  <c r="R557" i="44"/>
  <c r="S567" i="44"/>
  <c r="R562" i="44"/>
  <c r="R590" i="44"/>
  <c r="R577" i="44"/>
  <c r="R559" i="44"/>
  <c r="R569" i="44"/>
  <c r="R571" i="44"/>
  <c r="R552" i="44"/>
  <c r="S604" i="44"/>
  <c r="S586" i="44"/>
  <c r="S532" i="44"/>
  <c r="R560" i="44"/>
  <c r="S611" i="44"/>
  <c r="S616" i="44"/>
  <c r="S614" i="44"/>
  <c r="S612" i="44"/>
  <c r="S609" i="44"/>
  <c r="S607" i="44"/>
  <c r="R605" i="44"/>
  <c r="R606" i="44"/>
  <c r="S600" i="44"/>
  <c r="R601" i="44"/>
  <c r="S599" i="44"/>
  <c r="S597" i="44"/>
  <c r="S591" i="44"/>
  <c r="S592" i="44"/>
  <c r="R596" i="44"/>
  <c r="R593" i="44"/>
  <c r="S589" i="44"/>
  <c r="S587" i="44"/>
  <c r="S585" i="44"/>
  <c r="R580" i="44"/>
  <c r="S584" i="44"/>
  <c r="S582" i="44"/>
  <c r="R568" i="44"/>
  <c r="S576" i="44"/>
  <c r="S574" i="44"/>
  <c r="S572" i="44"/>
  <c r="R563" i="44"/>
  <c r="S561" i="44"/>
  <c r="S555" i="44"/>
  <c r="S549" i="44"/>
  <c r="S547" i="44"/>
  <c r="S556" i="44"/>
  <c r="S550" i="44"/>
  <c r="S542" i="44"/>
  <c r="S540" i="44"/>
  <c r="S538" i="44"/>
  <c r="R544" i="44"/>
  <c r="S545" i="44"/>
  <c r="S543" i="44"/>
  <c r="S537" i="44"/>
  <c r="R511" i="44"/>
  <c r="R500" i="44"/>
  <c r="R476" i="44"/>
  <c r="R469" i="44"/>
  <c r="R489" i="44"/>
  <c r="R498" i="44"/>
  <c r="R491" i="44"/>
  <c r="R509" i="44"/>
  <c r="R484" i="44"/>
  <c r="R504" i="44"/>
  <c r="R513" i="44"/>
  <c r="R495" i="44"/>
  <c r="R493" i="44"/>
  <c r="R471" i="44"/>
  <c r="R494" i="44"/>
  <c r="R472" i="44"/>
  <c r="R535" i="44"/>
  <c r="R533" i="44"/>
  <c r="S531" i="44"/>
  <c r="R527" i="44"/>
  <c r="S530" i="44"/>
  <c r="S528" i="44"/>
  <c r="R526" i="44"/>
  <c r="R521" i="44"/>
  <c r="R522" i="44"/>
  <c r="S525" i="44"/>
  <c r="S523" i="44"/>
  <c r="S520" i="44"/>
  <c r="S518" i="44"/>
  <c r="R515" i="44"/>
  <c r="S510" i="44"/>
  <c r="S508" i="44"/>
  <c r="S516" i="44"/>
  <c r="R505" i="44"/>
  <c r="R506" i="44"/>
  <c r="S501" i="44"/>
  <c r="S503" i="44"/>
  <c r="S499" i="44"/>
  <c r="S496" i="44"/>
  <c r="S487" i="44"/>
  <c r="S488" i="44"/>
  <c r="R478" i="44"/>
  <c r="R486" i="44"/>
  <c r="S482" i="44"/>
  <c r="R481" i="44"/>
  <c r="R477" i="44"/>
  <c r="S479" i="44"/>
  <c r="R467" i="44"/>
  <c r="R473" i="44"/>
  <c r="S474" i="44"/>
  <c r="R464" i="44"/>
  <c r="S457" i="44"/>
  <c r="S459" i="44"/>
  <c r="R462" i="44"/>
  <c r="S461" i="44"/>
  <c r="S460" i="44"/>
  <c r="R613" i="44"/>
  <c r="S615" i="44"/>
  <c r="S598" i="44"/>
  <c r="S608" i="44"/>
  <c r="S603" i="44"/>
  <c r="S595" i="44"/>
  <c r="S578" i="44"/>
  <c r="S588" i="44"/>
  <c r="S583" i="44"/>
  <c r="S570" i="44"/>
  <c r="S565" i="44"/>
  <c r="S548" i="44"/>
  <c r="S575" i="44"/>
  <c r="S558" i="44"/>
  <c r="S553" i="44"/>
  <c r="S541" i="44"/>
  <c r="S536" i="44"/>
  <c r="S519" i="44"/>
  <c r="S514" i="44"/>
  <c r="S497" i="44"/>
  <c r="S492" i="44"/>
  <c r="S470" i="44"/>
  <c r="S465" i="44"/>
  <c r="S546" i="44"/>
  <c r="S529" i="44"/>
  <c r="S524" i="44"/>
  <c r="S507" i="44"/>
  <c r="S502" i="44"/>
  <c r="S480" i="44"/>
  <c r="S475" i="44"/>
  <c r="S458" i="44"/>
  <c r="S539" i="44"/>
  <c r="S534" i="44"/>
  <c r="S517" i="44"/>
  <c r="S512" i="44"/>
  <c r="S490" i="44"/>
  <c r="S485" i="44"/>
  <c r="S468" i="44"/>
  <c r="S463" i="44"/>
  <c r="Z331" i="44" l="1"/>
  <c r="Z347" i="44" s="1"/>
  <c r="C377" i="45"/>
  <c r="I377" i="45"/>
  <c r="K377" i="45"/>
  <c r="M377" i="45"/>
  <c r="P377" i="45"/>
  <c r="Q377" i="45"/>
  <c r="R377" i="45"/>
  <c r="S377" i="45" s="1"/>
  <c r="I378" i="45"/>
  <c r="K378" i="45"/>
  <c r="M378" i="45"/>
  <c r="P378" i="45"/>
  <c r="Q378" i="45"/>
  <c r="R378" i="45"/>
  <c r="S378" i="45" s="1"/>
  <c r="I379" i="45"/>
  <c r="K379" i="45"/>
  <c r="M379" i="45"/>
  <c r="P379" i="45"/>
  <c r="Q379" i="45"/>
  <c r="R379" i="45"/>
  <c r="S379" i="45"/>
  <c r="I380" i="45"/>
  <c r="K380" i="45"/>
  <c r="M380" i="45"/>
  <c r="P380" i="45"/>
  <c r="Q380" i="45"/>
  <c r="R380" i="45"/>
  <c r="S380" i="45" s="1"/>
  <c r="I381" i="45"/>
  <c r="K381" i="45"/>
  <c r="M381" i="45"/>
  <c r="P381" i="45"/>
  <c r="Q381" i="45"/>
  <c r="R381" i="45"/>
  <c r="S381" i="45"/>
  <c r="I382" i="45"/>
  <c r="K382" i="45"/>
  <c r="M382" i="45"/>
  <c r="P382" i="45"/>
  <c r="Q382" i="45"/>
  <c r="R382" i="45"/>
  <c r="S382" i="45"/>
  <c r="I383" i="45"/>
  <c r="K383" i="45"/>
  <c r="M383" i="45"/>
  <c r="P383" i="45"/>
  <c r="Q383" i="45"/>
  <c r="R383" i="45"/>
  <c r="S383" i="45" s="1"/>
  <c r="I384" i="45"/>
  <c r="K384" i="45"/>
  <c r="M384" i="45"/>
  <c r="P384" i="45"/>
  <c r="Q384" i="45"/>
  <c r="R384" i="45"/>
  <c r="S384" i="45"/>
  <c r="I385" i="45"/>
  <c r="K385" i="45"/>
  <c r="M385" i="45"/>
  <c r="P385" i="45"/>
  <c r="Q385" i="45"/>
  <c r="R385" i="45"/>
  <c r="S385" i="45" s="1"/>
  <c r="I386" i="45"/>
  <c r="K386" i="45"/>
  <c r="M386" i="45"/>
  <c r="P386" i="45"/>
  <c r="Q386" i="45"/>
  <c r="R386" i="45"/>
  <c r="S386" i="45" s="1"/>
  <c r="C387" i="45"/>
  <c r="I387" i="45"/>
  <c r="K387" i="45"/>
  <c r="M387" i="45"/>
  <c r="P387" i="45"/>
  <c r="Q387" i="45"/>
  <c r="R387" i="45"/>
  <c r="S387" i="45" s="1"/>
  <c r="I388" i="45"/>
  <c r="K388" i="45"/>
  <c r="M388" i="45"/>
  <c r="P388" i="45"/>
  <c r="Q388" i="45"/>
  <c r="R388" i="45"/>
  <c r="S388" i="45" s="1"/>
  <c r="I389" i="45"/>
  <c r="K389" i="45"/>
  <c r="M389" i="45"/>
  <c r="P389" i="45"/>
  <c r="Q389" i="45"/>
  <c r="R389" i="45"/>
  <c r="S389" i="45" s="1"/>
  <c r="I390" i="45"/>
  <c r="K390" i="45"/>
  <c r="M390" i="45"/>
  <c r="P390" i="45"/>
  <c r="Q390" i="45"/>
  <c r="R390" i="45"/>
  <c r="S390" i="45"/>
  <c r="I391" i="45"/>
  <c r="K391" i="45"/>
  <c r="M391" i="45"/>
  <c r="P391" i="45"/>
  <c r="Q391" i="45"/>
  <c r="R391" i="45"/>
  <c r="S391" i="45" s="1"/>
  <c r="I392" i="45"/>
  <c r="K392" i="45"/>
  <c r="M392" i="45"/>
  <c r="P392" i="45"/>
  <c r="Q392" i="45"/>
  <c r="R392" i="45"/>
  <c r="S392" i="45" s="1"/>
  <c r="I393" i="45"/>
  <c r="K393" i="45"/>
  <c r="M393" i="45"/>
  <c r="P393" i="45"/>
  <c r="Q393" i="45"/>
  <c r="R393" i="45"/>
  <c r="S393" i="45" s="1"/>
  <c r="I394" i="45"/>
  <c r="K394" i="45"/>
  <c r="M394" i="45"/>
  <c r="P394" i="45"/>
  <c r="Q394" i="45"/>
  <c r="R394" i="45"/>
  <c r="S394" i="45" s="1"/>
  <c r="I395" i="45"/>
  <c r="K395" i="45"/>
  <c r="M395" i="45"/>
  <c r="P395" i="45"/>
  <c r="Q395" i="45"/>
  <c r="R395" i="45"/>
  <c r="S395" i="45" s="1"/>
  <c r="I396" i="45"/>
  <c r="K396" i="45"/>
  <c r="M396" i="45"/>
  <c r="P396" i="45"/>
  <c r="Q396" i="45"/>
  <c r="R396" i="45"/>
  <c r="S396" i="45" s="1"/>
  <c r="C397" i="45"/>
  <c r="I397" i="45"/>
  <c r="K397" i="45"/>
  <c r="M397" i="45"/>
  <c r="P397" i="45"/>
  <c r="Q397" i="45"/>
  <c r="R397" i="45"/>
  <c r="S397" i="45" s="1"/>
  <c r="I398" i="45"/>
  <c r="K398" i="45"/>
  <c r="M398" i="45"/>
  <c r="P398" i="45"/>
  <c r="Q398" i="45"/>
  <c r="R398" i="45"/>
  <c r="S398" i="45" s="1"/>
  <c r="I399" i="45"/>
  <c r="K399" i="45"/>
  <c r="M399" i="45"/>
  <c r="P399" i="45"/>
  <c r="Q399" i="45"/>
  <c r="R399" i="45"/>
  <c r="S399" i="45" s="1"/>
  <c r="I400" i="45"/>
  <c r="K400" i="45"/>
  <c r="M400" i="45"/>
  <c r="P400" i="45"/>
  <c r="Q400" i="45"/>
  <c r="R400" i="45"/>
  <c r="S400" i="45" s="1"/>
  <c r="I401" i="45"/>
  <c r="K401" i="45"/>
  <c r="M401" i="45"/>
  <c r="P401" i="45"/>
  <c r="Q401" i="45"/>
  <c r="R401" i="45"/>
  <c r="S401" i="45" s="1"/>
  <c r="I402" i="45"/>
  <c r="K402" i="45"/>
  <c r="M402" i="45"/>
  <c r="P402" i="45"/>
  <c r="Q402" i="45"/>
  <c r="R402" i="45"/>
  <c r="S402" i="45" s="1"/>
  <c r="I403" i="45"/>
  <c r="K403" i="45"/>
  <c r="M403" i="45"/>
  <c r="P403" i="45"/>
  <c r="Q403" i="45"/>
  <c r="R403" i="45"/>
  <c r="S403" i="45" s="1"/>
  <c r="I404" i="45"/>
  <c r="K404" i="45"/>
  <c r="M404" i="45"/>
  <c r="P404" i="45"/>
  <c r="Q404" i="45"/>
  <c r="R404" i="45"/>
  <c r="S404" i="45" s="1"/>
  <c r="I405" i="45"/>
  <c r="K405" i="45"/>
  <c r="M405" i="45"/>
  <c r="P405" i="45"/>
  <c r="Q405" i="45"/>
  <c r="R405" i="45"/>
  <c r="S405" i="45" s="1"/>
  <c r="I406" i="45"/>
  <c r="K406" i="45"/>
  <c r="M406" i="45"/>
  <c r="P406" i="45"/>
  <c r="Q406" i="45"/>
  <c r="R406" i="45"/>
  <c r="S406" i="45" s="1"/>
  <c r="C407" i="45"/>
  <c r="I407" i="45"/>
  <c r="K407" i="45"/>
  <c r="M407" i="45"/>
  <c r="P407" i="45"/>
  <c r="Q407" i="45"/>
  <c r="R407" i="45"/>
  <c r="S407" i="45"/>
  <c r="I408" i="45"/>
  <c r="K408" i="45"/>
  <c r="M408" i="45"/>
  <c r="P408" i="45"/>
  <c r="Q408" i="45"/>
  <c r="R408" i="45"/>
  <c r="S408" i="45" s="1"/>
  <c r="I409" i="45"/>
  <c r="K409" i="45"/>
  <c r="M409" i="45"/>
  <c r="P409" i="45"/>
  <c r="Q409" i="45"/>
  <c r="R409" i="45"/>
  <c r="S409" i="45" s="1"/>
  <c r="I410" i="45"/>
  <c r="K410" i="45"/>
  <c r="M410" i="45"/>
  <c r="P410" i="45"/>
  <c r="Q410" i="45"/>
  <c r="R410" i="45"/>
  <c r="S410" i="45" s="1"/>
  <c r="I411" i="45"/>
  <c r="K411" i="45"/>
  <c r="M411" i="45"/>
  <c r="P411" i="45"/>
  <c r="Q411" i="45"/>
  <c r="R411" i="45"/>
  <c r="S411" i="45" s="1"/>
  <c r="I412" i="45"/>
  <c r="K412" i="45"/>
  <c r="M412" i="45"/>
  <c r="P412" i="45"/>
  <c r="Q412" i="45"/>
  <c r="R412" i="45"/>
  <c r="S412" i="45"/>
  <c r="I413" i="45"/>
  <c r="K413" i="45"/>
  <c r="M413" i="45"/>
  <c r="P413" i="45"/>
  <c r="Q413" i="45"/>
  <c r="R413" i="45"/>
  <c r="S413" i="45" s="1"/>
  <c r="I414" i="45"/>
  <c r="K414" i="45"/>
  <c r="M414" i="45"/>
  <c r="P414" i="45"/>
  <c r="Q414" i="45"/>
  <c r="R414" i="45"/>
  <c r="S414" i="45"/>
  <c r="I415" i="45"/>
  <c r="K415" i="45"/>
  <c r="M415" i="45"/>
  <c r="P415" i="45"/>
  <c r="Q415" i="45"/>
  <c r="R415" i="45"/>
  <c r="S415" i="45" s="1"/>
  <c r="I416" i="45"/>
  <c r="K416" i="45"/>
  <c r="M416" i="45"/>
  <c r="P416" i="45"/>
  <c r="Q416" i="45"/>
  <c r="R416" i="45"/>
  <c r="S416" i="45" s="1"/>
  <c r="C337" i="45"/>
  <c r="I337" i="45"/>
  <c r="K337" i="45"/>
  <c r="M337" i="45"/>
  <c r="P337" i="45"/>
  <c r="Q337" i="45"/>
  <c r="R337" i="45"/>
  <c r="S337" i="45"/>
  <c r="I338" i="45"/>
  <c r="K338" i="45"/>
  <c r="M338" i="45"/>
  <c r="P338" i="45"/>
  <c r="Q338" i="45"/>
  <c r="R338" i="45"/>
  <c r="S338" i="45" s="1"/>
  <c r="I339" i="45"/>
  <c r="K339" i="45"/>
  <c r="M339" i="45"/>
  <c r="P339" i="45"/>
  <c r="Q339" i="45"/>
  <c r="R339" i="45"/>
  <c r="S339" i="45" s="1"/>
  <c r="I340" i="45"/>
  <c r="K340" i="45"/>
  <c r="M340" i="45"/>
  <c r="P340" i="45"/>
  <c r="Q340" i="45"/>
  <c r="R340" i="45"/>
  <c r="S340" i="45" s="1"/>
  <c r="I341" i="45"/>
  <c r="K341" i="45"/>
  <c r="M341" i="45"/>
  <c r="P341" i="45"/>
  <c r="Q341" i="45"/>
  <c r="R341" i="45"/>
  <c r="S341" i="45" s="1"/>
  <c r="I342" i="45"/>
  <c r="K342" i="45"/>
  <c r="M342" i="45"/>
  <c r="P342" i="45"/>
  <c r="Q342" i="45"/>
  <c r="R342" i="45"/>
  <c r="S342" i="45" s="1"/>
  <c r="I343" i="45"/>
  <c r="K343" i="45"/>
  <c r="M343" i="45"/>
  <c r="P343" i="45"/>
  <c r="Q343" i="45"/>
  <c r="R343" i="45"/>
  <c r="S343" i="45" s="1"/>
  <c r="I344" i="45"/>
  <c r="K344" i="45"/>
  <c r="M344" i="45"/>
  <c r="P344" i="45"/>
  <c r="Q344" i="45"/>
  <c r="R344" i="45"/>
  <c r="S344" i="45" s="1"/>
  <c r="I345" i="45"/>
  <c r="K345" i="45"/>
  <c r="M345" i="45"/>
  <c r="P345" i="45"/>
  <c r="Q345" i="45"/>
  <c r="R345" i="45"/>
  <c r="S345" i="45" s="1"/>
  <c r="I346" i="45"/>
  <c r="K346" i="45"/>
  <c r="M346" i="45"/>
  <c r="P346" i="45"/>
  <c r="Q346" i="45"/>
  <c r="R346" i="45"/>
  <c r="S346" i="45"/>
  <c r="C347" i="45"/>
  <c r="I347" i="45"/>
  <c r="K347" i="45"/>
  <c r="M347" i="45"/>
  <c r="P347" i="45"/>
  <c r="Q347" i="45"/>
  <c r="R347" i="45"/>
  <c r="S347" i="45" s="1"/>
  <c r="I348" i="45"/>
  <c r="K348" i="45"/>
  <c r="M348" i="45"/>
  <c r="P348" i="45"/>
  <c r="Q348" i="45"/>
  <c r="R348" i="45"/>
  <c r="S348" i="45" s="1"/>
  <c r="I349" i="45"/>
  <c r="K349" i="45"/>
  <c r="M349" i="45"/>
  <c r="P349" i="45"/>
  <c r="Q349" i="45"/>
  <c r="R349" i="45"/>
  <c r="S349" i="45" s="1"/>
  <c r="I350" i="45"/>
  <c r="K350" i="45"/>
  <c r="M350" i="45"/>
  <c r="P350" i="45"/>
  <c r="Q350" i="45"/>
  <c r="R350" i="45"/>
  <c r="S350" i="45" s="1"/>
  <c r="I351" i="45"/>
  <c r="K351" i="45"/>
  <c r="M351" i="45"/>
  <c r="P351" i="45"/>
  <c r="Q351" i="45"/>
  <c r="R351" i="45"/>
  <c r="S351" i="45" s="1"/>
  <c r="I352" i="45"/>
  <c r="K352" i="45"/>
  <c r="M352" i="45"/>
  <c r="P352" i="45"/>
  <c r="Q352" i="45"/>
  <c r="R352" i="45"/>
  <c r="S352" i="45" s="1"/>
  <c r="I353" i="45"/>
  <c r="K353" i="45"/>
  <c r="M353" i="45"/>
  <c r="P353" i="45"/>
  <c r="Q353" i="45"/>
  <c r="R353" i="45"/>
  <c r="S353" i="45" s="1"/>
  <c r="I354" i="45"/>
  <c r="K354" i="45"/>
  <c r="M354" i="45"/>
  <c r="P354" i="45"/>
  <c r="Q354" i="45"/>
  <c r="R354" i="45"/>
  <c r="S354" i="45" s="1"/>
  <c r="I355" i="45"/>
  <c r="K355" i="45"/>
  <c r="M355" i="45"/>
  <c r="P355" i="45"/>
  <c r="Q355" i="45"/>
  <c r="R355" i="45"/>
  <c r="S355" i="45" s="1"/>
  <c r="I356" i="45"/>
  <c r="K356" i="45"/>
  <c r="M356" i="45"/>
  <c r="P356" i="45"/>
  <c r="Q356" i="45"/>
  <c r="R356" i="45"/>
  <c r="S356" i="45" s="1"/>
  <c r="C357" i="45"/>
  <c r="I357" i="45"/>
  <c r="K357" i="45"/>
  <c r="M357" i="45"/>
  <c r="P357" i="45"/>
  <c r="Q357" i="45"/>
  <c r="R357" i="45"/>
  <c r="S357" i="45" s="1"/>
  <c r="I358" i="45"/>
  <c r="K358" i="45"/>
  <c r="M358" i="45"/>
  <c r="P358" i="45"/>
  <c r="Q358" i="45"/>
  <c r="R358" i="45"/>
  <c r="S358" i="45" s="1"/>
  <c r="I359" i="45"/>
  <c r="K359" i="45"/>
  <c r="M359" i="45"/>
  <c r="P359" i="45"/>
  <c r="Q359" i="45"/>
  <c r="R359" i="45"/>
  <c r="S359" i="45" s="1"/>
  <c r="I360" i="45"/>
  <c r="K360" i="45"/>
  <c r="M360" i="45"/>
  <c r="P360" i="45"/>
  <c r="Q360" i="45"/>
  <c r="R360" i="45"/>
  <c r="S360" i="45" s="1"/>
  <c r="I361" i="45"/>
  <c r="K361" i="45"/>
  <c r="M361" i="45"/>
  <c r="P361" i="45"/>
  <c r="Q361" i="45"/>
  <c r="R361" i="45"/>
  <c r="S361" i="45"/>
  <c r="I362" i="45"/>
  <c r="K362" i="45"/>
  <c r="M362" i="45"/>
  <c r="P362" i="45"/>
  <c r="Q362" i="45"/>
  <c r="R362" i="45"/>
  <c r="S362" i="45" s="1"/>
  <c r="I363" i="45"/>
  <c r="K363" i="45"/>
  <c r="M363" i="45"/>
  <c r="P363" i="45"/>
  <c r="Q363" i="45"/>
  <c r="R363" i="45"/>
  <c r="S363" i="45"/>
  <c r="I364" i="45"/>
  <c r="K364" i="45"/>
  <c r="M364" i="45"/>
  <c r="P364" i="45"/>
  <c r="Q364" i="45"/>
  <c r="R364" i="45"/>
  <c r="S364" i="45" s="1"/>
  <c r="I365" i="45"/>
  <c r="K365" i="45"/>
  <c r="M365" i="45"/>
  <c r="P365" i="45"/>
  <c r="Q365" i="45"/>
  <c r="R365" i="45"/>
  <c r="S365" i="45" s="1"/>
  <c r="I366" i="45"/>
  <c r="K366" i="45"/>
  <c r="M366" i="45"/>
  <c r="P366" i="45"/>
  <c r="Q366" i="45"/>
  <c r="R366" i="45"/>
  <c r="S366" i="45"/>
  <c r="C367" i="45"/>
  <c r="I367" i="45"/>
  <c r="K367" i="45"/>
  <c r="M367" i="45"/>
  <c r="P367" i="45"/>
  <c r="Q367" i="45"/>
  <c r="R367" i="45"/>
  <c r="S367" i="45" s="1"/>
  <c r="I368" i="45"/>
  <c r="K368" i="45"/>
  <c r="M368" i="45"/>
  <c r="P368" i="45"/>
  <c r="Q368" i="45"/>
  <c r="R368" i="45"/>
  <c r="S368" i="45" s="1"/>
  <c r="I369" i="45"/>
  <c r="K369" i="45"/>
  <c r="M369" i="45"/>
  <c r="P369" i="45"/>
  <c r="Q369" i="45"/>
  <c r="R369" i="45"/>
  <c r="S369" i="45" s="1"/>
  <c r="I370" i="45"/>
  <c r="K370" i="45"/>
  <c r="M370" i="45"/>
  <c r="P370" i="45"/>
  <c r="Q370" i="45"/>
  <c r="R370" i="45"/>
  <c r="S370" i="45" s="1"/>
  <c r="I371" i="45"/>
  <c r="K371" i="45"/>
  <c r="M371" i="45"/>
  <c r="P371" i="45"/>
  <c r="Q371" i="45"/>
  <c r="R371" i="45"/>
  <c r="S371" i="45" s="1"/>
  <c r="I372" i="45"/>
  <c r="K372" i="45"/>
  <c r="M372" i="45"/>
  <c r="P372" i="45"/>
  <c r="Q372" i="45"/>
  <c r="R372" i="45"/>
  <c r="S372" i="45" s="1"/>
  <c r="I373" i="45"/>
  <c r="K373" i="45"/>
  <c r="M373" i="45"/>
  <c r="P373" i="45"/>
  <c r="Q373" i="45"/>
  <c r="R373" i="45"/>
  <c r="S373" i="45" s="1"/>
  <c r="I374" i="45"/>
  <c r="K374" i="45"/>
  <c r="M374" i="45"/>
  <c r="P374" i="45"/>
  <c r="Q374" i="45"/>
  <c r="R374" i="45"/>
  <c r="S374" i="45" s="1"/>
  <c r="I375" i="45"/>
  <c r="K375" i="45"/>
  <c r="M375" i="45"/>
  <c r="P375" i="45"/>
  <c r="Q375" i="45"/>
  <c r="R375" i="45"/>
  <c r="S375" i="45" s="1"/>
  <c r="I376" i="45"/>
  <c r="K376" i="45"/>
  <c r="M376" i="45"/>
  <c r="P376" i="45"/>
  <c r="Q376" i="45"/>
  <c r="R376" i="45"/>
  <c r="S376" i="45" s="1"/>
  <c r="C327" i="45"/>
  <c r="I327" i="45"/>
  <c r="K327" i="45"/>
  <c r="M327" i="45"/>
  <c r="P327" i="45"/>
  <c r="Q327" i="45"/>
  <c r="R327" i="45"/>
  <c r="S327" i="45" s="1"/>
  <c r="I328" i="45"/>
  <c r="K328" i="45"/>
  <c r="M328" i="45"/>
  <c r="P328" i="45"/>
  <c r="Q328" i="45"/>
  <c r="R328" i="45"/>
  <c r="S328" i="45" s="1"/>
  <c r="I329" i="45"/>
  <c r="K329" i="45"/>
  <c r="M329" i="45"/>
  <c r="P329" i="45"/>
  <c r="Q329" i="45"/>
  <c r="R329" i="45"/>
  <c r="S329" i="45" s="1"/>
  <c r="I330" i="45"/>
  <c r="K330" i="45"/>
  <c r="M330" i="45"/>
  <c r="P330" i="45"/>
  <c r="Q330" i="45"/>
  <c r="R330" i="45"/>
  <c r="S330" i="45" s="1"/>
  <c r="I331" i="45"/>
  <c r="K331" i="45"/>
  <c r="M331" i="45"/>
  <c r="P331" i="45"/>
  <c r="Q331" i="45"/>
  <c r="R331" i="45"/>
  <c r="S331" i="45" s="1"/>
  <c r="I332" i="45"/>
  <c r="K332" i="45"/>
  <c r="M332" i="45"/>
  <c r="P332" i="45"/>
  <c r="Q332" i="45"/>
  <c r="R332" i="45"/>
  <c r="S332" i="45" s="1"/>
  <c r="I333" i="45"/>
  <c r="K333" i="45"/>
  <c r="M333" i="45"/>
  <c r="P333" i="45"/>
  <c r="Q333" i="45"/>
  <c r="R333" i="45"/>
  <c r="S333" i="45" s="1"/>
  <c r="I334" i="45"/>
  <c r="K334" i="45"/>
  <c r="M334" i="45"/>
  <c r="P334" i="45"/>
  <c r="Q334" i="45"/>
  <c r="R334" i="45"/>
  <c r="S334" i="45" s="1"/>
  <c r="I335" i="45"/>
  <c r="K335" i="45"/>
  <c r="M335" i="45"/>
  <c r="P335" i="45"/>
  <c r="Q335" i="45"/>
  <c r="R335" i="45"/>
  <c r="S335" i="45" s="1"/>
  <c r="I336" i="45"/>
  <c r="K336" i="45"/>
  <c r="M336" i="45"/>
  <c r="P336" i="45"/>
  <c r="Q336" i="45"/>
  <c r="R336" i="45"/>
  <c r="S336" i="45" s="1"/>
  <c r="C337" i="44" l="1"/>
  <c r="I337" i="44"/>
  <c r="K337" i="44"/>
  <c r="M337" i="44"/>
  <c r="P337" i="44"/>
  <c r="Q337" i="44"/>
  <c r="R337" i="44" s="1"/>
  <c r="I338" i="44"/>
  <c r="K338" i="44"/>
  <c r="M338" i="44"/>
  <c r="P338" i="44"/>
  <c r="Q338" i="44"/>
  <c r="S338" i="44" s="1"/>
  <c r="I339" i="44"/>
  <c r="K339" i="44"/>
  <c r="M339" i="44"/>
  <c r="P339" i="44"/>
  <c r="Q339" i="44"/>
  <c r="R339" i="44" s="1"/>
  <c r="I340" i="44"/>
  <c r="K340" i="44"/>
  <c r="M340" i="44"/>
  <c r="P340" i="44"/>
  <c r="Q340" i="44"/>
  <c r="R340" i="44" s="1"/>
  <c r="I341" i="44"/>
  <c r="K341" i="44"/>
  <c r="M341" i="44"/>
  <c r="P341" i="44"/>
  <c r="Q341" i="44"/>
  <c r="R341" i="44" s="1"/>
  <c r="I342" i="44"/>
  <c r="K342" i="44"/>
  <c r="M342" i="44"/>
  <c r="P342" i="44"/>
  <c r="Q342" i="44"/>
  <c r="R342" i="44" s="1"/>
  <c r="I343" i="44"/>
  <c r="K343" i="44"/>
  <c r="M343" i="44"/>
  <c r="P343" i="44"/>
  <c r="Q343" i="44"/>
  <c r="R343" i="44" s="1"/>
  <c r="I344" i="44"/>
  <c r="K344" i="44"/>
  <c r="M344" i="44"/>
  <c r="P344" i="44"/>
  <c r="Q344" i="44"/>
  <c r="R344" i="44" s="1"/>
  <c r="I345" i="44"/>
  <c r="K345" i="44"/>
  <c r="M345" i="44"/>
  <c r="P345" i="44"/>
  <c r="Q345" i="44"/>
  <c r="R345" i="44" s="1"/>
  <c r="I346" i="44"/>
  <c r="K346" i="44"/>
  <c r="M346" i="44"/>
  <c r="P346" i="44"/>
  <c r="Q346" i="44"/>
  <c r="R346" i="44" s="1"/>
  <c r="C347" i="44"/>
  <c r="I347" i="44"/>
  <c r="K347" i="44"/>
  <c r="M347" i="44"/>
  <c r="P347" i="44"/>
  <c r="Q347" i="44"/>
  <c r="R347" i="44" s="1"/>
  <c r="I348" i="44"/>
  <c r="K348" i="44"/>
  <c r="M348" i="44"/>
  <c r="P348" i="44"/>
  <c r="Q348" i="44"/>
  <c r="R348" i="44" s="1"/>
  <c r="I349" i="44"/>
  <c r="K349" i="44"/>
  <c r="M349" i="44"/>
  <c r="P349" i="44"/>
  <c r="Q349" i="44"/>
  <c r="S349" i="44" s="1"/>
  <c r="I350" i="44"/>
  <c r="K350" i="44"/>
  <c r="M350" i="44"/>
  <c r="P350" i="44"/>
  <c r="Q350" i="44"/>
  <c r="R350" i="44" s="1"/>
  <c r="I351" i="44"/>
  <c r="K351" i="44"/>
  <c r="M351" i="44"/>
  <c r="P351" i="44"/>
  <c r="Q351" i="44"/>
  <c r="S351" i="44" s="1"/>
  <c r="R351" i="44"/>
  <c r="I352" i="44"/>
  <c r="K352" i="44"/>
  <c r="M352" i="44"/>
  <c r="P352" i="44"/>
  <c r="Q352" i="44"/>
  <c r="S352" i="44" s="1"/>
  <c r="I353" i="44"/>
  <c r="K353" i="44"/>
  <c r="M353" i="44"/>
  <c r="P353" i="44"/>
  <c r="Q353" i="44"/>
  <c r="S353" i="44" s="1"/>
  <c r="I354" i="44"/>
  <c r="K354" i="44"/>
  <c r="M354" i="44"/>
  <c r="P354" i="44"/>
  <c r="Q354" i="44"/>
  <c r="S354" i="44" s="1"/>
  <c r="I355" i="44"/>
  <c r="K355" i="44"/>
  <c r="M355" i="44"/>
  <c r="P355" i="44"/>
  <c r="Q355" i="44"/>
  <c r="S355" i="44" s="1"/>
  <c r="I356" i="44"/>
  <c r="K356" i="44"/>
  <c r="M356" i="44"/>
  <c r="P356" i="44"/>
  <c r="Q356" i="44"/>
  <c r="R356" i="44" s="1"/>
  <c r="C357" i="44"/>
  <c r="I357" i="44"/>
  <c r="K357" i="44"/>
  <c r="M357" i="44"/>
  <c r="P357" i="44"/>
  <c r="Q357" i="44"/>
  <c r="S357" i="44" s="1"/>
  <c r="I358" i="44"/>
  <c r="K358" i="44"/>
  <c r="M358" i="44"/>
  <c r="P358" i="44"/>
  <c r="Q358" i="44"/>
  <c r="S358" i="44" s="1"/>
  <c r="I359" i="44"/>
  <c r="K359" i="44"/>
  <c r="M359" i="44"/>
  <c r="P359" i="44"/>
  <c r="Q359" i="44"/>
  <c r="R359" i="44" s="1"/>
  <c r="S359" i="44"/>
  <c r="I360" i="44"/>
  <c r="K360" i="44"/>
  <c r="M360" i="44"/>
  <c r="P360" i="44"/>
  <c r="Q360" i="44"/>
  <c r="S360" i="44" s="1"/>
  <c r="I361" i="44"/>
  <c r="K361" i="44"/>
  <c r="M361" i="44"/>
  <c r="P361" i="44"/>
  <c r="Q361" i="44"/>
  <c r="R361" i="44" s="1"/>
  <c r="I362" i="44"/>
  <c r="K362" i="44"/>
  <c r="M362" i="44"/>
  <c r="P362" i="44"/>
  <c r="Q362" i="44"/>
  <c r="S362" i="44" s="1"/>
  <c r="I363" i="44"/>
  <c r="K363" i="44"/>
  <c r="M363" i="44"/>
  <c r="P363" i="44"/>
  <c r="Q363" i="44"/>
  <c r="S363" i="44" s="1"/>
  <c r="I364" i="44"/>
  <c r="K364" i="44"/>
  <c r="M364" i="44"/>
  <c r="P364" i="44"/>
  <c r="Q364" i="44"/>
  <c r="R364" i="44" s="1"/>
  <c r="I365" i="44"/>
  <c r="K365" i="44"/>
  <c r="M365" i="44"/>
  <c r="P365" i="44"/>
  <c r="Q365" i="44"/>
  <c r="R365" i="44" s="1"/>
  <c r="I366" i="44"/>
  <c r="K366" i="44"/>
  <c r="M366" i="44"/>
  <c r="P366" i="44"/>
  <c r="Q366" i="44"/>
  <c r="R366" i="44" s="1"/>
  <c r="C367" i="44"/>
  <c r="I367" i="44"/>
  <c r="K367" i="44"/>
  <c r="M367" i="44"/>
  <c r="P367" i="44"/>
  <c r="Q367" i="44"/>
  <c r="R367" i="44" s="1"/>
  <c r="I368" i="44"/>
  <c r="K368" i="44"/>
  <c r="M368" i="44"/>
  <c r="P368" i="44"/>
  <c r="Q368" i="44"/>
  <c r="R368" i="44"/>
  <c r="S368" i="44"/>
  <c r="I369" i="44"/>
  <c r="K369" i="44"/>
  <c r="M369" i="44"/>
  <c r="P369" i="44"/>
  <c r="Q369" i="44"/>
  <c r="R369" i="44" s="1"/>
  <c r="I370" i="44"/>
  <c r="K370" i="44"/>
  <c r="M370" i="44"/>
  <c r="P370" i="44"/>
  <c r="Q370" i="44"/>
  <c r="R370" i="44" s="1"/>
  <c r="I371" i="44"/>
  <c r="K371" i="44"/>
  <c r="M371" i="44"/>
  <c r="P371" i="44"/>
  <c r="Q371" i="44"/>
  <c r="S371" i="44" s="1"/>
  <c r="I372" i="44"/>
  <c r="K372" i="44"/>
  <c r="M372" i="44"/>
  <c r="P372" i="44"/>
  <c r="Q372" i="44"/>
  <c r="R372" i="44" s="1"/>
  <c r="I373" i="44"/>
  <c r="K373" i="44"/>
  <c r="M373" i="44"/>
  <c r="P373" i="44"/>
  <c r="Q373" i="44"/>
  <c r="S373" i="44" s="1"/>
  <c r="I374" i="44"/>
  <c r="K374" i="44"/>
  <c r="M374" i="44"/>
  <c r="P374" i="44"/>
  <c r="Q374" i="44"/>
  <c r="S374" i="44" s="1"/>
  <c r="R374" i="44"/>
  <c r="I375" i="44"/>
  <c r="K375" i="44"/>
  <c r="M375" i="44"/>
  <c r="P375" i="44"/>
  <c r="Q375" i="44"/>
  <c r="S375" i="44" s="1"/>
  <c r="I376" i="44"/>
  <c r="K376" i="44"/>
  <c r="M376" i="44"/>
  <c r="P376" i="44"/>
  <c r="Q376" i="44"/>
  <c r="S376" i="44" s="1"/>
  <c r="C377" i="44"/>
  <c r="I377" i="44"/>
  <c r="K377" i="44"/>
  <c r="M377" i="44"/>
  <c r="P377" i="44"/>
  <c r="Q377" i="44"/>
  <c r="R377" i="44" s="1"/>
  <c r="I378" i="44"/>
  <c r="K378" i="44"/>
  <c r="M378" i="44"/>
  <c r="P378" i="44"/>
  <c r="Q378" i="44"/>
  <c r="R378" i="44"/>
  <c r="S378" i="44"/>
  <c r="I379" i="44"/>
  <c r="K379" i="44"/>
  <c r="M379" i="44"/>
  <c r="P379" i="44"/>
  <c r="Q379" i="44"/>
  <c r="S379" i="44" s="1"/>
  <c r="I380" i="44"/>
  <c r="K380" i="44"/>
  <c r="M380" i="44"/>
  <c r="P380" i="44"/>
  <c r="Q380" i="44"/>
  <c r="S380" i="44" s="1"/>
  <c r="R380" i="44"/>
  <c r="I381" i="44"/>
  <c r="K381" i="44"/>
  <c r="M381" i="44"/>
  <c r="P381" i="44"/>
  <c r="Q381" i="44"/>
  <c r="R381" i="44" s="1"/>
  <c r="I382" i="44"/>
  <c r="K382" i="44"/>
  <c r="M382" i="44"/>
  <c r="P382" i="44"/>
  <c r="Q382" i="44"/>
  <c r="S382" i="44" s="1"/>
  <c r="I383" i="44"/>
  <c r="K383" i="44"/>
  <c r="M383" i="44"/>
  <c r="P383" i="44"/>
  <c r="Q383" i="44"/>
  <c r="S383" i="44" s="1"/>
  <c r="R383" i="44"/>
  <c r="I384" i="44"/>
  <c r="K384" i="44"/>
  <c r="M384" i="44"/>
  <c r="P384" i="44"/>
  <c r="Q384" i="44"/>
  <c r="R384" i="44" s="1"/>
  <c r="I385" i="44"/>
  <c r="K385" i="44"/>
  <c r="M385" i="44"/>
  <c r="P385" i="44"/>
  <c r="Q385" i="44"/>
  <c r="S385" i="44" s="1"/>
  <c r="I386" i="44"/>
  <c r="K386" i="44"/>
  <c r="M386" i="44"/>
  <c r="P386" i="44"/>
  <c r="Q386" i="44"/>
  <c r="R386" i="44" s="1"/>
  <c r="C387" i="44"/>
  <c r="I387" i="44"/>
  <c r="K387" i="44"/>
  <c r="M387" i="44"/>
  <c r="P387" i="44"/>
  <c r="Q387" i="44"/>
  <c r="S387" i="44" s="1"/>
  <c r="I388" i="44"/>
  <c r="K388" i="44"/>
  <c r="M388" i="44"/>
  <c r="P388" i="44"/>
  <c r="Q388" i="44"/>
  <c r="S388" i="44" s="1"/>
  <c r="R388" i="44"/>
  <c r="I389" i="44"/>
  <c r="K389" i="44"/>
  <c r="M389" i="44"/>
  <c r="P389" i="44"/>
  <c r="Q389" i="44"/>
  <c r="S389" i="44" s="1"/>
  <c r="I390" i="44"/>
  <c r="K390" i="44"/>
  <c r="M390" i="44"/>
  <c r="P390" i="44"/>
  <c r="Q390" i="44"/>
  <c r="S390" i="44" s="1"/>
  <c r="I391" i="44"/>
  <c r="K391" i="44"/>
  <c r="M391" i="44"/>
  <c r="P391" i="44"/>
  <c r="Q391" i="44"/>
  <c r="R391" i="44" s="1"/>
  <c r="I392" i="44"/>
  <c r="K392" i="44"/>
  <c r="M392" i="44"/>
  <c r="P392" i="44"/>
  <c r="Q392" i="44"/>
  <c r="R392" i="44" s="1"/>
  <c r="I393" i="44"/>
  <c r="K393" i="44"/>
  <c r="M393" i="44"/>
  <c r="P393" i="44"/>
  <c r="Q393" i="44"/>
  <c r="R393" i="44" s="1"/>
  <c r="I394" i="44"/>
  <c r="K394" i="44"/>
  <c r="M394" i="44"/>
  <c r="P394" i="44"/>
  <c r="Q394" i="44"/>
  <c r="R394" i="44" s="1"/>
  <c r="I395" i="44"/>
  <c r="K395" i="44"/>
  <c r="M395" i="44"/>
  <c r="P395" i="44"/>
  <c r="Q395" i="44"/>
  <c r="R395" i="44" s="1"/>
  <c r="I396" i="44"/>
  <c r="K396" i="44"/>
  <c r="M396" i="44"/>
  <c r="P396" i="44"/>
  <c r="Q396" i="44"/>
  <c r="S396" i="44" s="1"/>
  <c r="C397" i="44"/>
  <c r="I397" i="44"/>
  <c r="K397" i="44"/>
  <c r="M397" i="44"/>
  <c r="P397" i="44"/>
  <c r="Q397" i="44"/>
  <c r="R397" i="44" s="1"/>
  <c r="I398" i="44"/>
  <c r="K398" i="44"/>
  <c r="M398" i="44"/>
  <c r="P398" i="44"/>
  <c r="Q398" i="44"/>
  <c r="S398" i="44" s="1"/>
  <c r="I399" i="44"/>
  <c r="K399" i="44"/>
  <c r="M399" i="44"/>
  <c r="P399" i="44"/>
  <c r="Q399" i="44"/>
  <c r="R399" i="44" s="1"/>
  <c r="I400" i="44"/>
  <c r="K400" i="44"/>
  <c r="M400" i="44"/>
  <c r="P400" i="44"/>
  <c r="Q400" i="44"/>
  <c r="R400" i="44" s="1"/>
  <c r="I401" i="44"/>
  <c r="K401" i="44"/>
  <c r="M401" i="44"/>
  <c r="P401" i="44"/>
  <c r="Q401" i="44"/>
  <c r="S401" i="44" s="1"/>
  <c r="R401" i="44"/>
  <c r="I402" i="44"/>
  <c r="K402" i="44"/>
  <c r="M402" i="44"/>
  <c r="P402" i="44"/>
  <c r="Q402" i="44"/>
  <c r="S402" i="44" s="1"/>
  <c r="I403" i="44"/>
  <c r="K403" i="44"/>
  <c r="M403" i="44"/>
  <c r="P403" i="44"/>
  <c r="Q403" i="44"/>
  <c r="R403" i="44" s="1"/>
  <c r="I404" i="44"/>
  <c r="K404" i="44"/>
  <c r="M404" i="44"/>
  <c r="P404" i="44"/>
  <c r="Q404" i="44"/>
  <c r="S404" i="44" s="1"/>
  <c r="I405" i="44"/>
  <c r="K405" i="44"/>
  <c r="M405" i="44"/>
  <c r="P405" i="44"/>
  <c r="Q405" i="44"/>
  <c r="R405" i="44" s="1"/>
  <c r="I406" i="44"/>
  <c r="K406" i="44"/>
  <c r="M406" i="44"/>
  <c r="P406" i="44"/>
  <c r="Q406" i="44"/>
  <c r="S406" i="44" s="1"/>
  <c r="C407" i="44"/>
  <c r="I407" i="44"/>
  <c r="K407" i="44"/>
  <c r="M407" i="44"/>
  <c r="P407" i="44"/>
  <c r="Q407" i="44"/>
  <c r="S407" i="44" s="1"/>
  <c r="I408" i="44"/>
  <c r="K408" i="44"/>
  <c r="M408" i="44"/>
  <c r="P408" i="44"/>
  <c r="Q408" i="44"/>
  <c r="R408" i="44" s="1"/>
  <c r="I409" i="44"/>
  <c r="K409" i="44"/>
  <c r="M409" i="44"/>
  <c r="P409" i="44"/>
  <c r="Q409" i="44"/>
  <c r="S409" i="44" s="1"/>
  <c r="I410" i="44"/>
  <c r="K410" i="44"/>
  <c r="M410" i="44"/>
  <c r="P410" i="44"/>
  <c r="Q410" i="44"/>
  <c r="R410" i="44" s="1"/>
  <c r="I411" i="44"/>
  <c r="K411" i="44"/>
  <c r="M411" i="44"/>
  <c r="P411" i="44"/>
  <c r="Q411" i="44"/>
  <c r="R411" i="44" s="1"/>
  <c r="I412" i="44"/>
  <c r="K412" i="44"/>
  <c r="M412" i="44"/>
  <c r="P412" i="44"/>
  <c r="Q412" i="44"/>
  <c r="R412" i="44" s="1"/>
  <c r="I413" i="44"/>
  <c r="K413" i="44"/>
  <c r="M413" i="44"/>
  <c r="P413" i="44"/>
  <c r="Q413" i="44"/>
  <c r="R413" i="44" s="1"/>
  <c r="I414" i="44"/>
  <c r="K414" i="44"/>
  <c r="M414" i="44"/>
  <c r="P414" i="44"/>
  <c r="Q414" i="44"/>
  <c r="R414" i="44" s="1"/>
  <c r="I415" i="44"/>
  <c r="K415" i="44"/>
  <c r="M415" i="44"/>
  <c r="P415" i="44"/>
  <c r="Q415" i="44"/>
  <c r="R415" i="44" s="1"/>
  <c r="I416" i="44"/>
  <c r="K416" i="44"/>
  <c r="M416" i="44"/>
  <c r="P416" i="44"/>
  <c r="Q416" i="44"/>
  <c r="R416" i="44" s="1"/>
  <c r="C417" i="44"/>
  <c r="I417" i="44"/>
  <c r="K417" i="44"/>
  <c r="M417" i="44"/>
  <c r="P417" i="44"/>
  <c r="Q417" i="44"/>
  <c r="S417" i="44" s="1"/>
  <c r="I418" i="44"/>
  <c r="K418" i="44"/>
  <c r="M418" i="44"/>
  <c r="P418" i="44"/>
  <c r="Q418" i="44"/>
  <c r="R418" i="44" s="1"/>
  <c r="S418" i="44"/>
  <c r="I419" i="44"/>
  <c r="K419" i="44"/>
  <c r="M419" i="44"/>
  <c r="P419" i="44"/>
  <c r="Q419" i="44"/>
  <c r="R419" i="44" s="1"/>
  <c r="I420" i="44"/>
  <c r="K420" i="44"/>
  <c r="M420" i="44"/>
  <c r="P420" i="44"/>
  <c r="Q420" i="44"/>
  <c r="S420" i="44" s="1"/>
  <c r="I421" i="44"/>
  <c r="K421" i="44"/>
  <c r="M421" i="44"/>
  <c r="P421" i="44"/>
  <c r="Q421" i="44"/>
  <c r="R421" i="44" s="1"/>
  <c r="I422" i="44"/>
  <c r="K422" i="44"/>
  <c r="M422" i="44"/>
  <c r="P422" i="44"/>
  <c r="Q422" i="44"/>
  <c r="R422" i="44" s="1"/>
  <c r="S422" i="44"/>
  <c r="I423" i="44"/>
  <c r="K423" i="44"/>
  <c r="M423" i="44"/>
  <c r="P423" i="44"/>
  <c r="Q423" i="44"/>
  <c r="R423" i="44" s="1"/>
  <c r="I424" i="44"/>
  <c r="K424" i="44"/>
  <c r="M424" i="44"/>
  <c r="P424" i="44"/>
  <c r="Q424" i="44"/>
  <c r="S424" i="44" s="1"/>
  <c r="I425" i="44"/>
  <c r="K425" i="44"/>
  <c r="M425" i="44"/>
  <c r="P425" i="44"/>
  <c r="Q425" i="44"/>
  <c r="R425" i="44" s="1"/>
  <c r="I426" i="44"/>
  <c r="K426" i="44"/>
  <c r="M426" i="44"/>
  <c r="P426" i="44"/>
  <c r="Q426" i="44"/>
  <c r="S426" i="44" s="1"/>
  <c r="C427" i="44"/>
  <c r="I427" i="44"/>
  <c r="K427" i="44"/>
  <c r="M427" i="44"/>
  <c r="P427" i="44"/>
  <c r="Q427" i="44"/>
  <c r="R427" i="44" s="1"/>
  <c r="S427" i="44"/>
  <c r="I428" i="44"/>
  <c r="K428" i="44"/>
  <c r="M428" i="44"/>
  <c r="P428" i="44"/>
  <c r="Q428" i="44"/>
  <c r="R428" i="44" s="1"/>
  <c r="I429" i="44"/>
  <c r="K429" i="44"/>
  <c r="M429" i="44"/>
  <c r="P429" i="44"/>
  <c r="Q429" i="44"/>
  <c r="S429" i="44" s="1"/>
  <c r="I430" i="44"/>
  <c r="K430" i="44"/>
  <c r="M430" i="44"/>
  <c r="P430" i="44"/>
  <c r="Q430" i="44"/>
  <c r="R430" i="44" s="1"/>
  <c r="I431" i="44"/>
  <c r="K431" i="44"/>
  <c r="M431" i="44"/>
  <c r="P431" i="44"/>
  <c r="Q431" i="44"/>
  <c r="S431" i="44" s="1"/>
  <c r="I432" i="44"/>
  <c r="K432" i="44"/>
  <c r="M432" i="44"/>
  <c r="P432" i="44"/>
  <c r="Q432" i="44"/>
  <c r="R432" i="44"/>
  <c r="S432" i="44"/>
  <c r="I433" i="44"/>
  <c r="K433" i="44"/>
  <c r="M433" i="44"/>
  <c r="P433" i="44"/>
  <c r="Q433" i="44"/>
  <c r="R433" i="44" s="1"/>
  <c r="I434" i="44"/>
  <c r="K434" i="44"/>
  <c r="M434" i="44"/>
  <c r="P434" i="44"/>
  <c r="Q434" i="44"/>
  <c r="S434" i="44" s="1"/>
  <c r="I435" i="44"/>
  <c r="K435" i="44"/>
  <c r="M435" i="44"/>
  <c r="P435" i="44"/>
  <c r="Q435" i="44"/>
  <c r="S435" i="44" s="1"/>
  <c r="R435" i="44"/>
  <c r="I436" i="44"/>
  <c r="K436" i="44"/>
  <c r="M436" i="44"/>
  <c r="P436" i="44"/>
  <c r="Q436" i="44"/>
  <c r="R436" i="44" s="1"/>
  <c r="C437" i="44"/>
  <c r="I437" i="44"/>
  <c r="K437" i="44"/>
  <c r="M437" i="44"/>
  <c r="P437" i="44"/>
  <c r="Q437" i="44"/>
  <c r="R437" i="44" s="1"/>
  <c r="I438" i="44"/>
  <c r="K438" i="44"/>
  <c r="M438" i="44"/>
  <c r="P438" i="44"/>
  <c r="Q438" i="44"/>
  <c r="R438" i="44" s="1"/>
  <c r="S438" i="44"/>
  <c r="I439" i="44"/>
  <c r="K439" i="44"/>
  <c r="M439" i="44"/>
  <c r="P439" i="44"/>
  <c r="Q439" i="44"/>
  <c r="S439" i="44" s="1"/>
  <c r="I440" i="44"/>
  <c r="K440" i="44"/>
  <c r="M440" i="44"/>
  <c r="P440" i="44"/>
  <c r="Q440" i="44"/>
  <c r="S440" i="44" s="1"/>
  <c r="R440" i="44"/>
  <c r="I441" i="44"/>
  <c r="K441" i="44"/>
  <c r="M441" i="44"/>
  <c r="P441" i="44"/>
  <c r="Q441" i="44"/>
  <c r="R441" i="44" s="1"/>
  <c r="I442" i="44"/>
  <c r="K442" i="44"/>
  <c r="M442" i="44"/>
  <c r="P442" i="44"/>
  <c r="Q442" i="44"/>
  <c r="S442" i="44" s="1"/>
  <c r="I443" i="44"/>
  <c r="K443" i="44"/>
  <c r="M443" i="44"/>
  <c r="P443" i="44"/>
  <c r="Q443" i="44"/>
  <c r="R443" i="44" s="1"/>
  <c r="I444" i="44"/>
  <c r="K444" i="44"/>
  <c r="M444" i="44"/>
  <c r="P444" i="44"/>
  <c r="Q444" i="44"/>
  <c r="S444" i="44" s="1"/>
  <c r="I445" i="44"/>
  <c r="K445" i="44"/>
  <c r="M445" i="44"/>
  <c r="P445" i="44"/>
  <c r="Q445" i="44"/>
  <c r="R445" i="44" s="1"/>
  <c r="S445" i="44"/>
  <c r="I446" i="44"/>
  <c r="K446" i="44"/>
  <c r="M446" i="44"/>
  <c r="P446" i="44"/>
  <c r="Q446" i="44"/>
  <c r="S446" i="44" s="1"/>
  <c r="C447" i="44"/>
  <c r="I447" i="44"/>
  <c r="K447" i="44"/>
  <c r="M447" i="44"/>
  <c r="P447" i="44"/>
  <c r="Q447" i="44"/>
  <c r="R447" i="44"/>
  <c r="S447" i="44"/>
  <c r="I448" i="44"/>
  <c r="K448" i="44"/>
  <c r="M448" i="44"/>
  <c r="P448" i="44"/>
  <c r="Q448" i="44"/>
  <c r="R448" i="44" s="1"/>
  <c r="I449" i="44"/>
  <c r="K449" i="44"/>
  <c r="M449" i="44"/>
  <c r="P449" i="44"/>
  <c r="Q449" i="44"/>
  <c r="R449" i="44"/>
  <c r="S449" i="44"/>
  <c r="I450" i="44"/>
  <c r="K450" i="44"/>
  <c r="M450" i="44"/>
  <c r="P450" i="44"/>
  <c r="Q450" i="44"/>
  <c r="R450" i="44" s="1"/>
  <c r="I451" i="44"/>
  <c r="K451" i="44"/>
  <c r="M451" i="44"/>
  <c r="P451" i="44"/>
  <c r="Q451" i="44"/>
  <c r="S451" i="44" s="1"/>
  <c r="R451" i="44"/>
  <c r="I452" i="44"/>
  <c r="K452" i="44"/>
  <c r="M452" i="44"/>
  <c r="P452" i="44"/>
  <c r="Q452" i="44"/>
  <c r="S452" i="44" s="1"/>
  <c r="I453" i="44"/>
  <c r="K453" i="44"/>
  <c r="M453" i="44"/>
  <c r="P453" i="44"/>
  <c r="Q453" i="44"/>
  <c r="S453" i="44" s="1"/>
  <c r="I454" i="44"/>
  <c r="K454" i="44"/>
  <c r="M454" i="44"/>
  <c r="P454" i="44"/>
  <c r="Q454" i="44"/>
  <c r="R454" i="44" s="1"/>
  <c r="I455" i="44"/>
  <c r="K455" i="44"/>
  <c r="M455" i="44"/>
  <c r="P455" i="44"/>
  <c r="Q455" i="44"/>
  <c r="R455" i="44" s="1"/>
  <c r="I456" i="44"/>
  <c r="K456" i="44"/>
  <c r="M456" i="44"/>
  <c r="P456" i="44"/>
  <c r="Q456" i="44"/>
  <c r="R456" i="44" s="1"/>
  <c r="C317" i="44"/>
  <c r="C327" i="44"/>
  <c r="I327" i="44"/>
  <c r="K327" i="44"/>
  <c r="M327" i="44"/>
  <c r="P327" i="44"/>
  <c r="Q327" i="44"/>
  <c r="S327" i="44" s="1"/>
  <c r="I328" i="44"/>
  <c r="K328" i="44"/>
  <c r="M328" i="44"/>
  <c r="P328" i="44"/>
  <c r="Q328" i="44"/>
  <c r="R328" i="44" s="1"/>
  <c r="I329" i="44"/>
  <c r="K329" i="44"/>
  <c r="M329" i="44"/>
  <c r="P329" i="44"/>
  <c r="Q329" i="44"/>
  <c r="S329" i="44" s="1"/>
  <c r="R329" i="44"/>
  <c r="I330" i="44"/>
  <c r="K330" i="44"/>
  <c r="M330" i="44"/>
  <c r="P330" i="44"/>
  <c r="Q330" i="44"/>
  <c r="R330" i="44" s="1"/>
  <c r="I331" i="44"/>
  <c r="K331" i="44"/>
  <c r="M331" i="44"/>
  <c r="P331" i="44"/>
  <c r="Q331" i="44"/>
  <c r="S331" i="44" s="1"/>
  <c r="I332" i="44"/>
  <c r="K332" i="44"/>
  <c r="M332" i="44"/>
  <c r="P332" i="44"/>
  <c r="Q332" i="44"/>
  <c r="S332" i="44" s="1"/>
  <c r="R332" i="44"/>
  <c r="I333" i="44"/>
  <c r="K333" i="44"/>
  <c r="M333" i="44"/>
  <c r="P333" i="44"/>
  <c r="Q333" i="44"/>
  <c r="S333" i="44" s="1"/>
  <c r="I334" i="44"/>
  <c r="K334" i="44"/>
  <c r="M334" i="44"/>
  <c r="P334" i="44"/>
  <c r="Q334" i="44"/>
  <c r="R334" i="44" s="1"/>
  <c r="I335" i="44"/>
  <c r="K335" i="44"/>
  <c r="M335" i="44"/>
  <c r="P335" i="44"/>
  <c r="Q335" i="44"/>
  <c r="R335" i="44" s="1"/>
  <c r="I336" i="44"/>
  <c r="K336" i="44"/>
  <c r="M336" i="44"/>
  <c r="P336" i="44"/>
  <c r="Q336" i="44"/>
  <c r="R336" i="44" s="1"/>
  <c r="AV114" i="8"/>
  <c r="AW114" i="8" s="1"/>
  <c r="AQ114" i="8"/>
  <c r="AR114" i="8" s="1"/>
  <c r="AL114" i="8"/>
  <c r="AM114" i="8" s="1"/>
  <c r="AG114" i="8"/>
  <c r="AH114" i="8" s="1"/>
  <c r="R453" i="44" l="1"/>
  <c r="R439" i="44"/>
  <c r="R424" i="44"/>
  <c r="R420" i="44"/>
  <c r="R390" i="44"/>
  <c r="R376" i="44"/>
  <c r="S361" i="44"/>
  <c r="R327" i="44"/>
  <c r="R431" i="44"/>
  <c r="S405" i="44"/>
  <c r="R355" i="44"/>
  <c r="R352" i="44"/>
  <c r="S433" i="44"/>
  <c r="R429" i="44"/>
  <c r="R385" i="44"/>
  <c r="S344" i="44"/>
  <c r="S341" i="44"/>
  <c r="R338" i="44"/>
  <c r="R444" i="44"/>
  <c r="R434" i="44"/>
  <c r="R407" i="44"/>
  <c r="S342" i="44"/>
  <c r="S340" i="44"/>
  <c r="R333" i="44"/>
  <c r="R331" i="44"/>
  <c r="S412" i="44"/>
  <c r="S448" i="44"/>
  <c r="R442" i="44"/>
  <c r="R426" i="44"/>
  <c r="S403" i="44"/>
  <c r="S456" i="44"/>
  <c r="S413" i="44"/>
  <c r="S411" i="44"/>
  <c r="R398" i="44"/>
  <c r="S415" i="44"/>
  <c r="R389" i="44"/>
  <c r="R387" i="44"/>
  <c r="S381" i="44"/>
  <c r="R373" i="44"/>
  <c r="R349" i="44"/>
  <c r="S454" i="44"/>
  <c r="R452" i="44"/>
  <c r="S450" i="44"/>
  <c r="S443" i="44"/>
  <c r="S423" i="44"/>
  <c r="S425" i="44"/>
  <c r="R417" i="44"/>
  <c r="R409" i="44"/>
  <c r="R406" i="44"/>
  <c r="R402" i="44"/>
  <c r="S400" i="44"/>
  <c r="R404" i="44"/>
  <c r="R396" i="44"/>
  <c r="R371" i="44"/>
  <c r="R363" i="44"/>
  <c r="R357" i="44"/>
  <c r="S364" i="44"/>
  <c r="R362" i="44"/>
  <c r="S366" i="44"/>
  <c r="R358" i="44"/>
  <c r="R354" i="44"/>
  <c r="S346" i="44"/>
  <c r="R379" i="44"/>
  <c r="R353" i="44"/>
  <c r="S347" i="44"/>
  <c r="S386" i="44"/>
  <c r="R375" i="44"/>
  <c r="S369" i="44"/>
  <c r="R360" i="44"/>
  <c r="S367" i="44"/>
  <c r="S430" i="44"/>
  <c r="S410" i="44"/>
  <c r="S384" i="44"/>
  <c r="S339" i="44"/>
  <c r="S336" i="44"/>
  <c r="S334" i="44"/>
  <c r="S455" i="44"/>
  <c r="S437" i="44"/>
  <c r="S428" i="44"/>
  <c r="S421" i="44"/>
  <c r="S408" i="44"/>
  <c r="S395" i="44"/>
  <c r="S393" i="44"/>
  <c r="S391" i="44"/>
  <c r="S356" i="44"/>
  <c r="S337" i="44"/>
  <c r="R446" i="44"/>
  <c r="R382" i="44"/>
  <c r="S350" i="44"/>
  <c r="S345" i="44"/>
  <c r="S416" i="44"/>
  <c r="S399" i="44"/>
  <c r="S394" i="44"/>
  <c r="S377" i="44"/>
  <c r="S372" i="44"/>
  <c r="S392" i="44"/>
  <c r="S365" i="44"/>
  <c r="S348" i="44"/>
  <c r="S343" i="44"/>
  <c r="S441" i="44"/>
  <c r="S436" i="44"/>
  <c r="S419" i="44"/>
  <c r="S414" i="44"/>
  <c r="S397" i="44"/>
  <c r="S370" i="44"/>
  <c r="S330" i="44"/>
  <c r="S335" i="44"/>
  <c r="S328" i="44"/>
  <c r="R43" i="40"/>
  <c r="R42" i="40"/>
  <c r="R41" i="40"/>
  <c r="R40" i="40"/>
  <c r="R39" i="40"/>
  <c r="R38" i="40"/>
  <c r="R37" i="40"/>
  <c r="G113" i="35" l="1"/>
  <c r="P102" i="35"/>
  <c r="U102" i="35" s="1"/>
  <c r="Z102" i="35" s="1"/>
  <c r="AE102" i="35" s="1"/>
  <c r="AJ102" i="35" s="1"/>
  <c r="AO102" i="35" s="1"/>
  <c r="AT102" i="35" s="1"/>
  <c r="P122" i="35" s="1"/>
  <c r="U122" i="35" s="1"/>
  <c r="Z122" i="35" s="1"/>
  <c r="AE122" i="35" s="1"/>
  <c r="AJ122" i="35" s="1"/>
  <c r="AO122" i="35" s="1"/>
  <c r="AT122" i="35" s="1"/>
  <c r="P142" i="35" s="1"/>
  <c r="U142" i="35" s="1"/>
  <c r="Z142" i="35" s="1"/>
  <c r="AE142" i="35" s="1"/>
  <c r="AJ142" i="35" s="1"/>
  <c r="AO142" i="35" s="1"/>
  <c r="AT142" i="35" s="1"/>
  <c r="P162" i="35" s="1"/>
  <c r="U162" i="35" s="1"/>
  <c r="Z162" i="35" s="1"/>
  <c r="AE162" i="35" s="1"/>
  <c r="AJ162" i="35" s="1"/>
  <c r="AO162" i="35" s="1"/>
  <c r="AT162" i="35" s="1"/>
  <c r="P182" i="35" s="1"/>
  <c r="U182" i="35" s="1"/>
  <c r="Z182" i="35" s="1"/>
  <c r="AE182" i="35" s="1"/>
  <c r="AJ182" i="35" s="1"/>
  <c r="AO182" i="35" s="1"/>
  <c r="AT182" i="35" s="1"/>
  <c r="P202" i="35" s="1"/>
  <c r="U202" i="35" s="1"/>
  <c r="Z202" i="35" s="1"/>
  <c r="AE202" i="35" s="1"/>
  <c r="AJ202" i="35" s="1"/>
  <c r="AO202" i="35" s="1"/>
  <c r="AT202" i="35" s="1"/>
  <c r="P222" i="35" s="1"/>
  <c r="U222" i="35" s="1"/>
  <c r="Z222" i="35" s="1"/>
  <c r="AE222" i="35" s="1"/>
  <c r="AJ222" i="35" s="1"/>
  <c r="AO222" i="35" s="1"/>
  <c r="AT222" i="35" s="1"/>
  <c r="P242" i="35" s="1"/>
  <c r="U242" i="35" s="1"/>
  <c r="Z242" i="35" s="1"/>
  <c r="AE242" i="35" s="1"/>
  <c r="AJ242" i="35" s="1"/>
  <c r="AO242" i="35" s="1"/>
  <c r="AT242" i="35" s="1"/>
  <c r="P262" i="35" s="1"/>
  <c r="U262" i="35" s="1"/>
  <c r="Z262" i="35" s="1"/>
  <c r="AE262" i="35" s="1"/>
  <c r="AJ262" i="35" s="1"/>
  <c r="AO262" i="35" s="1"/>
  <c r="AT262" i="35" s="1"/>
  <c r="AV121" i="35"/>
  <c r="AW121" i="35" s="1"/>
  <c r="AV120" i="35"/>
  <c r="AW120" i="35" s="1"/>
  <c r="AV119" i="35"/>
  <c r="AW119" i="35" s="1"/>
  <c r="AV118" i="35"/>
  <c r="AW118" i="35" s="1"/>
  <c r="AV117" i="35"/>
  <c r="AW117" i="35" s="1"/>
  <c r="AV116" i="35"/>
  <c r="AW116" i="35" s="1"/>
  <c r="AV115" i="35"/>
  <c r="AW115" i="35" s="1"/>
  <c r="AV114" i="35"/>
  <c r="AW114" i="35" s="1"/>
  <c r="AV113" i="35"/>
  <c r="AV112" i="35"/>
  <c r="AV111" i="35"/>
  <c r="AV110" i="35"/>
  <c r="AV109" i="35"/>
  <c r="AV108" i="35"/>
  <c r="AV107" i="35"/>
  <c r="AQ121" i="35"/>
  <c r="AR121" i="35" s="1"/>
  <c r="AQ120" i="35"/>
  <c r="AR120" i="35" s="1"/>
  <c r="AQ119" i="35"/>
  <c r="AR119" i="35" s="1"/>
  <c r="AQ118" i="35"/>
  <c r="AR118" i="35" s="1"/>
  <c r="AQ117" i="35"/>
  <c r="AR117" i="35" s="1"/>
  <c r="AQ116" i="35"/>
  <c r="AR116" i="35" s="1"/>
  <c r="AQ115" i="35"/>
  <c r="AR115" i="35" s="1"/>
  <c r="AQ114" i="35"/>
  <c r="AR114" i="35" s="1"/>
  <c r="AQ113" i="35"/>
  <c r="AQ112" i="35"/>
  <c r="AQ111" i="35"/>
  <c r="AQ110" i="35"/>
  <c r="AQ109" i="35"/>
  <c r="AQ108" i="35"/>
  <c r="AQ107" i="35"/>
  <c r="AL121" i="35"/>
  <c r="AM121" i="35" s="1"/>
  <c r="AL120" i="35"/>
  <c r="AM120" i="35" s="1"/>
  <c r="AL119" i="35"/>
  <c r="AM119" i="35" s="1"/>
  <c r="AL118" i="35"/>
  <c r="AM118" i="35" s="1"/>
  <c r="AL117" i="35"/>
  <c r="AM117" i="35" s="1"/>
  <c r="AL116" i="35"/>
  <c r="AM116" i="35" s="1"/>
  <c r="AL115" i="35"/>
  <c r="AM115" i="35" s="1"/>
  <c r="AL114" i="35"/>
  <c r="AM114" i="35" s="1"/>
  <c r="AL113" i="35"/>
  <c r="AL112" i="35"/>
  <c r="AL111" i="35"/>
  <c r="AL110" i="35"/>
  <c r="AL109" i="35"/>
  <c r="AL108" i="35"/>
  <c r="AL107" i="35"/>
  <c r="AG121" i="35"/>
  <c r="AH121" i="35" s="1"/>
  <c r="AG120" i="35"/>
  <c r="AH120" i="35" s="1"/>
  <c r="AG119" i="35"/>
  <c r="AH119" i="35" s="1"/>
  <c r="AG118" i="35"/>
  <c r="AH118" i="35" s="1"/>
  <c r="AG117" i="35"/>
  <c r="AH117" i="35" s="1"/>
  <c r="AG116" i="35"/>
  <c r="AH116" i="35" s="1"/>
  <c r="AG115" i="35"/>
  <c r="AH115" i="35" s="1"/>
  <c r="AG114" i="35"/>
  <c r="AH114" i="35" s="1"/>
  <c r="AG113" i="35"/>
  <c r="AG112" i="35"/>
  <c r="AG111" i="35"/>
  <c r="AG110" i="35"/>
  <c r="AG109" i="35"/>
  <c r="AG108" i="35"/>
  <c r="AG107" i="35"/>
  <c r="AB121" i="35"/>
  <c r="AC121" i="35" s="1"/>
  <c r="AB120" i="35"/>
  <c r="AC120" i="35" s="1"/>
  <c r="AB119" i="35"/>
  <c r="AC119" i="35" s="1"/>
  <c r="AB118" i="35"/>
  <c r="AC118" i="35" s="1"/>
  <c r="AB117" i="35"/>
  <c r="AC117" i="35" s="1"/>
  <c r="AB116" i="35"/>
  <c r="AC116" i="35" s="1"/>
  <c r="AB115" i="35"/>
  <c r="AC115" i="35" s="1"/>
  <c r="AB114" i="35"/>
  <c r="AC114" i="35" s="1"/>
  <c r="AB113" i="35"/>
  <c r="AB112" i="35"/>
  <c r="AB111" i="35"/>
  <c r="AB110" i="35"/>
  <c r="AB109" i="35"/>
  <c r="AB108" i="35"/>
  <c r="AB107" i="35"/>
  <c r="W121" i="35"/>
  <c r="X121" i="35" s="1"/>
  <c r="W120" i="35"/>
  <c r="X120" i="35" s="1"/>
  <c r="W119" i="35"/>
  <c r="X119" i="35" s="1"/>
  <c r="W118" i="35"/>
  <c r="X118" i="35" s="1"/>
  <c r="W117" i="35"/>
  <c r="X117" i="35" s="1"/>
  <c r="W116" i="35"/>
  <c r="X116" i="35" s="1"/>
  <c r="W115" i="35"/>
  <c r="X115" i="35" s="1"/>
  <c r="W114" i="35"/>
  <c r="X114" i="35" s="1"/>
  <c r="W113" i="35"/>
  <c r="W112" i="35"/>
  <c r="W111" i="35"/>
  <c r="W110" i="35"/>
  <c r="W109" i="35"/>
  <c r="W108" i="35"/>
  <c r="W107" i="35"/>
  <c r="S117" i="35"/>
  <c r="K121" i="35"/>
  <c r="M121" i="35" s="1"/>
  <c r="R121" i="35"/>
  <c r="S121" i="35" s="1"/>
  <c r="J121" i="35"/>
  <c r="I121" i="35"/>
  <c r="R120" i="35"/>
  <c r="S120" i="35" s="1"/>
  <c r="J120" i="35"/>
  <c r="I120" i="35"/>
  <c r="R119" i="35"/>
  <c r="S119" i="35" s="1"/>
  <c r="J119" i="35"/>
  <c r="I119" i="35"/>
  <c r="R118" i="35"/>
  <c r="S118" i="35" s="1"/>
  <c r="J118" i="35"/>
  <c r="I118" i="35"/>
  <c r="R117" i="35"/>
  <c r="J117" i="35"/>
  <c r="I117" i="35"/>
  <c r="R116" i="35"/>
  <c r="S116" i="35" s="1"/>
  <c r="J116" i="35"/>
  <c r="I116" i="35"/>
  <c r="R115" i="35"/>
  <c r="S115" i="35" s="1"/>
  <c r="J115" i="35"/>
  <c r="I115" i="35"/>
  <c r="R114" i="35"/>
  <c r="S114" i="35" s="1"/>
  <c r="J114" i="35"/>
  <c r="I114" i="35"/>
  <c r="R113" i="35"/>
  <c r="J113" i="35"/>
  <c r="I113" i="35"/>
  <c r="R112" i="35"/>
  <c r="J112" i="35"/>
  <c r="I112" i="35"/>
  <c r="G112" i="35"/>
  <c r="R111" i="35"/>
  <c r="J111" i="35"/>
  <c r="I111" i="35"/>
  <c r="G111" i="35"/>
  <c r="R110" i="35"/>
  <c r="J110" i="35"/>
  <c r="I110" i="35"/>
  <c r="G110" i="35"/>
  <c r="R109" i="35"/>
  <c r="J109" i="35"/>
  <c r="I109" i="35"/>
  <c r="G109" i="35"/>
  <c r="R108" i="35"/>
  <c r="J108" i="35"/>
  <c r="I108" i="35"/>
  <c r="G108" i="35"/>
  <c r="R107" i="35"/>
  <c r="J107" i="35"/>
  <c r="I107" i="35"/>
  <c r="G107" i="35"/>
  <c r="AV121" i="34"/>
  <c r="AW121" i="34" s="1"/>
  <c r="AV120" i="34"/>
  <c r="AW120" i="34" s="1"/>
  <c r="AV119" i="34"/>
  <c r="AW119" i="34" s="1"/>
  <c r="AV118" i="34"/>
  <c r="AW118" i="34" s="1"/>
  <c r="AV117" i="34"/>
  <c r="AV116" i="34"/>
  <c r="AV115" i="34"/>
  <c r="AV114" i="34"/>
  <c r="AV113" i="34"/>
  <c r="AV112" i="34"/>
  <c r="AV111" i="34"/>
  <c r="AV110" i="34"/>
  <c r="AV109" i="34"/>
  <c r="AV108" i="34"/>
  <c r="AV107" i="34"/>
  <c r="AQ121" i="34"/>
  <c r="AR121" i="34" s="1"/>
  <c r="AQ120" i="34"/>
  <c r="AR120" i="34" s="1"/>
  <c r="AQ119" i="34"/>
  <c r="AR119" i="34" s="1"/>
  <c r="AQ118" i="34"/>
  <c r="AR118" i="34" s="1"/>
  <c r="AQ117" i="34"/>
  <c r="AQ116" i="34"/>
  <c r="AQ115" i="34"/>
  <c r="AQ114" i="34"/>
  <c r="AQ113" i="34"/>
  <c r="AQ112" i="34"/>
  <c r="AQ111" i="34"/>
  <c r="AQ110" i="34"/>
  <c r="AQ109" i="34"/>
  <c r="AQ108" i="34"/>
  <c r="AL121" i="34"/>
  <c r="AM121" i="34" s="1"/>
  <c r="AL120" i="34"/>
  <c r="AM120" i="34" s="1"/>
  <c r="AL119" i="34"/>
  <c r="AM119" i="34" s="1"/>
  <c r="AL118" i="34"/>
  <c r="AM118" i="34" s="1"/>
  <c r="AL117" i="34"/>
  <c r="AL116" i="34"/>
  <c r="AL115" i="34"/>
  <c r="AL114" i="34"/>
  <c r="AL113" i="34"/>
  <c r="AL112" i="34"/>
  <c r="AL111" i="34"/>
  <c r="AL110" i="34"/>
  <c r="AL109" i="34"/>
  <c r="AL108" i="34"/>
  <c r="AL107" i="34"/>
  <c r="AG121" i="34"/>
  <c r="AH121" i="34" s="1"/>
  <c r="AG120" i="34"/>
  <c r="AH120" i="34" s="1"/>
  <c r="AG119" i="34"/>
  <c r="AH119" i="34" s="1"/>
  <c r="AG118" i="34"/>
  <c r="AH118" i="34" s="1"/>
  <c r="AG117" i="34"/>
  <c r="AG116" i="34"/>
  <c r="AG115" i="34"/>
  <c r="AG114" i="34"/>
  <c r="AG113" i="34"/>
  <c r="AG112" i="34"/>
  <c r="AG111" i="34"/>
  <c r="AG110" i="34"/>
  <c r="AG109" i="34"/>
  <c r="AG108" i="34"/>
  <c r="AG107" i="34"/>
  <c r="AB121" i="34"/>
  <c r="AC121" i="34" s="1"/>
  <c r="AB120" i="34"/>
  <c r="AC120" i="34" s="1"/>
  <c r="AB119" i="34"/>
  <c r="AC119" i="34" s="1"/>
  <c r="AB118" i="34"/>
  <c r="AC118" i="34" s="1"/>
  <c r="AB117" i="34"/>
  <c r="AB116" i="34"/>
  <c r="AB115" i="34"/>
  <c r="AB114" i="34"/>
  <c r="AB113" i="34"/>
  <c r="AB112" i="34"/>
  <c r="AB111" i="34"/>
  <c r="AB110" i="34"/>
  <c r="AB109" i="34"/>
  <c r="AB108" i="34"/>
  <c r="AB107" i="34"/>
  <c r="W121" i="34"/>
  <c r="X121" i="34" s="1"/>
  <c r="W120" i="34"/>
  <c r="X120" i="34" s="1"/>
  <c r="W119" i="34"/>
  <c r="X119" i="34" s="1"/>
  <c r="W118" i="34"/>
  <c r="X118" i="34" s="1"/>
  <c r="W117" i="34"/>
  <c r="W116" i="34"/>
  <c r="W115" i="34"/>
  <c r="W114" i="34"/>
  <c r="W113" i="34"/>
  <c r="W112" i="34"/>
  <c r="W111" i="34"/>
  <c r="W110" i="34"/>
  <c r="W109" i="34"/>
  <c r="W108" i="34"/>
  <c r="W107" i="34"/>
  <c r="P102" i="34"/>
  <c r="U102" i="34" s="1"/>
  <c r="Z102" i="34" s="1"/>
  <c r="AE102" i="34" s="1"/>
  <c r="AJ102" i="34" s="1"/>
  <c r="AO102" i="34" s="1"/>
  <c r="AT102" i="34" s="1"/>
  <c r="P122" i="34" s="1"/>
  <c r="U122" i="34" s="1"/>
  <c r="Z122" i="34" s="1"/>
  <c r="AE122" i="34" s="1"/>
  <c r="AJ122" i="34" s="1"/>
  <c r="AO122" i="34" s="1"/>
  <c r="AT122" i="34" s="1"/>
  <c r="P142" i="34" s="1"/>
  <c r="U142" i="34" s="1"/>
  <c r="Z142" i="34" s="1"/>
  <c r="AE142" i="34" s="1"/>
  <c r="AJ142" i="34" s="1"/>
  <c r="AO142" i="34" s="1"/>
  <c r="AT142" i="34" s="1"/>
  <c r="P162" i="34" s="1"/>
  <c r="U162" i="34" s="1"/>
  <c r="Z162" i="34" s="1"/>
  <c r="AE162" i="34" s="1"/>
  <c r="AJ162" i="34" s="1"/>
  <c r="AO162" i="34" s="1"/>
  <c r="AT162" i="34" s="1"/>
  <c r="P182" i="34" s="1"/>
  <c r="U182" i="34" s="1"/>
  <c r="Z182" i="34" s="1"/>
  <c r="AE182" i="34" s="1"/>
  <c r="AJ182" i="34" s="1"/>
  <c r="AO182" i="34" s="1"/>
  <c r="AT182" i="34" s="1"/>
  <c r="P202" i="34" s="1"/>
  <c r="U202" i="34" s="1"/>
  <c r="Z202" i="34" s="1"/>
  <c r="AE202" i="34" s="1"/>
  <c r="AJ202" i="34" s="1"/>
  <c r="AO202" i="34" s="1"/>
  <c r="AT202" i="34" s="1"/>
  <c r="P222" i="34" s="1"/>
  <c r="U222" i="34" s="1"/>
  <c r="Z222" i="34" s="1"/>
  <c r="AE222" i="34" s="1"/>
  <c r="AJ222" i="34" s="1"/>
  <c r="AO222" i="34" s="1"/>
  <c r="AT222" i="34" s="1"/>
  <c r="P242" i="34" s="1"/>
  <c r="U242" i="34" s="1"/>
  <c r="Z242" i="34" s="1"/>
  <c r="AE242" i="34" s="1"/>
  <c r="AJ242" i="34" s="1"/>
  <c r="AO242" i="34" s="1"/>
  <c r="AT242" i="34" s="1"/>
  <c r="P262" i="34" s="1"/>
  <c r="U262" i="34" s="1"/>
  <c r="Z262" i="34" s="1"/>
  <c r="AE262" i="34" s="1"/>
  <c r="AJ262" i="34" s="1"/>
  <c r="AO262" i="34" s="1"/>
  <c r="AT262" i="34" s="1"/>
  <c r="K121" i="34"/>
  <c r="M121" i="34" s="1"/>
  <c r="R121" i="34"/>
  <c r="S121" i="34" s="1"/>
  <c r="J121" i="34"/>
  <c r="I121" i="34"/>
  <c r="R120" i="34"/>
  <c r="S120" i="34" s="1"/>
  <c r="J120" i="34"/>
  <c r="I120" i="34"/>
  <c r="R119" i="34"/>
  <c r="S119" i="34" s="1"/>
  <c r="J119" i="34"/>
  <c r="I119" i="34"/>
  <c r="R118" i="34"/>
  <c r="S118" i="34" s="1"/>
  <c r="J118" i="34"/>
  <c r="I118" i="34"/>
  <c r="R117" i="34"/>
  <c r="J117" i="34"/>
  <c r="I117" i="34"/>
  <c r="G117" i="34"/>
  <c r="R116" i="34"/>
  <c r="J116" i="34"/>
  <c r="I116" i="34"/>
  <c r="G116" i="34"/>
  <c r="R115" i="34"/>
  <c r="J115" i="34"/>
  <c r="I115" i="34"/>
  <c r="G115" i="34"/>
  <c r="R114" i="34"/>
  <c r="J114" i="34"/>
  <c r="I114" i="34"/>
  <c r="G114" i="34"/>
  <c r="R113" i="34"/>
  <c r="J113" i="34"/>
  <c r="I113" i="34"/>
  <c r="G113" i="34"/>
  <c r="R112" i="34"/>
  <c r="J112" i="34"/>
  <c r="I112" i="34"/>
  <c r="G112" i="34"/>
  <c r="R111" i="34"/>
  <c r="J111" i="34"/>
  <c r="I111" i="34"/>
  <c r="G111" i="34"/>
  <c r="R110" i="34"/>
  <c r="J110" i="34"/>
  <c r="I110" i="34"/>
  <c r="G110" i="34"/>
  <c r="R109" i="34"/>
  <c r="J109" i="34"/>
  <c r="I109" i="34"/>
  <c r="G109" i="34"/>
  <c r="R108" i="34"/>
  <c r="J108" i="34"/>
  <c r="I108" i="34"/>
  <c r="G108" i="34"/>
  <c r="R107" i="34"/>
  <c r="G107" i="34"/>
  <c r="P111" i="33"/>
  <c r="AV132" i="33"/>
  <c r="AW132" i="33" s="1"/>
  <c r="AV131" i="33"/>
  <c r="AV130" i="33"/>
  <c r="AV129" i="33"/>
  <c r="AV128" i="33"/>
  <c r="AV127" i="33"/>
  <c r="AV126" i="33"/>
  <c r="AV125" i="33"/>
  <c r="AV124" i="33"/>
  <c r="AV123" i="33"/>
  <c r="AV122" i="33"/>
  <c r="AV121" i="33"/>
  <c r="AV120" i="33"/>
  <c r="AV119" i="33"/>
  <c r="AV118" i="33"/>
  <c r="AV117" i="33"/>
  <c r="AV116" i="33"/>
  <c r="AQ132" i="33"/>
  <c r="AR132" i="33" s="1"/>
  <c r="AQ131" i="33"/>
  <c r="AQ130" i="33"/>
  <c r="AQ129" i="33"/>
  <c r="AQ128" i="33"/>
  <c r="AQ127" i="33"/>
  <c r="AQ126" i="33"/>
  <c r="AQ125" i="33"/>
  <c r="AQ124" i="33"/>
  <c r="AQ123" i="33"/>
  <c r="AQ122" i="33"/>
  <c r="AQ121" i="33"/>
  <c r="AQ120" i="33"/>
  <c r="AQ119" i="33"/>
  <c r="AQ118" i="33"/>
  <c r="AQ117" i="33"/>
  <c r="AQ116" i="33"/>
  <c r="AL132" i="33"/>
  <c r="AM132" i="33" s="1"/>
  <c r="AL131" i="33"/>
  <c r="AL130" i="33"/>
  <c r="AL129" i="33"/>
  <c r="AL128" i="33"/>
  <c r="AL127" i="33"/>
  <c r="AL126" i="33"/>
  <c r="AL125" i="33"/>
  <c r="AL124" i="33"/>
  <c r="AL123" i="33"/>
  <c r="AL122" i="33"/>
  <c r="AL121" i="33"/>
  <c r="AL120" i="33"/>
  <c r="AL119" i="33"/>
  <c r="AL118" i="33"/>
  <c r="AL117" i="33"/>
  <c r="AL116" i="33"/>
  <c r="AG132" i="33"/>
  <c r="AH132" i="33" s="1"/>
  <c r="AG131" i="33"/>
  <c r="AG130" i="33"/>
  <c r="AG129" i="33"/>
  <c r="AG128" i="33"/>
  <c r="AG127" i="33"/>
  <c r="AG126" i="33"/>
  <c r="AG125" i="33"/>
  <c r="AG124" i="33"/>
  <c r="AG123" i="33"/>
  <c r="AG122" i="33"/>
  <c r="AG121" i="33"/>
  <c r="AG120" i="33"/>
  <c r="AG119" i="33"/>
  <c r="AG118" i="33"/>
  <c r="AG117" i="33"/>
  <c r="AG116" i="33"/>
  <c r="AB132" i="33"/>
  <c r="AC132" i="33" s="1"/>
  <c r="AB131" i="33"/>
  <c r="AB130" i="33"/>
  <c r="AB129" i="33"/>
  <c r="AB128" i="33"/>
  <c r="AB127" i="33"/>
  <c r="AB126" i="33"/>
  <c r="AB125" i="33"/>
  <c r="AB124" i="33"/>
  <c r="AB123" i="33"/>
  <c r="AB122" i="33"/>
  <c r="AB121" i="33"/>
  <c r="AB120" i="33"/>
  <c r="AB119" i="33"/>
  <c r="AB118" i="33"/>
  <c r="AB117" i="33"/>
  <c r="AB116" i="33"/>
  <c r="W132" i="33"/>
  <c r="X132" i="33" s="1"/>
  <c r="W131" i="33"/>
  <c r="W130" i="33"/>
  <c r="W129" i="33"/>
  <c r="W128" i="33"/>
  <c r="W127" i="33"/>
  <c r="W126" i="33"/>
  <c r="W125" i="33"/>
  <c r="W124" i="33"/>
  <c r="W123" i="33"/>
  <c r="W122" i="33"/>
  <c r="W121" i="33"/>
  <c r="W120" i="33"/>
  <c r="W119" i="33"/>
  <c r="W118" i="33"/>
  <c r="W117" i="33"/>
  <c r="W116" i="33"/>
  <c r="R132" i="33"/>
  <c r="S132" i="33" s="1"/>
  <c r="J132" i="33"/>
  <c r="I132" i="33"/>
  <c r="R131" i="33"/>
  <c r="J131" i="33"/>
  <c r="I131" i="33"/>
  <c r="G131" i="33"/>
  <c r="R130" i="33"/>
  <c r="J130" i="33"/>
  <c r="I130" i="33"/>
  <c r="G130" i="33"/>
  <c r="R129" i="33"/>
  <c r="J129" i="33"/>
  <c r="I129" i="33"/>
  <c r="G129" i="33"/>
  <c r="R128" i="33"/>
  <c r="J128" i="33"/>
  <c r="I128" i="33"/>
  <c r="G128" i="33"/>
  <c r="R127" i="33"/>
  <c r="J127" i="33"/>
  <c r="I127" i="33"/>
  <c r="G127" i="33"/>
  <c r="R126" i="33"/>
  <c r="J126" i="33"/>
  <c r="I126" i="33"/>
  <c r="G126" i="33"/>
  <c r="R125" i="33"/>
  <c r="J125" i="33"/>
  <c r="I125" i="33"/>
  <c r="G125" i="33"/>
  <c r="R124" i="33"/>
  <c r="J124" i="33"/>
  <c r="I124" i="33"/>
  <c r="G124" i="33"/>
  <c r="R123" i="33"/>
  <c r="J123" i="33"/>
  <c r="I123" i="33"/>
  <c r="G123" i="33"/>
  <c r="R122" i="33"/>
  <c r="J122" i="33"/>
  <c r="I122" i="33"/>
  <c r="G122" i="33"/>
  <c r="R121" i="33"/>
  <c r="J121" i="33"/>
  <c r="I121" i="33"/>
  <c r="G121" i="33"/>
  <c r="R120" i="33"/>
  <c r="J120" i="33"/>
  <c r="I120" i="33"/>
  <c r="G120" i="33"/>
  <c r="R119" i="33"/>
  <c r="J119" i="33"/>
  <c r="I119" i="33"/>
  <c r="G119" i="33"/>
  <c r="R118" i="33"/>
  <c r="J118" i="33"/>
  <c r="I118" i="33"/>
  <c r="G118" i="33"/>
  <c r="R117" i="33"/>
  <c r="J117" i="33"/>
  <c r="I117" i="33"/>
  <c r="G117" i="33"/>
  <c r="R116" i="33"/>
  <c r="J116" i="33"/>
  <c r="I116" i="33"/>
  <c r="G116" i="33"/>
  <c r="P102" i="32"/>
  <c r="U102" i="32" s="1"/>
  <c r="Z102" i="32" s="1"/>
  <c r="AE102" i="32" s="1"/>
  <c r="AJ102" i="32" s="1"/>
  <c r="AO102" i="32" s="1"/>
  <c r="AT102" i="32" s="1"/>
  <c r="P122" i="32" s="1"/>
  <c r="U122" i="32" s="1"/>
  <c r="Z122" i="32" s="1"/>
  <c r="AE122" i="32" s="1"/>
  <c r="AJ122" i="32" s="1"/>
  <c r="AO122" i="32" s="1"/>
  <c r="AT122" i="32" s="1"/>
  <c r="P142" i="32" s="1"/>
  <c r="U142" i="32" s="1"/>
  <c r="Z142" i="32" s="1"/>
  <c r="AE142" i="32" s="1"/>
  <c r="AJ142" i="32" s="1"/>
  <c r="AO142" i="32" s="1"/>
  <c r="AT142" i="32" s="1"/>
  <c r="P162" i="32" s="1"/>
  <c r="U162" i="32" s="1"/>
  <c r="Z162" i="32" s="1"/>
  <c r="AE162" i="32" s="1"/>
  <c r="AJ162" i="32" s="1"/>
  <c r="AO162" i="32" s="1"/>
  <c r="AT162" i="32" s="1"/>
  <c r="P182" i="32" s="1"/>
  <c r="U182" i="32" s="1"/>
  <c r="Z182" i="32" s="1"/>
  <c r="AE182" i="32" s="1"/>
  <c r="AJ182" i="32" s="1"/>
  <c r="AO182" i="32" s="1"/>
  <c r="AT182" i="32" s="1"/>
  <c r="P202" i="32" s="1"/>
  <c r="U202" i="32" s="1"/>
  <c r="Z202" i="32" s="1"/>
  <c r="AE202" i="32" s="1"/>
  <c r="AJ202" i="32" s="1"/>
  <c r="AO202" i="32" s="1"/>
  <c r="AT202" i="32" s="1"/>
  <c r="P222" i="32" s="1"/>
  <c r="U222" i="32" s="1"/>
  <c r="Z222" i="32" s="1"/>
  <c r="AE222" i="32" s="1"/>
  <c r="AJ222" i="32" s="1"/>
  <c r="AO222" i="32" s="1"/>
  <c r="AT222" i="32" s="1"/>
  <c r="P242" i="32" s="1"/>
  <c r="U242" i="32" s="1"/>
  <c r="Z242" i="32" s="1"/>
  <c r="AE242" i="32" s="1"/>
  <c r="AJ242" i="32" s="1"/>
  <c r="AO242" i="32" s="1"/>
  <c r="AT242" i="32" s="1"/>
  <c r="P262" i="32" s="1"/>
  <c r="U262" i="32" s="1"/>
  <c r="Z262" i="32" s="1"/>
  <c r="AE262" i="32" s="1"/>
  <c r="AJ262" i="32" s="1"/>
  <c r="AO262" i="32" s="1"/>
  <c r="AT262" i="32" s="1"/>
  <c r="AV121" i="32"/>
  <c r="AW121" i="32" s="1"/>
  <c r="AV120" i="32"/>
  <c r="AW120" i="32" s="1"/>
  <c r="AV119" i="32"/>
  <c r="AW119" i="32" s="1"/>
  <c r="AV118" i="32"/>
  <c r="AW118" i="32" s="1"/>
  <c r="AV117" i="32"/>
  <c r="AW117" i="32" s="1"/>
  <c r="AV116" i="32"/>
  <c r="AW116" i="32" s="1"/>
  <c r="AV115" i="32"/>
  <c r="AW115" i="32" s="1"/>
  <c r="AV114" i="32"/>
  <c r="AW114" i="32" s="1"/>
  <c r="AV113" i="32"/>
  <c r="AW113" i="32" s="1"/>
  <c r="AV112" i="32"/>
  <c r="AW112" i="32" s="1"/>
  <c r="AV111" i="32"/>
  <c r="AW111" i="32" s="1"/>
  <c r="AV110" i="32"/>
  <c r="AW110" i="32" s="1"/>
  <c r="AV109" i="32"/>
  <c r="AW109" i="32" s="1"/>
  <c r="AV108" i="32"/>
  <c r="AV107" i="32"/>
  <c r="AQ121" i="32"/>
  <c r="AR121" i="32" s="1"/>
  <c r="AQ120" i="32"/>
  <c r="AR120" i="32" s="1"/>
  <c r="AQ119" i="32"/>
  <c r="AR119" i="32" s="1"/>
  <c r="AQ118" i="32"/>
  <c r="AR118" i="32" s="1"/>
  <c r="AQ117" i="32"/>
  <c r="AR117" i="32" s="1"/>
  <c r="AQ116" i="32"/>
  <c r="AR116" i="32" s="1"/>
  <c r="AQ115" i="32"/>
  <c r="AR115" i="32" s="1"/>
  <c r="AQ114" i="32"/>
  <c r="AR114" i="32" s="1"/>
  <c r="AQ113" i="32"/>
  <c r="AR113" i="32" s="1"/>
  <c r="AQ112" i="32"/>
  <c r="AR112" i="32" s="1"/>
  <c r="AQ111" i="32"/>
  <c r="AR111" i="32" s="1"/>
  <c r="AQ110" i="32"/>
  <c r="AR110" i="32" s="1"/>
  <c r="AQ109" i="32"/>
  <c r="AR109" i="32" s="1"/>
  <c r="AQ108" i="32"/>
  <c r="AQ107" i="32"/>
  <c r="AL121" i="32"/>
  <c r="AM121" i="32" s="1"/>
  <c r="AL120" i="32"/>
  <c r="AM120" i="32" s="1"/>
  <c r="AL119" i="32"/>
  <c r="AM119" i="32" s="1"/>
  <c r="AL118" i="32"/>
  <c r="AM118" i="32" s="1"/>
  <c r="AL117" i="32"/>
  <c r="AM117" i="32" s="1"/>
  <c r="AL116" i="32"/>
  <c r="AM116" i="32" s="1"/>
  <c r="AL115" i="32"/>
  <c r="AM115" i="32" s="1"/>
  <c r="AL114" i="32"/>
  <c r="AM114" i="32" s="1"/>
  <c r="AL113" i="32"/>
  <c r="AM113" i="32" s="1"/>
  <c r="AL112" i="32"/>
  <c r="AM112" i="32" s="1"/>
  <c r="AL111" i="32"/>
  <c r="AM111" i="32" s="1"/>
  <c r="AL110" i="32"/>
  <c r="AM110" i="32" s="1"/>
  <c r="AL109" i="32"/>
  <c r="AM109" i="32" s="1"/>
  <c r="AL108" i="32"/>
  <c r="AL107" i="32"/>
  <c r="AG121" i="32"/>
  <c r="AH121" i="32" s="1"/>
  <c r="AG120" i="32"/>
  <c r="AH120" i="32" s="1"/>
  <c r="AG119" i="32"/>
  <c r="AH119" i="32" s="1"/>
  <c r="AG118" i="32"/>
  <c r="AH118" i="32" s="1"/>
  <c r="AG117" i="32"/>
  <c r="AH117" i="32" s="1"/>
  <c r="AG116" i="32"/>
  <c r="AH116" i="32" s="1"/>
  <c r="AG115" i="32"/>
  <c r="AH115" i="32" s="1"/>
  <c r="AG114" i="32"/>
  <c r="AH114" i="32" s="1"/>
  <c r="AG113" i="32"/>
  <c r="AH113" i="32" s="1"/>
  <c r="AG112" i="32"/>
  <c r="AH112" i="32" s="1"/>
  <c r="AG111" i="32"/>
  <c r="AH111" i="32" s="1"/>
  <c r="AG110" i="32"/>
  <c r="AG109" i="32"/>
  <c r="AH109" i="32" s="1"/>
  <c r="AG108" i="32"/>
  <c r="AG107" i="32"/>
  <c r="AB121" i="32"/>
  <c r="AC121" i="32" s="1"/>
  <c r="AB120" i="32"/>
  <c r="AC120" i="32" s="1"/>
  <c r="AB119" i="32"/>
  <c r="AC119" i="32" s="1"/>
  <c r="AB118" i="32"/>
  <c r="AC118" i="32" s="1"/>
  <c r="AB117" i="32"/>
  <c r="AC117" i="32" s="1"/>
  <c r="AB116" i="32"/>
  <c r="AC116" i="32" s="1"/>
  <c r="AB115" i="32"/>
  <c r="AC115" i="32" s="1"/>
  <c r="AB114" i="32"/>
  <c r="AC114" i="32" s="1"/>
  <c r="AB113" i="32"/>
  <c r="AC113" i="32" s="1"/>
  <c r="AB112" i="32"/>
  <c r="AC112" i="32" s="1"/>
  <c r="AB111" i="32"/>
  <c r="AC111" i="32" s="1"/>
  <c r="AB110" i="32"/>
  <c r="AC110" i="32" s="1"/>
  <c r="AB109" i="32"/>
  <c r="AC109" i="32" s="1"/>
  <c r="AB108" i="32"/>
  <c r="AB107" i="32"/>
  <c r="W121" i="32"/>
  <c r="X121" i="32" s="1"/>
  <c r="W120" i="32"/>
  <c r="X120" i="32" s="1"/>
  <c r="W119" i="32"/>
  <c r="X119" i="32" s="1"/>
  <c r="W118" i="32"/>
  <c r="X118" i="32" s="1"/>
  <c r="W117" i="32"/>
  <c r="W116" i="32"/>
  <c r="X116" i="32" s="1"/>
  <c r="W115" i="32"/>
  <c r="X115" i="32" s="1"/>
  <c r="W114" i="32"/>
  <c r="X114" i="32" s="1"/>
  <c r="W113" i="32"/>
  <c r="W112" i="32"/>
  <c r="X112" i="32" s="1"/>
  <c r="W111" i="32"/>
  <c r="W110" i="32"/>
  <c r="X110" i="32" s="1"/>
  <c r="W109" i="32"/>
  <c r="X109" i="32" s="1"/>
  <c r="W108" i="32"/>
  <c r="W107" i="32"/>
  <c r="S120" i="32"/>
  <c r="R121" i="32"/>
  <c r="J121" i="32"/>
  <c r="I121" i="32"/>
  <c r="R120" i="32"/>
  <c r="J120" i="32"/>
  <c r="I120" i="32"/>
  <c r="R119" i="32"/>
  <c r="K119" i="32" s="1"/>
  <c r="M119" i="32" s="1"/>
  <c r="J119" i="32"/>
  <c r="I119" i="32"/>
  <c r="R118" i="32"/>
  <c r="S118" i="32" s="1"/>
  <c r="J118" i="32"/>
  <c r="I118" i="32"/>
  <c r="R117" i="32"/>
  <c r="S117" i="32" s="1"/>
  <c r="J117" i="32"/>
  <c r="I117" i="32"/>
  <c r="R116" i="32"/>
  <c r="S116" i="32" s="1"/>
  <c r="J116" i="32"/>
  <c r="I116" i="32"/>
  <c r="R115" i="32"/>
  <c r="S115" i="32" s="1"/>
  <c r="J115" i="32"/>
  <c r="I115" i="32"/>
  <c r="R114" i="32"/>
  <c r="S114" i="32" s="1"/>
  <c r="J114" i="32"/>
  <c r="I114" i="32"/>
  <c r="R113" i="32"/>
  <c r="S113" i="32" s="1"/>
  <c r="J113" i="32"/>
  <c r="I113" i="32"/>
  <c r="R112" i="32"/>
  <c r="S112" i="32" s="1"/>
  <c r="J112" i="32"/>
  <c r="I112" i="32"/>
  <c r="R111" i="32"/>
  <c r="S111" i="32" s="1"/>
  <c r="J111" i="32"/>
  <c r="I111" i="32"/>
  <c r="R110" i="32"/>
  <c r="S110" i="32" s="1"/>
  <c r="J110" i="32"/>
  <c r="I110" i="32"/>
  <c r="R109" i="32"/>
  <c r="S109" i="32" s="1"/>
  <c r="J109" i="32"/>
  <c r="I109" i="32"/>
  <c r="R108" i="32"/>
  <c r="J108" i="32"/>
  <c r="I108" i="32"/>
  <c r="G108" i="32"/>
  <c r="R107" i="32"/>
  <c r="J107" i="32"/>
  <c r="I107" i="32"/>
  <c r="G107" i="32"/>
  <c r="H107" i="32" s="1"/>
  <c r="AW121" i="47"/>
  <c r="AW113" i="47"/>
  <c r="AR110" i="47"/>
  <c r="AM113" i="47"/>
  <c r="AH114" i="47"/>
  <c r="AC117" i="47"/>
  <c r="X119" i="47"/>
  <c r="X118" i="47"/>
  <c r="X108" i="47"/>
  <c r="S119" i="47"/>
  <c r="P102" i="47"/>
  <c r="U102" i="47" s="1"/>
  <c r="Z102" i="47" s="1"/>
  <c r="AE102" i="47" s="1"/>
  <c r="AJ102" i="47" s="1"/>
  <c r="AO102" i="47" s="1"/>
  <c r="AT102" i="47" s="1"/>
  <c r="P122" i="47" s="1"/>
  <c r="U122" i="47" s="1"/>
  <c r="Z122" i="47" s="1"/>
  <c r="AE122" i="47" s="1"/>
  <c r="AJ122" i="47" s="1"/>
  <c r="AO122" i="47" s="1"/>
  <c r="AT122" i="47" s="1"/>
  <c r="P142" i="47" s="1"/>
  <c r="U142" i="47" s="1"/>
  <c r="Z142" i="47" s="1"/>
  <c r="AE142" i="47" s="1"/>
  <c r="AJ142" i="47" s="1"/>
  <c r="AO142" i="47" s="1"/>
  <c r="AT142" i="47" s="1"/>
  <c r="P162" i="47" s="1"/>
  <c r="U162" i="47" s="1"/>
  <c r="Z162" i="47" s="1"/>
  <c r="AE162" i="47" s="1"/>
  <c r="AJ162" i="47" s="1"/>
  <c r="AO162" i="47" s="1"/>
  <c r="AT162" i="47" s="1"/>
  <c r="P182" i="47" s="1"/>
  <c r="U182" i="47" s="1"/>
  <c r="Z182" i="47" s="1"/>
  <c r="AE182" i="47" s="1"/>
  <c r="AJ182" i="47" s="1"/>
  <c r="AO182" i="47" s="1"/>
  <c r="AT182" i="47" s="1"/>
  <c r="P202" i="47" s="1"/>
  <c r="U202" i="47" s="1"/>
  <c r="Z202" i="47" s="1"/>
  <c r="AE202" i="47" s="1"/>
  <c r="AJ202" i="47" s="1"/>
  <c r="AO202" i="47" s="1"/>
  <c r="AT202" i="47" s="1"/>
  <c r="P222" i="47" s="1"/>
  <c r="U222" i="47" s="1"/>
  <c r="Z222" i="47" s="1"/>
  <c r="AE222" i="47" s="1"/>
  <c r="AJ222" i="47" s="1"/>
  <c r="AO222" i="47" s="1"/>
  <c r="AT222" i="47" s="1"/>
  <c r="P242" i="47" s="1"/>
  <c r="U242" i="47" s="1"/>
  <c r="Z242" i="47" s="1"/>
  <c r="AE242" i="47" s="1"/>
  <c r="AJ242" i="47" s="1"/>
  <c r="AO242" i="47" s="1"/>
  <c r="AT242" i="47" s="1"/>
  <c r="P262" i="47" s="1"/>
  <c r="U262" i="47" s="1"/>
  <c r="Z262" i="47" s="1"/>
  <c r="AE262" i="47" s="1"/>
  <c r="AJ262" i="47" s="1"/>
  <c r="AO262" i="47" s="1"/>
  <c r="AT262" i="47" s="1"/>
  <c r="AV121" i="47"/>
  <c r="AQ121" i="47"/>
  <c r="AR121" i="47" s="1"/>
  <c r="AL121" i="47"/>
  <c r="AM121" i="47" s="1"/>
  <c r="AG121" i="47"/>
  <c r="AH121" i="47" s="1"/>
  <c r="AB121" i="47"/>
  <c r="AC121" i="47" s="1"/>
  <c r="W121" i="47"/>
  <c r="R121" i="47"/>
  <c r="S121" i="47" s="1"/>
  <c r="J121" i="47"/>
  <c r="I121" i="47"/>
  <c r="AV120" i="47"/>
  <c r="AW120" i="47" s="1"/>
  <c r="AQ120" i="47"/>
  <c r="AR120" i="47" s="1"/>
  <c r="AL120" i="47"/>
  <c r="AM120" i="47" s="1"/>
  <c r="AG120" i="47"/>
  <c r="AH120" i="47" s="1"/>
  <c r="AB120" i="47"/>
  <c r="AC120" i="47" s="1"/>
  <c r="W120" i="47"/>
  <c r="X120" i="47" s="1"/>
  <c r="R120" i="47"/>
  <c r="S120" i="47" s="1"/>
  <c r="J120" i="47"/>
  <c r="I120" i="47"/>
  <c r="AV119" i="47"/>
  <c r="AW119" i="47" s="1"/>
  <c r="AQ119" i="47"/>
  <c r="AR119" i="47" s="1"/>
  <c r="AL119" i="47"/>
  <c r="AM119" i="47" s="1"/>
  <c r="AG119" i="47"/>
  <c r="AH119" i="47" s="1"/>
  <c r="AB119" i="47"/>
  <c r="AC119" i="47" s="1"/>
  <c r="W119" i="47"/>
  <c r="R119" i="47"/>
  <c r="J119" i="47"/>
  <c r="I119" i="47"/>
  <c r="AV118" i="47"/>
  <c r="AW118" i="47" s="1"/>
  <c r="AQ118" i="47"/>
  <c r="AR118" i="47" s="1"/>
  <c r="AL118" i="47"/>
  <c r="AM118" i="47" s="1"/>
  <c r="AG118" i="47"/>
  <c r="AH118" i="47" s="1"/>
  <c r="AB118" i="47"/>
  <c r="AC118" i="47" s="1"/>
  <c r="W118" i="47"/>
  <c r="R118" i="47"/>
  <c r="S118" i="47" s="1"/>
  <c r="J118" i="47"/>
  <c r="I118" i="47"/>
  <c r="AV117" i="47"/>
  <c r="AW117" i="47" s="1"/>
  <c r="AQ117" i="47"/>
  <c r="AR117" i="47" s="1"/>
  <c r="AL117" i="47"/>
  <c r="AM117" i="47" s="1"/>
  <c r="AG117" i="47"/>
  <c r="AH117" i="47" s="1"/>
  <c r="AB117" i="47"/>
  <c r="W117" i="47"/>
  <c r="R117" i="47"/>
  <c r="S117" i="47" s="1"/>
  <c r="J117" i="47"/>
  <c r="I117" i="47"/>
  <c r="AV116" i="47"/>
  <c r="AW116" i="47" s="1"/>
  <c r="AQ116" i="47"/>
  <c r="AR116" i="47" s="1"/>
  <c r="AL116" i="47"/>
  <c r="AM116" i="47" s="1"/>
  <c r="AG116" i="47"/>
  <c r="AH116" i="47" s="1"/>
  <c r="AB116" i="47"/>
  <c r="AC116" i="47" s="1"/>
  <c r="W116" i="47"/>
  <c r="X116" i="47" s="1"/>
  <c r="R116" i="47"/>
  <c r="S116" i="47" s="1"/>
  <c r="J116" i="47"/>
  <c r="I116" i="47"/>
  <c r="AV115" i="47"/>
  <c r="AW115" i="47" s="1"/>
  <c r="AQ115" i="47"/>
  <c r="AR115" i="47" s="1"/>
  <c r="AL115" i="47"/>
  <c r="AM115" i="47" s="1"/>
  <c r="AG115" i="47"/>
  <c r="AH115" i="47" s="1"/>
  <c r="AB115" i="47"/>
  <c r="AC115" i="47" s="1"/>
  <c r="W115" i="47"/>
  <c r="X115" i="47" s="1"/>
  <c r="R115" i="47"/>
  <c r="S115" i="47" s="1"/>
  <c r="J115" i="47"/>
  <c r="I115" i="47"/>
  <c r="AV114" i="47"/>
  <c r="AW114" i="47" s="1"/>
  <c r="AQ114" i="47"/>
  <c r="AR114" i="47" s="1"/>
  <c r="AL114" i="47"/>
  <c r="AG114" i="47"/>
  <c r="AB114" i="47"/>
  <c r="AC114" i="47" s="1"/>
  <c r="W114" i="47"/>
  <c r="X114" i="47" s="1"/>
  <c r="R114" i="47"/>
  <c r="S114" i="47" s="1"/>
  <c r="J114" i="47"/>
  <c r="I114" i="47"/>
  <c r="AV113" i="47"/>
  <c r="AQ113" i="47"/>
  <c r="AR113" i="47" s="1"/>
  <c r="AL113" i="47"/>
  <c r="AG113" i="47"/>
  <c r="AH113" i="47" s="1"/>
  <c r="AB113" i="47"/>
  <c r="AC113" i="47" s="1"/>
  <c r="W113" i="47"/>
  <c r="X113" i="47" s="1"/>
  <c r="R113" i="47"/>
  <c r="S113" i="47" s="1"/>
  <c r="J113" i="47"/>
  <c r="I113" i="47"/>
  <c r="AV112" i="47"/>
  <c r="AW112" i="47" s="1"/>
  <c r="AQ112" i="47"/>
  <c r="AR112" i="47" s="1"/>
  <c r="AL112" i="47"/>
  <c r="AM112" i="47" s="1"/>
  <c r="AG112" i="47"/>
  <c r="AH112" i="47" s="1"/>
  <c r="AB112" i="47"/>
  <c r="AC112" i="47" s="1"/>
  <c r="W112" i="47"/>
  <c r="X112" i="47" s="1"/>
  <c r="R112" i="47"/>
  <c r="S112" i="47" s="1"/>
  <c r="J112" i="47"/>
  <c r="I112" i="47"/>
  <c r="AV111" i="47"/>
  <c r="AW111" i="47" s="1"/>
  <c r="AQ111" i="47"/>
  <c r="AR111" i="47" s="1"/>
  <c r="AL111" i="47"/>
  <c r="AM111" i="47" s="1"/>
  <c r="AG111" i="47"/>
  <c r="AH111" i="47" s="1"/>
  <c r="AB111" i="47"/>
  <c r="AC111" i="47" s="1"/>
  <c r="W111" i="47"/>
  <c r="X111" i="47" s="1"/>
  <c r="R111" i="47"/>
  <c r="S111" i="47" s="1"/>
  <c r="J111" i="47"/>
  <c r="I111" i="47"/>
  <c r="AV110" i="47"/>
  <c r="AW110" i="47" s="1"/>
  <c r="AQ110" i="47"/>
  <c r="AL110" i="47"/>
  <c r="AM110" i="47" s="1"/>
  <c r="AG110" i="47"/>
  <c r="AH110" i="47" s="1"/>
  <c r="AB110" i="47"/>
  <c r="AC110" i="47" s="1"/>
  <c r="W110" i="47"/>
  <c r="X110" i="47" s="1"/>
  <c r="R110" i="47"/>
  <c r="S110" i="47" s="1"/>
  <c r="J110" i="47"/>
  <c r="I110" i="47"/>
  <c r="AV109" i="47"/>
  <c r="AW109" i="47" s="1"/>
  <c r="AQ109" i="47"/>
  <c r="AR109" i="47" s="1"/>
  <c r="AL109" i="47"/>
  <c r="AM109" i="47" s="1"/>
  <c r="AG109" i="47"/>
  <c r="AH109" i="47" s="1"/>
  <c r="AB109" i="47"/>
  <c r="AC109" i="47" s="1"/>
  <c r="W109" i="47"/>
  <c r="R109" i="47"/>
  <c r="S109" i="47" s="1"/>
  <c r="J109" i="47"/>
  <c r="I109" i="47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R108" i="47"/>
  <c r="S108" i="47" s="1"/>
  <c r="J108" i="47"/>
  <c r="I108" i="47"/>
  <c r="AV107" i="47"/>
  <c r="AQ107" i="47"/>
  <c r="AL107" i="47"/>
  <c r="AG107" i="47"/>
  <c r="AB107" i="47"/>
  <c r="W107" i="47"/>
  <c r="R107" i="47"/>
  <c r="J107" i="47"/>
  <c r="I107" i="47"/>
  <c r="G107" i="47"/>
  <c r="H107" i="47" s="1"/>
  <c r="AR121" i="8"/>
  <c r="G120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P102" i="8"/>
  <c r="U102" i="8" s="1"/>
  <c r="Z102" i="8" s="1"/>
  <c r="AE102" i="8" s="1"/>
  <c r="AJ102" i="8" s="1"/>
  <c r="AO102" i="8" s="1"/>
  <c r="AT102" i="8" s="1"/>
  <c r="P122" i="8" s="1"/>
  <c r="U122" i="8" s="1"/>
  <c r="Z122" i="8" s="1"/>
  <c r="AE122" i="8" s="1"/>
  <c r="AJ122" i="8" s="1"/>
  <c r="AO122" i="8" s="1"/>
  <c r="AT122" i="8" s="1"/>
  <c r="P142" i="8" s="1"/>
  <c r="U142" i="8" s="1"/>
  <c r="Z142" i="8" s="1"/>
  <c r="AE142" i="8" s="1"/>
  <c r="AJ142" i="8" s="1"/>
  <c r="AO142" i="8" s="1"/>
  <c r="AT142" i="8" s="1"/>
  <c r="P162" i="8" s="1"/>
  <c r="U162" i="8" s="1"/>
  <c r="Z162" i="8" s="1"/>
  <c r="AE162" i="8" s="1"/>
  <c r="AJ162" i="8" s="1"/>
  <c r="AO162" i="8" s="1"/>
  <c r="AT162" i="8" s="1"/>
  <c r="P182" i="8" s="1"/>
  <c r="U182" i="8" s="1"/>
  <c r="Z182" i="8" s="1"/>
  <c r="AE182" i="8" s="1"/>
  <c r="AJ182" i="8" s="1"/>
  <c r="AO182" i="8" s="1"/>
  <c r="AT182" i="8" s="1"/>
  <c r="P202" i="8" s="1"/>
  <c r="U202" i="8" s="1"/>
  <c r="Z202" i="8" s="1"/>
  <c r="AE202" i="8" s="1"/>
  <c r="AJ202" i="8" s="1"/>
  <c r="AO202" i="8" s="1"/>
  <c r="AT202" i="8" s="1"/>
  <c r="P222" i="8" s="1"/>
  <c r="U222" i="8" s="1"/>
  <c r="Z222" i="8" s="1"/>
  <c r="AE222" i="8" s="1"/>
  <c r="AJ222" i="8" s="1"/>
  <c r="AO222" i="8" s="1"/>
  <c r="AT222" i="8" s="1"/>
  <c r="P242" i="8" s="1"/>
  <c r="U242" i="8" s="1"/>
  <c r="Z242" i="8" s="1"/>
  <c r="AE242" i="8" s="1"/>
  <c r="AJ242" i="8" s="1"/>
  <c r="AO242" i="8" s="1"/>
  <c r="AT242" i="8" s="1"/>
  <c r="P262" i="8" s="1"/>
  <c r="U262" i="8" s="1"/>
  <c r="Z262" i="8" s="1"/>
  <c r="AE262" i="8" s="1"/>
  <c r="AJ262" i="8" s="1"/>
  <c r="AO262" i="8" s="1"/>
  <c r="AT262" i="8" s="1"/>
  <c r="AV121" i="8"/>
  <c r="AW121" i="8" s="1"/>
  <c r="AQ121" i="8"/>
  <c r="AL121" i="8"/>
  <c r="AM121" i="8" s="1"/>
  <c r="AG121" i="8"/>
  <c r="AH121" i="8" s="1"/>
  <c r="AB121" i="8"/>
  <c r="AC121" i="8" s="1"/>
  <c r="W121" i="8"/>
  <c r="X121" i="8" s="1"/>
  <c r="R121" i="8"/>
  <c r="S121" i="8" s="1"/>
  <c r="J121" i="8"/>
  <c r="I121" i="8"/>
  <c r="AV120" i="8"/>
  <c r="AQ120" i="8"/>
  <c r="AL120" i="8"/>
  <c r="AG120" i="8"/>
  <c r="AB120" i="8"/>
  <c r="W120" i="8"/>
  <c r="R120" i="8"/>
  <c r="J120" i="8"/>
  <c r="I120" i="8"/>
  <c r="AV119" i="8"/>
  <c r="AQ119" i="8"/>
  <c r="AL119" i="8"/>
  <c r="AG119" i="8"/>
  <c r="AB119" i="8"/>
  <c r="W119" i="8"/>
  <c r="R119" i="8"/>
  <c r="J119" i="8"/>
  <c r="I119" i="8"/>
  <c r="AV118" i="8"/>
  <c r="AQ118" i="8"/>
  <c r="AL118" i="8"/>
  <c r="AG118" i="8"/>
  <c r="AB118" i="8"/>
  <c r="W118" i="8"/>
  <c r="R118" i="8"/>
  <c r="J118" i="8"/>
  <c r="I118" i="8"/>
  <c r="AV117" i="8"/>
  <c r="AQ117" i="8"/>
  <c r="AL117" i="8"/>
  <c r="AG117" i="8"/>
  <c r="AB117" i="8"/>
  <c r="W117" i="8"/>
  <c r="R117" i="8"/>
  <c r="J117" i="8"/>
  <c r="I117" i="8"/>
  <c r="AV116" i="8"/>
  <c r="AQ116" i="8"/>
  <c r="AL116" i="8"/>
  <c r="AG116" i="8"/>
  <c r="AB116" i="8"/>
  <c r="W116" i="8"/>
  <c r="R116" i="8"/>
  <c r="J116" i="8"/>
  <c r="I116" i="8"/>
  <c r="AV115" i="8"/>
  <c r="AQ115" i="8"/>
  <c r="AL115" i="8"/>
  <c r="AG115" i="8"/>
  <c r="AB115" i="8"/>
  <c r="W115" i="8"/>
  <c r="R115" i="8"/>
  <c r="J115" i="8"/>
  <c r="I115" i="8"/>
  <c r="AB114" i="8"/>
  <c r="AC114" i="8" s="1"/>
  <c r="W114" i="8"/>
  <c r="R114" i="8"/>
  <c r="J114" i="8"/>
  <c r="I114" i="8"/>
  <c r="AV113" i="8"/>
  <c r="AQ113" i="8"/>
  <c r="AL113" i="8"/>
  <c r="AG113" i="8"/>
  <c r="AB113" i="8"/>
  <c r="W113" i="8"/>
  <c r="R113" i="8"/>
  <c r="J113" i="8"/>
  <c r="I113" i="8"/>
  <c r="AV112" i="8"/>
  <c r="AQ112" i="8"/>
  <c r="AL112" i="8"/>
  <c r="AG112" i="8"/>
  <c r="AB112" i="8"/>
  <c r="W112" i="8"/>
  <c r="R112" i="8"/>
  <c r="J112" i="8"/>
  <c r="I112" i="8"/>
  <c r="AV111" i="8"/>
  <c r="AQ111" i="8"/>
  <c r="AL111" i="8"/>
  <c r="AG111" i="8"/>
  <c r="AB111" i="8"/>
  <c r="W111" i="8"/>
  <c r="R111" i="8"/>
  <c r="J111" i="8"/>
  <c r="I111" i="8"/>
  <c r="AV110" i="8"/>
  <c r="AQ110" i="8"/>
  <c r="AL110" i="8"/>
  <c r="AG110" i="8"/>
  <c r="AB110" i="8"/>
  <c r="W110" i="8"/>
  <c r="R110" i="8"/>
  <c r="J110" i="8"/>
  <c r="I110" i="8"/>
  <c r="AV109" i="8"/>
  <c r="AQ109" i="8"/>
  <c r="AL109" i="8"/>
  <c r="AG109" i="8"/>
  <c r="AB109" i="8"/>
  <c r="W109" i="8"/>
  <c r="R109" i="8"/>
  <c r="J109" i="8"/>
  <c r="I109" i="8"/>
  <c r="AV108" i="8"/>
  <c r="AQ108" i="8"/>
  <c r="AL108" i="8"/>
  <c r="AG108" i="8"/>
  <c r="AB108" i="8"/>
  <c r="W108" i="8"/>
  <c r="R108" i="8"/>
  <c r="J108" i="8"/>
  <c r="I108" i="8"/>
  <c r="AV107" i="8"/>
  <c r="AQ107" i="8"/>
  <c r="AL107" i="8"/>
  <c r="AG107" i="8"/>
  <c r="AB107" i="8"/>
  <c r="W107" i="8"/>
  <c r="R107" i="8"/>
  <c r="J107" i="8"/>
  <c r="I107" i="8"/>
  <c r="AR112" i="8" l="1"/>
  <c r="AW116" i="8"/>
  <c r="AM107" i="47"/>
  <c r="AC125" i="33"/>
  <c r="AR122" i="33"/>
  <c r="AM119" i="8"/>
  <c r="AR107" i="47"/>
  <c r="K121" i="32"/>
  <c r="M121" i="32" s="1"/>
  <c r="AC118" i="33"/>
  <c r="AC126" i="33"/>
  <c r="S112" i="8"/>
  <c r="AM120" i="8"/>
  <c r="AX107" i="47"/>
  <c r="AM111" i="35"/>
  <c r="S119" i="32"/>
  <c r="AH116" i="8"/>
  <c r="S118" i="8"/>
  <c r="K119" i="34"/>
  <c r="M119" i="34" s="1"/>
  <c r="X110" i="35"/>
  <c r="S113" i="8"/>
  <c r="AM115" i="8"/>
  <c r="X118" i="8"/>
  <c r="AC112" i="35"/>
  <c r="AR111" i="35"/>
  <c r="AW107" i="35"/>
  <c r="AR113" i="35"/>
  <c r="AD107" i="35"/>
  <c r="H107" i="35"/>
  <c r="AM109" i="35"/>
  <c r="S113" i="35"/>
  <c r="AH113" i="35"/>
  <c r="AW108" i="34"/>
  <c r="AN107" i="34"/>
  <c r="X116" i="34"/>
  <c r="S108" i="34"/>
  <c r="S117" i="34"/>
  <c r="AH108" i="34"/>
  <c r="H107" i="8"/>
  <c r="S111" i="8"/>
  <c r="X107" i="8"/>
  <c r="AM116" i="8"/>
  <c r="X119" i="8"/>
  <c r="X108" i="8"/>
  <c r="AC115" i="8"/>
  <c r="AR119" i="8"/>
  <c r="AR120" i="8"/>
  <c r="AH119" i="8"/>
  <c r="AW115" i="8"/>
  <c r="S114" i="8"/>
  <c r="X111" i="8"/>
  <c r="X114" i="8"/>
  <c r="AC120" i="8"/>
  <c r="AR113" i="8"/>
  <c r="AM118" i="8"/>
  <c r="AC110" i="8"/>
  <c r="AH117" i="8"/>
  <c r="X116" i="8"/>
  <c r="AM117" i="8"/>
  <c r="X120" i="8"/>
  <c r="AW120" i="8"/>
  <c r="S120" i="8"/>
  <c r="AC119" i="8"/>
  <c r="S117" i="8"/>
  <c r="X117" i="8"/>
  <c r="X112" i="8"/>
  <c r="X113" i="8"/>
  <c r="AR116" i="8"/>
  <c r="AH118" i="8"/>
  <c r="S115" i="8"/>
  <c r="AW118" i="8"/>
  <c r="S119" i="8"/>
  <c r="AH120" i="8"/>
  <c r="K121" i="47"/>
  <c r="M121" i="47" s="1"/>
  <c r="K114" i="47"/>
  <c r="M114" i="47" s="1"/>
  <c r="X121" i="47"/>
  <c r="AM114" i="47"/>
  <c r="K109" i="47"/>
  <c r="M109" i="47" s="1"/>
  <c r="T107" i="47"/>
  <c r="K113" i="47"/>
  <c r="M113" i="47" s="1"/>
  <c r="K119" i="47"/>
  <c r="M119" i="47" s="1"/>
  <c r="X109" i="47"/>
  <c r="AD107" i="47"/>
  <c r="S107" i="47"/>
  <c r="K117" i="47"/>
  <c r="M117" i="47" s="1"/>
  <c r="K115" i="47"/>
  <c r="M115" i="47" s="1"/>
  <c r="AH107" i="47"/>
  <c r="X107" i="47"/>
  <c r="K111" i="47"/>
  <c r="M111" i="47" s="1"/>
  <c r="K116" i="47"/>
  <c r="M116" i="47" s="1"/>
  <c r="AN107" i="47"/>
  <c r="X117" i="47"/>
  <c r="AM108" i="32"/>
  <c r="AI107" i="32"/>
  <c r="S121" i="32"/>
  <c r="K115" i="32"/>
  <c r="M115" i="32" s="1"/>
  <c r="AD107" i="32"/>
  <c r="AH107" i="32"/>
  <c r="AR108" i="32"/>
  <c r="Y107" i="32"/>
  <c r="AX107" i="32"/>
  <c r="AM131" i="33"/>
  <c r="AW122" i="33"/>
  <c r="AM119" i="33"/>
  <c r="AH126" i="33"/>
  <c r="AR128" i="33"/>
  <c r="AC119" i="33"/>
  <c r="AC120" i="33"/>
  <c r="S117" i="33"/>
  <c r="S120" i="33"/>
  <c r="AC127" i="33"/>
  <c r="AC131" i="33"/>
  <c r="AC121" i="33"/>
  <c r="X127" i="33"/>
  <c r="AC124" i="33"/>
  <c r="AR131" i="33"/>
  <c r="AC130" i="33"/>
  <c r="X126" i="33"/>
  <c r="AM125" i="33"/>
  <c r="AR121" i="33"/>
  <c r="AW108" i="35"/>
  <c r="AW112" i="35"/>
  <c r="AW113" i="35"/>
  <c r="AW109" i="35"/>
  <c r="AW111" i="35"/>
  <c r="AW110" i="35"/>
  <c r="AW113" i="34"/>
  <c r="AW114" i="34"/>
  <c r="AW110" i="34"/>
  <c r="AW112" i="34"/>
  <c r="AW115" i="34"/>
  <c r="AW116" i="34"/>
  <c r="AW109" i="34"/>
  <c r="AW117" i="34"/>
  <c r="AW111" i="34"/>
  <c r="AX107" i="34"/>
  <c r="AW121" i="33"/>
  <c r="AW124" i="33"/>
  <c r="AW125" i="33"/>
  <c r="AW126" i="33"/>
  <c r="AW116" i="33"/>
  <c r="AW117" i="33"/>
  <c r="AW118" i="33"/>
  <c r="AW128" i="33"/>
  <c r="AW119" i="33"/>
  <c r="AW129" i="33"/>
  <c r="AW123" i="33"/>
  <c r="AW120" i="33"/>
  <c r="AW130" i="33"/>
  <c r="AW127" i="33"/>
  <c r="AW131" i="33"/>
  <c r="AW108" i="32"/>
  <c r="AW119" i="8"/>
  <c r="AW109" i="8"/>
  <c r="AW113" i="8"/>
  <c r="AW108" i="8"/>
  <c r="AW117" i="8"/>
  <c r="AW112" i="8"/>
  <c r="AW110" i="8"/>
  <c r="AW107" i="8"/>
  <c r="AW111" i="8"/>
  <c r="AR112" i="35"/>
  <c r="AR109" i="35"/>
  <c r="AR107" i="35"/>
  <c r="AR108" i="35"/>
  <c r="AR110" i="35"/>
  <c r="AR124" i="33"/>
  <c r="AR125" i="33"/>
  <c r="AR116" i="33"/>
  <c r="AR126" i="33"/>
  <c r="AS116" i="33"/>
  <c r="AR127" i="33"/>
  <c r="AR123" i="33"/>
  <c r="AR117" i="33"/>
  <c r="AR118" i="33"/>
  <c r="AR119" i="33"/>
  <c r="AR129" i="33"/>
  <c r="AR120" i="33"/>
  <c r="AR130" i="33"/>
  <c r="AS107" i="32"/>
  <c r="AR118" i="8"/>
  <c r="AR111" i="8"/>
  <c r="AR115" i="8"/>
  <c r="AR117" i="8"/>
  <c r="AR109" i="8"/>
  <c r="AR110" i="8"/>
  <c r="AR108" i="8"/>
  <c r="AR107" i="8"/>
  <c r="AM110" i="35"/>
  <c r="AM112" i="35"/>
  <c r="AM113" i="35"/>
  <c r="AM107" i="35"/>
  <c r="AM108" i="35"/>
  <c r="AM109" i="34"/>
  <c r="AM117" i="34"/>
  <c r="AM111" i="34"/>
  <c r="AM110" i="34"/>
  <c r="AM112" i="34"/>
  <c r="AM113" i="34"/>
  <c r="AM114" i="34"/>
  <c r="AM115" i="34"/>
  <c r="AM108" i="34"/>
  <c r="AM116" i="34"/>
  <c r="AM129" i="33"/>
  <c r="AM124" i="33"/>
  <c r="AN116" i="33"/>
  <c r="AM126" i="33"/>
  <c r="AM120" i="33"/>
  <c r="AM121" i="33"/>
  <c r="AM127" i="33"/>
  <c r="AM130" i="33"/>
  <c r="AM122" i="33"/>
  <c r="AM123" i="33"/>
  <c r="AM117" i="33"/>
  <c r="AM118" i="33"/>
  <c r="AM128" i="33"/>
  <c r="AM107" i="32"/>
  <c r="AM108" i="8"/>
  <c r="AM112" i="8"/>
  <c r="AM111" i="8"/>
  <c r="AM113" i="8"/>
  <c r="AM109" i="8"/>
  <c r="K116" i="8"/>
  <c r="AM107" i="8"/>
  <c r="AM110" i="8"/>
  <c r="AH112" i="35"/>
  <c r="AI107" i="35"/>
  <c r="AH108" i="35"/>
  <c r="AH109" i="35"/>
  <c r="AH110" i="35"/>
  <c r="AH111" i="35"/>
  <c r="AH114" i="34"/>
  <c r="AH115" i="34"/>
  <c r="AH109" i="34"/>
  <c r="AH111" i="34"/>
  <c r="K109" i="34"/>
  <c r="AH116" i="34"/>
  <c r="AH112" i="34"/>
  <c r="AH113" i="34"/>
  <c r="AH117" i="34"/>
  <c r="AH110" i="34"/>
  <c r="AH107" i="34"/>
  <c r="AH117" i="33"/>
  <c r="AH121" i="33"/>
  <c r="AH127" i="33"/>
  <c r="AI116" i="33"/>
  <c r="AH129" i="33"/>
  <c r="AH131" i="33"/>
  <c r="AH122" i="33"/>
  <c r="AH128" i="33"/>
  <c r="AH118" i="33"/>
  <c r="AH120" i="33"/>
  <c r="AH123" i="33"/>
  <c r="AH130" i="33"/>
  <c r="AH124" i="33"/>
  <c r="AH119" i="33"/>
  <c r="AH125" i="33"/>
  <c r="AH108" i="32"/>
  <c r="AH111" i="8"/>
  <c r="AH115" i="8"/>
  <c r="AH110" i="8"/>
  <c r="AH109" i="8"/>
  <c r="AH107" i="8"/>
  <c r="AH112" i="8"/>
  <c r="AH113" i="8"/>
  <c r="AH108" i="8"/>
  <c r="AC109" i="35"/>
  <c r="AC113" i="35"/>
  <c r="AC108" i="35"/>
  <c r="AC111" i="35"/>
  <c r="AC113" i="34"/>
  <c r="AC115" i="34"/>
  <c r="AC116" i="34"/>
  <c r="AC114" i="34"/>
  <c r="AC117" i="34"/>
  <c r="AC129" i="33"/>
  <c r="AC123" i="33"/>
  <c r="AD116" i="33"/>
  <c r="AC128" i="33"/>
  <c r="AC122" i="33"/>
  <c r="AC117" i="33"/>
  <c r="AC108" i="32"/>
  <c r="AC116" i="8"/>
  <c r="AC117" i="8"/>
  <c r="AC118" i="8"/>
  <c r="AC108" i="8"/>
  <c r="AC111" i="8"/>
  <c r="AC112" i="8"/>
  <c r="AC113" i="8"/>
  <c r="AC109" i="8"/>
  <c r="AC107" i="8"/>
  <c r="AD107" i="8"/>
  <c r="Y107" i="35"/>
  <c r="X112" i="35"/>
  <c r="X108" i="35"/>
  <c r="X111" i="35"/>
  <c r="X113" i="35"/>
  <c r="X109" i="35"/>
  <c r="AC108" i="34"/>
  <c r="AC107" i="34"/>
  <c r="AC109" i="34"/>
  <c r="AC110" i="34"/>
  <c r="AC111" i="34"/>
  <c r="AC112" i="34"/>
  <c r="X111" i="34"/>
  <c r="X110" i="34"/>
  <c r="X112" i="34"/>
  <c r="X117" i="34"/>
  <c r="X108" i="34"/>
  <c r="X113" i="34"/>
  <c r="X114" i="34"/>
  <c r="X109" i="34"/>
  <c r="X115" i="34"/>
  <c r="Y116" i="33"/>
  <c r="X118" i="33"/>
  <c r="X119" i="33"/>
  <c r="X120" i="33"/>
  <c r="X130" i="33"/>
  <c r="X131" i="33"/>
  <c r="X128" i="33"/>
  <c r="X129" i="33"/>
  <c r="X121" i="33"/>
  <c r="X122" i="33"/>
  <c r="X123" i="33"/>
  <c r="X124" i="33"/>
  <c r="X117" i="33"/>
  <c r="X125" i="33"/>
  <c r="X108" i="32"/>
  <c r="X110" i="8"/>
  <c r="X115" i="8"/>
  <c r="X109" i="8"/>
  <c r="K120" i="8"/>
  <c r="S110" i="35"/>
  <c r="S107" i="35"/>
  <c r="S111" i="35"/>
  <c r="S109" i="35"/>
  <c r="S112" i="35"/>
  <c r="AX107" i="35"/>
  <c r="K115" i="35"/>
  <c r="M115" i="35" s="1"/>
  <c r="AS107" i="35"/>
  <c r="AN107" i="35"/>
  <c r="K110" i="35"/>
  <c r="AH107" i="35"/>
  <c r="AC110" i="35"/>
  <c r="AC107" i="35"/>
  <c r="K119" i="35"/>
  <c r="M119" i="35" s="1"/>
  <c r="K113" i="35"/>
  <c r="X107" i="35"/>
  <c r="K117" i="35"/>
  <c r="M117" i="35" s="1"/>
  <c r="K108" i="35"/>
  <c r="K111" i="35"/>
  <c r="T107" i="35"/>
  <c r="K107" i="35"/>
  <c r="K109" i="35"/>
  <c r="S108" i="35"/>
  <c r="K112" i="35"/>
  <c r="K114" i="35"/>
  <c r="M114" i="35" s="1"/>
  <c r="K116" i="35"/>
  <c r="M116" i="35" s="1"/>
  <c r="K118" i="35"/>
  <c r="M118" i="35" s="1"/>
  <c r="K120" i="35"/>
  <c r="M120" i="35" s="1"/>
  <c r="S116" i="34"/>
  <c r="S109" i="34"/>
  <c r="S113" i="34"/>
  <c r="S115" i="34"/>
  <c r="S107" i="34"/>
  <c r="S110" i="34"/>
  <c r="S111" i="34"/>
  <c r="S112" i="34"/>
  <c r="H107" i="34"/>
  <c r="AW107" i="34"/>
  <c r="AM107" i="34"/>
  <c r="AI107" i="34"/>
  <c r="K116" i="34"/>
  <c r="AD107" i="34"/>
  <c r="K114" i="34"/>
  <c r="X107" i="34"/>
  <c r="Y107" i="34"/>
  <c r="K113" i="34"/>
  <c r="K110" i="34"/>
  <c r="K111" i="34"/>
  <c r="K118" i="34"/>
  <c r="M118" i="34" s="1"/>
  <c r="S114" i="34"/>
  <c r="K108" i="34"/>
  <c r="K120" i="34"/>
  <c r="M120" i="34" s="1"/>
  <c r="K115" i="34"/>
  <c r="T107" i="34"/>
  <c r="K117" i="34"/>
  <c r="K112" i="34"/>
  <c r="S116" i="33"/>
  <c r="S130" i="33"/>
  <c r="S129" i="33"/>
  <c r="S128" i="33"/>
  <c r="S121" i="33"/>
  <c r="S123" i="33"/>
  <c r="S118" i="33"/>
  <c r="S119" i="33"/>
  <c r="S125" i="33"/>
  <c r="S131" i="33"/>
  <c r="S126" i="33"/>
  <c r="S124" i="33"/>
  <c r="H116" i="33"/>
  <c r="AX116" i="33"/>
  <c r="AM116" i="33"/>
  <c r="K120" i="33"/>
  <c r="K130" i="33"/>
  <c r="AH116" i="33"/>
  <c r="AC116" i="33"/>
  <c r="K122" i="33"/>
  <c r="K128" i="33"/>
  <c r="X116" i="33"/>
  <c r="K127" i="33"/>
  <c r="K116" i="33"/>
  <c r="K125" i="33"/>
  <c r="K123" i="33"/>
  <c r="S122" i="33"/>
  <c r="K117" i="33"/>
  <c r="K121" i="33"/>
  <c r="S127" i="33"/>
  <c r="K132" i="33"/>
  <c r="M132" i="33" s="1"/>
  <c r="K118" i="33"/>
  <c r="K129" i="33"/>
  <c r="K124" i="33"/>
  <c r="T116" i="33"/>
  <c r="K119" i="33"/>
  <c r="K131" i="33"/>
  <c r="K126" i="33"/>
  <c r="S108" i="32"/>
  <c r="AW107" i="32"/>
  <c r="AR107" i="32"/>
  <c r="K107" i="32"/>
  <c r="AN107" i="32"/>
  <c r="AH110" i="32"/>
  <c r="K117" i="32"/>
  <c r="M117" i="32" s="1"/>
  <c r="K120" i="32"/>
  <c r="M120" i="32" s="1"/>
  <c r="K111" i="32"/>
  <c r="M111" i="32" s="1"/>
  <c r="AC107" i="32"/>
  <c r="K113" i="32"/>
  <c r="M113" i="32" s="1"/>
  <c r="K112" i="32"/>
  <c r="M112" i="32" s="1"/>
  <c r="X111" i="32"/>
  <c r="K116" i="32"/>
  <c r="M116" i="32" s="1"/>
  <c r="X113" i="32"/>
  <c r="X117" i="32"/>
  <c r="X107" i="32"/>
  <c r="K110" i="32"/>
  <c r="M110" i="32" s="1"/>
  <c r="K114" i="32"/>
  <c r="M114" i="32" s="1"/>
  <c r="K118" i="32"/>
  <c r="M118" i="32" s="1"/>
  <c r="K108" i="32"/>
  <c r="S107" i="32"/>
  <c r="K109" i="32"/>
  <c r="M109" i="32" s="1"/>
  <c r="T107" i="32"/>
  <c r="AW107" i="47"/>
  <c r="AS107" i="47"/>
  <c r="AC107" i="47"/>
  <c r="K107" i="47"/>
  <c r="AI107" i="47"/>
  <c r="K108" i="47"/>
  <c r="M108" i="47" s="1"/>
  <c r="K110" i="47"/>
  <c r="M110" i="47" s="1"/>
  <c r="K112" i="47"/>
  <c r="M112" i="47" s="1"/>
  <c r="K118" i="47"/>
  <c r="M118" i="47" s="1"/>
  <c r="K120" i="47"/>
  <c r="M120" i="47" s="1"/>
  <c r="Y107" i="47"/>
  <c r="S116" i="8"/>
  <c r="S107" i="8"/>
  <c r="S109" i="8"/>
  <c r="S108" i="8"/>
  <c r="S110" i="8"/>
  <c r="AX107" i="8"/>
  <c r="AS107" i="8"/>
  <c r="AN107" i="8"/>
  <c r="K111" i="8"/>
  <c r="K107" i="8"/>
  <c r="K109" i="8"/>
  <c r="Y107" i="8"/>
  <c r="K113" i="8"/>
  <c r="K114" i="8"/>
  <c r="K118" i="8"/>
  <c r="K117" i="8"/>
  <c r="T107" i="8"/>
  <c r="K112" i="8"/>
  <c r="K121" i="8"/>
  <c r="M121" i="8" s="1"/>
  <c r="K115" i="8"/>
  <c r="K119" i="8"/>
  <c r="AI107" i="8"/>
  <c r="K108" i="8"/>
  <c r="K110" i="8"/>
  <c r="M107" i="47" l="1"/>
  <c r="M110" i="8"/>
  <c r="M108" i="8"/>
  <c r="M113" i="35"/>
  <c r="M110" i="35"/>
  <c r="M109" i="35"/>
  <c r="M112" i="35"/>
  <c r="M107" i="35"/>
  <c r="M111" i="35"/>
  <c r="M108" i="35"/>
  <c r="L107" i="35"/>
  <c r="M131" i="33"/>
  <c r="M128" i="33"/>
  <c r="M120" i="33"/>
  <c r="M116" i="33"/>
  <c r="M122" i="33"/>
  <c r="M117" i="33"/>
  <c r="M129" i="33"/>
  <c r="M118" i="33"/>
  <c r="M119" i="33"/>
  <c r="M121" i="33"/>
  <c r="M124" i="33"/>
  <c r="M123" i="33"/>
  <c r="M125" i="33"/>
  <c r="M130" i="33"/>
  <c r="M126" i="33"/>
  <c r="M127" i="33"/>
  <c r="L116" i="33"/>
  <c r="L107" i="32"/>
  <c r="M108" i="32"/>
  <c r="M107" i="32"/>
  <c r="L107" i="47"/>
  <c r="M111" i="8"/>
  <c r="M109" i="8"/>
  <c r="M115" i="8"/>
  <c r="M118" i="8"/>
  <c r="M116" i="8"/>
  <c r="M107" i="8"/>
  <c r="M120" i="8"/>
  <c r="M119" i="8"/>
  <c r="M112" i="8"/>
  <c r="M117" i="8"/>
  <c r="M114" i="8"/>
  <c r="M113" i="8"/>
  <c r="L107" i="8"/>
  <c r="M37" i="20" l="1"/>
  <c r="M36" i="20"/>
  <c r="M35" i="20"/>
  <c r="M34" i="20"/>
  <c r="M33" i="20"/>
  <c r="G95" i="33" l="1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94" i="33"/>
  <c r="M12" i="19" l="1"/>
  <c r="M46" i="38"/>
  <c r="M47" i="38"/>
  <c r="F47" i="38" s="1"/>
  <c r="I45" i="3" s="1"/>
  <c r="M48" i="38"/>
  <c r="F48" i="38" s="1"/>
  <c r="I46" i="3" s="1"/>
  <c r="M50" i="38"/>
  <c r="F50" i="38" s="1"/>
  <c r="I48" i="3" s="1"/>
  <c r="M51" i="38"/>
  <c r="F51" i="38" s="1"/>
  <c r="I49" i="3" s="1"/>
  <c r="M52" i="38"/>
  <c r="F52" i="38" s="1"/>
  <c r="I50" i="3" s="1"/>
  <c r="M53" i="38"/>
  <c r="F53" i="38" s="1"/>
  <c r="I51" i="3" s="1"/>
  <c r="M54" i="38"/>
  <c r="F54" i="38" s="1"/>
  <c r="I52" i="3" s="1"/>
  <c r="M55" i="38"/>
  <c r="F55" i="38" s="1"/>
  <c r="I53" i="3" s="1"/>
  <c r="M56" i="38"/>
  <c r="F56" i="38" s="1"/>
  <c r="I54" i="3" s="1"/>
  <c r="M57" i="38"/>
  <c r="F57" i="38" s="1"/>
  <c r="I55" i="3" s="1"/>
  <c r="M58" i="38"/>
  <c r="M59" i="38"/>
  <c r="M60" i="38"/>
  <c r="F60" i="38" s="1"/>
  <c r="I58" i="3" s="1"/>
  <c r="M61" i="38"/>
  <c r="M62" i="38"/>
  <c r="F62" i="38" s="1"/>
  <c r="I60" i="3" s="1"/>
  <c r="M63" i="38"/>
  <c r="F63" i="38" s="1"/>
  <c r="I61" i="3" s="1"/>
  <c r="M64" i="38"/>
  <c r="F64" i="38" s="1"/>
  <c r="I62" i="3" s="1"/>
  <c r="M65" i="38"/>
  <c r="F65" i="38" s="1"/>
  <c r="I63" i="3" s="1"/>
  <c r="M66" i="38"/>
  <c r="M67" i="38"/>
  <c r="F46" i="38"/>
  <c r="I44" i="3" s="1"/>
  <c r="F58" i="38"/>
  <c r="I56" i="3" s="1"/>
  <c r="F59" i="38"/>
  <c r="I57" i="3" s="1"/>
  <c r="F68" i="38"/>
  <c r="I66" i="3" s="1"/>
  <c r="F69" i="38"/>
  <c r="I67" i="3" s="1"/>
  <c r="F70" i="38"/>
  <c r="I68" i="3" s="1"/>
  <c r="F71" i="38"/>
  <c r="I69" i="3" s="1"/>
  <c r="F72" i="38"/>
  <c r="I70" i="3" s="1"/>
  <c r="F73" i="38"/>
  <c r="I71" i="3" s="1"/>
  <c r="M46" i="7"/>
  <c r="F46" i="7" s="1"/>
  <c r="M47" i="7"/>
  <c r="F47" i="7" s="1"/>
  <c r="L47" i="7" s="1"/>
  <c r="M48" i="7"/>
  <c r="F48" i="7" s="1"/>
  <c r="V48" i="7" s="1"/>
  <c r="M49" i="7"/>
  <c r="F49" i="7" s="1"/>
  <c r="F47" i="3" s="1"/>
  <c r="M50" i="7"/>
  <c r="M51" i="7"/>
  <c r="F51" i="7" s="1"/>
  <c r="F49" i="3" s="1"/>
  <c r="M52" i="7"/>
  <c r="F52" i="7" s="1"/>
  <c r="M53" i="7"/>
  <c r="F53" i="7" s="1"/>
  <c r="M54" i="7"/>
  <c r="F54" i="7" s="1"/>
  <c r="F52" i="3" s="1"/>
  <c r="M55" i="7"/>
  <c r="F55" i="7" s="1"/>
  <c r="M56" i="7"/>
  <c r="F56" i="7" s="1"/>
  <c r="M57" i="7"/>
  <c r="F57" i="7" s="1"/>
  <c r="V57" i="7" s="1"/>
  <c r="M58" i="7"/>
  <c r="M59" i="7"/>
  <c r="M60" i="7"/>
  <c r="F60" i="7" s="1"/>
  <c r="M61" i="7"/>
  <c r="F61" i="7" s="1"/>
  <c r="M62" i="7"/>
  <c r="M63" i="7"/>
  <c r="F63" i="7" s="1"/>
  <c r="F61" i="3" s="1"/>
  <c r="M64" i="7"/>
  <c r="M65" i="7"/>
  <c r="F65" i="7" s="1"/>
  <c r="F63" i="3" s="1"/>
  <c r="M66" i="7"/>
  <c r="M67" i="7"/>
  <c r="F50" i="7"/>
  <c r="F48" i="3" s="1"/>
  <c r="F58" i="7"/>
  <c r="F56" i="3" s="1"/>
  <c r="F59" i="7"/>
  <c r="L59" i="7" s="1"/>
  <c r="F62" i="7"/>
  <c r="F60" i="3" s="1"/>
  <c r="F64" i="7"/>
  <c r="F62" i="3" s="1"/>
  <c r="T36" i="3"/>
  <c r="S44" i="3"/>
  <c r="S51" i="3"/>
  <c r="S58" i="3"/>
  <c r="N36" i="3"/>
  <c r="M44" i="3"/>
  <c r="M51" i="3"/>
  <c r="M58" i="3"/>
  <c r="W36" i="40"/>
  <c r="V44" i="40"/>
  <c r="V51" i="40"/>
  <c r="V58" i="40"/>
  <c r="S44" i="40"/>
  <c r="S51" i="40"/>
  <c r="S58" i="40"/>
  <c r="Q36" i="40"/>
  <c r="P44" i="40"/>
  <c r="P51" i="40"/>
  <c r="P58" i="40"/>
  <c r="N36" i="40"/>
  <c r="M44" i="40"/>
  <c r="M51" i="40"/>
  <c r="M58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H36" i="40"/>
  <c r="G58" i="40"/>
  <c r="G51" i="40"/>
  <c r="G44" i="40"/>
  <c r="F59" i="3" l="1"/>
  <c r="T61" i="7"/>
  <c r="V60" i="7"/>
  <c r="K66" i="3"/>
  <c r="E7" i="39" s="1"/>
  <c r="I11" i="13"/>
  <c r="I9" i="13"/>
  <c r="B10" i="13"/>
  <c r="F67" i="38"/>
  <c r="I65" i="3" s="1"/>
  <c r="J65" i="3" s="1"/>
  <c r="F67" i="7"/>
  <c r="AB67" i="7" s="1"/>
  <c r="X67" i="7"/>
  <c r="I6" i="13"/>
  <c r="I8" i="13"/>
  <c r="B8" i="13"/>
  <c r="H68" i="38"/>
  <c r="F66" i="7"/>
  <c r="F64" i="3" s="1"/>
  <c r="O64" i="3" s="1"/>
  <c r="F66" i="38"/>
  <c r="I64" i="3" s="1"/>
  <c r="V65" i="7"/>
  <c r="AB65" i="7"/>
  <c r="Z65" i="7"/>
  <c r="X65" i="7"/>
  <c r="V64" i="7"/>
  <c r="T64" i="7"/>
  <c r="Z64" i="7"/>
  <c r="X64" i="7"/>
  <c r="R64" i="7"/>
  <c r="P64" i="7"/>
  <c r="J58" i="40"/>
  <c r="AB63" i="7"/>
  <c r="Z63" i="7"/>
  <c r="P63" i="7"/>
  <c r="AB60" i="7"/>
  <c r="Z60" i="7"/>
  <c r="X59" i="7"/>
  <c r="V59" i="7"/>
  <c r="J58" i="7"/>
  <c r="AB57" i="7"/>
  <c r="F54" i="3"/>
  <c r="P56" i="7"/>
  <c r="R56" i="7"/>
  <c r="N56" i="7"/>
  <c r="F53" i="3"/>
  <c r="U53" i="3" s="1"/>
  <c r="AB55" i="7"/>
  <c r="X55" i="7"/>
  <c r="Z55" i="7"/>
  <c r="J51" i="40"/>
  <c r="T54" i="7"/>
  <c r="P54" i="7"/>
  <c r="V54" i="7"/>
  <c r="R54" i="7"/>
  <c r="F51" i="3"/>
  <c r="U51" i="3" s="1"/>
  <c r="Z53" i="7"/>
  <c r="AB53" i="7"/>
  <c r="X53" i="7"/>
  <c r="F50" i="3"/>
  <c r="U50" i="3" s="1"/>
  <c r="T52" i="7"/>
  <c r="X52" i="7"/>
  <c r="Z52" i="7"/>
  <c r="V52" i="7"/>
  <c r="R52" i="7"/>
  <c r="P52" i="7"/>
  <c r="N51" i="7"/>
  <c r="AB51" i="7"/>
  <c r="Z51" i="7"/>
  <c r="P51" i="7"/>
  <c r="AB50" i="7"/>
  <c r="V50" i="7"/>
  <c r="P50" i="7"/>
  <c r="T50" i="7"/>
  <c r="X50" i="7"/>
  <c r="R50" i="7"/>
  <c r="Z50" i="7"/>
  <c r="L49" i="7"/>
  <c r="T49" i="7"/>
  <c r="J49" i="7"/>
  <c r="R49" i="7"/>
  <c r="P49" i="7"/>
  <c r="X48" i="7"/>
  <c r="Z48" i="7"/>
  <c r="AB48" i="7"/>
  <c r="J44" i="40"/>
  <c r="F44" i="3"/>
  <c r="L46" i="7"/>
  <c r="F61" i="38"/>
  <c r="J51" i="3"/>
  <c r="G53" i="38"/>
  <c r="X47" i="7"/>
  <c r="J46" i="7"/>
  <c r="Z62" i="7"/>
  <c r="L61" i="7"/>
  <c r="X62" i="7"/>
  <c r="X57" i="7"/>
  <c r="T57" i="7"/>
  <c r="F57" i="3"/>
  <c r="O57" i="3" s="1"/>
  <c r="N55" i="7"/>
  <c r="R57" i="7"/>
  <c r="F45" i="3"/>
  <c r="O45" i="3" s="1"/>
  <c r="T55" i="7"/>
  <c r="N47" i="7"/>
  <c r="P62" i="7"/>
  <c r="AB56" i="7"/>
  <c r="T48" i="7"/>
  <c r="J59" i="7"/>
  <c r="J55" i="7"/>
  <c r="P67" i="7"/>
  <c r="T65" i="7"/>
  <c r="X63" i="7"/>
  <c r="AB61" i="7"/>
  <c r="R60" i="7"/>
  <c r="V58" i="7"/>
  <c r="Z56" i="7"/>
  <c r="P55" i="7"/>
  <c r="T53" i="7"/>
  <c r="X51" i="7"/>
  <c r="AB49" i="7"/>
  <c r="R48" i="7"/>
  <c r="V46" i="7"/>
  <c r="AB62" i="7"/>
  <c r="Z57" i="7"/>
  <c r="V47" i="7"/>
  <c r="P61" i="7"/>
  <c r="T47" i="7"/>
  <c r="R59" i="7"/>
  <c r="T62" i="7"/>
  <c r="V55" i="7"/>
  <c r="R62" i="7"/>
  <c r="P57" i="7"/>
  <c r="T60" i="7"/>
  <c r="X58" i="7"/>
  <c r="R55" i="7"/>
  <c r="V53" i="7"/>
  <c r="X46" i="7"/>
  <c r="L64" i="7"/>
  <c r="N58" i="7"/>
  <c r="J47" i="7"/>
  <c r="R65" i="7"/>
  <c r="V63" i="7"/>
  <c r="Z61" i="7"/>
  <c r="P60" i="7"/>
  <c r="T58" i="7"/>
  <c r="X56" i="7"/>
  <c r="AB54" i="7"/>
  <c r="R53" i="7"/>
  <c r="V51" i="7"/>
  <c r="Z49" i="7"/>
  <c r="P48" i="7"/>
  <c r="T46" i="7"/>
  <c r="T59" i="7"/>
  <c r="R47" i="7"/>
  <c r="J56" i="7"/>
  <c r="V62" i="7"/>
  <c r="P47" i="7"/>
  <c r="X60" i="7"/>
  <c r="Z58" i="7"/>
  <c r="Z46" i="7"/>
  <c r="J64" i="7"/>
  <c r="N46" i="7"/>
  <c r="P65" i="7"/>
  <c r="T63" i="7"/>
  <c r="X61" i="7"/>
  <c r="AB59" i="7"/>
  <c r="R58" i="7"/>
  <c r="V56" i="7"/>
  <c r="Z54" i="7"/>
  <c r="P53" i="7"/>
  <c r="T51" i="7"/>
  <c r="X49" i="7"/>
  <c r="AB47" i="7"/>
  <c r="R46" i="7"/>
  <c r="R61" i="7"/>
  <c r="J61" i="7"/>
  <c r="P59" i="7"/>
  <c r="AB58" i="7"/>
  <c r="AB46" i="7"/>
  <c r="N59" i="7"/>
  <c r="L55" i="7"/>
  <c r="N63" i="7"/>
  <c r="L58" i="7"/>
  <c r="AB64" i="7"/>
  <c r="R63" i="7"/>
  <c r="V61" i="7"/>
  <c r="Z59" i="7"/>
  <c r="P58" i="7"/>
  <c r="T56" i="7"/>
  <c r="X54" i="7"/>
  <c r="AB52" i="7"/>
  <c r="R51" i="7"/>
  <c r="V49" i="7"/>
  <c r="Z47" i="7"/>
  <c r="P46" i="7"/>
  <c r="F55" i="3"/>
  <c r="U55" i="3" s="1"/>
  <c r="J57" i="7"/>
  <c r="L57" i="7"/>
  <c r="N57" i="7"/>
  <c r="F58" i="3"/>
  <c r="O58" i="3" s="1"/>
  <c r="J60" i="7"/>
  <c r="L60" i="7"/>
  <c r="N60" i="7"/>
  <c r="F46" i="3"/>
  <c r="O46" i="3" s="1"/>
  <c r="J48" i="7"/>
  <c r="L48" i="7"/>
  <c r="N48" i="7"/>
  <c r="L51" i="7"/>
  <c r="N50" i="7"/>
  <c r="L65" i="7"/>
  <c r="L62" i="7"/>
  <c r="L56" i="7"/>
  <c r="L53" i="7"/>
  <c r="L50" i="7"/>
  <c r="N54" i="7"/>
  <c r="J63" i="7"/>
  <c r="J54" i="7"/>
  <c r="N65" i="7"/>
  <c r="L63" i="7"/>
  <c r="L54" i="7"/>
  <c r="J51" i="7"/>
  <c r="N62" i="7"/>
  <c r="N53" i="7"/>
  <c r="J65" i="7"/>
  <c r="J62" i="7"/>
  <c r="J53" i="7"/>
  <c r="J50" i="7"/>
  <c r="N64" i="7"/>
  <c r="N61" i="7"/>
  <c r="N52" i="7"/>
  <c r="N49" i="7"/>
  <c r="L52" i="7"/>
  <c r="J52" i="7"/>
  <c r="U52" i="3"/>
  <c r="O52" i="3"/>
  <c r="U63" i="3"/>
  <c r="O63" i="3"/>
  <c r="O51" i="3"/>
  <c r="O62" i="3"/>
  <c r="U62" i="3"/>
  <c r="U61" i="3"/>
  <c r="O61" i="3"/>
  <c r="O49" i="3"/>
  <c r="U49" i="3"/>
  <c r="U60" i="3"/>
  <c r="O60" i="3"/>
  <c r="U48" i="3"/>
  <c r="O48" i="3"/>
  <c r="O59" i="3"/>
  <c r="U59" i="3"/>
  <c r="O47" i="3"/>
  <c r="U47" i="3"/>
  <c r="U54" i="3"/>
  <c r="O54" i="3"/>
  <c r="O56" i="3"/>
  <c r="U56" i="3"/>
  <c r="U44" i="3"/>
  <c r="O44" i="3"/>
  <c r="G46" i="7"/>
  <c r="F65" i="3"/>
  <c r="G53" i="7"/>
  <c r="U57" i="3"/>
  <c r="G67" i="38" l="1"/>
  <c r="O53" i="3"/>
  <c r="O50" i="3"/>
  <c r="J67" i="7"/>
  <c r="Z67" i="7"/>
  <c r="L67" i="7"/>
  <c r="N67" i="7"/>
  <c r="G67" i="7"/>
  <c r="T67" i="7"/>
  <c r="V67" i="7"/>
  <c r="R67" i="7"/>
  <c r="O65" i="3"/>
  <c r="U65" i="3"/>
  <c r="U64" i="3"/>
  <c r="G60" i="7"/>
  <c r="J66" i="7"/>
  <c r="AB66" i="7"/>
  <c r="T66" i="7"/>
  <c r="L66" i="7"/>
  <c r="Z66" i="7"/>
  <c r="P66" i="7"/>
  <c r="R66" i="7"/>
  <c r="X66" i="7"/>
  <c r="V66" i="7"/>
  <c r="N66" i="7"/>
  <c r="U45" i="3"/>
  <c r="G60" i="38"/>
  <c r="I59" i="3"/>
  <c r="G58" i="3"/>
  <c r="U46" i="3"/>
  <c r="U58" i="3"/>
  <c r="G44" i="3"/>
  <c r="G51" i="3"/>
  <c r="O55" i="3"/>
  <c r="G65" i="3"/>
  <c r="AH18" i="44"/>
  <c r="AG18" i="44"/>
  <c r="AF18" i="44"/>
  <c r="AE18" i="44"/>
  <c r="AD18" i="44"/>
  <c r="AC18" i="44"/>
  <c r="AB18" i="44"/>
  <c r="AA18" i="44"/>
  <c r="Z18" i="44"/>
  <c r="P65" i="3" l="1"/>
  <c r="V65" i="3"/>
  <c r="P58" i="3"/>
  <c r="V58" i="3"/>
  <c r="P51" i="3"/>
  <c r="V51" i="3"/>
  <c r="P44" i="3"/>
  <c r="V44" i="3"/>
  <c r="J58" i="3"/>
  <c r="B12" i="42"/>
  <c r="H7" i="13"/>
  <c r="H8" i="13"/>
  <c r="H9" i="13"/>
  <c r="H10" i="13"/>
  <c r="H11" i="13"/>
  <c r="H6" i="13"/>
  <c r="I317" i="45" l="1"/>
  <c r="K317" i="45"/>
  <c r="M317" i="45"/>
  <c r="P317" i="45"/>
  <c r="Q317" i="45"/>
  <c r="R317" i="45"/>
  <c r="S317" i="45"/>
  <c r="I318" i="45"/>
  <c r="K318" i="45"/>
  <c r="M318" i="45"/>
  <c r="P318" i="45"/>
  <c r="Q318" i="45"/>
  <c r="R318" i="45"/>
  <c r="S318" i="45" s="1"/>
  <c r="I319" i="45"/>
  <c r="K319" i="45"/>
  <c r="M319" i="45"/>
  <c r="P319" i="45"/>
  <c r="Q319" i="45"/>
  <c r="R319" i="45"/>
  <c r="S319" i="45" s="1"/>
  <c r="I320" i="45"/>
  <c r="K320" i="45"/>
  <c r="M320" i="45"/>
  <c r="P320" i="45"/>
  <c r="Q320" i="45"/>
  <c r="R320" i="45"/>
  <c r="S320" i="45" s="1"/>
  <c r="I321" i="45"/>
  <c r="K321" i="45"/>
  <c r="M321" i="45"/>
  <c r="P321" i="45"/>
  <c r="Q321" i="45"/>
  <c r="R321" i="45"/>
  <c r="S321" i="45" s="1"/>
  <c r="I322" i="45"/>
  <c r="K322" i="45"/>
  <c r="M322" i="45"/>
  <c r="P322" i="45"/>
  <c r="Q322" i="45"/>
  <c r="R322" i="45"/>
  <c r="S322" i="45" s="1"/>
  <c r="I323" i="45"/>
  <c r="K323" i="45"/>
  <c r="M323" i="45"/>
  <c r="P323" i="45"/>
  <c r="Q323" i="45"/>
  <c r="R323" i="45"/>
  <c r="S323" i="45" s="1"/>
  <c r="I324" i="45"/>
  <c r="K324" i="45"/>
  <c r="M324" i="45"/>
  <c r="P324" i="45"/>
  <c r="Q324" i="45"/>
  <c r="R324" i="45"/>
  <c r="S324" i="45" s="1"/>
  <c r="I325" i="45"/>
  <c r="K325" i="45"/>
  <c r="M325" i="45"/>
  <c r="P325" i="45"/>
  <c r="Q325" i="45"/>
  <c r="R325" i="45"/>
  <c r="S325" i="45" s="1"/>
  <c r="I326" i="45"/>
  <c r="K326" i="45"/>
  <c r="M326" i="45"/>
  <c r="P326" i="45"/>
  <c r="Q326" i="45"/>
  <c r="R326" i="45"/>
  <c r="S326" i="45" s="1"/>
  <c r="I317" i="44"/>
  <c r="K317" i="44"/>
  <c r="M317" i="44"/>
  <c r="P317" i="44"/>
  <c r="Q317" i="44"/>
  <c r="R317" i="44" s="1"/>
  <c r="I318" i="44"/>
  <c r="K318" i="44"/>
  <c r="M318" i="44"/>
  <c r="P318" i="44"/>
  <c r="Q318" i="44"/>
  <c r="R318" i="44" s="1"/>
  <c r="I319" i="44"/>
  <c r="K319" i="44"/>
  <c r="M319" i="44"/>
  <c r="P319" i="44"/>
  <c r="Q319" i="44"/>
  <c r="S319" i="44" s="1"/>
  <c r="I320" i="44"/>
  <c r="K320" i="44"/>
  <c r="M320" i="44"/>
  <c r="P320" i="44"/>
  <c r="Q320" i="44"/>
  <c r="R320" i="44" s="1"/>
  <c r="I321" i="44"/>
  <c r="K321" i="44"/>
  <c r="M321" i="44"/>
  <c r="P321" i="44"/>
  <c r="Q321" i="44"/>
  <c r="S321" i="44" s="1"/>
  <c r="I322" i="44"/>
  <c r="K322" i="44"/>
  <c r="M322" i="44"/>
  <c r="P322" i="44"/>
  <c r="Q322" i="44"/>
  <c r="R322" i="44" s="1"/>
  <c r="I323" i="44"/>
  <c r="K323" i="44"/>
  <c r="M323" i="44"/>
  <c r="P323" i="44"/>
  <c r="Q323" i="44"/>
  <c r="S323" i="44" s="1"/>
  <c r="I324" i="44"/>
  <c r="K324" i="44"/>
  <c r="M324" i="44"/>
  <c r="P324" i="44"/>
  <c r="Q324" i="44"/>
  <c r="R324" i="44" s="1"/>
  <c r="I325" i="44"/>
  <c r="K325" i="44"/>
  <c r="M325" i="44"/>
  <c r="P325" i="44"/>
  <c r="Q325" i="44"/>
  <c r="S325" i="44" s="1"/>
  <c r="I326" i="44"/>
  <c r="K326" i="44"/>
  <c r="M326" i="44"/>
  <c r="P326" i="44"/>
  <c r="Q326" i="44"/>
  <c r="S326" i="44" s="1"/>
  <c r="R321" i="44" l="1"/>
  <c r="R325" i="44"/>
  <c r="R319" i="44"/>
  <c r="R326" i="44"/>
  <c r="S324" i="44"/>
  <c r="S317" i="44"/>
  <c r="R323" i="44"/>
  <c r="S322" i="44"/>
  <c r="S320" i="44"/>
  <c r="S318" i="44"/>
  <c r="G88" i="32" l="1"/>
  <c r="G87" i="32"/>
  <c r="R30" i="40" l="1"/>
  <c r="R31" i="40"/>
  <c r="R32" i="40"/>
  <c r="R33" i="40"/>
  <c r="R34" i="40"/>
  <c r="R35" i="40"/>
  <c r="R36" i="40"/>
  <c r="T36" i="40" s="1"/>
  <c r="I10" i="13" s="1"/>
  <c r="AV101" i="35" l="1"/>
  <c r="AW101" i="35" s="1"/>
  <c r="AV100" i="35"/>
  <c r="AW100" i="35" s="1"/>
  <c r="AV99" i="35"/>
  <c r="AW99" i="35" s="1"/>
  <c r="AV98" i="35"/>
  <c r="AW98" i="35" s="1"/>
  <c r="AV97" i="35"/>
  <c r="AW97" i="35" s="1"/>
  <c r="AV96" i="35"/>
  <c r="AW96" i="35" s="1"/>
  <c r="AV95" i="35"/>
  <c r="AW95" i="35" s="1"/>
  <c r="AV94" i="35"/>
  <c r="AW94" i="35" s="1"/>
  <c r="AV93" i="35"/>
  <c r="AW93" i="35" s="1"/>
  <c r="AV92" i="35"/>
  <c r="AV91" i="35"/>
  <c r="AV90" i="35"/>
  <c r="AV89" i="35"/>
  <c r="AV88" i="35"/>
  <c r="AV87" i="35"/>
  <c r="AQ101" i="35"/>
  <c r="AR101" i="35" s="1"/>
  <c r="AQ100" i="35"/>
  <c r="AR100" i="35" s="1"/>
  <c r="AQ99" i="35"/>
  <c r="AR99" i="35" s="1"/>
  <c r="AQ98" i="35"/>
  <c r="AR98" i="35" s="1"/>
  <c r="AQ97" i="35"/>
  <c r="AR97" i="35" s="1"/>
  <c r="AQ96" i="35"/>
  <c r="AR96" i="35" s="1"/>
  <c r="AQ95" i="35"/>
  <c r="AR95" i="35" s="1"/>
  <c r="AQ94" i="35"/>
  <c r="AR94" i="35" s="1"/>
  <c r="AQ93" i="35"/>
  <c r="AR93" i="35" s="1"/>
  <c r="AQ92" i="35"/>
  <c r="AQ91" i="35"/>
  <c r="AQ90" i="35"/>
  <c r="AQ89" i="35"/>
  <c r="AQ88" i="35"/>
  <c r="AQ87" i="35"/>
  <c r="AL101" i="35"/>
  <c r="AM101" i="35" s="1"/>
  <c r="AL100" i="35"/>
  <c r="AM100" i="35" s="1"/>
  <c r="AL99" i="35"/>
  <c r="AM99" i="35" s="1"/>
  <c r="AL98" i="35"/>
  <c r="AM98" i="35" s="1"/>
  <c r="AL97" i="35"/>
  <c r="AM97" i="35" s="1"/>
  <c r="AL96" i="35"/>
  <c r="AM96" i="35" s="1"/>
  <c r="AL95" i="35"/>
  <c r="AM95" i="35" s="1"/>
  <c r="AL94" i="35"/>
  <c r="AM94" i="35" s="1"/>
  <c r="AL93" i="35"/>
  <c r="AM93" i="35" s="1"/>
  <c r="AL92" i="35"/>
  <c r="AL91" i="35"/>
  <c r="AL90" i="35"/>
  <c r="AL89" i="35"/>
  <c r="AL88" i="35"/>
  <c r="AL87" i="35"/>
  <c r="AG101" i="35"/>
  <c r="AH101" i="35" s="1"/>
  <c r="AG100" i="35"/>
  <c r="AH100" i="35" s="1"/>
  <c r="AG99" i="35"/>
  <c r="AH99" i="35" s="1"/>
  <c r="AG98" i="35"/>
  <c r="AH98" i="35" s="1"/>
  <c r="AG97" i="35"/>
  <c r="AH97" i="35" s="1"/>
  <c r="AG96" i="35"/>
  <c r="AH96" i="35" s="1"/>
  <c r="AG95" i="35"/>
  <c r="AH95" i="35" s="1"/>
  <c r="AG94" i="35"/>
  <c r="AH94" i="35" s="1"/>
  <c r="AG93" i="35"/>
  <c r="AH93" i="35" s="1"/>
  <c r="AG92" i="35"/>
  <c r="AG91" i="35"/>
  <c r="AG90" i="35"/>
  <c r="AG89" i="35"/>
  <c r="AG88" i="35"/>
  <c r="AG87" i="35"/>
  <c r="AB101" i="35"/>
  <c r="AC101" i="35" s="1"/>
  <c r="AB100" i="35"/>
  <c r="AC100" i="35" s="1"/>
  <c r="AB99" i="35"/>
  <c r="AC99" i="35" s="1"/>
  <c r="AB98" i="35"/>
  <c r="AC98" i="35" s="1"/>
  <c r="AB97" i="35"/>
  <c r="AC97" i="35" s="1"/>
  <c r="AB96" i="35"/>
  <c r="AC96" i="35" s="1"/>
  <c r="AB95" i="35"/>
  <c r="AC95" i="35" s="1"/>
  <c r="AB94" i="35"/>
  <c r="AC94" i="35" s="1"/>
  <c r="AB93" i="35"/>
  <c r="AC93" i="35" s="1"/>
  <c r="AB92" i="35"/>
  <c r="AB91" i="35"/>
  <c r="AB90" i="35"/>
  <c r="AB89" i="35"/>
  <c r="AB88" i="35"/>
  <c r="AB87" i="35"/>
  <c r="W101" i="35"/>
  <c r="X101" i="35" s="1"/>
  <c r="W100" i="35"/>
  <c r="X100" i="35" s="1"/>
  <c r="W99" i="35"/>
  <c r="X99" i="35" s="1"/>
  <c r="W98" i="35"/>
  <c r="X98" i="35" s="1"/>
  <c r="W97" i="35"/>
  <c r="X97" i="35" s="1"/>
  <c r="W96" i="35"/>
  <c r="X96" i="35" s="1"/>
  <c r="W95" i="35"/>
  <c r="X95" i="35" s="1"/>
  <c r="W94" i="35"/>
  <c r="X94" i="35" s="1"/>
  <c r="W93" i="35"/>
  <c r="X93" i="35" s="1"/>
  <c r="W92" i="35"/>
  <c r="W91" i="35"/>
  <c r="W90" i="35"/>
  <c r="W89" i="35"/>
  <c r="W88" i="35"/>
  <c r="W87" i="35"/>
  <c r="S98" i="35"/>
  <c r="S99" i="35"/>
  <c r="S100" i="35"/>
  <c r="S101" i="35"/>
  <c r="R101" i="35"/>
  <c r="R100" i="35"/>
  <c r="R99" i="35"/>
  <c r="R98" i="35"/>
  <c r="R97" i="35"/>
  <c r="S97" i="35" s="1"/>
  <c r="R96" i="35"/>
  <c r="S96" i="35" s="1"/>
  <c r="R95" i="35"/>
  <c r="S95" i="35" s="1"/>
  <c r="R94" i="35"/>
  <c r="S94" i="35" s="1"/>
  <c r="R93" i="35"/>
  <c r="S93" i="35" s="1"/>
  <c r="R92" i="35"/>
  <c r="R91" i="35"/>
  <c r="R90" i="35"/>
  <c r="R89" i="35"/>
  <c r="R88" i="35"/>
  <c r="R87" i="35"/>
  <c r="G92" i="35"/>
  <c r="G91" i="35"/>
  <c r="G90" i="35"/>
  <c r="G89" i="35"/>
  <c r="G88" i="35"/>
  <c r="G87" i="35"/>
  <c r="AV101" i="34"/>
  <c r="AW101" i="34" s="1"/>
  <c r="AV100" i="34"/>
  <c r="AW100" i="34" s="1"/>
  <c r="AV99" i="34"/>
  <c r="AW99" i="34" s="1"/>
  <c r="AV98" i="34"/>
  <c r="AW98" i="34" s="1"/>
  <c r="AV97" i="34"/>
  <c r="AV96" i="34"/>
  <c r="AV95" i="34"/>
  <c r="AV94" i="34"/>
  <c r="AV93" i="34"/>
  <c r="AV92" i="34"/>
  <c r="AV91" i="34"/>
  <c r="AV90" i="34"/>
  <c r="AV89" i="34"/>
  <c r="AV88" i="34"/>
  <c r="AV87" i="34"/>
  <c r="AQ101" i="34"/>
  <c r="AR101" i="34" s="1"/>
  <c r="AQ100" i="34"/>
  <c r="AR100" i="34" s="1"/>
  <c r="AQ99" i="34"/>
  <c r="AR99" i="34" s="1"/>
  <c r="AQ98" i="34"/>
  <c r="AR98" i="34" s="1"/>
  <c r="AQ97" i="34"/>
  <c r="AQ96" i="34"/>
  <c r="AQ95" i="34"/>
  <c r="AQ94" i="34"/>
  <c r="AQ93" i="34"/>
  <c r="AQ92" i="34"/>
  <c r="AQ91" i="34"/>
  <c r="AQ90" i="34"/>
  <c r="AQ89" i="34"/>
  <c r="AQ88" i="34"/>
  <c r="AQ87" i="34"/>
  <c r="AL101" i="34"/>
  <c r="AM101" i="34" s="1"/>
  <c r="AL100" i="34"/>
  <c r="AM100" i="34" s="1"/>
  <c r="AL99" i="34"/>
  <c r="AM99" i="34" s="1"/>
  <c r="AL98" i="34"/>
  <c r="AM98" i="34" s="1"/>
  <c r="AL97" i="34"/>
  <c r="AL96" i="34"/>
  <c r="AL95" i="34"/>
  <c r="AL94" i="34"/>
  <c r="AL93" i="34"/>
  <c r="AL92" i="34"/>
  <c r="AL91" i="34"/>
  <c r="AL90" i="34"/>
  <c r="AL89" i="34"/>
  <c r="AL88" i="34"/>
  <c r="AL87" i="34"/>
  <c r="AG101" i="34"/>
  <c r="AG100" i="34"/>
  <c r="AH100" i="34" s="1"/>
  <c r="AG99" i="34"/>
  <c r="AH99" i="34" s="1"/>
  <c r="AG98" i="34"/>
  <c r="AH98" i="34" s="1"/>
  <c r="AG97" i="34"/>
  <c r="AG96" i="34"/>
  <c r="AG95" i="34"/>
  <c r="AG94" i="34"/>
  <c r="AG93" i="34"/>
  <c r="AG92" i="34"/>
  <c r="AG91" i="34"/>
  <c r="AG90" i="34"/>
  <c r="AG89" i="34"/>
  <c r="AG88" i="34"/>
  <c r="AG87" i="34"/>
  <c r="AB101" i="34"/>
  <c r="AC101" i="34" s="1"/>
  <c r="AB100" i="34"/>
  <c r="AC100" i="34" s="1"/>
  <c r="AB99" i="34"/>
  <c r="AC99" i="34" s="1"/>
  <c r="AB98" i="34"/>
  <c r="AC98" i="34" s="1"/>
  <c r="AB97" i="34"/>
  <c r="AB96" i="34"/>
  <c r="AB95" i="34"/>
  <c r="AB94" i="34"/>
  <c r="AB93" i="34"/>
  <c r="AB92" i="34"/>
  <c r="AB91" i="34"/>
  <c r="AB90" i="34"/>
  <c r="AB89" i="34"/>
  <c r="AB88" i="34"/>
  <c r="AB87" i="34"/>
  <c r="W101" i="34"/>
  <c r="X101" i="34" s="1"/>
  <c r="W100" i="34"/>
  <c r="X100" i="34" s="1"/>
  <c r="W99" i="34"/>
  <c r="X99" i="34" s="1"/>
  <c r="W98" i="34"/>
  <c r="X98" i="34" s="1"/>
  <c r="W97" i="34"/>
  <c r="W96" i="34"/>
  <c r="W95" i="34"/>
  <c r="W94" i="34"/>
  <c r="W93" i="34"/>
  <c r="W92" i="34"/>
  <c r="W91" i="34"/>
  <c r="W90" i="34"/>
  <c r="W89" i="34"/>
  <c r="W88" i="34"/>
  <c r="W87" i="34"/>
  <c r="R101" i="34"/>
  <c r="S101" i="34" s="1"/>
  <c r="R100" i="34"/>
  <c r="R99" i="34"/>
  <c r="S99" i="34" s="1"/>
  <c r="R98" i="34"/>
  <c r="S98" i="34" s="1"/>
  <c r="R97" i="34"/>
  <c r="R96" i="34"/>
  <c r="R95" i="34"/>
  <c r="R94" i="34"/>
  <c r="R93" i="34"/>
  <c r="R92" i="34"/>
  <c r="R91" i="34"/>
  <c r="R90" i="34"/>
  <c r="R89" i="34"/>
  <c r="R88" i="34"/>
  <c r="R87" i="34"/>
  <c r="G97" i="34"/>
  <c r="G96" i="34"/>
  <c r="G95" i="34"/>
  <c r="G94" i="34"/>
  <c r="G93" i="34"/>
  <c r="G92" i="34"/>
  <c r="G91" i="34"/>
  <c r="G90" i="34"/>
  <c r="G89" i="34"/>
  <c r="G88" i="34"/>
  <c r="G87" i="34"/>
  <c r="I87" i="34"/>
  <c r="J101" i="34"/>
  <c r="I101" i="34"/>
  <c r="J100" i="34"/>
  <c r="I100" i="34"/>
  <c r="J99" i="34"/>
  <c r="I99" i="34"/>
  <c r="J98" i="34"/>
  <c r="I98" i="34"/>
  <c r="J97" i="34"/>
  <c r="I97" i="34"/>
  <c r="J96" i="34"/>
  <c r="I96" i="34"/>
  <c r="J95" i="34"/>
  <c r="I95" i="34"/>
  <c r="J94" i="34"/>
  <c r="I94" i="34"/>
  <c r="J93" i="34"/>
  <c r="I93" i="34"/>
  <c r="J92" i="34"/>
  <c r="I92" i="34"/>
  <c r="J91" i="34"/>
  <c r="I91" i="34"/>
  <c r="J90" i="34"/>
  <c r="I90" i="34"/>
  <c r="J89" i="34"/>
  <c r="I89" i="34"/>
  <c r="J88" i="34"/>
  <c r="I88" i="34"/>
  <c r="J87" i="34"/>
  <c r="AV110" i="33"/>
  <c r="AW110" i="33" s="1"/>
  <c r="AV109" i="33"/>
  <c r="AV108" i="33"/>
  <c r="AV107" i="33"/>
  <c r="AV106" i="33"/>
  <c r="AV105" i="33"/>
  <c r="AV104" i="33"/>
  <c r="AW104" i="33" s="1"/>
  <c r="AV103" i="33"/>
  <c r="AV102" i="33"/>
  <c r="AV101" i="33"/>
  <c r="AV100" i="33"/>
  <c r="AV99" i="33"/>
  <c r="AV98" i="33"/>
  <c r="AV97" i="33"/>
  <c r="AV96" i="33"/>
  <c r="AV95" i="33"/>
  <c r="AV94" i="33"/>
  <c r="AQ110" i="33"/>
  <c r="AR110" i="33" s="1"/>
  <c r="AQ109" i="33"/>
  <c r="AQ108" i="33"/>
  <c r="AQ107" i="33"/>
  <c r="AQ106" i="33"/>
  <c r="AQ105" i="33"/>
  <c r="AQ104" i="33"/>
  <c r="AQ103" i="33"/>
  <c r="AQ102" i="33"/>
  <c r="AQ101" i="33"/>
  <c r="AQ100" i="33"/>
  <c r="AQ99" i="33"/>
  <c r="AQ98" i="33"/>
  <c r="AQ97" i="33"/>
  <c r="AQ96" i="33"/>
  <c r="AQ95" i="33"/>
  <c r="AQ94" i="33"/>
  <c r="AL110" i="33"/>
  <c r="AM110" i="33" s="1"/>
  <c r="AL109" i="33"/>
  <c r="AL108" i="33"/>
  <c r="AL107" i="33"/>
  <c r="AL106" i="33"/>
  <c r="AL105" i="33"/>
  <c r="AL104" i="33"/>
  <c r="AL103" i="33"/>
  <c r="AL102" i="33"/>
  <c r="AL101" i="33"/>
  <c r="AL100" i="33"/>
  <c r="AL99" i="33"/>
  <c r="AL98" i="33"/>
  <c r="AL97" i="33"/>
  <c r="AL96" i="33"/>
  <c r="AL95" i="33"/>
  <c r="AL94" i="33"/>
  <c r="AG110" i="33"/>
  <c r="AH110" i="33" s="1"/>
  <c r="AG109" i="33"/>
  <c r="AG108" i="33"/>
  <c r="AG107" i="33"/>
  <c r="AG106" i="33"/>
  <c r="AG105" i="33"/>
  <c r="AG104" i="33"/>
  <c r="AG103" i="33"/>
  <c r="AG102" i="33"/>
  <c r="AG101" i="33"/>
  <c r="AG100" i="33"/>
  <c r="AG99" i="33"/>
  <c r="AG98" i="33"/>
  <c r="AG97" i="33"/>
  <c r="AG96" i="33"/>
  <c r="AG95" i="33"/>
  <c r="AG94" i="33"/>
  <c r="AB110" i="33"/>
  <c r="AC110" i="33" s="1"/>
  <c r="AB109" i="33"/>
  <c r="AB108" i="33"/>
  <c r="AB107" i="33"/>
  <c r="AB106" i="33"/>
  <c r="AB105" i="33"/>
  <c r="AB104" i="33"/>
  <c r="AB103" i="33"/>
  <c r="AB102" i="33"/>
  <c r="AB101" i="33"/>
  <c r="AB100" i="33"/>
  <c r="AB99" i="33"/>
  <c r="AB98" i="33"/>
  <c r="AB97" i="33"/>
  <c r="AB96" i="33"/>
  <c r="AB95" i="33"/>
  <c r="AB94" i="33"/>
  <c r="W110" i="33"/>
  <c r="X110" i="33" s="1"/>
  <c r="W109" i="33"/>
  <c r="W108" i="33"/>
  <c r="W107" i="33"/>
  <c r="W106" i="33"/>
  <c r="W105" i="33"/>
  <c r="W104" i="33"/>
  <c r="W103" i="33"/>
  <c r="W102" i="33"/>
  <c r="W101" i="33"/>
  <c r="W100" i="33"/>
  <c r="W99" i="33"/>
  <c r="W98" i="33"/>
  <c r="W97" i="33"/>
  <c r="W96" i="33"/>
  <c r="W95" i="33"/>
  <c r="W94" i="33"/>
  <c r="R110" i="33"/>
  <c r="S110" i="33" s="1"/>
  <c r="R109" i="33"/>
  <c r="R108" i="33"/>
  <c r="R107" i="33"/>
  <c r="R106" i="33"/>
  <c r="R105" i="33"/>
  <c r="R104" i="33"/>
  <c r="R103" i="33"/>
  <c r="R102" i="33"/>
  <c r="R101" i="33"/>
  <c r="R100" i="33"/>
  <c r="R99" i="33"/>
  <c r="R98" i="33"/>
  <c r="R97" i="33"/>
  <c r="R96" i="33"/>
  <c r="R95" i="33"/>
  <c r="R94" i="33"/>
  <c r="I95" i="33"/>
  <c r="J95" i="33"/>
  <c r="I96" i="33"/>
  <c r="J96" i="33"/>
  <c r="I97" i="33"/>
  <c r="J97" i="33"/>
  <c r="I98" i="33"/>
  <c r="J98" i="33"/>
  <c r="I99" i="33"/>
  <c r="J99" i="33"/>
  <c r="I100" i="33"/>
  <c r="J100" i="33"/>
  <c r="I101" i="33"/>
  <c r="J101" i="33"/>
  <c r="I102" i="33"/>
  <c r="J102" i="33"/>
  <c r="I103" i="33"/>
  <c r="J103" i="33"/>
  <c r="I104" i="33"/>
  <c r="J104" i="33"/>
  <c r="I105" i="33"/>
  <c r="J105" i="33"/>
  <c r="I106" i="33"/>
  <c r="J106" i="33"/>
  <c r="I107" i="33"/>
  <c r="J107" i="33"/>
  <c r="I108" i="33"/>
  <c r="J108" i="33"/>
  <c r="I109" i="33"/>
  <c r="J109" i="33"/>
  <c r="I110" i="33"/>
  <c r="J110" i="33"/>
  <c r="J94" i="33"/>
  <c r="I94" i="33"/>
  <c r="AV101" i="32"/>
  <c r="AW101" i="32" s="1"/>
  <c r="AV100" i="32"/>
  <c r="AW100" i="32" s="1"/>
  <c r="AV99" i="32"/>
  <c r="AW99" i="32" s="1"/>
  <c r="AV98" i="32"/>
  <c r="AW98" i="32" s="1"/>
  <c r="AV97" i="32"/>
  <c r="AW97" i="32" s="1"/>
  <c r="AV96" i="32"/>
  <c r="AW96" i="32" s="1"/>
  <c r="AV95" i="32"/>
  <c r="AW95" i="32" s="1"/>
  <c r="AV94" i="32"/>
  <c r="AW94" i="32" s="1"/>
  <c r="AV93" i="32"/>
  <c r="AW93" i="32" s="1"/>
  <c r="AV92" i="32"/>
  <c r="AW92" i="32" s="1"/>
  <c r="AV91" i="32"/>
  <c r="AW91" i="32" s="1"/>
  <c r="AV90" i="32"/>
  <c r="AW90" i="32" s="1"/>
  <c r="AV89" i="32"/>
  <c r="AW89" i="32" s="1"/>
  <c r="AV88" i="32"/>
  <c r="AV87" i="32"/>
  <c r="AQ101" i="32"/>
  <c r="AR101" i="32" s="1"/>
  <c r="AQ100" i="32"/>
  <c r="AR100" i="32" s="1"/>
  <c r="AQ99" i="32"/>
  <c r="AR99" i="32" s="1"/>
  <c r="AQ98" i="32"/>
  <c r="AR98" i="32" s="1"/>
  <c r="AQ97" i="32"/>
  <c r="AR97" i="32" s="1"/>
  <c r="AQ96" i="32"/>
  <c r="AR96" i="32" s="1"/>
  <c r="AQ95" i="32"/>
  <c r="AR95" i="32" s="1"/>
  <c r="AQ94" i="32"/>
  <c r="AR94" i="32" s="1"/>
  <c r="AQ93" i="32"/>
  <c r="AR93" i="32" s="1"/>
  <c r="AQ92" i="32"/>
  <c r="AR92" i="32" s="1"/>
  <c r="AQ91" i="32"/>
  <c r="AR91" i="32" s="1"/>
  <c r="AQ90" i="32"/>
  <c r="AR90" i="32" s="1"/>
  <c r="AQ89" i="32"/>
  <c r="AR89" i="32" s="1"/>
  <c r="AQ88" i="32"/>
  <c r="AQ87" i="32"/>
  <c r="AL101" i="32"/>
  <c r="AM101" i="32" s="1"/>
  <c r="AL100" i="32"/>
  <c r="AM100" i="32" s="1"/>
  <c r="AL99" i="32"/>
  <c r="AM99" i="32" s="1"/>
  <c r="AL98" i="32"/>
  <c r="AM98" i="32" s="1"/>
  <c r="AL97" i="32"/>
  <c r="AM97" i="32" s="1"/>
  <c r="AL96" i="32"/>
  <c r="AM96" i="32" s="1"/>
  <c r="AL95" i="32"/>
  <c r="AM95" i="32" s="1"/>
  <c r="AL94" i="32"/>
  <c r="AM94" i="32" s="1"/>
  <c r="AL93" i="32"/>
  <c r="AM93" i="32" s="1"/>
  <c r="AL92" i="32"/>
  <c r="AM92" i="32" s="1"/>
  <c r="AL91" i="32"/>
  <c r="AM91" i="32" s="1"/>
  <c r="AL90" i="32"/>
  <c r="AM90" i="32" s="1"/>
  <c r="AL89" i="32"/>
  <c r="AM89" i="32" s="1"/>
  <c r="AL88" i="32"/>
  <c r="AL87" i="32"/>
  <c r="AG101" i="32"/>
  <c r="AH101" i="32" s="1"/>
  <c r="AG100" i="32"/>
  <c r="AH100" i="32" s="1"/>
  <c r="AG99" i="32"/>
  <c r="AH99" i="32" s="1"/>
  <c r="AG98" i="32"/>
  <c r="AH98" i="32" s="1"/>
  <c r="AG97" i="32"/>
  <c r="AH97" i="32" s="1"/>
  <c r="AG96" i="32"/>
  <c r="AH96" i="32" s="1"/>
  <c r="AG95" i="32"/>
  <c r="AH95" i="32" s="1"/>
  <c r="AG94" i="32"/>
  <c r="AH94" i="32" s="1"/>
  <c r="AG93" i="32"/>
  <c r="AH93" i="32" s="1"/>
  <c r="AG92" i="32"/>
  <c r="AH92" i="32" s="1"/>
  <c r="AG91" i="32"/>
  <c r="AH91" i="32" s="1"/>
  <c r="AG90" i="32"/>
  <c r="AH90" i="32" s="1"/>
  <c r="AG89" i="32"/>
  <c r="AH89" i="32" s="1"/>
  <c r="AG88" i="32"/>
  <c r="AG87" i="32"/>
  <c r="AB101" i="32"/>
  <c r="AC101" i="32" s="1"/>
  <c r="AB100" i="32"/>
  <c r="AC100" i="32" s="1"/>
  <c r="AB99" i="32"/>
  <c r="AC99" i="32" s="1"/>
  <c r="AB98" i="32"/>
  <c r="AC98" i="32" s="1"/>
  <c r="AB97" i="32"/>
  <c r="AB96" i="32"/>
  <c r="AC96" i="32" s="1"/>
  <c r="AB95" i="32"/>
  <c r="AC95" i="32" s="1"/>
  <c r="AB94" i="32"/>
  <c r="AC94" i="32" s="1"/>
  <c r="AB93" i="32"/>
  <c r="AC93" i="32" s="1"/>
  <c r="AB92" i="32"/>
  <c r="AC92" i="32" s="1"/>
  <c r="AB91" i="32"/>
  <c r="AC91" i="32" s="1"/>
  <c r="AB90" i="32"/>
  <c r="AC90" i="32" s="1"/>
  <c r="AB89" i="32"/>
  <c r="AC89" i="32" s="1"/>
  <c r="AB88" i="32"/>
  <c r="AB87" i="32"/>
  <c r="W101" i="32"/>
  <c r="X101" i="32" s="1"/>
  <c r="W100" i="32"/>
  <c r="X100" i="32" s="1"/>
  <c r="W99" i="32"/>
  <c r="X99" i="32" s="1"/>
  <c r="W98" i="32"/>
  <c r="X98" i="32" s="1"/>
  <c r="W97" i="32"/>
  <c r="X97" i="32" s="1"/>
  <c r="W96" i="32"/>
  <c r="X96" i="32" s="1"/>
  <c r="W95" i="32"/>
  <c r="X95" i="32" s="1"/>
  <c r="W94" i="32"/>
  <c r="X94" i="32" s="1"/>
  <c r="W93" i="32"/>
  <c r="X93" i="32" s="1"/>
  <c r="W92" i="32"/>
  <c r="X92" i="32" s="1"/>
  <c r="W91" i="32"/>
  <c r="X91" i="32" s="1"/>
  <c r="W90" i="32"/>
  <c r="X90" i="32" s="1"/>
  <c r="W89" i="32"/>
  <c r="X89" i="32" s="1"/>
  <c r="W88" i="32"/>
  <c r="W87" i="32"/>
  <c r="S91" i="32"/>
  <c r="S97" i="32"/>
  <c r="R101" i="32"/>
  <c r="S101" i="32" s="1"/>
  <c r="R100" i="32"/>
  <c r="S100" i="32" s="1"/>
  <c r="R99" i="32"/>
  <c r="S99" i="32" s="1"/>
  <c r="R98" i="32"/>
  <c r="S98" i="32" s="1"/>
  <c r="R97" i="32"/>
  <c r="R96" i="32"/>
  <c r="S96" i="32" s="1"/>
  <c r="R95" i="32"/>
  <c r="K95" i="32" s="1"/>
  <c r="M95" i="32" s="1"/>
  <c r="R94" i="32"/>
  <c r="S94" i="32" s="1"/>
  <c r="R93" i="32"/>
  <c r="S93" i="32" s="1"/>
  <c r="R92" i="32"/>
  <c r="S92" i="32" s="1"/>
  <c r="R91" i="32"/>
  <c r="R90" i="32"/>
  <c r="S90" i="32" s="1"/>
  <c r="R89" i="32"/>
  <c r="R88" i="32"/>
  <c r="R87" i="32"/>
  <c r="J101" i="32"/>
  <c r="I101" i="32"/>
  <c r="J100" i="32"/>
  <c r="I100" i="32"/>
  <c r="J99" i="32"/>
  <c r="I99" i="32"/>
  <c r="J98" i="32"/>
  <c r="I98" i="32"/>
  <c r="J97" i="32"/>
  <c r="I97" i="32"/>
  <c r="J96" i="32"/>
  <c r="I96" i="32"/>
  <c r="J95" i="32"/>
  <c r="I95" i="32"/>
  <c r="J94" i="32"/>
  <c r="I94" i="32"/>
  <c r="J93" i="32"/>
  <c r="I93" i="32"/>
  <c r="J92" i="32"/>
  <c r="I92" i="32"/>
  <c r="J91" i="32"/>
  <c r="I91" i="32"/>
  <c r="J90" i="32"/>
  <c r="I90" i="32"/>
  <c r="J89" i="32"/>
  <c r="I89" i="32"/>
  <c r="J88" i="32"/>
  <c r="I88" i="32"/>
  <c r="J87" i="32"/>
  <c r="I87" i="32"/>
  <c r="AD87" i="32" l="1"/>
  <c r="S90" i="35"/>
  <c r="S100" i="33"/>
  <c r="AS87" i="32"/>
  <c r="K110" i="33"/>
  <c r="S101" i="33"/>
  <c r="AC90" i="35"/>
  <c r="AH87" i="35"/>
  <c r="AW90" i="35"/>
  <c r="AM89" i="35"/>
  <c r="Y87" i="35"/>
  <c r="AR87" i="35"/>
  <c r="S92" i="35"/>
  <c r="AH89" i="34"/>
  <c r="K101" i="34"/>
  <c r="M101" i="34" s="1"/>
  <c r="X95" i="34"/>
  <c r="S91" i="34"/>
  <c r="AH90" i="34"/>
  <c r="AH101" i="34"/>
  <c r="AR95" i="34"/>
  <c r="S92" i="34"/>
  <c r="AC94" i="34"/>
  <c r="AN87" i="34"/>
  <c r="AW93" i="34"/>
  <c r="AR93" i="34"/>
  <c r="X88" i="34"/>
  <c r="AH95" i="34"/>
  <c r="S97" i="34"/>
  <c r="AR89" i="34"/>
  <c r="AW88" i="34"/>
  <c r="S102" i="33"/>
  <c r="X95" i="33"/>
  <c r="X107" i="33"/>
  <c r="AW105" i="33"/>
  <c r="S103" i="33"/>
  <c r="AH98" i="33"/>
  <c r="AM105" i="33"/>
  <c r="S105" i="33"/>
  <c r="AH102" i="33"/>
  <c r="S104" i="33"/>
  <c r="AR100" i="33"/>
  <c r="AC97" i="33"/>
  <c r="AC109" i="33"/>
  <c r="AH104" i="33"/>
  <c r="S107" i="33"/>
  <c r="AC98" i="33"/>
  <c r="S99" i="33"/>
  <c r="S95" i="32"/>
  <c r="AI87" i="32"/>
  <c r="AX87" i="32"/>
  <c r="K101" i="32"/>
  <c r="M101" i="32" s="1"/>
  <c r="AH88" i="32"/>
  <c r="S88" i="32"/>
  <c r="K89" i="32"/>
  <c r="M89" i="32" s="1"/>
  <c r="S87" i="32"/>
  <c r="S89" i="32"/>
  <c r="AR88" i="32"/>
  <c r="AN87" i="32"/>
  <c r="X87" i="32"/>
  <c r="X88" i="32"/>
  <c r="AW91" i="35"/>
  <c r="AW92" i="35"/>
  <c r="AX87" i="35"/>
  <c r="AW88" i="35"/>
  <c r="AW89" i="35"/>
  <c r="AW95" i="34"/>
  <c r="AW96" i="34"/>
  <c r="AW89" i="34"/>
  <c r="AW90" i="34"/>
  <c r="AW91" i="34"/>
  <c r="AW94" i="34"/>
  <c r="AW97" i="34"/>
  <c r="AW92" i="34"/>
  <c r="AX87" i="34"/>
  <c r="AW106" i="33"/>
  <c r="AX94" i="33"/>
  <c r="AW108" i="33"/>
  <c r="AW107" i="33"/>
  <c r="AW109" i="33"/>
  <c r="AW99" i="33"/>
  <c r="AW101" i="33"/>
  <c r="AW96" i="33"/>
  <c r="AW102" i="33"/>
  <c r="AW95" i="33"/>
  <c r="AW98" i="33"/>
  <c r="AW100" i="33"/>
  <c r="AW103" i="33"/>
  <c r="AW97" i="33"/>
  <c r="AW88" i="32"/>
  <c r="AR89" i="35"/>
  <c r="AR90" i="35"/>
  <c r="AR88" i="35"/>
  <c r="AR91" i="35"/>
  <c r="AR92" i="35"/>
  <c r="AR96" i="34"/>
  <c r="AS87" i="34"/>
  <c r="AR97" i="34"/>
  <c r="AR88" i="34"/>
  <c r="AR94" i="34"/>
  <c r="AR90" i="34"/>
  <c r="AR91" i="34"/>
  <c r="AR92" i="34"/>
  <c r="AR102" i="33"/>
  <c r="AR104" i="33"/>
  <c r="AS94" i="33"/>
  <c r="AR106" i="33"/>
  <c r="AR95" i="33"/>
  <c r="AR107" i="33"/>
  <c r="AR96" i="33"/>
  <c r="AR108" i="33"/>
  <c r="AR101" i="33"/>
  <c r="AR105" i="33"/>
  <c r="AR97" i="33"/>
  <c r="AR109" i="33"/>
  <c r="AR103" i="33"/>
  <c r="AR98" i="33"/>
  <c r="AR99" i="33"/>
  <c r="AN87" i="35"/>
  <c r="AM88" i="35"/>
  <c r="AM91" i="35"/>
  <c r="AM90" i="35"/>
  <c r="AM92" i="35"/>
  <c r="AM97" i="34"/>
  <c r="AM88" i="34"/>
  <c r="AM90" i="34"/>
  <c r="AM91" i="34"/>
  <c r="K89" i="34"/>
  <c r="AM92" i="34"/>
  <c r="AM93" i="34"/>
  <c r="AM89" i="34"/>
  <c r="AM94" i="34"/>
  <c r="AM95" i="34"/>
  <c r="AM96" i="34"/>
  <c r="AM95" i="33"/>
  <c r="AM108" i="33"/>
  <c r="AM97" i="33"/>
  <c r="AM96" i="33"/>
  <c r="AM98" i="33"/>
  <c r="AM99" i="33"/>
  <c r="AM100" i="33"/>
  <c r="AM106" i="33"/>
  <c r="AM107" i="33"/>
  <c r="AM101" i="33"/>
  <c r="AM102" i="33"/>
  <c r="AM94" i="33"/>
  <c r="AM103" i="33"/>
  <c r="AM104" i="33"/>
  <c r="AM88" i="32"/>
  <c r="AH88" i="35"/>
  <c r="AH90" i="35"/>
  <c r="AH92" i="35"/>
  <c r="AH89" i="35"/>
  <c r="AH91" i="35"/>
  <c r="AH92" i="34"/>
  <c r="AH94" i="34"/>
  <c r="AH91" i="34"/>
  <c r="AH93" i="34"/>
  <c r="AH96" i="34"/>
  <c r="AI87" i="34"/>
  <c r="AH97" i="34"/>
  <c r="AH88" i="34"/>
  <c r="AH106" i="33"/>
  <c r="AH103" i="33"/>
  <c r="AI94" i="33"/>
  <c r="AH95" i="33"/>
  <c r="AH97" i="33"/>
  <c r="AH107" i="33"/>
  <c r="AH96" i="33"/>
  <c r="AH108" i="33"/>
  <c r="AH109" i="33"/>
  <c r="AH99" i="33"/>
  <c r="AH105" i="33"/>
  <c r="AH100" i="33"/>
  <c r="AH101" i="33"/>
  <c r="AC87" i="35"/>
  <c r="AC88" i="35"/>
  <c r="AC91" i="35"/>
  <c r="AC92" i="35"/>
  <c r="AC89" i="35"/>
  <c r="K95" i="34"/>
  <c r="AC95" i="34"/>
  <c r="AC89" i="34"/>
  <c r="AC90" i="34"/>
  <c r="AD87" i="34"/>
  <c r="AC88" i="34"/>
  <c r="AC91" i="34"/>
  <c r="AC96" i="34"/>
  <c r="AC97" i="34"/>
  <c r="AC92" i="34"/>
  <c r="AC93" i="34"/>
  <c r="AC101" i="33"/>
  <c r="AC102" i="33"/>
  <c r="AC94" i="33"/>
  <c r="AC104" i="33"/>
  <c r="AC95" i="33"/>
  <c r="AC105" i="33"/>
  <c r="AC99" i="33"/>
  <c r="AC103" i="33"/>
  <c r="AC96" i="33"/>
  <c r="AC106" i="33"/>
  <c r="AC107" i="33"/>
  <c r="AC108" i="33"/>
  <c r="AC88" i="32"/>
  <c r="X89" i="35"/>
  <c r="X90" i="35"/>
  <c r="X88" i="35"/>
  <c r="X91" i="35"/>
  <c r="X92" i="35"/>
  <c r="X92" i="34"/>
  <c r="X93" i="34"/>
  <c r="X89" i="34"/>
  <c r="X90" i="34"/>
  <c r="X94" i="34"/>
  <c r="X91" i="34"/>
  <c r="X96" i="34"/>
  <c r="Y87" i="34"/>
  <c r="X97" i="34"/>
  <c r="X108" i="33"/>
  <c r="X109" i="33"/>
  <c r="X98" i="33"/>
  <c r="X99" i="33"/>
  <c r="X100" i="33"/>
  <c r="X102" i="33"/>
  <c r="X103" i="33"/>
  <c r="X104" i="33"/>
  <c r="X97" i="33"/>
  <c r="X105" i="33"/>
  <c r="X96" i="33"/>
  <c r="X101" i="33"/>
  <c r="Y94" i="33"/>
  <c r="X106" i="33"/>
  <c r="S91" i="35"/>
  <c r="S88" i="35"/>
  <c r="S89" i="35"/>
  <c r="S93" i="34"/>
  <c r="S89" i="34"/>
  <c r="S96" i="34"/>
  <c r="S88" i="34"/>
  <c r="S98" i="33"/>
  <c r="S109" i="33"/>
  <c r="S97" i="33"/>
  <c r="S94" i="33"/>
  <c r="S106" i="33"/>
  <c r="S96" i="33"/>
  <c r="S95" i="33"/>
  <c r="S108" i="33"/>
  <c r="AW87" i="35"/>
  <c r="AS87" i="35"/>
  <c r="AM87" i="35"/>
  <c r="AI87" i="35"/>
  <c r="AD87" i="35"/>
  <c r="X87" i="35"/>
  <c r="T87" i="35"/>
  <c r="S87" i="35"/>
  <c r="AW87" i="34"/>
  <c r="AR87" i="34"/>
  <c r="AM87" i="34"/>
  <c r="AH87" i="34"/>
  <c r="K92" i="34"/>
  <c r="K91" i="34"/>
  <c r="AC87" i="34"/>
  <c r="K94" i="34"/>
  <c r="X87" i="34"/>
  <c r="K98" i="34"/>
  <c r="K97" i="34"/>
  <c r="K100" i="34"/>
  <c r="M100" i="34" s="1"/>
  <c r="K99" i="34"/>
  <c r="M99" i="34" s="1"/>
  <c r="K90" i="34"/>
  <c r="S95" i="34"/>
  <c r="S94" i="34"/>
  <c r="K93" i="34"/>
  <c r="T87" i="34"/>
  <c r="S87" i="34"/>
  <c r="S90" i="34"/>
  <c r="S100" i="34"/>
  <c r="K96" i="34"/>
  <c r="K87" i="34"/>
  <c r="K88" i="34"/>
  <c r="AW94" i="33"/>
  <c r="K98" i="33"/>
  <c r="AR94" i="33"/>
  <c r="K109" i="33"/>
  <c r="AN94" i="33"/>
  <c r="AM109" i="33"/>
  <c r="K100" i="33"/>
  <c r="AH94" i="33"/>
  <c r="AD94" i="33"/>
  <c r="AC100" i="33"/>
  <c r="K104" i="33"/>
  <c r="X94" i="33"/>
  <c r="K106" i="33"/>
  <c r="K108" i="33"/>
  <c r="K105" i="33"/>
  <c r="K94" i="33"/>
  <c r="K99" i="33"/>
  <c r="K97" i="33"/>
  <c r="K101" i="33"/>
  <c r="K103" i="33"/>
  <c r="K96" i="33"/>
  <c r="K95" i="33"/>
  <c r="T94" i="33"/>
  <c r="K107" i="33"/>
  <c r="K102" i="33"/>
  <c r="AW87" i="32"/>
  <c r="AR87" i="32"/>
  <c r="AM87" i="32"/>
  <c r="K97" i="32"/>
  <c r="M97" i="32" s="1"/>
  <c r="K92" i="32"/>
  <c r="M92" i="32" s="1"/>
  <c r="AH87" i="32"/>
  <c r="AC87" i="32"/>
  <c r="K100" i="32"/>
  <c r="M100" i="32" s="1"/>
  <c r="AC97" i="32"/>
  <c r="K88" i="32"/>
  <c r="Y87" i="32"/>
  <c r="K90" i="32"/>
  <c r="M90" i="32" s="1"/>
  <c r="K91" i="32"/>
  <c r="M91" i="32" s="1"/>
  <c r="K96" i="32"/>
  <c r="M96" i="32" s="1"/>
  <c r="K99" i="32"/>
  <c r="M99" i="32" s="1"/>
  <c r="K93" i="32"/>
  <c r="M93" i="32" s="1"/>
  <c r="T87" i="32"/>
  <c r="K94" i="32"/>
  <c r="M94" i="32" s="1"/>
  <c r="K98" i="32"/>
  <c r="M98" i="32" s="1"/>
  <c r="K87" i="32"/>
  <c r="M29" i="19"/>
  <c r="M28" i="19"/>
  <c r="M27" i="19"/>
  <c r="M26" i="19"/>
  <c r="M25" i="19"/>
  <c r="M21" i="19"/>
  <c r="M20" i="19"/>
  <c r="M19" i="19"/>
  <c r="M18" i="19"/>
  <c r="M17" i="19"/>
  <c r="M13" i="19"/>
  <c r="M29" i="20"/>
  <c r="M28" i="20"/>
  <c r="M27" i="20"/>
  <c r="M26" i="20"/>
  <c r="M25" i="20"/>
  <c r="M92" i="34" l="1"/>
  <c r="M97" i="34"/>
  <c r="M88" i="34"/>
  <c r="M102" i="33"/>
  <c r="M97" i="33"/>
  <c r="M105" i="33"/>
  <c r="M98" i="33"/>
  <c r="M87" i="32"/>
  <c r="M93" i="34"/>
  <c r="M94" i="34"/>
  <c r="M89" i="34"/>
  <c r="M90" i="34"/>
  <c r="L87" i="34"/>
  <c r="M87" i="34"/>
  <c r="M98" i="34"/>
  <c r="M91" i="34"/>
  <c r="M96" i="34"/>
  <c r="M95" i="34"/>
  <c r="L94" i="33"/>
  <c r="M103" i="33"/>
  <c r="M94" i="33"/>
  <c r="M104" i="33"/>
  <c r="M109" i="33"/>
  <c r="M100" i="33"/>
  <c r="M110" i="33"/>
  <c r="M96" i="33"/>
  <c r="M107" i="33"/>
  <c r="M95" i="33"/>
  <c r="M99" i="33"/>
  <c r="M106" i="33"/>
  <c r="M101" i="33"/>
  <c r="M108" i="33"/>
  <c r="L87" i="32"/>
  <c r="M88" i="32"/>
  <c r="J61" i="47" l="1"/>
  <c r="I61" i="47"/>
  <c r="J60" i="47"/>
  <c r="I60" i="47"/>
  <c r="J59" i="47"/>
  <c r="I59" i="47"/>
  <c r="J58" i="47"/>
  <c r="I58" i="47"/>
  <c r="J57" i="47"/>
  <c r="I57" i="47"/>
  <c r="J56" i="47"/>
  <c r="I56" i="47"/>
  <c r="J55" i="47"/>
  <c r="I55" i="47"/>
  <c r="J54" i="47"/>
  <c r="I54" i="47"/>
  <c r="J53" i="47"/>
  <c r="I53" i="47"/>
  <c r="J52" i="47"/>
  <c r="I52" i="47"/>
  <c r="J51" i="47"/>
  <c r="I51" i="47"/>
  <c r="J50" i="47"/>
  <c r="I50" i="47"/>
  <c r="J49" i="47"/>
  <c r="I49" i="47"/>
  <c r="J48" i="47"/>
  <c r="I48" i="47"/>
  <c r="J47" i="47"/>
  <c r="I47" i="47"/>
  <c r="J41" i="47"/>
  <c r="I41" i="47"/>
  <c r="J40" i="47"/>
  <c r="I40" i="47"/>
  <c r="J39" i="47"/>
  <c r="I39" i="47"/>
  <c r="J38" i="47"/>
  <c r="I38" i="47"/>
  <c r="J37" i="47"/>
  <c r="I37" i="47"/>
  <c r="J36" i="47"/>
  <c r="I36" i="47"/>
  <c r="J35" i="47"/>
  <c r="I35" i="47"/>
  <c r="J34" i="47"/>
  <c r="I34" i="47"/>
  <c r="J33" i="47"/>
  <c r="I33" i="47"/>
  <c r="J32" i="47"/>
  <c r="I32" i="47"/>
  <c r="J31" i="47"/>
  <c r="I31" i="47"/>
  <c r="J30" i="47"/>
  <c r="I30" i="47"/>
  <c r="J29" i="47"/>
  <c r="I29" i="47"/>
  <c r="J28" i="47"/>
  <c r="I28" i="47"/>
  <c r="J27" i="47"/>
  <c r="I27" i="47"/>
  <c r="I7" i="47"/>
  <c r="J7" i="47"/>
  <c r="I8" i="47"/>
  <c r="J8" i="47"/>
  <c r="I9" i="47"/>
  <c r="J9" i="47"/>
  <c r="I10" i="47"/>
  <c r="J10" i="47"/>
  <c r="I11" i="47"/>
  <c r="J11" i="47"/>
  <c r="I12" i="47"/>
  <c r="J12" i="47"/>
  <c r="I13" i="47"/>
  <c r="J13" i="47"/>
  <c r="I14" i="47"/>
  <c r="J14" i="47"/>
  <c r="I15" i="47"/>
  <c r="J15" i="47"/>
  <c r="I16" i="47"/>
  <c r="J16" i="47"/>
  <c r="I17" i="47"/>
  <c r="J17" i="47"/>
  <c r="I18" i="47"/>
  <c r="J18" i="47"/>
  <c r="I19" i="47"/>
  <c r="J19" i="47"/>
  <c r="I20" i="47"/>
  <c r="J20" i="47"/>
  <c r="I21" i="47"/>
  <c r="J21" i="47"/>
  <c r="W41" i="47"/>
  <c r="X41" i="47" s="1"/>
  <c r="W40" i="47"/>
  <c r="X40" i="47" s="1"/>
  <c r="W39" i="47"/>
  <c r="X39" i="47" s="1"/>
  <c r="W38" i="47"/>
  <c r="X38" i="47" s="1"/>
  <c r="W37" i="47"/>
  <c r="X37" i="47" s="1"/>
  <c r="W36" i="47"/>
  <c r="X36" i="47" s="1"/>
  <c r="W35" i="47"/>
  <c r="X35" i="47" s="1"/>
  <c r="W34" i="47"/>
  <c r="X34" i="47" s="1"/>
  <c r="W33" i="47"/>
  <c r="W32" i="47"/>
  <c r="X32" i="47" s="1"/>
  <c r="W31" i="47"/>
  <c r="X31" i="47" s="1"/>
  <c r="W30" i="47"/>
  <c r="X30" i="47" s="1"/>
  <c r="W29" i="47"/>
  <c r="X29" i="47" s="1"/>
  <c r="W28" i="47"/>
  <c r="X28" i="47" s="1"/>
  <c r="W27" i="47"/>
  <c r="X27" i="47" s="1"/>
  <c r="AB41" i="47"/>
  <c r="AC41" i="47" s="1"/>
  <c r="AB40" i="47"/>
  <c r="AC40" i="47" s="1"/>
  <c r="AB39" i="47"/>
  <c r="AC39" i="47" s="1"/>
  <c r="AB38" i="47"/>
  <c r="AC38" i="47" s="1"/>
  <c r="AB37" i="47"/>
  <c r="AC37" i="47" s="1"/>
  <c r="AB36" i="47"/>
  <c r="AC36" i="47" s="1"/>
  <c r="AB35" i="47"/>
  <c r="AC35" i="47" s="1"/>
  <c r="AB34" i="47"/>
  <c r="AC34" i="47" s="1"/>
  <c r="AB33" i="47"/>
  <c r="AC33" i="47" s="1"/>
  <c r="AB32" i="47"/>
  <c r="AC32" i="47" s="1"/>
  <c r="AB31" i="47"/>
  <c r="AC31" i="47" s="1"/>
  <c r="AB30" i="47"/>
  <c r="AC30" i="47" s="1"/>
  <c r="AB29" i="47"/>
  <c r="AC29" i="47" s="1"/>
  <c r="AB28" i="47"/>
  <c r="AC28" i="47" s="1"/>
  <c r="AB27" i="47"/>
  <c r="AG21" i="47"/>
  <c r="AH21" i="47" s="1"/>
  <c r="AG20" i="47"/>
  <c r="AH20" i="47" s="1"/>
  <c r="AG19" i="47"/>
  <c r="AH19" i="47" s="1"/>
  <c r="AG18" i="47"/>
  <c r="AH18" i="47" s="1"/>
  <c r="AG17" i="47"/>
  <c r="AH17" i="47" s="1"/>
  <c r="AG16" i="47"/>
  <c r="AH16" i="47" s="1"/>
  <c r="AG15" i="47"/>
  <c r="AH15" i="47" s="1"/>
  <c r="AG14" i="47"/>
  <c r="AH14" i="47" s="1"/>
  <c r="AG13" i="47"/>
  <c r="AH13" i="47" s="1"/>
  <c r="AG12" i="47"/>
  <c r="AH12" i="47" s="1"/>
  <c r="AG11" i="47"/>
  <c r="AH11" i="47" s="1"/>
  <c r="AG10" i="47"/>
  <c r="AH10" i="47" s="1"/>
  <c r="AH9" i="47"/>
  <c r="AG9" i="47"/>
  <c r="AG8" i="47"/>
  <c r="AH8" i="47" s="1"/>
  <c r="AG7" i="47"/>
  <c r="AH7" i="47" s="1"/>
  <c r="AL21" i="47"/>
  <c r="AM21" i="47" s="1"/>
  <c r="AL20" i="47"/>
  <c r="AM20" i="47" s="1"/>
  <c r="AL19" i="47"/>
  <c r="AM19" i="47" s="1"/>
  <c r="AL18" i="47"/>
  <c r="AM18" i="47" s="1"/>
  <c r="AL17" i="47"/>
  <c r="AM17" i="47" s="1"/>
  <c r="AL16" i="47"/>
  <c r="AM16" i="47" s="1"/>
  <c r="AL15" i="47"/>
  <c r="AM15" i="47" s="1"/>
  <c r="AL14" i="47"/>
  <c r="AM14" i="47" s="1"/>
  <c r="AL13" i="47"/>
  <c r="AM13" i="47" s="1"/>
  <c r="AL12" i="47"/>
  <c r="AM12" i="47" s="1"/>
  <c r="AL11" i="47"/>
  <c r="AM11" i="47" s="1"/>
  <c r="AL10" i="47"/>
  <c r="AM10" i="47" s="1"/>
  <c r="AL9" i="47"/>
  <c r="AM9" i="47" s="1"/>
  <c r="AL8" i="47"/>
  <c r="AM8" i="47" s="1"/>
  <c r="AL7" i="47"/>
  <c r="AQ21" i="47"/>
  <c r="AR21" i="47" s="1"/>
  <c r="AQ20" i="47"/>
  <c r="AR20" i="47" s="1"/>
  <c r="AQ19" i="47"/>
  <c r="AR19" i="47" s="1"/>
  <c r="AQ18" i="47"/>
  <c r="AR18" i="47" s="1"/>
  <c r="AQ17" i="47"/>
  <c r="AR17" i="47" s="1"/>
  <c r="AQ16" i="47"/>
  <c r="AR16" i="47" s="1"/>
  <c r="AQ15" i="47"/>
  <c r="AR15" i="47" s="1"/>
  <c r="AQ14" i="47"/>
  <c r="AR14" i="47" s="1"/>
  <c r="AQ13" i="47"/>
  <c r="AR13" i="47" s="1"/>
  <c r="AQ12" i="47"/>
  <c r="AR12" i="47" s="1"/>
  <c r="AQ11" i="47"/>
  <c r="AR11" i="47" s="1"/>
  <c r="AQ10" i="47"/>
  <c r="AR10" i="47" s="1"/>
  <c r="AQ9" i="47"/>
  <c r="AR9" i="47" s="1"/>
  <c r="AQ8" i="47"/>
  <c r="AR8" i="47" s="1"/>
  <c r="AQ7" i="47"/>
  <c r="AR7" i="47" s="1"/>
  <c r="AV21" i="47"/>
  <c r="AW21" i="47" s="1"/>
  <c r="AV20" i="47"/>
  <c r="AW20" i="47" s="1"/>
  <c r="AV19" i="47"/>
  <c r="AW19" i="47" s="1"/>
  <c r="AV18" i="47"/>
  <c r="AW18" i="47" s="1"/>
  <c r="AV17" i="47"/>
  <c r="AW17" i="47" s="1"/>
  <c r="AV16" i="47"/>
  <c r="AW16" i="47" s="1"/>
  <c r="AV15" i="47"/>
  <c r="AW15" i="47" s="1"/>
  <c r="AV14" i="47"/>
  <c r="AW14" i="47" s="1"/>
  <c r="AV13" i="47"/>
  <c r="AW13" i="47" s="1"/>
  <c r="AV12" i="47"/>
  <c r="AW12" i="47" s="1"/>
  <c r="AV11" i="47"/>
  <c r="AW11" i="47" s="1"/>
  <c r="AV10" i="47"/>
  <c r="AW10" i="47" s="1"/>
  <c r="AV9" i="47"/>
  <c r="AW9" i="47" s="1"/>
  <c r="AV8" i="47"/>
  <c r="AW8" i="47" s="1"/>
  <c r="AV7" i="47"/>
  <c r="AG41" i="47"/>
  <c r="AH41" i="47" s="1"/>
  <c r="AG40" i="47"/>
  <c r="AH40" i="47" s="1"/>
  <c r="AG39" i="47"/>
  <c r="AH39" i="47" s="1"/>
  <c r="AG38" i="47"/>
  <c r="AH38" i="47" s="1"/>
  <c r="AG37" i="47"/>
  <c r="AH37" i="47" s="1"/>
  <c r="AG36" i="47"/>
  <c r="AH36" i="47" s="1"/>
  <c r="AG35" i="47"/>
  <c r="AH35" i="47" s="1"/>
  <c r="AG34" i="47"/>
  <c r="AH34" i="47" s="1"/>
  <c r="AG33" i="47"/>
  <c r="AH33" i="47" s="1"/>
  <c r="AG32" i="47"/>
  <c r="AH32" i="47" s="1"/>
  <c r="AG31" i="47"/>
  <c r="AH31" i="47" s="1"/>
  <c r="AG30" i="47"/>
  <c r="AH30" i="47" s="1"/>
  <c r="AG29" i="47"/>
  <c r="AH29" i="47" s="1"/>
  <c r="AG28" i="47"/>
  <c r="AH28" i="47" s="1"/>
  <c r="AG27" i="47"/>
  <c r="AL41" i="47"/>
  <c r="AM41" i="47" s="1"/>
  <c r="AL40" i="47"/>
  <c r="AM40" i="47" s="1"/>
  <c r="AL39" i="47"/>
  <c r="AM39" i="47" s="1"/>
  <c r="AL38" i="47"/>
  <c r="AM38" i="47" s="1"/>
  <c r="AL37" i="47"/>
  <c r="AM37" i="47" s="1"/>
  <c r="AL36" i="47"/>
  <c r="AM36" i="47" s="1"/>
  <c r="AL35" i="47"/>
  <c r="AM35" i="47" s="1"/>
  <c r="AL34" i="47"/>
  <c r="AM34" i="47" s="1"/>
  <c r="AL33" i="47"/>
  <c r="AM33" i="47" s="1"/>
  <c r="AL32" i="47"/>
  <c r="AM32" i="47" s="1"/>
  <c r="AL31" i="47"/>
  <c r="AM31" i="47" s="1"/>
  <c r="AL30" i="47"/>
  <c r="AM30" i="47" s="1"/>
  <c r="AM29" i="47"/>
  <c r="AL29" i="47"/>
  <c r="AL28" i="47"/>
  <c r="AM28" i="47" s="1"/>
  <c r="AL27" i="47"/>
  <c r="AQ41" i="47"/>
  <c r="AR41" i="47" s="1"/>
  <c r="AQ40" i="47"/>
  <c r="AR40" i="47" s="1"/>
  <c r="AQ39" i="47"/>
  <c r="AR39" i="47" s="1"/>
  <c r="AQ38" i="47"/>
  <c r="AR38" i="47" s="1"/>
  <c r="AQ37" i="47"/>
  <c r="AR37" i="47" s="1"/>
  <c r="AQ36" i="47"/>
  <c r="AR36" i="47" s="1"/>
  <c r="AQ35" i="47"/>
  <c r="AR35" i="47" s="1"/>
  <c r="AQ34" i="47"/>
  <c r="AR34" i="47" s="1"/>
  <c r="AQ33" i="47"/>
  <c r="AR33" i="47" s="1"/>
  <c r="AQ32" i="47"/>
  <c r="AR32" i="47" s="1"/>
  <c r="AQ31" i="47"/>
  <c r="AR31" i="47" s="1"/>
  <c r="AQ30" i="47"/>
  <c r="AR30" i="47" s="1"/>
  <c r="AQ29" i="47"/>
  <c r="AR29" i="47" s="1"/>
  <c r="AQ28" i="47"/>
  <c r="AR28" i="47" s="1"/>
  <c r="AQ27" i="47"/>
  <c r="AR27" i="47" s="1"/>
  <c r="AV41" i="47"/>
  <c r="AW41" i="47" s="1"/>
  <c r="AV40" i="47"/>
  <c r="AW40" i="47" s="1"/>
  <c r="AV39" i="47"/>
  <c r="AW39" i="47" s="1"/>
  <c r="AV38" i="47"/>
  <c r="AW38" i="47" s="1"/>
  <c r="AV37" i="47"/>
  <c r="AW37" i="47" s="1"/>
  <c r="AV36" i="47"/>
  <c r="AW36" i="47" s="1"/>
  <c r="AV35" i="47"/>
  <c r="AW35" i="47" s="1"/>
  <c r="AV34" i="47"/>
  <c r="AW34" i="47" s="1"/>
  <c r="AV33" i="47"/>
  <c r="AW33" i="47" s="1"/>
  <c r="AV32" i="47"/>
  <c r="AW32" i="47" s="1"/>
  <c r="AV31" i="47"/>
  <c r="AW31" i="47" s="1"/>
  <c r="AV30" i="47"/>
  <c r="AW30" i="47" s="1"/>
  <c r="AV29" i="47"/>
  <c r="AW29" i="47" s="1"/>
  <c r="AV28" i="47"/>
  <c r="AW28" i="47" s="1"/>
  <c r="AV27" i="47"/>
  <c r="AV61" i="47"/>
  <c r="AW61" i="47" s="1"/>
  <c r="AV60" i="47"/>
  <c r="AW60" i="47" s="1"/>
  <c r="AV59" i="47"/>
  <c r="AW59" i="47" s="1"/>
  <c r="AV58" i="47"/>
  <c r="AW58" i="47" s="1"/>
  <c r="AV57" i="47"/>
  <c r="AW57" i="47" s="1"/>
  <c r="AV56" i="47"/>
  <c r="AW56" i="47" s="1"/>
  <c r="AV55" i="47"/>
  <c r="AW55" i="47" s="1"/>
  <c r="AV54" i="47"/>
  <c r="AW54" i="47" s="1"/>
  <c r="AV53" i="47"/>
  <c r="AW53" i="47" s="1"/>
  <c r="AV52" i="47"/>
  <c r="AW52" i="47" s="1"/>
  <c r="AV51" i="47"/>
  <c r="AW51" i="47" s="1"/>
  <c r="AV50" i="47"/>
  <c r="AW50" i="47" s="1"/>
  <c r="AV49" i="47"/>
  <c r="AW49" i="47" s="1"/>
  <c r="AV48" i="47"/>
  <c r="AW48" i="47" s="1"/>
  <c r="AV47" i="47"/>
  <c r="AQ61" i="47"/>
  <c r="AR61" i="47" s="1"/>
  <c r="AQ60" i="47"/>
  <c r="AR60" i="47" s="1"/>
  <c r="AQ59" i="47"/>
  <c r="AR59" i="47" s="1"/>
  <c r="AQ58" i="47"/>
  <c r="AR58" i="47" s="1"/>
  <c r="AQ57" i="47"/>
  <c r="AR57" i="47" s="1"/>
  <c r="AQ56" i="47"/>
  <c r="AR56" i="47" s="1"/>
  <c r="AQ55" i="47"/>
  <c r="AR55" i="47" s="1"/>
  <c r="AQ54" i="47"/>
  <c r="AR54" i="47" s="1"/>
  <c r="AQ53" i="47"/>
  <c r="AR53" i="47" s="1"/>
  <c r="AQ52" i="47"/>
  <c r="AR52" i="47" s="1"/>
  <c r="AQ51" i="47"/>
  <c r="AR51" i="47" s="1"/>
  <c r="AQ50" i="47"/>
  <c r="AR50" i="47" s="1"/>
  <c r="AQ49" i="47"/>
  <c r="AR49" i="47" s="1"/>
  <c r="AQ48" i="47"/>
  <c r="AR48" i="47" s="1"/>
  <c r="AQ47" i="47"/>
  <c r="AL61" i="47"/>
  <c r="AM61" i="47" s="1"/>
  <c r="AL60" i="47"/>
  <c r="AM60" i="47" s="1"/>
  <c r="AL59" i="47"/>
  <c r="AM59" i="47" s="1"/>
  <c r="AL58" i="47"/>
  <c r="AM58" i="47" s="1"/>
  <c r="AL57" i="47"/>
  <c r="AM57" i="47" s="1"/>
  <c r="AL56" i="47"/>
  <c r="AM56" i="47" s="1"/>
  <c r="AL55" i="47"/>
  <c r="AM55" i="47" s="1"/>
  <c r="AL54" i="47"/>
  <c r="AM54" i="47" s="1"/>
  <c r="AL53" i="47"/>
  <c r="AM53" i="47" s="1"/>
  <c r="AL52" i="47"/>
  <c r="AM52" i="47" s="1"/>
  <c r="AL51" i="47"/>
  <c r="AM51" i="47" s="1"/>
  <c r="AL50" i="47"/>
  <c r="AM50" i="47" s="1"/>
  <c r="AL49" i="47"/>
  <c r="AM49" i="47" s="1"/>
  <c r="AL48" i="47"/>
  <c r="AM48" i="47" s="1"/>
  <c r="AL47" i="47"/>
  <c r="AM47" i="47" s="1"/>
  <c r="AG61" i="47"/>
  <c r="AH61" i="47" s="1"/>
  <c r="AG60" i="47"/>
  <c r="AH60" i="47" s="1"/>
  <c r="AG59" i="47"/>
  <c r="AH59" i="47" s="1"/>
  <c r="AG58" i="47"/>
  <c r="AH58" i="47" s="1"/>
  <c r="AG57" i="47"/>
  <c r="AH57" i="47" s="1"/>
  <c r="AG56" i="47"/>
  <c r="AH56" i="47" s="1"/>
  <c r="AG55" i="47"/>
  <c r="AH55" i="47" s="1"/>
  <c r="AG54" i="47"/>
  <c r="AH54" i="47" s="1"/>
  <c r="AG53" i="47"/>
  <c r="AH53" i="47" s="1"/>
  <c r="AG52" i="47"/>
  <c r="AH52" i="47" s="1"/>
  <c r="AG51" i="47"/>
  <c r="AH51" i="47" s="1"/>
  <c r="AG50" i="47"/>
  <c r="AH50" i="47" s="1"/>
  <c r="AG49" i="47"/>
  <c r="AH49" i="47" s="1"/>
  <c r="AG48" i="47"/>
  <c r="AH48" i="47" s="1"/>
  <c r="AG47" i="47"/>
  <c r="AH47" i="47" s="1"/>
  <c r="AB61" i="47"/>
  <c r="AC61" i="47" s="1"/>
  <c r="AB60" i="47"/>
  <c r="AC60" i="47" s="1"/>
  <c r="AB59" i="47"/>
  <c r="AC59" i="47" s="1"/>
  <c r="AB58" i="47"/>
  <c r="AC58" i="47" s="1"/>
  <c r="AB57" i="47"/>
  <c r="AC57" i="47" s="1"/>
  <c r="AB56" i="47"/>
  <c r="AC56" i="47" s="1"/>
  <c r="AB55" i="47"/>
  <c r="AC55" i="47" s="1"/>
  <c r="AB54" i="47"/>
  <c r="AC54" i="47" s="1"/>
  <c r="AB53" i="47"/>
  <c r="AC53" i="47" s="1"/>
  <c r="AB52" i="47"/>
  <c r="AC52" i="47" s="1"/>
  <c r="AB51" i="47"/>
  <c r="AC51" i="47" s="1"/>
  <c r="AB50" i="47"/>
  <c r="AC50" i="47" s="1"/>
  <c r="AB49" i="47"/>
  <c r="AC49" i="47" s="1"/>
  <c r="AB48" i="47"/>
  <c r="AC48" i="47" s="1"/>
  <c r="AB47" i="47"/>
  <c r="W61" i="47"/>
  <c r="X61" i="47" s="1"/>
  <c r="W60" i="47"/>
  <c r="X60" i="47" s="1"/>
  <c r="W59" i="47"/>
  <c r="X59" i="47" s="1"/>
  <c r="W58" i="47"/>
  <c r="X58" i="47" s="1"/>
  <c r="W57" i="47"/>
  <c r="X57" i="47" s="1"/>
  <c r="W56" i="47"/>
  <c r="X56" i="47" s="1"/>
  <c r="W55" i="47"/>
  <c r="X55" i="47" s="1"/>
  <c r="W54" i="47"/>
  <c r="X54" i="47" s="1"/>
  <c r="W53" i="47"/>
  <c r="X53" i="47" s="1"/>
  <c r="W52" i="47"/>
  <c r="X52" i="47" s="1"/>
  <c r="W51" i="47"/>
  <c r="X51" i="47" s="1"/>
  <c r="W50" i="47"/>
  <c r="X50" i="47" s="1"/>
  <c r="W49" i="47"/>
  <c r="X49" i="47" s="1"/>
  <c r="W48" i="47"/>
  <c r="X48" i="47" s="1"/>
  <c r="W47" i="47"/>
  <c r="Y27" i="47" l="1"/>
  <c r="AD27" i="47"/>
  <c r="X33" i="47"/>
  <c r="AX47" i="47"/>
  <c r="AN7" i="47"/>
  <c r="AN27" i="47"/>
  <c r="AN47" i="47"/>
  <c r="Y47" i="47"/>
  <c r="AX27" i="47"/>
  <c r="AI27" i="47"/>
  <c r="AD47" i="47"/>
  <c r="AX7" i="47"/>
  <c r="AS47" i="47"/>
  <c r="AC27" i="47"/>
  <c r="AI7" i="47"/>
  <c r="AM7" i="47"/>
  <c r="AS7" i="47"/>
  <c r="AW7" i="47"/>
  <c r="AH27" i="47"/>
  <c r="AM27" i="47"/>
  <c r="AS27" i="47"/>
  <c r="AW27" i="47"/>
  <c r="AW47" i="47"/>
  <c r="AR47" i="47"/>
  <c r="AI47" i="47"/>
  <c r="AC47" i="47"/>
  <c r="X47" i="47"/>
  <c r="R67" i="47"/>
  <c r="R68" i="47"/>
  <c r="R69" i="47"/>
  <c r="R70" i="47"/>
  <c r="R71" i="47"/>
  <c r="R72" i="47"/>
  <c r="R73" i="47"/>
  <c r="R74" i="47"/>
  <c r="S74" i="47" s="1"/>
  <c r="R75" i="47"/>
  <c r="R76" i="47"/>
  <c r="R77" i="47"/>
  <c r="S77" i="47" s="1"/>
  <c r="R78" i="47"/>
  <c r="R79" i="47"/>
  <c r="W67" i="47"/>
  <c r="W68" i="47"/>
  <c r="W69" i="47"/>
  <c r="W70" i="47"/>
  <c r="X70" i="47" s="1"/>
  <c r="W71" i="47"/>
  <c r="W72" i="47"/>
  <c r="W73" i="47"/>
  <c r="W74" i="47"/>
  <c r="W75" i="47"/>
  <c r="W76" i="47"/>
  <c r="W77" i="47"/>
  <c r="X77" i="47" s="1"/>
  <c r="W78" i="47"/>
  <c r="W79" i="47"/>
  <c r="AB67" i="47"/>
  <c r="AB68" i="47"/>
  <c r="AB69" i="47"/>
  <c r="AC73" i="47" s="1"/>
  <c r="AB70" i="47"/>
  <c r="AB71" i="47"/>
  <c r="AC71" i="47" s="1"/>
  <c r="AB72" i="47"/>
  <c r="AB73" i="47"/>
  <c r="AB74" i="47"/>
  <c r="AB75" i="47"/>
  <c r="AB76" i="47"/>
  <c r="AB77" i="47"/>
  <c r="AC77" i="47" s="1"/>
  <c r="AB78" i="47"/>
  <c r="AC78" i="47" s="1"/>
  <c r="AB79" i="47"/>
  <c r="AV101" i="47"/>
  <c r="AW101" i="47" s="1"/>
  <c r="AQ101" i="47"/>
  <c r="AR101" i="47" s="1"/>
  <c r="AL101" i="47"/>
  <c r="AM101" i="47" s="1"/>
  <c r="AG101" i="47"/>
  <c r="AH101" i="47" s="1"/>
  <c r="AB101" i="47"/>
  <c r="AC101" i="47" s="1"/>
  <c r="W101" i="47"/>
  <c r="R101" i="47"/>
  <c r="S101" i="47" s="1"/>
  <c r="J101" i="47"/>
  <c r="I101" i="47"/>
  <c r="AV100" i="47"/>
  <c r="AW100" i="47" s="1"/>
  <c r="AQ100" i="47"/>
  <c r="AL100" i="47"/>
  <c r="AM100" i="47" s="1"/>
  <c r="AG100" i="47"/>
  <c r="AH100" i="47" s="1"/>
  <c r="AC100" i="47"/>
  <c r="AB100" i="47"/>
  <c r="W100" i="47"/>
  <c r="X100" i="47" s="1"/>
  <c r="R100" i="47"/>
  <c r="S100" i="47" s="1"/>
  <c r="J100" i="47"/>
  <c r="I100" i="47"/>
  <c r="AV99" i="47"/>
  <c r="AW99" i="47" s="1"/>
  <c r="AQ99" i="47"/>
  <c r="AR99" i="47" s="1"/>
  <c r="AL99" i="47"/>
  <c r="AM99" i="47" s="1"/>
  <c r="AG99" i="47"/>
  <c r="AH99" i="47" s="1"/>
  <c r="AB99" i="47"/>
  <c r="AC99" i="47" s="1"/>
  <c r="W99" i="47"/>
  <c r="X99" i="47" s="1"/>
  <c r="R99" i="47"/>
  <c r="S99" i="47" s="1"/>
  <c r="J99" i="47"/>
  <c r="I99" i="47"/>
  <c r="AW98" i="47"/>
  <c r="AV98" i="47"/>
  <c r="AQ98" i="47"/>
  <c r="AR98" i="47" s="1"/>
  <c r="AL98" i="47"/>
  <c r="AM98" i="47" s="1"/>
  <c r="AH98" i="47"/>
  <c r="AG98" i="47"/>
  <c r="AB98" i="47"/>
  <c r="AC98" i="47" s="1"/>
  <c r="W98" i="47"/>
  <c r="X98" i="47" s="1"/>
  <c r="R98" i="47"/>
  <c r="J98" i="47"/>
  <c r="I98" i="47"/>
  <c r="AV97" i="47"/>
  <c r="AW97" i="47" s="1"/>
  <c r="AQ97" i="47"/>
  <c r="AR97" i="47" s="1"/>
  <c r="AL97" i="47"/>
  <c r="AM97" i="47" s="1"/>
  <c r="AG97" i="47"/>
  <c r="AB97" i="47"/>
  <c r="AC97" i="47" s="1"/>
  <c r="W97" i="47"/>
  <c r="X97" i="47" s="1"/>
  <c r="R97" i="47"/>
  <c r="S97" i="47" s="1"/>
  <c r="J97" i="47"/>
  <c r="I97" i="47"/>
  <c r="AV96" i="47"/>
  <c r="AW96" i="47" s="1"/>
  <c r="AQ96" i="47"/>
  <c r="AR96" i="47" s="1"/>
  <c r="AL96" i="47"/>
  <c r="AM96" i="47" s="1"/>
  <c r="AG96" i="47"/>
  <c r="AH96" i="47" s="1"/>
  <c r="AB96" i="47"/>
  <c r="AC96" i="47" s="1"/>
  <c r="W96" i="47"/>
  <c r="X96" i="47" s="1"/>
  <c r="R96" i="47"/>
  <c r="S96" i="47" s="1"/>
  <c r="J96" i="47"/>
  <c r="I96" i="47"/>
  <c r="AV95" i="47"/>
  <c r="AQ95" i="47"/>
  <c r="AR95" i="47" s="1"/>
  <c r="AL95" i="47"/>
  <c r="AM95" i="47" s="1"/>
  <c r="AG95" i="47"/>
  <c r="AH95" i="47" s="1"/>
  <c r="AB95" i="47"/>
  <c r="AC95" i="47" s="1"/>
  <c r="W95" i="47"/>
  <c r="X95" i="47" s="1"/>
  <c r="R95" i="47"/>
  <c r="S95" i="47" s="1"/>
  <c r="J95" i="47"/>
  <c r="I95" i="47"/>
  <c r="AV94" i="47"/>
  <c r="AW94" i="47" s="1"/>
  <c r="AQ94" i="47"/>
  <c r="AR94" i="47" s="1"/>
  <c r="AL94" i="47"/>
  <c r="AM94" i="47" s="1"/>
  <c r="AG94" i="47"/>
  <c r="AH94" i="47" s="1"/>
  <c r="AB94" i="47"/>
  <c r="AC94" i="47" s="1"/>
  <c r="W94" i="47"/>
  <c r="X94" i="47" s="1"/>
  <c r="R94" i="47"/>
  <c r="S94" i="47" s="1"/>
  <c r="J94" i="47"/>
  <c r="I94" i="47"/>
  <c r="AV93" i="47"/>
  <c r="AW93" i="47" s="1"/>
  <c r="AQ93" i="47"/>
  <c r="AR93" i="47" s="1"/>
  <c r="AL93" i="47"/>
  <c r="AM93" i="47" s="1"/>
  <c r="AG93" i="47"/>
  <c r="AH93" i="47" s="1"/>
  <c r="AB93" i="47"/>
  <c r="AC93" i="47" s="1"/>
  <c r="W93" i="47"/>
  <c r="X93" i="47" s="1"/>
  <c r="R93" i="47"/>
  <c r="S93" i="47" s="1"/>
  <c r="J93" i="47"/>
  <c r="I93" i="47"/>
  <c r="AV92" i="47"/>
  <c r="AW92" i="47" s="1"/>
  <c r="AQ92" i="47"/>
  <c r="AR92" i="47" s="1"/>
  <c r="AL92" i="47"/>
  <c r="AM92" i="47" s="1"/>
  <c r="AG92" i="47"/>
  <c r="AB92" i="47"/>
  <c r="AC92" i="47" s="1"/>
  <c r="X92" i="47"/>
  <c r="W92" i="47"/>
  <c r="R92" i="47"/>
  <c r="S92" i="47" s="1"/>
  <c r="J92" i="47"/>
  <c r="I92" i="47"/>
  <c r="AV91" i="47"/>
  <c r="AW91" i="47" s="1"/>
  <c r="AQ91" i="47"/>
  <c r="AR91" i="47" s="1"/>
  <c r="AL91" i="47"/>
  <c r="AM91" i="47" s="1"/>
  <c r="AG91" i="47"/>
  <c r="AH91" i="47" s="1"/>
  <c r="AB91" i="47"/>
  <c r="AC91" i="47" s="1"/>
  <c r="W91" i="47"/>
  <c r="X91" i="47" s="1"/>
  <c r="S91" i="47"/>
  <c r="R91" i="47"/>
  <c r="J91" i="47"/>
  <c r="I91" i="47"/>
  <c r="AV90" i="47"/>
  <c r="AW90" i="47" s="1"/>
  <c r="AQ90" i="47"/>
  <c r="AR90" i="47" s="1"/>
  <c r="AL90" i="47"/>
  <c r="AM90" i="47" s="1"/>
  <c r="AG90" i="47"/>
  <c r="AH90" i="47" s="1"/>
  <c r="AB90" i="47"/>
  <c r="AC90" i="47" s="1"/>
  <c r="W90" i="47"/>
  <c r="X90" i="47" s="1"/>
  <c r="R90" i="47"/>
  <c r="S90" i="47" s="1"/>
  <c r="J90" i="47"/>
  <c r="I90" i="47"/>
  <c r="AV89" i="47"/>
  <c r="AW89" i="47" s="1"/>
  <c r="AQ89" i="47"/>
  <c r="AR89" i="47" s="1"/>
  <c r="AL89" i="47"/>
  <c r="AM89" i="47" s="1"/>
  <c r="AG89" i="47"/>
  <c r="AH89" i="47" s="1"/>
  <c r="AB89" i="47"/>
  <c r="AC89" i="47" s="1"/>
  <c r="W89" i="47"/>
  <c r="S89" i="47"/>
  <c r="R89" i="47"/>
  <c r="J89" i="47"/>
  <c r="I89" i="47"/>
  <c r="AV88" i="47"/>
  <c r="AW88" i="47" s="1"/>
  <c r="AQ88" i="47"/>
  <c r="AR88" i="47" s="1"/>
  <c r="AL88" i="47"/>
  <c r="AM88" i="47" s="1"/>
  <c r="AG88" i="47"/>
  <c r="AH88" i="47" s="1"/>
  <c r="AB88" i="47"/>
  <c r="AC88" i="47" s="1"/>
  <c r="W88" i="47"/>
  <c r="X88" i="47" s="1"/>
  <c r="R88" i="47"/>
  <c r="S88" i="47" s="1"/>
  <c r="J88" i="47"/>
  <c r="I88" i="47"/>
  <c r="AV87" i="47"/>
  <c r="AQ87" i="47"/>
  <c r="AL87" i="47"/>
  <c r="AG87" i="47"/>
  <c r="AB87" i="47"/>
  <c r="W87" i="47"/>
  <c r="R87" i="47"/>
  <c r="J87" i="47"/>
  <c r="I87" i="47"/>
  <c r="G87" i="47"/>
  <c r="H87" i="47" s="1"/>
  <c r="AV81" i="47"/>
  <c r="AW81" i="47" s="1"/>
  <c r="AQ81" i="47"/>
  <c r="AR81" i="47" s="1"/>
  <c r="AL81" i="47"/>
  <c r="AG81" i="47"/>
  <c r="AH81" i="47" s="1"/>
  <c r="AB81" i="47"/>
  <c r="AC81" i="47" s="1"/>
  <c r="W81" i="47"/>
  <c r="X81" i="47" s="1"/>
  <c r="R81" i="47"/>
  <c r="S81" i="47" s="1"/>
  <c r="J81" i="47"/>
  <c r="I81" i="47"/>
  <c r="AV80" i="47"/>
  <c r="AW80" i="47" s="1"/>
  <c r="AQ80" i="47"/>
  <c r="AL80" i="47"/>
  <c r="AG80" i="47"/>
  <c r="AB80" i="47"/>
  <c r="W80" i="47"/>
  <c r="R80" i="47"/>
  <c r="J80" i="47"/>
  <c r="I80" i="47"/>
  <c r="AV79" i="47"/>
  <c r="AW79" i="47" s="1"/>
  <c r="AQ79" i="47"/>
  <c r="AL79" i="47"/>
  <c r="AG79" i="47"/>
  <c r="J79" i="47"/>
  <c r="I79" i="47"/>
  <c r="AV78" i="47"/>
  <c r="AW78" i="47" s="1"/>
  <c r="AQ78" i="47"/>
  <c r="AL78" i="47"/>
  <c r="AG78" i="47"/>
  <c r="J78" i="47"/>
  <c r="I78" i="47"/>
  <c r="AV77" i="47"/>
  <c r="AW77" i="47" s="1"/>
  <c r="AQ77" i="47"/>
  <c r="AL77" i="47"/>
  <c r="AG77" i="47"/>
  <c r="J77" i="47"/>
  <c r="I77" i="47"/>
  <c r="AV76" i="47"/>
  <c r="AW76" i="47" s="1"/>
  <c r="AQ76" i="47"/>
  <c r="AL76" i="47"/>
  <c r="AG76" i="47"/>
  <c r="J76" i="47"/>
  <c r="I76" i="47"/>
  <c r="AV75" i="47"/>
  <c r="AW75" i="47" s="1"/>
  <c r="AQ75" i="47"/>
  <c r="AL75" i="47"/>
  <c r="AG75" i="47"/>
  <c r="J75" i="47"/>
  <c r="I75" i="47"/>
  <c r="AW74" i="47"/>
  <c r="AV74" i="47"/>
  <c r="AQ74" i="47"/>
  <c r="AL74" i="47"/>
  <c r="AG74" i="47"/>
  <c r="J74" i="47"/>
  <c r="I74" i="47"/>
  <c r="AV73" i="47"/>
  <c r="AW73" i="47" s="1"/>
  <c r="AQ73" i="47"/>
  <c r="AL73" i="47"/>
  <c r="AG73" i="47"/>
  <c r="J73" i="47"/>
  <c r="I73" i="47"/>
  <c r="AV72" i="47"/>
  <c r="AW72" i="47" s="1"/>
  <c r="AQ72" i="47"/>
  <c r="AL72" i="47"/>
  <c r="AG72" i="47"/>
  <c r="J72" i="47"/>
  <c r="I72" i="47"/>
  <c r="AV71" i="47"/>
  <c r="AW71" i="47" s="1"/>
  <c r="AQ71" i="47"/>
  <c r="AL71" i="47"/>
  <c r="AG71" i="47"/>
  <c r="J71" i="47"/>
  <c r="I71" i="47"/>
  <c r="AV70" i="47"/>
  <c r="AW70" i="47" s="1"/>
  <c r="AQ70" i="47"/>
  <c r="AL70" i="47"/>
  <c r="AG70" i="47"/>
  <c r="J70" i="47"/>
  <c r="I70" i="47"/>
  <c r="AV69" i="47"/>
  <c r="AW69" i="47" s="1"/>
  <c r="AQ69" i="47"/>
  <c r="AR69" i="47" s="1"/>
  <c r="AL69" i="47"/>
  <c r="AG69" i="47"/>
  <c r="J69" i="47"/>
  <c r="I69" i="47"/>
  <c r="AV68" i="47"/>
  <c r="AW68" i="47" s="1"/>
  <c r="AQ68" i="47"/>
  <c r="AR68" i="47" s="1"/>
  <c r="AL68" i="47"/>
  <c r="AG68" i="47"/>
  <c r="J68" i="47"/>
  <c r="I68" i="47"/>
  <c r="AV67" i="47"/>
  <c r="AQ67" i="47"/>
  <c r="AL67" i="47"/>
  <c r="AG67" i="47"/>
  <c r="J67" i="47"/>
  <c r="I67" i="47"/>
  <c r="G67" i="47"/>
  <c r="H67" i="47" s="1"/>
  <c r="R61" i="47"/>
  <c r="K61" i="47" s="1"/>
  <c r="M61" i="47" s="1"/>
  <c r="G61" i="47"/>
  <c r="R60" i="47"/>
  <c r="G60" i="47"/>
  <c r="R59" i="47"/>
  <c r="K59" i="47" s="1"/>
  <c r="M59" i="47" s="1"/>
  <c r="G59" i="47"/>
  <c r="R58" i="47"/>
  <c r="K58" i="47" s="1"/>
  <c r="M58" i="47" s="1"/>
  <c r="G58" i="47"/>
  <c r="R57" i="47"/>
  <c r="K57" i="47" s="1"/>
  <c r="M57" i="47" s="1"/>
  <c r="G57" i="47"/>
  <c r="R56" i="47"/>
  <c r="K56" i="47" s="1"/>
  <c r="M56" i="47" s="1"/>
  <c r="G56" i="47"/>
  <c r="R55" i="47"/>
  <c r="K55" i="47" s="1"/>
  <c r="M55" i="47" s="1"/>
  <c r="G55" i="47"/>
  <c r="R54" i="47"/>
  <c r="G54" i="47"/>
  <c r="R53" i="47"/>
  <c r="G53" i="47"/>
  <c r="R52" i="47"/>
  <c r="K52" i="47" s="1"/>
  <c r="M52" i="47" s="1"/>
  <c r="G52" i="47"/>
  <c r="R51" i="47"/>
  <c r="K51" i="47" s="1"/>
  <c r="M51" i="47" s="1"/>
  <c r="G51" i="47"/>
  <c r="R50" i="47"/>
  <c r="K50" i="47" s="1"/>
  <c r="M50" i="47" s="1"/>
  <c r="G50" i="47"/>
  <c r="R49" i="47"/>
  <c r="G49" i="47"/>
  <c r="R48" i="47"/>
  <c r="G48" i="47"/>
  <c r="R47" i="47"/>
  <c r="G47" i="47"/>
  <c r="H47" i="47" s="1"/>
  <c r="R41" i="47"/>
  <c r="K41" i="47" s="1"/>
  <c r="M41" i="47" s="1"/>
  <c r="G41" i="47"/>
  <c r="R40" i="47"/>
  <c r="K40" i="47" s="1"/>
  <c r="M40" i="47" s="1"/>
  <c r="G40" i="47"/>
  <c r="R39" i="47"/>
  <c r="K39" i="47" s="1"/>
  <c r="M39" i="47" s="1"/>
  <c r="G39" i="47"/>
  <c r="R38" i="47"/>
  <c r="K38" i="47" s="1"/>
  <c r="M38" i="47" s="1"/>
  <c r="G38" i="47"/>
  <c r="R37" i="47"/>
  <c r="G37" i="47"/>
  <c r="R36" i="47"/>
  <c r="K36" i="47" s="1"/>
  <c r="M36" i="47" s="1"/>
  <c r="G36" i="47"/>
  <c r="R35" i="47"/>
  <c r="K35" i="47" s="1"/>
  <c r="M35" i="47" s="1"/>
  <c r="G35" i="47"/>
  <c r="R34" i="47"/>
  <c r="G34" i="47"/>
  <c r="R33" i="47"/>
  <c r="K33" i="47" s="1"/>
  <c r="M33" i="47" s="1"/>
  <c r="G33" i="47"/>
  <c r="R32" i="47"/>
  <c r="G32" i="47"/>
  <c r="R31" i="47"/>
  <c r="K31" i="47" s="1"/>
  <c r="M31" i="47" s="1"/>
  <c r="G31" i="47"/>
  <c r="R30" i="47"/>
  <c r="K30" i="47" s="1"/>
  <c r="M30" i="47" s="1"/>
  <c r="G30" i="47"/>
  <c r="R29" i="47"/>
  <c r="K29" i="47" s="1"/>
  <c r="M29" i="47" s="1"/>
  <c r="G29" i="47"/>
  <c r="R28" i="47"/>
  <c r="G28" i="47"/>
  <c r="R27" i="47"/>
  <c r="K27" i="47" s="1"/>
  <c r="M27" i="47" s="1"/>
  <c r="G27" i="47"/>
  <c r="H27" i="47" s="1"/>
  <c r="AB21" i="47"/>
  <c r="AC21" i="47" s="1"/>
  <c r="W21" i="47"/>
  <c r="X21" i="47" s="1"/>
  <c r="R21" i="47"/>
  <c r="G21" i="47"/>
  <c r="AB20" i="47"/>
  <c r="AC20" i="47" s="1"/>
  <c r="W20" i="47"/>
  <c r="X20" i="47" s="1"/>
  <c r="R20" i="47"/>
  <c r="G20" i="47"/>
  <c r="AB19" i="47"/>
  <c r="AC19" i="47" s="1"/>
  <c r="W19" i="47"/>
  <c r="X19" i="47" s="1"/>
  <c r="R19" i="47"/>
  <c r="K19" i="47" s="1"/>
  <c r="M19" i="47" s="1"/>
  <c r="G19" i="47"/>
  <c r="AB18" i="47"/>
  <c r="AC18" i="47" s="1"/>
  <c r="W18" i="47"/>
  <c r="X18" i="47" s="1"/>
  <c r="R18" i="47"/>
  <c r="G18" i="47"/>
  <c r="AB17" i="47"/>
  <c r="AC17" i="47" s="1"/>
  <c r="W17" i="47"/>
  <c r="X17" i="47" s="1"/>
  <c r="R17" i="47"/>
  <c r="G17" i="47"/>
  <c r="AB16" i="47"/>
  <c r="AC16" i="47" s="1"/>
  <c r="W16" i="47"/>
  <c r="X16" i="47" s="1"/>
  <c r="R16" i="47"/>
  <c r="G16" i="47"/>
  <c r="AB15" i="47"/>
  <c r="AC15" i="47" s="1"/>
  <c r="W15" i="47"/>
  <c r="X15" i="47" s="1"/>
  <c r="R15" i="47"/>
  <c r="G15" i="47"/>
  <c r="AB14" i="47"/>
  <c r="AC14" i="47" s="1"/>
  <c r="W14" i="47"/>
  <c r="X14" i="47" s="1"/>
  <c r="R14" i="47"/>
  <c r="G14" i="47"/>
  <c r="AC13" i="47"/>
  <c r="AB13" i="47"/>
  <c r="W13" i="47"/>
  <c r="R13" i="47"/>
  <c r="G13" i="47"/>
  <c r="AB12" i="47"/>
  <c r="AC12" i="47" s="1"/>
  <c r="W12" i="47"/>
  <c r="X12" i="47" s="1"/>
  <c r="R12" i="47"/>
  <c r="G12" i="47"/>
  <c r="AB11" i="47"/>
  <c r="AC11" i="47" s="1"/>
  <c r="W11" i="47"/>
  <c r="X11" i="47" s="1"/>
  <c r="R11" i="47"/>
  <c r="G11" i="47"/>
  <c r="AB10" i="47"/>
  <c r="AC10" i="47" s="1"/>
  <c r="W10" i="47"/>
  <c r="X10" i="47" s="1"/>
  <c r="R10" i="47"/>
  <c r="G10" i="47"/>
  <c r="AB9" i="47"/>
  <c r="AC9" i="47" s="1"/>
  <c r="W9" i="47"/>
  <c r="X9" i="47" s="1"/>
  <c r="R9" i="47"/>
  <c r="G9" i="47"/>
  <c r="AB8" i="47"/>
  <c r="AC8" i="47" s="1"/>
  <c r="W8" i="47"/>
  <c r="X8" i="47" s="1"/>
  <c r="R8" i="47"/>
  <c r="G8" i="47"/>
  <c r="AB7" i="47"/>
  <c r="W7" i="47"/>
  <c r="R7" i="47"/>
  <c r="G7" i="47"/>
  <c r="K17" i="47" l="1"/>
  <c r="M17" i="47" s="1"/>
  <c r="K89" i="47"/>
  <c r="M89" i="47" s="1"/>
  <c r="K92" i="47"/>
  <c r="M92" i="47" s="1"/>
  <c r="S79" i="47"/>
  <c r="K7" i="47"/>
  <c r="M7" i="47" s="1"/>
  <c r="K13" i="47"/>
  <c r="M13" i="47" s="1"/>
  <c r="AH92" i="47"/>
  <c r="X74" i="47"/>
  <c r="S12" i="47"/>
  <c r="K12" i="47"/>
  <c r="M12" i="47" s="1"/>
  <c r="S7" i="47"/>
  <c r="S10" i="47"/>
  <c r="K10" i="47"/>
  <c r="M10" i="47" s="1"/>
  <c r="S15" i="47"/>
  <c r="K15" i="47"/>
  <c r="M15" i="47" s="1"/>
  <c r="S49" i="47"/>
  <c r="K49" i="47"/>
  <c r="M49" i="47" s="1"/>
  <c r="S19" i="47"/>
  <c r="K95" i="47"/>
  <c r="M95" i="47" s="1"/>
  <c r="K100" i="47"/>
  <c r="M100" i="47" s="1"/>
  <c r="S37" i="47"/>
  <c r="K37" i="47"/>
  <c r="M37" i="47" s="1"/>
  <c r="S60" i="47"/>
  <c r="K60" i="47"/>
  <c r="M60" i="47" s="1"/>
  <c r="S13" i="47"/>
  <c r="S20" i="47"/>
  <c r="K20" i="47"/>
  <c r="M20" i="47" s="1"/>
  <c r="S28" i="47"/>
  <c r="K28" i="47"/>
  <c r="M28" i="47" s="1"/>
  <c r="S34" i="47"/>
  <c r="K34" i="47"/>
  <c r="M34" i="47" s="1"/>
  <c r="S54" i="47"/>
  <c r="K54" i="47"/>
  <c r="M54" i="47" s="1"/>
  <c r="S8" i="47"/>
  <c r="K8" i="47"/>
  <c r="AC87" i="47"/>
  <c r="S32" i="47"/>
  <c r="K32" i="47"/>
  <c r="M32" i="47" s="1"/>
  <c r="K11" i="47"/>
  <c r="M11" i="47" s="1"/>
  <c r="S18" i="47"/>
  <c r="K18" i="47"/>
  <c r="M18" i="47" s="1"/>
  <c r="AH87" i="47"/>
  <c r="K98" i="47"/>
  <c r="M98" i="47" s="1"/>
  <c r="S48" i="47"/>
  <c r="K48" i="47"/>
  <c r="M48" i="47" s="1"/>
  <c r="S87" i="47"/>
  <c r="S16" i="47"/>
  <c r="K16" i="47"/>
  <c r="M16" i="47" s="1"/>
  <c r="AM87" i="47"/>
  <c r="K21" i="47"/>
  <c r="M21" i="47" s="1"/>
  <c r="AS87" i="47"/>
  <c r="K101" i="47"/>
  <c r="M101" i="47" s="1"/>
  <c r="S17" i="47"/>
  <c r="K9" i="47"/>
  <c r="M9" i="47" s="1"/>
  <c r="S14" i="47"/>
  <c r="K14" i="47"/>
  <c r="M14" i="47" s="1"/>
  <c r="S21" i="47"/>
  <c r="S58" i="47"/>
  <c r="K47" i="47"/>
  <c r="S53" i="47"/>
  <c r="K53" i="47"/>
  <c r="M53" i="47" s="1"/>
  <c r="K81" i="47"/>
  <c r="M81" i="47" s="1"/>
  <c r="AW87" i="47"/>
  <c r="K80" i="47"/>
  <c r="AR80" i="47"/>
  <c r="K68" i="47"/>
  <c r="X75" i="47"/>
  <c r="K75" i="47"/>
  <c r="S78" i="47"/>
  <c r="AC67" i="47"/>
  <c r="K78" i="47"/>
  <c r="AD67" i="47"/>
  <c r="AC70" i="47"/>
  <c r="AH69" i="47"/>
  <c r="AH71" i="47"/>
  <c r="AH76" i="47"/>
  <c r="AH68" i="47"/>
  <c r="K71" i="47"/>
  <c r="K76" i="47"/>
  <c r="K72" i="47"/>
  <c r="AM79" i="47"/>
  <c r="AM71" i="47"/>
  <c r="K69" i="47"/>
  <c r="S40" i="47"/>
  <c r="AM69" i="47"/>
  <c r="AH73" i="47"/>
  <c r="H7" i="47"/>
  <c r="X13" i="47"/>
  <c r="S52" i="47"/>
  <c r="S57" i="47"/>
  <c r="S55" i="47"/>
  <c r="AR87" i="47"/>
  <c r="AM78" i="47"/>
  <c r="K97" i="47"/>
  <c r="M97" i="47" s="1"/>
  <c r="AH97" i="47"/>
  <c r="S41" i="47"/>
  <c r="T7" i="47"/>
  <c r="S27" i="47"/>
  <c r="S33" i="47"/>
  <c r="T27" i="47"/>
  <c r="S31" i="47"/>
  <c r="K79" i="47"/>
  <c r="AX87" i="47"/>
  <c r="AW95" i="47"/>
  <c r="AS67" i="47"/>
  <c r="AX67" i="47"/>
  <c r="AR76" i="47"/>
  <c r="Y7" i="47"/>
  <c r="S11" i="47"/>
  <c r="AM72" i="47"/>
  <c r="AM81" i="47"/>
  <c r="AR72" i="47"/>
  <c r="AM74" i="47"/>
  <c r="AM76" i="47"/>
  <c r="AR74" i="47"/>
  <c r="S29" i="47"/>
  <c r="Y67" i="47"/>
  <c r="T87" i="47"/>
  <c r="AH78" i="47"/>
  <c r="S39" i="47"/>
  <c r="X101" i="47"/>
  <c r="X7" i="47"/>
  <c r="AC7" i="47"/>
  <c r="AD7" i="47"/>
  <c r="S9" i="47"/>
  <c r="S30" i="47"/>
  <c r="AC76" i="47"/>
  <c r="AC69" i="47"/>
  <c r="AC79" i="47"/>
  <c r="AC80" i="47"/>
  <c r="AC75" i="47"/>
  <c r="K67" i="47"/>
  <c r="AC68" i="47"/>
  <c r="K74" i="47"/>
  <c r="S68" i="47"/>
  <c r="Y87" i="47"/>
  <c r="X87" i="47"/>
  <c r="K90" i="47"/>
  <c r="M90" i="47" s="1"/>
  <c r="AN87" i="47"/>
  <c r="S98" i="47"/>
  <c r="AM80" i="47"/>
  <c r="K87" i="47"/>
  <c r="K94" i="47"/>
  <c r="M94" i="47" s="1"/>
  <c r="AH70" i="47"/>
  <c r="AC74" i="47"/>
  <c r="S35" i="47"/>
  <c r="S50" i="47"/>
  <c r="X68" i="47"/>
  <c r="AR77" i="47"/>
  <c r="K96" i="47"/>
  <c r="M96" i="47" s="1"/>
  <c r="AR100" i="47"/>
  <c r="AR67" i="47"/>
  <c r="AR70" i="47"/>
  <c r="S72" i="47"/>
  <c r="X80" i="47"/>
  <c r="X79" i="47"/>
  <c r="S69" i="47"/>
  <c r="S76" i="47"/>
  <c r="AR78" i="47"/>
  <c r="K88" i="47"/>
  <c r="M88" i="47" s="1"/>
  <c r="K99" i="47"/>
  <c r="M99" i="47" s="1"/>
  <c r="AH79" i="47"/>
  <c r="AH77" i="47"/>
  <c r="AI67" i="47"/>
  <c r="AH67" i="47"/>
  <c r="AM73" i="47"/>
  <c r="AD87" i="47"/>
  <c r="X89" i="47"/>
  <c r="S80" i="47"/>
  <c r="X72" i="47"/>
  <c r="X76" i="47"/>
  <c r="AI87" i="47"/>
  <c r="AM77" i="47"/>
  <c r="AM70" i="47"/>
  <c r="S75" i="47"/>
  <c r="S61" i="47"/>
  <c r="K93" i="47"/>
  <c r="M93" i="47" s="1"/>
  <c r="S38" i="47"/>
  <c r="S59" i="47"/>
  <c r="S47" i="47"/>
  <c r="X78" i="47"/>
  <c r="X71" i="47"/>
  <c r="X69" i="47"/>
  <c r="AW67" i="47"/>
  <c r="K70" i="47"/>
  <c r="AR71" i="47"/>
  <c r="AC72" i="47"/>
  <c r="K73" i="47"/>
  <c r="AH75" i="47"/>
  <c r="K77" i="47"/>
  <c r="K91" i="47"/>
  <c r="M91" i="47" s="1"/>
  <c r="AR75" i="47"/>
  <c r="AR73" i="47"/>
  <c r="AH74" i="47"/>
  <c r="S36" i="47"/>
  <c r="T47" i="47"/>
  <c r="S51" i="47"/>
  <c r="S56" i="47"/>
  <c r="X67" i="47"/>
  <c r="AM68" i="47"/>
  <c r="S70" i="47"/>
  <c r="AH72" i="47"/>
  <c r="X73" i="47"/>
  <c r="AR79" i="47"/>
  <c r="AH80" i="47"/>
  <c r="S71" i="47"/>
  <c r="AM75" i="47"/>
  <c r="S67" i="47"/>
  <c r="AM67" i="47"/>
  <c r="T67" i="47"/>
  <c r="AN67" i="47"/>
  <c r="S73" i="47"/>
  <c r="Q221" i="44"/>
  <c r="Q218" i="44"/>
  <c r="L27" i="47" l="1"/>
  <c r="M47" i="47"/>
  <c r="L47" i="47"/>
  <c r="L7" i="47"/>
  <c r="M8" i="47"/>
  <c r="M70" i="47"/>
  <c r="M67" i="47"/>
  <c r="L67" i="47"/>
  <c r="M69" i="47"/>
  <c r="L87" i="47"/>
  <c r="M87" i="47"/>
  <c r="M79" i="47"/>
  <c r="M77" i="47"/>
  <c r="M68" i="47"/>
  <c r="M71" i="47"/>
  <c r="M80" i="47"/>
  <c r="M75" i="47"/>
  <c r="M78" i="47"/>
  <c r="M74" i="47"/>
  <c r="M73" i="47"/>
  <c r="M72" i="47"/>
  <c r="M76" i="47"/>
  <c r="R29" i="40" l="1"/>
  <c r="E35" i="39" l="1"/>
  <c r="B35" i="13"/>
  <c r="AV81" i="35"/>
  <c r="AW81" i="35" s="1"/>
  <c r="AV80" i="35"/>
  <c r="AW80" i="35" s="1"/>
  <c r="AV79" i="35"/>
  <c r="AW79" i="35" s="1"/>
  <c r="AV78" i="35"/>
  <c r="AW78" i="35" s="1"/>
  <c r="AV77" i="35"/>
  <c r="AW77" i="35" s="1"/>
  <c r="AV76" i="35"/>
  <c r="AW76" i="35" s="1"/>
  <c r="AV75" i="35"/>
  <c r="AW75" i="35" s="1"/>
  <c r="AV74" i="35"/>
  <c r="AW74" i="35" s="1"/>
  <c r="AV73" i="35"/>
  <c r="AW73" i="35" s="1"/>
  <c r="AV72" i="35"/>
  <c r="AV71" i="35"/>
  <c r="AV70" i="35"/>
  <c r="AV69" i="35"/>
  <c r="AV68" i="35"/>
  <c r="AV67" i="35"/>
  <c r="AQ81" i="35"/>
  <c r="AR81" i="35" s="1"/>
  <c r="AQ80" i="35"/>
  <c r="AR80" i="35" s="1"/>
  <c r="AQ79" i="35"/>
  <c r="AR79" i="35" s="1"/>
  <c r="AQ78" i="35"/>
  <c r="AR78" i="35" s="1"/>
  <c r="AQ77" i="35"/>
  <c r="AR77" i="35" s="1"/>
  <c r="AQ76" i="35"/>
  <c r="AR76" i="35" s="1"/>
  <c r="AQ75" i="35"/>
  <c r="AR75" i="35" s="1"/>
  <c r="AQ74" i="35"/>
  <c r="AR74" i="35" s="1"/>
  <c r="AQ73" i="35"/>
  <c r="AR73" i="35" s="1"/>
  <c r="AQ72" i="35"/>
  <c r="AQ71" i="35"/>
  <c r="AQ70" i="35"/>
  <c r="AQ69" i="35"/>
  <c r="AQ68" i="35"/>
  <c r="AQ67" i="35"/>
  <c r="AL81" i="35"/>
  <c r="AM81" i="35" s="1"/>
  <c r="AL80" i="35"/>
  <c r="AM80" i="35" s="1"/>
  <c r="AL79" i="35"/>
  <c r="AM79" i="35" s="1"/>
  <c r="AL78" i="35"/>
  <c r="AM78" i="35" s="1"/>
  <c r="AL77" i="35"/>
  <c r="AM77" i="35" s="1"/>
  <c r="AL76" i="35"/>
  <c r="AM76" i="35" s="1"/>
  <c r="AL75" i="35"/>
  <c r="AM75" i="35" s="1"/>
  <c r="AL74" i="35"/>
  <c r="AM74" i="35" s="1"/>
  <c r="AL73" i="35"/>
  <c r="AM73" i="35" s="1"/>
  <c r="AL72" i="35"/>
  <c r="AL71" i="35"/>
  <c r="AL70" i="35"/>
  <c r="AL69" i="35"/>
  <c r="AL68" i="35"/>
  <c r="AL67" i="35"/>
  <c r="AG81" i="35"/>
  <c r="AH81" i="35" s="1"/>
  <c r="AG80" i="35"/>
  <c r="AH80" i="35" s="1"/>
  <c r="AG79" i="35"/>
  <c r="AH79" i="35" s="1"/>
  <c r="AG78" i="35"/>
  <c r="AH78" i="35" s="1"/>
  <c r="AG77" i="35"/>
  <c r="AH77" i="35" s="1"/>
  <c r="AG76" i="35"/>
  <c r="AH76" i="35" s="1"/>
  <c r="AG75" i="35"/>
  <c r="AH75" i="35" s="1"/>
  <c r="AG74" i="35"/>
  <c r="AH74" i="35" s="1"/>
  <c r="AG73" i="35"/>
  <c r="AH73" i="35" s="1"/>
  <c r="AG72" i="35"/>
  <c r="AG71" i="35"/>
  <c r="AG70" i="35"/>
  <c r="AG69" i="35"/>
  <c r="AG68" i="35"/>
  <c r="AG67" i="35"/>
  <c r="AB81" i="35"/>
  <c r="AC81" i="35" s="1"/>
  <c r="AB80" i="35"/>
  <c r="AC80" i="35" s="1"/>
  <c r="AB79" i="35"/>
  <c r="AC79" i="35" s="1"/>
  <c r="AB78" i="35"/>
  <c r="AC78" i="35" s="1"/>
  <c r="AB77" i="35"/>
  <c r="AC77" i="35" s="1"/>
  <c r="AB76" i="35"/>
  <c r="AC76" i="35" s="1"/>
  <c r="AB75" i="35"/>
  <c r="AC75" i="35" s="1"/>
  <c r="AB74" i="35"/>
  <c r="AC74" i="35" s="1"/>
  <c r="AB73" i="35"/>
  <c r="AC73" i="35" s="1"/>
  <c r="AB72" i="35"/>
  <c r="AB71" i="35"/>
  <c r="AB70" i="35"/>
  <c r="AB69" i="35"/>
  <c r="AB68" i="35"/>
  <c r="AB67" i="35"/>
  <c r="W81" i="35"/>
  <c r="X81" i="35" s="1"/>
  <c r="W80" i="35"/>
  <c r="X80" i="35" s="1"/>
  <c r="W79" i="35"/>
  <c r="X79" i="35" s="1"/>
  <c r="W78" i="35"/>
  <c r="X78" i="35" s="1"/>
  <c r="W77" i="35"/>
  <c r="X77" i="35" s="1"/>
  <c r="W76" i="35"/>
  <c r="X76" i="35" s="1"/>
  <c r="W75" i="35"/>
  <c r="X75" i="35" s="1"/>
  <c r="W74" i="35"/>
  <c r="X74" i="35" s="1"/>
  <c r="W73" i="35"/>
  <c r="X73" i="35" s="1"/>
  <c r="W72" i="35"/>
  <c r="W71" i="35"/>
  <c r="W70" i="35"/>
  <c r="W69" i="35"/>
  <c r="W68" i="35"/>
  <c r="W67" i="35"/>
  <c r="S79" i="35"/>
  <c r="R81" i="35"/>
  <c r="S81" i="35" s="1"/>
  <c r="R80" i="35"/>
  <c r="S80" i="35" s="1"/>
  <c r="R79" i="35"/>
  <c r="R78" i="35"/>
  <c r="S78" i="35" s="1"/>
  <c r="R77" i="35"/>
  <c r="S77" i="35" s="1"/>
  <c r="R76" i="35"/>
  <c r="S76" i="35" s="1"/>
  <c r="R75" i="35"/>
  <c r="S75" i="35" s="1"/>
  <c r="R74" i="35"/>
  <c r="K74" i="35" s="1"/>
  <c r="M74" i="35" s="1"/>
  <c r="R73" i="35"/>
  <c r="S73" i="35" s="1"/>
  <c r="R72" i="35"/>
  <c r="R71" i="35"/>
  <c r="R70" i="35"/>
  <c r="R69" i="35"/>
  <c r="R68" i="35"/>
  <c r="R67" i="35"/>
  <c r="J81" i="35"/>
  <c r="I81" i="35"/>
  <c r="J80" i="35"/>
  <c r="I80" i="35"/>
  <c r="J79" i="35"/>
  <c r="I79" i="35"/>
  <c r="J78" i="35"/>
  <c r="I78" i="35"/>
  <c r="J77" i="35"/>
  <c r="I77" i="35"/>
  <c r="J76" i="35"/>
  <c r="I76" i="35"/>
  <c r="J75" i="35"/>
  <c r="I75" i="35"/>
  <c r="J74" i="35"/>
  <c r="I74" i="35"/>
  <c r="J73" i="35"/>
  <c r="I73" i="35"/>
  <c r="J72" i="35"/>
  <c r="I72" i="35"/>
  <c r="J71" i="35"/>
  <c r="I71" i="35"/>
  <c r="J70" i="35"/>
  <c r="I70" i="35"/>
  <c r="J69" i="35"/>
  <c r="I69" i="35"/>
  <c r="J68" i="35"/>
  <c r="I68" i="35"/>
  <c r="J67" i="35"/>
  <c r="I67" i="35"/>
  <c r="G78" i="34"/>
  <c r="AV81" i="34"/>
  <c r="AW81" i="34" s="1"/>
  <c r="AV80" i="34"/>
  <c r="AW80" i="34" s="1"/>
  <c r="AV79" i="34"/>
  <c r="AW79" i="34" s="1"/>
  <c r="AV78" i="34"/>
  <c r="AV77" i="34"/>
  <c r="AV76" i="34"/>
  <c r="AV75" i="34"/>
  <c r="AW75" i="34" s="1"/>
  <c r="AV74" i="34"/>
  <c r="AV73" i="34"/>
  <c r="AV72" i="34"/>
  <c r="AV71" i="34"/>
  <c r="AV70" i="34"/>
  <c r="AV69" i="34"/>
  <c r="AV68" i="34"/>
  <c r="AV67" i="34"/>
  <c r="AQ81" i="34"/>
  <c r="AR81" i="34" s="1"/>
  <c r="AQ80" i="34"/>
  <c r="AR80" i="34" s="1"/>
  <c r="AQ79" i="34"/>
  <c r="AR79" i="34" s="1"/>
  <c r="AQ78" i="34"/>
  <c r="AQ77" i="34"/>
  <c r="AQ76" i="34"/>
  <c r="AQ75" i="34"/>
  <c r="AQ74" i="34"/>
  <c r="AQ73" i="34"/>
  <c r="AQ72" i="34"/>
  <c r="AR71" i="34"/>
  <c r="AQ71" i="34"/>
  <c r="AQ70" i="34"/>
  <c r="AQ69" i="34"/>
  <c r="AQ68" i="34"/>
  <c r="AQ67" i="34"/>
  <c r="AL81" i="34"/>
  <c r="AM81" i="34" s="1"/>
  <c r="AL80" i="34"/>
  <c r="AM80" i="34" s="1"/>
  <c r="AL79" i="34"/>
  <c r="AM79" i="34" s="1"/>
  <c r="AL78" i="34"/>
  <c r="AL77" i="34"/>
  <c r="AL76" i="34"/>
  <c r="AL75" i="34"/>
  <c r="AL74" i="34"/>
  <c r="AL73" i="34"/>
  <c r="AL72" i="34"/>
  <c r="AL71" i="34"/>
  <c r="AL70" i="34"/>
  <c r="AL69" i="34"/>
  <c r="AL68" i="34"/>
  <c r="AL67" i="34"/>
  <c r="AG81" i="34"/>
  <c r="AH81" i="34" s="1"/>
  <c r="AG80" i="34"/>
  <c r="AH80" i="34" s="1"/>
  <c r="AG79" i="34"/>
  <c r="AH79" i="34" s="1"/>
  <c r="AG78" i="34"/>
  <c r="AG77" i="34"/>
  <c r="AG76" i="34"/>
  <c r="AG75" i="34"/>
  <c r="AG74" i="34"/>
  <c r="AG73" i="34"/>
  <c r="AG72" i="34"/>
  <c r="AG71" i="34"/>
  <c r="AG70" i="34"/>
  <c r="AG69" i="34"/>
  <c r="AG68" i="34"/>
  <c r="AG67" i="34"/>
  <c r="AB81" i="34"/>
  <c r="AC81" i="34" s="1"/>
  <c r="AB80" i="34"/>
  <c r="AC80" i="34" s="1"/>
  <c r="AC79" i="34"/>
  <c r="AB79" i="34"/>
  <c r="AB78" i="34"/>
  <c r="AB77" i="34"/>
  <c r="AB76" i="34"/>
  <c r="AB75" i="34"/>
  <c r="AB74" i="34"/>
  <c r="AB73" i="34"/>
  <c r="AB72" i="34"/>
  <c r="AB71" i="34"/>
  <c r="AB70" i="34"/>
  <c r="AB69" i="34"/>
  <c r="AB68" i="34"/>
  <c r="AB67" i="34"/>
  <c r="W81" i="34"/>
  <c r="X81" i="34" s="1"/>
  <c r="W80" i="34"/>
  <c r="X80" i="34" s="1"/>
  <c r="W79" i="34"/>
  <c r="X79" i="34" s="1"/>
  <c r="W78" i="34"/>
  <c r="W77" i="34"/>
  <c r="W76" i="34"/>
  <c r="W75" i="34"/>
  <c r="W74" i="34"/>
  <c r="W73" i="34"/>
  <c r="W72" i="34"/>
  <c r="W71" i="34"/>
  <c r="W70" i="34"/>
  <c r="W69" i="34"/>
  <c r="W68" i="34"/>
  <c r="W67" i="34"/>
  <c r="R81" i="34"/>
  <c r="S81" i="34" s="1"/>
  <c r="R80" i="34"/>
  <c r="S80" i="34" s="1"/>
  <c r="R79" i="34"/>
  <c r="S79" i="34" s="1"/>
  <c r="R78" i="34"/>
  <c r="R77" i="34"/>
  <c r="R76" i="34"/>
  <c r="R75" i="34"/>
  <c r="R74" i="34"/>
  <c r="R73" i="34"/>
  <c r="R72" i="34"/>
  <c r="R71" i="34"/>
  <c r="R70" i="34"/>
  <c r="R69" i="34"/>
  <c r="R68" i="34"/>
  <c r="R67" i="34"/>
  <c r="G77" i="34"/>
  <c r="G76" i="34"/>
  <c r="G75" i="34"/>
  <c r="G74" i="34"/>
  <c r="G73" i="34"/>
  <c r="G72" i="34"/>
  <c r="G71" i="34"/>
  <c r="G70" i="34"/>
  <c r="G69" i="34"/>
  <c r="G68" i="34"/>
  <c r="G67" i="34"/>
  <c r="J81" i="34"/>
  <c r="I81" i="34"/>
  <c r="J80" i="34"/>
  <c r="I80" i="34"/>
  <c r="J79" i="34"/>
  <c r="I79" i="34"/>
  <c r="J78" i="34"/>
  <c r="I78" i="34"/>
  <c r="J77" i="34"/>
  <c r="I77" i="34"/>
  <c r="J76" i="34"/>
  <c r="I76" i="34"/>
  <c r="J75" i="34"/>
  <c r="I75" i="34"/>
  <c r="J74" i="34"/>
  <c r="I74" i="34"/>
  <c r="J73" i="34"/>
  <c r="I73" i="34"/>
  <c r="J72" i="34"/>
  <c r="I72" i="34"/>
  <c r="J71" i="34"/>
  <c r="I71" i="34"/>
  <c r="J70" i="34"/>
  <c r="I70" i="34"/>
  <c r="J69" i="34"/>
  <c r="I69" i="34"/>
  <c r="J68" i="34"/>
  <c r="I68" i="34"/>
  <c r="J67" i="34"/>
  <c r="I67" i="34"/>
  <c r="AV88" i="33"/>
  <c r="AV87" i="33"/>
  <c r="AV86" i="33"/>
  <c r="AV85" i="33"/>
  <c r="AV84" i="33"/>
  <c r="AV83" i="33"/>
  <c r="AV82" i="33"/>
  <c r="AV81" i="33"/>
  <c r="AV80" i="33"/>
  <c r="AV79" i="33"/>
  <c r="AV78" i="33"/>
  <c r="AV77" i="33"/>
  <c r="AV76" i="33"/>
  <c r="AV75" i="33"/>
  <c r="AV74" i="33"/>
  <c r="AV73" i="33"/>
  <c r="AV72" i="33"/>
  <c r="AQ88" i="33"/>
  <c r="AQ87" i="33"/>
  <c r="AQ86" i="33"/>
  <c r="AQ85" i="33"/>
  <c r="AQ84" i="33"/>
  <c r="AQ83" i="33"/>
  <c r="AQ82" i="33"/>
  <c r="AQ81" i="33"/>
  <c r="AQ80" i="33"/>
  <c r="AQ79" i="33"/>
  <c r="AQ78" i="33"/>
  <c r="AQ77" i="33"/>
  <c r="AQ76" i="33"/>
  <c r="AQ75" i="33"/>
  <c r="AQ74" i="33"/>
  <c r="AQ73" i="33"/>
  <c r="AQ72" i="33"/>
  <c r="AL88" i="33"/>
  <c r="AL87" i="33"/>
  <c r="AL86" i="33"/>
  <c r="AL85" i="33"/>
  <c r="AL84" i="33"/>
  <c r="AL83" i="33"/>
  <c r="AL82" i="33"/>
  <c r="AL81" i="33"/>
  <c r="AL80" i="33"/>
  <c r="AL79" i="33"/>
  <c r="AL78" i="33"/>
  <c r="AL77" i="33"/>
  <c r="AL76" i="33"/>
  <c r="AL75" i="33"/>
  <c r="AL74" i="33"/>
  <c r="AL73" i="33"/>
  <c r="AL72" i="33"/>
  <c r="AG88" i="33"/>
  <c r="AG87" i="33"/>
  <c r="AG86" i="33"/>
  <c r="AG85" i="33"/>
  <c r="AG84" i="33"/>
  <c r="AG83" i="33"/>
  <c r="AG82" i="33"/>
  <c r="AG81" i="33"/>
  <c r="AG80" i="33"/>
  <c r="AG79" i="33"/>
  <c r="AG78" i="33"/>
  <c r="AG77" i="33"/>
  <c r="AG76" i="33"/>
  <c r="AG75" i="33"/>
  <c r="AG74" i="33"/>
  <c r="AG73" i="33"/>
  <c r="AG72" i="33"/>
  <c r="AB88" i="33"/>
  <c r="AB87" i="33"/>
  <c r="AB86" i="33"/>
  <c r="AB85" i="33"/>
  <c r="AB84" i="33"/>
  <c r="AB83" i="33"/>
  <c r="AB82" i="33"/>
  <c r="AB81" i="33"/>
  <c r="AB80" i="33"/>
  <c r="AB79" i="33"/>
  <c r="AB78" i="33"/>
  <c r="AB77" i="33"/>
  <c r="AB76" i="33"/>
  <c r="AB75" i="33"/>
  <c r="AB74" i="33"/>
  <c r="AB73" i="33"/>
  <c r="AB72" i="33"/>
  <c r="W88" i="33"/>
  <c r="W87" i="33"/>
  <c r="W86" i="33"/>
  <c r="W85" i="33"/>
  <c r="W84" i="33"/>
  <c r="W83" i="33"/>
  <c r="W82" i="33"/>
  <c r="W81" i="33"/>
  <c r="W80" i="33"/>
  <c r="W79" i="33"/>
  <c r="W78" i="33"/>
  <c r="W77" i="33"/>
  <c r="W76" i="33"/>
  <c r="W75" i="33"/>
  <c r="W74" i="33"/>
  <c r="W73" i="33"/>
  <c r="W72" i="33"/>
  <c r="R88" i="33"/>
  <c r="R87" i="33"/>
  <c r="R86" i="33"/>
  <c r="R85" i="33"/>
  <c r="R84" i="33"/>
  <c r="R83" i="33"/>
  <c r="R82" i="33"/>
  <c r="R81" i="33"/>
  <c r="R80" i="33"/>
  <c r="R79" i="33"/>
  <c r="R78" i="33"/>
  <c r="R77" i="33"/>
  <c r="R76" i="33"/>
  <c r="R75" i="33"/>
  <c r="R74" i="33"/>
  <c r="R73" i="33"/>
  <c r="R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72" i="33"/>
  <c r="J86" i="33"/>
  <c r="I86" i="33"/>
  <c r="AV81" i="32"/>
  <c r="AW81" i="32" s="1"/>
  <c r="AV80" i="32"/>
  <c r="AW80" i="32" s="1"/>
  <c r="AV79" i="32"/>
  <c r="AW79" i="32" s="1"/>
  <c r="AV78" i="32"/>
  <c r="AW78" i="32" s="1"/>
  <c r="AV77" i="32"/>
  <c r="AW77" i="32" s="1"/>
  <c r="AV76" i="32"/>
  <c r="AW76" i="32" s="1"/>
  <c r="AV75" i="32"/>
  <c r="AW75" i="32" s="1"/>
  <c r="AV74" i="32"/>
  <c r="AW74" i="32" s="1"/>
  <c r="AV73" i="32"/>
  <c r="AW73" i="32" s="1"/>
  <c r="AV72" i="32"/>
  <c r="AW72" i="32" s="1"/>
  <c r="AV71" i="32"/>
  <c r="AW71" i="32" s="1"/>
  <c r="AV70" i="32"/>
  <c r="AW70" i="32" s="1"/>
  <c r="AV69" i="32"/>
  <c r="AW69" i="32" s="1"/>
  <c r="AV68" i="32"/>
  <c r="AV67" i="32"/>
  <c r="AQ81" i="32"/>
  <c r="AR81" i="32" s="1"/>
  <c r="AQ80" i="32"/>
  <c r="AR80" i="32" s="1"/>
  <c r="AQ79" i="32"/>
  <c r="AR79" i="32" s="1"/>
  <c r="AQ78" i="32"/>
  <c r="AR78" i="32" s="1"/>
  <c r="AQ77" i="32"/>
  <c r="AR77" i="32" s="1"/>
  <c r="AQ76" i="32"/>
  <c r="AR76" i="32" s="1"/>
  <c r="AQ75" i="32"/>
  <c r="AR75" i="32" s="1"/>
  <c r="AQ74" i="32"/>
  <c r="AR74" i="32" s="1"/>
  <c r="AQ73" i="32"/>
  <c r="AR73" i="32" s="1"/>
  <c r="AQ72" i="32"/>
  <c r="AR72" i="32" s="1"/>
  <c r="AQ71" i="32"/>
  <c r="AR71" i="32" s="1"/>
  <c r="AQ70" i="32"/>
  <c r="AR70" i="32" s="1"/>
  <c r="AQ69" i="32"/>
  <c r="AR69" i="32" s="1"/>
  <c r="AQ68" i="32"/>
  <c r="AQ67" i="32"/>
  <c r="AL81" i="32"/>
  <c r="AM81" i="32" s="1"/>
  <c r="AL80" i="32"/>
  <c r="AM80" i="32" s="1"/>
  <c r="AL79" i="32"/>
  <c r="AM79" i="32" s="1"/>
  <c r="AL78" i="32"/>
  <c r="AM78" i="32" s="1"/>
  <c r="AL77" i="32"/>
  <c r="AM77" i="32" s="1"/>
  <c r="AL76" i="32"/>
  <c r="AM76" i="32" s="1"/>
  <c r="AL75" i="32"/>
  <c r="AM75" i="32" s="1"/>
  <c r="AL74" i="32"/>
  <c r="AM74" i="32" s="1"/>
  <c r="AL73" i="32"/>
  <c r="AM73" i="32" s="1"/>
  <c r="AL72" i="32"/>
  <c r="AM72" i="32" s="1"/>
  <c r="AL71" i="32"/>
  <c r="AM71" i="32" s="1"/>
  <c r="AL70" i="32"/>
  <c r="AM70" i="32" s="1"/>
  <c r="AL69" i="32"/>
  <c r="AM69" i="32" s="1"/>
  <c r="AL68" i="32"/>
  <c r="AL67" i="32"/>
  <c r="AG81" i="32"/>
  <c r="AH81" i="32" s="1"/>
  <c r="AG80" i="32"/>
  <c r="AH80" i="32" s="1"/>
  <c r="AG79" i="32"/>
  <c r="AH79" i="32" s="1"/>
  <c r="AG78" i="32"/>
  <c r="AH78" i="32" s="1"/>
  <c r="AG77" i="32"/>
  <c r="AH77" i="32" s="1"/>
  <c r="AG76" i="32"/>
  <c r="AH76" i="32" s="1"/>
  <c r="AG75" i="32"/>
  <c r="AH75" i="32" s="1"/>
  <c r="AG74" i="32"/>
  <c r="AH74" i="32" s="1"/>
  <c r="AG73" i="32"/>
  <c r="AH73" i="32" s="1"/>
  <c r="AG72" i="32"/>
  <c r="AH72" i="32" s="1"/>
  <c r="AG71" i="32"/>
  <c r="AH71" i="32" s="1"/>
  <c r="AG70" i="32"/>
  <c r="AH70" i="32" s="1"/>
  <c r="AG69" i="32"/>
  <c r="AH69" i="32" s="1"/>
  <c r="AG68" i="32"/>
  <c r="AG67" i="32"/>
  <c r="AB81" i="32"/>
  <c r="AC81" i="32" s="1"/>
  <c r="AB80" i="32"/>
  <c r="AC80" i="32" s="1"/>
  <c r="AB79" i="32"/>
  <c r="AC79" i="32" s="1"/>
  <c r="AB78" i="32"/>
  <c r="AB77" i="32"/>
  <c r="AB76" i="32"/>
  <c r="AC76" i="32" s="1"/>
  <c r="AB75" i="32"/>
  <c r="AC75" i="32" s="1"/>
  <c r="AB74" i="32"/>
  <c r="AB73" i="32"/>
  <c r="AC73" i="32" s="1"/>
  <c r="AB72" i="32"/>
  <c r="AC72" i="32" s="1"/>
  <c r="AB71" i="32"/>
  <c r="AC71" i="32" s="1"/>
  <c r="AB70" i="32"/>
  <c r="AC70" i="32" s="1"/>
  <c r="AB69" i="32"/>
  <c r="AC69" i="32" s="1"/>
  <c r="AB68" i="32"/>
  <c r="AB67" i="32"/>
  <c r="W81" i="32"/>
  <c r="X81" i="32" s="1"/>
  <c r="W80" i="32"/>
  <c r="X80" i="32" s="1"/>
  <c r="W79" i="32"/>
  <c r="X79" i="32" s="1"/>
  <c r="W78" i="32"/>
  <c r="X78" i="32" s="1"/>
  <c r="W77" i="32"/>
  <c r="X77" i="32" s="1"/>
  <c r="W76" i="32"/>
  <c r="X76" i="32" s="1"/>
  <c r="W75" i="32"/>
  <c r="X75" i="32" s="1"/>
  <c r="W74" i="32"/>
  <c r="X74" i="32" s="1"/>
  <c r="W73" i="32"/>
  <c r="X73" i="32" s="1"/>
  <c r="W72" i="32"/>
  <c r="X72" i="32" s="1"/>
  <c r="W71" i="32"/>
  <c r="X71" i="32" s="1"/>
  <c r="W70" i="32"/>
  <c r="X70" i="32" s="1"/>
  <c r="W69" i="32"/>
  <c r="X69" i="32" s="1"/>
  <c r="W68" i="32"/>
  <c r="W67" i="32"/>
  <c r="R81" i="32"/>
  <c r="R80" i="32"/>
  <c r="S80" i="32" s="1"/>
  <c r="R79" i="32"/>
  <c r="S79" i="32" s="1"/>
  <c r="R78" i="32"/>
  <c r="S78" i="32" s="1"/>
  <c r="R77" i="32"/>
  <c r="S77" i="32" s="1"/>
  <c r="R76" i="32"/>
  <c r="S76" i="32" s="1"/>
  <c r="R75" i="32"/>
  <c r="S75" i="32" s="1"/>
  <c r="R74" i="32"/>
  <c r="S74" i="32" s="1"/>
  <c r="R73" i="32"/>
  <c r="S73" i="32" s="1"/>
  <c r="R72" i="32"/>
  <c r="S72" i="32" s="1"/>
  <c r="R71" i="32"/>
  <c r="S71" i="32" s="1"/>
  <c r="R70" i="32"/>
  <c r="S70" i="32" s="1"/>
  <c r="R69" i="32"/>
  <c r="S69" i="32" s="1"/>
  <c r="R68" i="32"/>
  <c r="R67" i="32"/>
  <c r="J81" i="32"/>
  <c r="I81" i="32"/>
  <c r="J80" i="32"/>
  <c r="I80" i="32"/>
  <c r="J79" i="32"/>
  <c r="I79" i="32"/>
  <c r="J78" i="32"/>
  <c r="I78" i="32"/>
  <c r="J77" i="32"/>
  <c r="I77" i="32"/>
  <c r="J76" i="32"/>
  <c r="I76" i="32"/>
  <c r="J75" i="32"/>
  <c r="I75" i="32"/>
  <c r="J74" i="32"/>
  <c r="I74" i="32"/>
  <c r="J73" i="32"/>
  <c r="I73" i="32"/>
  <c r="J72" i="32"/>
  <c r="I72" i="32"/>
  <c r="J71" i="32"/>
  <c r="I71" i="32"/>
  <c r="J70" i="32"/>
  <c r="I70" i="32"/>
  <c r="J69" i="32"/>
  <c r="I69" i="32"/>
  <c r="J68" i="32"/>
  <c r="I68" i="32"/>
  <c r="J67" i="32"/>
  <c r="I67" i="32"/>
  <c r="G68" i="32"/>
  <c r="G67" i="32"/>
  <c r="AV101" i="8"/>
  <c r="AW101" i="8" s="1"/>
  <c r="AV100" i="8"/>
  <c r="AW100" i="8" s="1"/>
  <c r="AV99" i="8"/>
  <c r="AV98" i="8"/>
  <c r="AV97" i="8"/>
  <c r="AV96" i="8"/>
  <c r="AV95" i="8"/>
  <c r="AV94" i="8"/>
  <c r="AV93" i="8"/>
  <c r="AV92" i="8"/>
  <c r="AV91" i="8"/>
  <c r="AV90" i="8"/>
  <c r="AV89" i="8"/>
  <c r="AV88" i="8"/>
  <c r="AV87" i="8"/>
  <c r="AQ101" i="8"/>
  <c r="AR101" i="8" s="1"/>
  <c r="AQ100" i="8"/>
  <c r="AR100" i="8" s="1"/>
  <c r="AQ99" i="8"/>
  <c r="AQ98" i="8"/>
  <c r="AQ97" i="8"/>
  <c r="AQ96" i="8"/>
  <c r="AQ95" i="8"/>
  <c r="AQ94" i="8"/>
  <c r="AQ93" i="8"/>
  <c r="AQ92" i="8"/>
  <c r="AQ91" i="8"/>
  <c r="AQ90" i="8"/>
  <c r="AQ89" i="8"/>
  <c r="AQ88" i="8"/>
  <c r="AQ87" i="8"/>
  <c r="AL101" i="8"/>
  <c r="AM101" i="8" s="1"/>
  <c r="AL100" i="8"/>
  <c r="AM100" i="8" s="1"/>
  <c r="AL99" i="8"/>
  <c r="AL98" i="8"/>
  <c r="AL97" i="8"/>
  <c r="AL96" i="8"/>
  <c r="AL95" i="8"/>
  <c r="AL94" i="8"/>
  <c r="AL93" i="8"/>
  <c r="AL92" i="8"/>
  <c r="AL91" i="8"/>
  <c r="AL90" i="8"/>
  <c r="AL89" i="8"/>
  <c r="AL88" i="8"/>
  <c r="AL87" i="8"/>
  <c r="AG101" i="8"/>
  <c r="AH101" i="8" s="1"/>
  <c r="AG100" i="8"/>
  <c r="AH100" i="8" s="1"/>
  <c r="AG99" i="8"/>
  <c r="AG98" i="8"/>
  <c r="AG97" i="8"/>
  <c r="AG96" i="8"/>
  <c r="AG95" i="8"/>
  <c r="AG94" i="8"/>
  <c r="AG93" i="8"/>
  <c r="AG92" i="8"/>
  <c r="AG91" i="8"/>
  <c r="AG90" i="8"/>
  <c r="AG89" i="8"/>
  <c r="AG88" i="8"/>
  <c r="AG87" i="8"/>
  <c r="AB101" i="8"/>
  <c r="AB100" i="8"/>
  <c r="AC100" i="8" s="1"/>
  <c r="AB99" i="8"/>
  <c r="AB98" i="8"/>
  <c r="AB97" i="8"/>
  <c r="AB96" i="8"/>
  <c r="AB95" i="8"/>
  <c r="AB94" i="8"/>
  <c r="AB93" i="8"/>
  <c r="AB92" i="8"/>
  <c r="AB91" i="8"/>
  <c r="AB90" i="8"/>
  <c r="AB89" i="8"/>
  <c r="AB88" i="8"/>
  <c r="AB87" i="8"/>
  <c r="W101" i="8"/>
  <c r="X101" i="8" s="1"/>
  <c r="W100" i="8"/>
  <c r="X100" i="8" s="1"/>
  <c r="W99" i="8"/>
  <c r="W98" i="8"/>
  <c r="W97" i="8"/>
  <c r="W96" i="8"/>
  <c r="W95" i="8"/>
  <c r="W94" i="8"/>
  <c r="W93" i="8"/>
  <c r="W92" i="8"/>
  <c r="W91" i="8"/>
  <c r="W90" i="8"/>
  <c r="W89" i="8"/>
  <c r="W88" i="8"/>
  <c r="W87" i="8"/>
  <c r="R101" i="8"/>
  <c r="S101" i="8" s="1"/>
  <c r="R100" i="8"/>
  <c r="S100" i="8" s="1"/>
  <c r="R99" i="8"/>
  <c r="R98" i="8"/>
  <c r="R97" i="8"/>
  <c r="R96" i="8"/>
  <c r="R95" i="8"/>
  <c r="R94" i="8"/>
  <c r="R93" i="8"/>
  <c r="R92" i="8"/>
  <c r="R91" i="8"/>
  <c r="R90" i="8"/>
  <c r="R89" i="8"/>
  <c r="R88" i="8"/>
  <c r="R87" i="8"/>
  <c r="J101" i="8"/>
  <c r="I101" i="8"/>
  <c r="J100" i="8"/>
  <c r="I100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J91" i="8"/>
  <c r="I91" i="8"/>
  <c r="J90" i="8"/>
  <c r="I90" i="8"/>
  <c r="J89" i="8"/>
  <c r="I89" i="8"/>
  <c r="J88" i="8"/>
  <c r="I88" i="8"/>
  <c r="J87" i="8"/>
  <c r="I87" i="8"/>
  <c r="J81" i="8"/>
  <c r="I81" i="8"/>
  <c r="J80" i="8"/>
  <c r="I80" i="8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AV81" i="8"/>
  <c r="AW81" i="8" s="1"/>
  <c r="AV80" i="8"/>
  <c r="AW80" i="8" s="1"/>
  <c r="AV79" i="8"/>
  <c r="AV78" i="8"/>
  <c r="AV77" i="8"/>
  <c r="AV76" i="8"/>
  <c r="AV75" i="8"/>
  <c r="AV74" i="8"/>
  <c r="AV73" i="8"/>
  <c r="AV72" i="8"/>
  <c r="AV71" i="8"/>
  <c r="AV70" i="8"/>
  <c r="AV69" i="8"/>
  <c r="AV68" i="8"/>
  <c r="AV67" i="8"/>
  <c r="AQ81" i="8"/>
  <c r="AR81" i="8" s="1"/>
  <c r="AQ80" i="8"/>
  <c r="AQ79" i="8"/>
  <c r="AQ78" i="8"/>
  <c r="AQ77" i="8"/>
  <c r="AQ76" i="8"/>
  <c r="AQ75" i="8"/>
  <c r="AQ74" i="8"/>
  <c r="AQ73" i="8"/>
  <c r="AQ72" i="8"/>
  <c r="AQ71" i="8"/>
  <c r="AQ70" i="8"/>
  <c r="AQ69" i="8"/>
  <c r="AQ68" i="8"/>
  <c r="AQ67" i="8"/>
  <c r="AL81" i="8"/>
  <c r="AM81" i="8" s="1"/>
  <c r="AL80" i="8"/>
  <c r="AL79" i="8"/>
  <c r="AL78" i="8"/>
  <c r="AL77" i="8"/>
  <c r="AL76" i="8"/>
  <c r="AL75" i="8"/>
  <c r="AL74" i="8"/>
  <c r="AL73" i="8"/>
  <c r="AL72" i="8"/>
  <c r="AL71" i="8"/>
  <c r="AL70" i="8"/>
  <c r="AL69" i="8"/>
  <c r="AL68" i="8"/>
  <c r="AL67" i="8"/>
  <c r="AG81" i="8"/>
  <c r="AH81" i="8" s="1"/>
  <c r="AG80" i="8"/>
  <c r="AH80" i="8" s="1"/>
  <c r="AG79" i="8"/>
  <c r="AG78" i="8"/>
  <c r="AG77" i="8"/>
  <c r="AG76" i="8"/>
  <c r="AG75" i="8"/>
  <c r="AG74" i="8"/>
  <c r="AG73" i="8"/>
  <c r="AG72" i="8"/>
  <c r="AG71" i="8"/>
  <c r="AG70" i="8"/>
  <c r="AG69" i="8"/>
  <c r="AG68" i="8"/>
  <c r="AG67" i="8"/>
  <c r="AB81" i="8"/>
  <c r="AC81" i="8" s="1"/>
  <c r="AB80" i="8"/>
  <c r="AB79" i="8"/>
  <c r="AB78" i="8"/>
  <c r="AB77" i="8"/>
  <c r="AB76" i="8"/>
  <c r="AB75" i="8"/>
  <c r="AB74" i="8"/>
  <c r="AB73" i="8"/>
  <c r="AB72" i="8"/>
  <c r="AB71" i="8"/>
  <c r="AB70" i="8"/>
  <c r="AB69" i="8"/>
  <c r="AB68" i="8"/>
  <c r="AB67" i="8"/>
  <c r="W81" i="8"/>
  <c r="X81" i="8" s="1"/>
  <c r="W80" i="8"/>
  <c r="W79" i="8"/>
  <c r="W78" i="8"/>
  <c r="W77" i="8"/>
  <c r="W76" i="8"/>
  <c r="W75" i="8"/>
  <c r="W74" i="8"/>
  <c r="W73" i="8"/>
  <c r="W72" i="8"/>
  <c r="W71" i="8"/>
  <c r="W70" i="8"/>
  <c r="W69" i="8"/>
  <c r="W68" i="8"/>
  <c r="W67" i="8"/>
  <c r="R81" i="8"/>
  <c r="S81" i="8" s="1"/>
  <c r="R80" i="8"/>
  <c r="R79" i="8"/>
  <c r="R78" i="8"/>
  <c r="R77" i="8"/>
  <c r="R76" i="8"/>
  <c r="R75" i="8"/>
  <c r="R74" i="8"/>
  <c r="R73" i="8"/>
  <c r="R72" i="8"/>
  <c r="R71" i="8"/>
  <c r="R70" i="8"/>
  <c r="R69" i="8"/>
  <c r="R68" i="8"/>
  <c r="R67" i="8"/>
  <c r="H72" i="33" l="1"/>
  <c r="AC73" i="34"/>
  <c r="S70" i="35"/>
  <c r="S95" i="8"/>
  <c r="AC97" i="8"/>
  <c r="AM91" i="8"/>
  <c r="S78" i="34"/>
  <c r="AM76" i="34"/>
  <c r="AM77" i="8"/>
  <c r="S88" i="8"/>
  <c r="S70" i="34"/>
  <c r="S99" i="8"/>
  <c r="AH94" i="8"/>
  <c r="AR88" i="8"/>
  <c r="AW97" i="8"/>
  <c r="AR69" i="35"/>
  <c r="S69" i="35"/>
  <c r="X69" i="35"/>
  <c r="AC67" i="35"/>
  <c r="AH67" i="35"/>
  <c r="S74" i="35"/>
  <c r="AS67" i="35"/>
  <c r="S71" i="35"/>
  <c r="AW70" i="35"/>
  <c r="S68" i="35"/>
  <c r="AM69" i="35"/>
  <c r="AH68" i="34"/>
  <c r="X77" i="34"/>
  <c r="AR72" i="34"/>
  <c r="S72" i="34"/>
  <c r="S71" i="34"/>
  <c r="AC74" i="34"/>
  <c r="S77" i="34"/>
  <c r="AC67" i="34"/>
  <c r="S76" i="34"/>
  <c r="AR77" i="34"/>
  <c r="S67" i="34"/>
  <c r="AM73" i="34"/>
  <c r="AW78" i="34"/>
  <c r="S75" i="34"/>
  <c r="S68" i="34"/>
  <c r="S69" i="34"/>
  <c r="AW83" i="33"/>
  <c r="AR67" i="32"/>
  <c r="AC68" i="32"/>
  <c r="AW68" i="32"/>
  <c r="AM68" i="32"/>
  <c r="AI67" i="32"/>
  <c r="S90" i="8"/>
  <c r="S93" i="8"/>
  <c r="S98" i="8"/>
  <c r="AC91" i="8"/>
  <c r="AC98" i="8"/>
  <c r="S94" i="8"/>
  <c r="AC92" i="8"/>
  <c r="X94" i="8"/>
  <c r="S96" i="8"/>
  <c r="Y87" i="8"/>
  <c r="K101" i="8"/>
  <c r="M101" i="8" s="1"/>
  <c r="S74" i="8"/>
  <c r="S75" i="8"/>
  <c r="S97" i="8"/>
  <c r="S89" i="8"/>
  <c r="S68" i="8"/>
  <c r="S91" i="8"/>
  <c r="S92" i="8"/>
  <c r="X88" i="8"/>
  <c r="AR73" i="8"/>
  <c r="X89" i="8"/>
  <c r="AW90" i="8"/>
  <c r="AW99" i="8"/>
  <c r="AW92" i="8"/>
  <c r="AW93" i="8"/>
  <c r="AW98" i="8"/>
  <c r="AW89" i="8"/>
  <c r="AW94" i="8"/>
  <c r="AW87" i="8"/>
  <c r="AW88" i="8"/>
  <c r="AW95" i="8"/>
  <c r="AW91" i="8"/>
  <c r="AW96" i="8"/>
  <c r="AR92" i="8"/>
  <c r="AR93" i="8"/>
  <c r="AR91" i="8"/>
  <c r="AR95" i="8"/>
  <c r="AR89" i="8"/>
  <c r="AR90" i="8"/>
  <c r="AR96" i="8"/>
  <c r="K89" i="8"/>
  <c r="AR97" i="8"/>
  <c r="AR94" i="8"/>
  <c r="AR98" i="8"/>
  <c r="AS87" i="8"/>
  <c r="AR99" i="8"/>
  <c r="AM95" i="8"/>
  <c r="AM96" i="8"/>
  <c r="AM97" i="8"/>
  <c r="AN87" i="8"/>
  <c r="AM99" i="8"/>
  <c r="AM92" i="8"/>
  <c r="AM93" i="8"/>
  <c r="AM88" i="8"/>
  <c r="AM89" i="8"/>
  <c r="AM90" i="8"/>
  <c r="AH98" i="8"/>
  <c r="AH87" i="8"/>
  <c r="AH99" i="8"/>
  <c r="AH96" i="8"/>
  <c r="AH88" i="8"/>
  <c r="AH89" i="8"/>
  <c r="K95" i="8"/>
  <c r="AH90" i="8"/>
  <c r="AH91" i="8"/>
  <c r="AH92" i="8"/>
  <c r="AH95" i="8"/>
  <c r="AH93" i="8"/>
  <c r="AC90" i="8"/>
  <c r="AC93" i="8"/>
  <c r="AC94" i="8"/>
  <c r="AC99" i="8"/>
  <c r="AC95" i="8"/>
  <c r="AC96" i="8"/>
  <c r="AC87" i="8"/>
  <c r="AC88" i="8"/>
  <c r="X97" i="8"/>
  <c r="X99" i="8"/>
  <c r="X90" i="8"/>
  <c r="X96" i="8"/>
  <c r="X95" i="8"/>
  <c r="X92" i="8"/>
  <c r="X91" i="8"/>
  <c r="X98" i="8"/>
  <c r="X93" i="8"/>
  <c r="T87" i="8"/>
  <c r="S87" i="8"/>
  <c r="AM84" i="33"/>
  <c r="S82" i="33"/>
  <c r="AH77" i="33"/>
  <c r="AR78" i="33"/>
  <c r="AW71" i="35"/>
  <c r="AW67" i="35"/>
  <c r="AW68" i="35"/>
  <c r="AW72" i="35"/>
  <c r="AW69" i="35"/>
  <c r="AX67" i="34"/>
  <c r="AW76" i="34"/>
  <c r="AW77" i="34"/>
  <c r="AW69" i="34"/>
  <c r="AW70" i="34"/>
  <c r="AW71" i="34"/>
  <c r="AW68" i="34"/>
  <c r="AW73" i="34"/>
  <c r="AW74" i="34"/>
  <c r="AW72" i="34"/>
  <c r="AW85" i="33"/>
  <c r="AW74" i="33"/>
  <c r="AW76" i="33"/>
  <c r="AW88" i="33"/>
  <c r="AW77" i="33"/>
  <c r="AW73" i="33"/>
  <c r="AW79" i="33"/>
  <c r="AW87" i="33"/>
  <c r="AW80" i="33"/>
  <c r="AW84" i="33"/>
  <c r="AW86" i="33"/>
  <c r="AW78" i="33"/>
  <c r="AW81" i="33"/>
  <c r="AW75" i="33"/>
  <c r="AW82" i="33"/>
  <c r="AW71" i="8"/>
  <c r="AW73" i="8"/>
  <c r="AW70" i="8"/>
  <c r="AW75" i="8"/>
  <c r="AW69" i="8"/>
  <c r="AW74" i="8"/>
  <c r="AW76" i="8"/>
  <c r="AW79" i="8"/>
  <c r="AW68" i="8"/>
  <c r="AW72" i="8"/>
  <c r="AW77" i="8"/>
  <c r="AW78" i="8"/>
  <c r="AH68" i="8"/>
  <c r="S70" i="8"/>
  <c r="S80" i="8"/>
  <c r="S71" i="8"/>
  <c r="S78" i="8"/>
  <c r="S69" i="8"/>
  <c r="S73" i="8"/>
  <c r="AR68" i="35"/>
  <c r="AR71" i="35"/>
  <c r="AR72" i="35"/>
  <c r="AR70" i="35"/>
  <c r="AR73" i="34"/>
  <c r="AR74" i="34"/>
  <c r="AR75" i="34"/>
  <c r="AR68" i="34"/>
  <c r="AR78" i="34"/>
  <c r="AR69" i="34"/>
  <c r="AR76" i="34"/>
  <c r="AS67" i="34"/>
  <c r="AR70" i="34"/>
  <c r="AR79" i="33"/>
  <c r="AR81" i="33"/>
  <c r="AR83" i="33"/>
  <c r="AR73" i="33"/>
  <c r="AR86" i="33"/>
  <c r="AR82" i="33"/>
  <c r="AR74" i="33"/>
  <c r="AR75" i="33"/>
  <c r="AR87" i="33"/>
  <c r="AR84" i="33"/>
  <c r="AR85" i="33"/>
  <c r="AR76" i="33"/>
  <c r="AR88" i="33"/>
  <c r="AR80" i="33"/>
  <c r="AR77" i="33"/>
  <c r="AR68" i="32"/>
  <c r="AR76" i="8"/>
  <c r="AR78" i="8"/>
  <c r="AR74" i="8"/>
  <c r="AR75" i="8"/>
  <c r="AR80" i="8"/>
  <c r="AR70" i="8"/>
  <c r="AR77" i="8"/>
  <c r="AR68" i="8"/>
  <c r="AR71" i="8"/>
  <c r="AR79" i="8"/>
  <c r="AR69" i="8"/>
  <c r="AR72" i="8"/>
  <c r="AM70" i="35"/>
  <c r="AM72" i="35"/>
  <c r="AN67" i="35"/>
  <c r="AM71" i="35"/>
  <c r="AM68" i="35"/>
  <c r="AM67" i="34"/>
  <c r="AM78" i="34"/>
  <c r="AN67" i="34"/>
  <c r="AM72" i="34"/>
  <c r="AM68" i="34"/>
  <c r="AM74" i="34"/>
  <c r="AM77" i="34"/>
  <c r="AM69" i="34"/>
  <c r="AM71" i="34"/>
  <c r="AM75" i="34"/>
  <c r="AM85" i="33"/>
  <c r="AM74" i="33"/>
  <c r="AM86" i="33"/>
  <c r="AM75" i="33"/>
  <c r="AM87" i="33"/>
  <c r="AM76" i="33"/>
  <c r="AM88" i="33"/>
  <c r="AM78" i="33"/>
  <c r="AM79" i="33"/>
  <c r="AM73" i="33"/>
  <c r="AM80" i="33"/>
  <c r="AM81" i="33"/>
  <c r="AM82" i="33"/>
  <c r="AM77" i="33"/>
  <c r="AM83" i="33"/>
  <c r="AM67" i="32"/>
  <c r="AN67" i="8"/>
  <c r="AM79" i="8"/>
  <c r="AM68" i="8"/>
  <c r="AM80" i="8"/>
  <c r="K78" i="8"/>
  <c r="AM72" i="8"/>
  <c r="AM73" i="8"/>
  <c r="AM78" i="8"/>
  <c r="AM70" i="8"/>
  <c r="AM71" i="8"/>
  <c r="AM74" i="8"/>
  <c r="AM69" i="8"/>
  <c r="AM75" i="8"/>
  <c r="AM76" i="8"/>
  <c r="AH69" i="35"/>
  <c r="AH72" i="35"/>
  <c r="AH68" i="35"/>
  <c r="AI67" i="35"/>
  <c r="AH71" i="35"/>
  <c r="AH74" i="34"/>
  <c r="AH75" i="34"/>
  <c r="AH76" i="34"/>
  <c r="AH69" i="34"/>
  <c r="AH72" i="34"/>
  <c r="AH77" i="34"/>
  <c r="AH70" i="34"/>
  <c r="AH78" i="34"/>
  <c r="AH71" i="34"/>
  <c r="AI67" i="34"/>
  <c r="AH81" i="33"/>
  <c r="AH82" i="33"/>
  <c r="AH80" i="33"/>
  <c r="AH83" i="33"/>
  <c r="AH78" i="33"/>
  <c r="AH84" i="33"/>
  <c r="AH73" i="33"/>
  <c r="AH85" i="33"/>
  <c r="AH74" i="33"/>
  <c r="AH86" i="33"/>
  <c r="AH79" i="33"/>
  <c r="AH75" i="33"/>
  <c r="AH87" i="33"/>
  <c r="AH76" i="33"/>
  <c r="AH88" i="33"/>
  <c r="AH68" i="32"/>
  <c r="AH70" i="8"/>
  <c r="AH72" i="8"/>
  <c r="AH73" i="8"/>
  <c r="AH74" i="8"/>
  <c r="AH75" i="8"/>
  <c r="AH76" i="8"/>
  <c r="AH69" i="8"/>
  <c r="AH77" i="8"/>
  <c r="AH78" i="8"/>
  <c r="AH71" i="8"/>
  <c r="AH67" i="8"/>
  <c r="AH79" i="8"/>
  <c r="AC72" i="35"/>
  <c r="AC68" i="35"/>
  <c r="AD67" i="35"/>
  <c r="AC71" i="35"/>
  <c r="AC69" i="35"/>
  <c r="AC78" i="34"/>
  <c r="AC68" i="34"/>
  <c r="AC77" i="34"/>
  <c r="AC75" i="34"/>
  <c r="AC69" i="34"/>
  <c r="AC71" i="34"/>
  <c r="AC72" i="34"/>
  <c r="AC76" i="34"/>
  <c r="AD67" i="34"/>
  <c r="S73" i="33"/>
  <c r="S74" i="33"/>
  <c r="S87" i="33"/>
  <c r="S77" i="33"/>
  <c r="S78" i="33"/>
  <c r="S75" i="33"/>
  <c r="S83" i="33"/>
  <c r="S84" i="33"/>
  <c r="S76" i="33"/>
  <c r="S86" i="33"/>
  <c r="S85" i="33"/>
  <c r="S88" i="33"/>
  <c r="X73" i="33"/>
  <c r="X85" i="33"/>
  <c r="AC77" i="33"/>
  <c r="AI72" i="33"/>
  <c r="AN72" i="33"/>
  <c r="AS72" i="33"/>
  <c r="AX72" i="33"/>
  <c r="AC80" i="33"/>
  <c r="AC81" i="33"/>
  <c r="AC82" i="33"/>
  <c r="AC83" i="33"/>
  <c r="AC79" i="33"/>
  <c r="AC84" i="33"/>
  <c r="AC73" i="33"/>
  <c r="AC85" i="33"/>
  <c r="AC72" i="33"/>
  <c r="AC74" i="33"/>
  <c r="AC86" i="33"/>
  <c r="AC75" i="33"/>
  <c r="AC87" i="33"/>
  <c r="AD72" i="33"/>
  <c r="AC76" i="33"/>
  <c r="AC88" i="33"/>
  <c r="AX67" i="8"/>
  <c r="AS67" i="8"/>
  <c r="AM67" i="8"/>
  <c r="AD67" i="8"/>
  <c r="AC79" i="8"/>
  <c r="X70" i="8"/>
  <c r="K81" i="8"/>
  <c r="M81" i="8" s="1"/>
  <c r="X71" i="8"/>
  <c r="K77" i="8"/>
  <c r="X69" i="8"/>
  <c r="K76" i="8"/>
  <c r="S77" i="8"/>
  <c r="S76" i="8"/>
  <c r="T67" i="8"/>
  <c r="K73" i="8"/>
  <c r="S72" i="8"/>
  <c r="K74" i="8"/>
  <c r="S79" i="8"/>
  <c r="K72" i="8"/>
  <c r="S67" i="8"/>
  <c r="AC80" i="8"/>
  <c r="AC69" i="8"/>
  <c r="AC73" i="8"/>
  <c r="AC75" i="8"/>
  <c r="K80" i="8"/>
  <c r="AC76" i="8"/>
  <c r="AC68" i="8"/>
  <c r="AC70" i="8"/>
  <c r="AC77" i="8"/>
  <c r="AC71" i="8"/>
  <c r="AC72" i="8"/>
  <c r="AC74" i="8"/>
  <c r="AC78" i="8"/>
  <c r="K68" i="8"/>
  <c r="K69" i="35"/>
  <c r="X70" i="35"/>
  <c r="X67" i="35"/>
  <c r="X71" i="35"/>
  <c r="X72" i="35"/>
  <c r="X68" i="35"/>
  <c r="X78" i="34"/>
  <c r="X73" i="34"/>
  <c r="Y67" i="34"/>
  <c r="X74" i="34"/>
  <c r="X68" i="34"/>
  <c r="X69" i="34"/>
  <c r="X70" i="34"/>
  <c r="X71" i="34"/>
  <c r="X72" i="34"/>
  <c r="X75" i="34"/>
  <c r="X76" i="34"/>
  <c r="X86" i="33"/>
  <c r="X87" i="33"/>
  <c r="X76" i="33"/>
  <c r="X77" i="33"/>
  <c r="X79" i="33"/>
  <c r="Y72" i="33"/>
  <c r="X84" i="33"/>
  <c r="X74" i="33"/>
  <c r="X75" i="33"/>
  <c r="X88" i="33"/>
  <c r="X78" i="33"/>
  <c r="X81" i="33"/>
  <c r="X80" i="33"/>
  <c r="X82" i="33"/>
  <c r="X83" i="33"/>
  <c r="X68" i="32"/>
  <c r="K69" i="8"/>
  <c r="X72" i="8"/>
  <c r="X76" i="8"/>
  <c r="K70" i="8"/>
  <c r="X75" i="8"/>
  <c r="X77" i="8"/>
  <c r="X78" i="8"/>
  <c r="X74" i="8"/>
  <c r="X67" i="8"/>
  <c r="X79" i="8"/>
  <c r="K67" i="8"/>
  <c r="K71" i="8"/>
  <c r="K75" i="8"/>
  <c r="K79" i="8"/>
  <c r="X73" i="8"/>
  <c r="X68" i="8"/>
  <c r="X80" i="8"/>
  <c r="S67" i="35"/>
  <c r="S72" i="35"/>
  <c r="AX67" i="35"/>
  <c r="K73" i="35"/>
  <c r="K81" i="35"/>
  <c r="M81" i="35" s="1"/>
  <c r="AR67" i="35"/>
  <c r="AM67" i="35"/>
  <c r="AH70" i="35"/>
  <c r="K68" i="35"/>
  <c r="AC70" i="35"/>
  <c r="Y67" i="35"/>
  <c r="K76" i="35"/>
  <c r="M76" i="35" s="1"/>
  <c r="K72" i="35"/>
  <c r="K75" i="35"/>
  <c r="M75" i="35" s="1"/>
  <c r="T67" i="35"/>
  <c r="K77" i="35"/>
  <c r="M77" i="35" s="1"/>
  <c r="K78" i="35"/>
  <c r="M78" i="35" s="1"/>
  <c r="K67" i="35"/>
  <c r="K71" i="35"/>
  <c r="K79" i="35"/>
  <c r="M79" i="35" s="1"/>
  <c r="K70" i="35"/>
  <c r="K80" i="35"/>
  <c r="M80" i="35" s="1"/>
  <c r="S74" i="34"/>
  <c r="K69" i="34"/>
  <c r="S73" i="34"/>
  <c r="H67" i="34"/>
  <c r="K73" i="34"/>
  <c r="AW67" i="34"/>
  <c r="AR67" i="34"/>
  <c r="AM70" i="34"/>
  <c r="AH73" i="34"/>
  <c r="K72" i="34"/>
  <c r="AH67" i="34"/>
  <c r="K74" i="34"/>
  <c r="AC70" i="34"/>
  <c r="K80" i="34"/>
  <c r="M80" i="34" s="1"/>
  <c r="K68" i="34"/>
  <c r="K70" i="34"/>
  <c r="K77" i="34"/>
  <c r="X67" i="34"/>
  <c r="K76" i="34"/>
  <c r="K78" i="34"/>
  <c r="K67" i="34"/>
  <c r="K79" i="34"/>
  <c r="M79" i="34" s="1"/>
  <c r="K75" i="34"/>
  <c r="K81" i="34"/>
  <c r="M81" i="34" s="1"/>
  <c r="K71" i="34"/>
  <c r="T67" i="34"/>
  <c r="S81" i="33"/>
  <c r="S72" i="33"/>
  <c r="S79" i="33"/>
  <c r="T72" i="33"/>
  <c r="S80" i="33"/>
  <c r="AW72" i="33"/>
  <c r="AR72" i="33"/>
  <c r="AM72" i="33"/>
  <c r="AH72" i="33"/>
  <c r="AC78" i="33"/>
  <c r="X72" i="33"/>
  <c r="K86" i="33"/>
  <c r="S68" i="32"/>
  <c r="AX67" i="32"/>
  <c r="K81" i="32"/>
  <c r="M81" i="32" s="1"/>
  <c r="AD67" i="32"/>
  <c r="Y67" i="32"/>
  <c r="S67" i="32"/>
  <c r="S81" i="32"/>
  <c r="T67" i="32"/>
  <c r="AW67" i="32"/>
  <c r="K78" i="32"/>
  <c r="M78" i="32" s="1"/>
  <c r="AS67" i="32"/>
  <c r="K79" i="32"/>
  <c r="M79" i="32" s="1"/>
  <c r="K68" i="32"/>
  <c r="AN67" i="32"/>
  <c r="K75" i="32"/>
  <c r="M75" i="32" s="1"/>
  <c r="K77" i="32"/>
  <c r="M77" i="32" s="1"/>
  <c r="AH67" i="32"/>
  <c r="K74" i="32"/>
  <c r="M74" i="32" s="1"/>
  <c r="K69" i="32"/>
  <c r="M69" i="32" s="1"/>
  <c r="AC77" i="32"/>
  <c r="AC78" i="32"/>
  <c r="K72" i="32"/>
  <c r="M72" i="32" s="1"/>
  <c r="AC67" i="32"/>
  <c r="K73" i="32"/>
  <c r="M73" i="32" s="1"/>
  <c r="AC74" i="32"/>
  <c r="K71" i="32"/>
  <c r="M71" i="32" s="1"/>
  <c r="K76" i="32"/>
  <c r="M76" i="32" s="1"/>
  <c r="X67" i="32"/>
  <c r="K67" i="32"/>
  <c r="K70" i="32"/>
  <c r="M70" i="32" s="1"/>
  <c r="K80" i="32"/>
  <c r="M80" i="32" s="1"/>
  <c r="AX87" i="8"/>
  <c r="K98" i="8"/>
  <c r="K88" i="8"/>
  <c r="K100" i="8"/>
  <c r="M100" i="8" s="1"/>
  <c r="AR87" i="8"/>
  <c r="K97" i="8"/>
  <c r="K94" i="8"/>
  <c r="AM94" i="8"/>
  <c r="AM98" i="8"/>
  <c r="AM87" i="8"/>
  <c r="AH97" i="8"/>
  <c r="AI87" i="8"/>
  <c r="AC89" i="8"/>
  <c r="AC101" i="8"/>
  <c r="K93" i="8"/>
  <c r="K92" i="8"/>
  <c r="AD87" i="8"/>
  <c r="K91" i="8"/>
  <c r="X87" i="8"/>
  <c r="K96" i="8"/>
  <c r="K90" i="8"/>
  <c r="K87" i="8"/>
  <c r="K99" i="8"/>
  <c r="AW67" i="8"/>
  <c r="AR67" i="8"/>
  <c r="AI67" i="8"/>
  <c r="AC67" i="8"/>
  <c r="Y67" i="8"/>
  <c r="M90" i="8" l="1"/>
  <c r="M95" i="8"/>
  <c r="M96" i="8"/>
  <c r="M94" i="8"/>
  <c r="M91" i="8"/>
  <c r="M88" i="8"/>
  <c r="M89" i="8"/>
  <c r="M97" i="8"/>
  <c r="M92" i="8"/>
  <c r="M93" i="8"/>
  <c r="M98" i="8"/>
  <c r="M99" i="8"/>
  <c r="L67" i="8"/>
  <c r="M76" i="8"/>
  <c r="M70" i="8"/>
  <c r="M69" i="34"/>
  <c r="M74" i="34"/>
  <c r="M73" i="34"/>
  <c r="M71" i="8"/>
  <c r="M78" i="8"/>
  <c r="M69" i="8"/>
  <c r="M75" i="8"/>
  <c r="M68" i="8"/>
  <c r="M77" i="8"/>
  <c r="M80" i="8"/>
  <c r="M73" i="8"/>
  <c r="M72" i="8"/>
  <c r="M79" i="8"/>
  <c r="M67" i="8"/>
  <c r="M74" i="8"/>
  <c r="M70" i="35"/>
  <c r="M68" i="35"/>
  <c r="M69" i="35"/>
  <c r="L67" i="35"/>
  <c r="M71" i="35"/>
  <c r="M67" i="35"/>
  <c r="M72" i="35"/>
  <c r="M73" i="35"/>
  <c r="M75" i="34"/>
  <c r="M78" i="34"/>
  <c r="M76" i="34"/>
  <c r="M71" i="34"/>
  <c r="M68" i="34"/>
  <c r="L67" i="34"/>
  <c r="M67" i="34"/>
  <c r="M72" i="34"/>
  <c r="M77" i="34"/>
  <c r="M70" i="34"/>
  <c r="M68" i="32"/>
  <c r="L67" i="32"/>
  <c r="M67" i="32"/>
  <c r="L87" i="8"/>
  <c r="M87" i="8"/>
  <c r="R23" i="40" l="1"/>
  <c r="R24" i="40"/>
  <c r="R25" i="40"/>
  <c r="R26" i="40"/>
  <c r="R27" i="40"/>
  <c r="R28" i="40"/>
  <c r="R16" i="40" l="1"/>
  <c r="R17" i="40"/>
  <c r="R18" i="40"/>
  <c r="R19" i="40"/>
  <c r="R20" i="40"/>
  <c r="R21" i="40"/>
  <c r="R22" i="40"/>
  <c r="AV57" i="33" l="1"/>
  <c r="AW57" i="33" s="1"/>
  <c r="AQ57" i="33"/>
  <c r="AR57" i="33" s="1"/>
  <c r="AV54" i="8" l="1"/>
  <c r="AW54" i="8" s="1"/>
  <c r="AQ54" i="8"/>
  <c r="AR54" i="8" s="1"/>
  <c r="AL54" i="8"/>
  <c r="AM54" i="8" s="1"/>
  <c r="AG54" i="8"/>
  <c r="AH54" i="8" s="1"/>
  <c r="AB54" i="8"/>
  <c r="AC54" i="8" s="1"/>
  <c r="AV61" i="35" l="1"/>
  <c r="AW61" i="35" s="1"/>
  <c r="AV60" i="35"/>
  <c r="AW60" i="35" s="1"/>
  <c r="AV59" i="35"/>
  <c r="AW59" i="35" s="1"/>
  <c r="AV58" i="35"/>
  <c r="AW58" i="35" s="1"/>
  <c r="AV57" i="35"/>
  <c r="AW57" i="35" s="1"/>
  <c r="AV56" i="35"/>
  <c r="AW56" i="35" s="1"/>
  <c r="AV55" i="35"/>
  <c r="AW55" i="35" s="1"/>
  <c r="AV54" i="35"/>
  <c r="AW54" i="35" s="1"/>
  <c r="AV53" i="35"/>
  <c r="AV52" i="35"/>
  <c r="AV51" i="35"/>
  <c r="AV50" i="35"/>
  <c r="AW50" i="35" s="1"/>
  <c r="AV49" i="35"/>
  <c r="AV48" i="35"/>
  <c r="AV47" i="35"/>
  <c r="AQ61" i="35"/>
  <c r="AR61" i="35" s="1"/>
  <c r="AQ60" i="35"/>
  <c r="AR60" i="35" s="1"/>
  <c r="AQ59" i="35"/>
  <c r="AR59" i="35" s="1"/>
  <c r="AQ58" i="35"/>
  <c r="AR58" i="35" s="1"/>
  <c r="AQ57" i="35"/>
  <c r="AR57" i="35" s="1"/>
  <c r="AQ56" i="35"/>
  <c r="AR56" i="35" s="1"/>
  <c r="AQ55" i="35"/>
  <c r="AR55" i="35" s="1"/>
  <c r="AQ54" i="35"/>
  <c r="AR54" i="35" s="1"/>
  <c r="AQ53" i="35"/>
  <c r="AQ52" i="35"/>
  <c r="AQ51" i="35"/>
  <c r="AQ50" i="35"/>
  <c r="AR50" i="35" s="1"/>
  <c r="AQ49" i="35"/>
  <c r="AQ48" i="35"/>
  <c r="AQ47" i="35"/>
  <c r="AL61" i="35"/>
  <c r="AM61" i="35" s="1"/>
  <c r="AL60" i="35"/>
  <c r="AM60" i="35" s="1"/>
  <c r="AL59" i="35"/>
  <c r="AM59" i="35" s="1"/>
  <c r="AL58" i="35"/>
  <c r="AM58" i="35" s="1"/>
  <c r="AL57" i="35"/>
  <c r="AM57" i="35" s="1"/>
  <c r="AL56" i="35"/>
  <c r="AM56" i="35" s="1"/>
  <c r="AL55" i="35"/>
  <c r="AM55" i="35" s="1"/>
  <c r="AL54" i="35"/>
  <c r="AM54" i="35" s="1"/>
  <c r="AL53" i="35"/>
  <c r="AL52" i="35"/>
  <c r="AL51" i="35"/>
  <c r="AL50" i="35"/>
  <c r="AM50" i="35" s="1"/>
  <c r="AL49" i="35"/>
  <c r="AL48" i="35"/>
  <c r="AL47" i="35"/>
  <c r="AG61" i="35"/>
  <c r="AH61" i="35" s="1"/>
  <c r="AG60" i="35"/>
  <c r="AH60" i="35" s="1"/>
  <c r="AG59" i="35"/>
  <c r="AH59" i="35" s="1"/>
  <c r="AG58" i="35"/>
  <c r="AH58" i="35" s="1"/>
  <c r="AG57" i="35"/>
  <c r="AH57" i="35" s="1"/>
  <c r="AG56" i="35"/>
  <c r="AH56" i="35" s="1"/>
  <c r="AG55" i="35"/>
  <c r="AH55" i="35" s="1"/>
  <c r="AG54" i="35"/>
  <c r="AH54" i="35" s="1"/>
  <c r="AG53" i="35"/>
  <c r="AG52" i="35"/>
  <c r="AG51" i="35"/>
  <c r="AG50" i="35"/>
  <c r="AG49" i="35"/>
  <c r="AG48" i="35"/>
  <c r="AG47" i="35"/>
  <c r="AB61" i="35"/>
  <c r="AC61" i="35" s="1"/>
  <c r="AB60" i="35"/>
  <c r="AC60" i="35" s="1"/>
  <c r="AB59" i="35"/>
  <c r="AC59" i="35" s="1"/>
  <c r="AB58" i="35"/>
  <c r="AC58" i="35" s="1"/>
  <c r="AB57" i="35"/>
  <c r="AC57" i="35" s="1"/>
  <c r="AB56" i="35"/>
  <c r="AC56" i="35" s="1"/>
  <c r="AB55" i="35"/>
  <c r="AC55" i="35" s="1"/>
  <c r="AB54" i="35"/>
  <c r="AC54" i="35" s="1"/>
  <c r="AB53" i="35"/>
  <c r="AB52" i="35"/>
  <c r="AB51" i="35"/>
  <c r="AB50" i="35"/>
  <c r="AB49" i="35"/>
  <c r="AB48" i="35"/>
  <c r="AB47" i="35"/>
  <c r="W61" i="35"/>
  <c r="X61" i="35" s="1"/>
  <c r="W60" i="35"/>
  <c r="X60" i="35" s="1"/>
  <c r="W59" i="35"/>
  <c r="X59" i="35" s="1"/>
  <c r="W58" i="35"/>
  <c r="X58" i="35" s="1"/>
  <c r="W57" i="35"/>
  <c r="X57" i="35" s="1"/>
  <c r="W56" i="35"/>
  <c r="X56" i="35" s="1"/>
  <c r="W55" i="35"/>
  <c r="X55" i="35" s="1"/>
  <c r="W54" i="35"/>
  <c r="X54" i="35" s="1"/>
  <c r="W53" i="35"/>
  <c r="W52" i="35"/>
  <c r="W51" i="35"/>
  <c r="W50" i="35"/>
  <c r="W49" i="35"/>
  <c r="W48" i="35"/>
  <c r="W47" i="35"/>
  <c r="S58" i="35"/>
  <c r="S59" i="35"/>
  <c r="S60" i="35"/>
  <c r="R61" i="35"/>
  <c r="S61" i="35" s="1"/>
  <c r="R60" i="35"/>
  <c r="R59" i="35"/>
  <c r="R58" i="35"/>
  <c r="R57" i="35"/>
  <c r="S57" i="35" s="1"/>
  <c r="R56" i="35"/>
  <c r="S56" i="35" s="1"/>
  <c r="R55" i="35"/>
  <c r="S55" i="35" s="1"/>
  <c r="R54" i="35"/>
  <c r="S54" i="35" s="1"/>
  <c r="R53" i="35"/>
  <c r="R52" i="35"/>
  <c r="R51" i="35"/>
  <c r="R50" i="35"/>
  <c r="R49" i="35"/>
  <c r="R48" i="35"/>
  <c r="R47" i="35"/>
  <c r="J61" i="34"/>
  <c r="I61" i="34"/>
  <c r="J60" i="34"/>
  <c r="I60" i="34"/>
  <c r="J59" i="34"/>
  <c r="I59" i="34"/>
  <c r="J58" i="34"/>
  <c r="I58" i="34"/>
  <c r="J57" i="34"/>
  <c r="I57" i="34"/>
  <c r="J56" i="34"/>
  <c r="I56" i="34"/>
  <c r="J55" i="34"/>
  <c r="I55" i="34"/>
  <c r="J54" i="34"/>
  <c r="I54" i="34"/>
  <c r="J53" i="34"/>
  <c r="I53" i="34"/>
  <c r="J52" i="34"/>
  <c r="I52" i="34"/>
  <c r="J51" i="34"/>
  <c r="I51" i="34"/>
  <c r="J50" i="34"/>
  <c r="I50" i="34"/>
  <c r="J49" i="34"/>
  <c r="I49" i="34"/>
  <c r="J48" i="34"/>
  <c r="I48" i="34"/>
  <c r="J47" i="34"/>
  <c r="I47" i="34"/>
  <c r="AV61" i="34"/>
  <c r="AW61" i="34" s="1"/>
  <c r="AV60" i="34"/>
  <c r="AW60" i="34" s="1"/>
  <c r="AV59" i="34"/>
  <c r="AW59" i="34" s="1"/>
  <c r="AV58" i="34"/>
  <c r="AW58" i="34" s="1"/>
  <c r="AV57" i="34"/>
  <c r="AV56" i="34"/>
  <c r="AV55" i="34"/>
  <c r="AV54" i="34"/>
  <c r="AV53" i="34"/>
  <c r="AV52" i="34"/>
  <c r="AV51" i="34"/>
  <c r="AV50" i="34"/>
  <c r="AV49" i="34"/>
  <c r="AV48" i="34"/>
  <c r="AV47" i="34"/>
  <c r="AQ61" i="34"/>
  <c r="AR61" i="34" s="1"/>
  <c r="AQ60" i="34"/>
  <c r="AR60" i="34" s="1"/>
  <c r="AQ59" i="34"/>
  <c r="AR59" i="34" s="1"/>
  <c r="AQ58" i="34"/>
  <c r="AR58" i="34" s="1"/>
  <c r="AQ57" i="34"/>
  <c r="AQ56" i="34"/>
  <c r="AQ55" i="34"/>
  <c r="AQ54" i="34"/>
  <c r="AQ53" i="34"/>
  <c r="AQ52" i="34"/>
  <c r="AQ51" i="34"/>
  <c r="AQ50" i="34"/>
  <c r="AQ49" i="34"/>
  <c r="AQ48" i="34"/>
  <c r="AQ47" i="34"/>
  <c r="AL61" i="34"/>
  <c r="AM61" i="34" s="1"/>
  <c r="AL60" i="34"/>
  <c r="AM60" i="34" s="1"/>
  <c r="AL59" i="34"/>
  <c r="AM59" i="34" s="1"/>
  <c r="AL58" i="34"/>
  <c r="AM58" i="34" s="1"/>
  <c r="AL57" i="34"/>
  <c r="AL56" i="34"/>
  <c r="AL55" i="34"/>
  <c r="AL54" i="34"/>
  <c r="AL53" i="34"/>
  <c r="AL52" i="34"/>
  <c r="AL51" i="34"/>
  <c r="AL50" i="34"/>
  <c r="AL49" i="34"/>
  <c r="AL48" i="34"/>
  <c r="AL47" i="34"/>
  <c r="AG61" i="34"/>
  <c r="AH61" i="34" s="1"/>
  <c r="AG60" i="34"/>
  <c r="AH60" i="34" s="1"/>
  <c r="AG59" i="34"/>
  <c r="AH59" i="34" s="1"/>
  <c r="AG58" i="34"/>
  <c r="AH58" i="34" s="1"/>
  <c r="AG57" i="34"/>
  <c r="AG56" i="34"/>
  <c r="AG55" i="34"/>
  <c r="AG54" i="34"/>
  <c r="AG53" i="34"/>
  <c r="AG52" i="34"/>
  <c r="AG51" i="34"/>
  <c r="AG50" i="34"/>
  <c r="AG49" i="34"/>
  <c r="AG48" i="34"/>
  <c r="AG47" i="34"/>
  <c r="AB61" i="34"/>
  <c r="AC61" i="34" s="1"/>
  <c r="AB60" i="34"/>
  <c r="AC60" i="34" s="1"/>
  <c r="AB59" i="34"/>
  <c r="AC59" i="34" s="1"/>
  <c r="AB58" i="34"/>
  <c r="AC58" i="34" s="1"/>
  <c r="AB57" i="34"/>
  <c r="AB56" i="34"/>
  <c r="AB55" i="34"/>
  <c r="AB54" i="34"/>
  <c r="AB53" i="34"/>
  <c r="AB52" i="34"/>
  <c r="AB51" i="34"/>
  <c r="AB50" i="34"/>
  <c r="AB49" i="34"/>
  <c r="AB48" i="34"/>
  <c r="AB47" i="34"/>
  <c r="W61" i="34"/>
  <c r="X61" i="34" s="1"/>
  <c r="W60" i="34"/>
  <c r="X60" i="34" s="1"/>
  <c r="W59" i="34"/>
  <c r="X59" i="34" s="1"/>
  <c r="W58" i="34"/>
  <c r="X58" i="34" s="1"/>
  <c r="W57" i="34"/>
  <c r="W56" i="34"/>
  <c r="W55" i="34"/>
  <c r="W54" i="34"/>
  <c r="W53" i="34"/>
  <c r="W52" i="34"/>
  <c r="W51" i="34"/>
  <c r="W50" i="34"/>
  <c r="W49" i="34"/>
  <c r="W48" i="34"/>
  <c r="W47" i="34"/>
  <c r="R61" i="34"/>
  <c r="R60" i="34"/>
  <c r="R59" i="34"/>
  <c r="R58" i="34"/>
  <c r="S58" i="34" s="1"/>
  <c r="R57" i="34"/>
  <c r="R56" i="34"/>
  <c r="R55" i="34"/>
  <c r="R54" i="34"/>
  <c r="R53" i="34"/>
  <c r="R52" i="34"/>
  <c r="R51" i="34"/>
  <c r="R50" i="34"/>
  <c r="R49" i="34"/>
  <c r="R48" i="34"/>
  <c r="R47" i="34"/>
  <c r="G48" i="34"/>
  <c r="G49" i="34"/>
  <c r="G50" i="34"/>
  <c r="G51" i="34"/>
  <c r="G52" i="34"/>
  <c r="G53" i="34"/>
  <c r="G54" i="34"/>
  <c r="G55" i="34"/>
  <c r="G56" i="34"/>
  <c r="G57" i="34"/>
  <c r="G47" i="34"/>
  <c r="AV66" i="33"/>
  <c r="AV65" i="33"/>
  <c r="AV64" i="33"/>
  <c r="AV63" i="33"/>
  <c r="AV62" i="33"/>
  <c r="AV61" i="33"/>
  <c r="AV60" i="33"/>
  <c r="AV59" i="33"/>
  <c r="AV58" i="33"/>
  <c r="AV56" i="33"/>
  <c r="AV55" i="33"/>
  <c r="AV54" i="33"/>
  <c r="AV53" i="33"/>
  <c r="AV52" i="33"/>
  <c r="AV51" i="33"/>
  <c r="AV50" i="33"/>
  <c r="AQ66" i="33"/>
  <c r="AQ65" i="33"/>
  <c r="AQ64" i="33"/>
  <c r="AQ63" i="33"/>
  <c r="AQ62" i="33"/>
  <c r="AQ61" i="33"/>
  <c r="AQ60" i="33"/>
  <c r="AQ59" i="33"/>
  <c r="AQ58" i="33"/>
  <c r="AQ56" i="33"/>
  <c r="AQ55" i="33"/>
  <c r="AQ54" i="33"/>
  <c r="AQ53" i="33"/>
  <c r="AQ52" i="33"/>
  <c r="AQ51" i="33"/>
  <c r="AQ50" i="33"/>
  <c r="AL66" i="33"/>
  <c r="AL65" i="33"/>
  <c r="AL64" i="33"/>
  <c r="AL63" i="33"/>
  <c r="AL62" i="33"/>
  <c r="AL61" i="33"/>
  <c r="AL60" i="33"/>
  <c r="AL59" i="33"/>
  <c r="AL58" i="33"/>
  <c r="AL57" i="33"/>
  <c r="AM57" i="33" s="1"/>
  <c r="AL56" i="33"/>
  <c r="AL55" i="33"/>
  <c r="AL54" i="33"/>
  <c r="AL53" i="33"/>
  <c r="AL52" i="33"/>
  <c r="AL51" i="33"/>
  <c r="AL50" i="33"/>
  <c r="AG66" i="33"/>
  <c r="AG65" i="33"/>
  <c r="AG64" i="33"/>
  <c r="AG63" i="33"/>
  <c r="AG62" i="33"/>
  <c r="AG61" i="33"/>
  <c r="AG60" i="33"/>
  <c r="AG59" i="33"/>
  <c r="AG58" i="33"/>
  <c r="AG57" i="33"/>
  <c r="AG56" i="33"/>
  <c r="AG55" i="33"/>
  <c r="AG54" i="33"/>
  <c r="AG53" i="33"/>
  <c r="AG52" i="33"/>
  <c r="AG51" i="33"/>
  <c r="AG50" i="33"/>
  <c r="AB66" i="33"/>
  <c r="AB65" i="33"/>
  <c r="AB64" i="33"/>
  <c r="AB63" i="33"/>
  <c r="AB62" i="33"/>
  <c r="AB61" i="33"/>
  <c r="AB60" i="33"/>
  <c r="AB59" i="33"/>
  <c r="AB58" i="33"/>
  <c r="AB57" i="33"/>
  <c r="AB56" i="33"/>
  <c r="AB55" i="33"/>
  <c r="AB54" i="33"/>
  <c r="AB53" i="33"/>
  <c r="AB52" i="33"/>
  <c r="AB51" i="33"/>
  <c r="AB50" i="33"/>
  <c r="W66" i="33"/>
  <c r="W65" i="33"/>
  <c r="W64" i="33"/>
  <c r="W63" i="33"/>
  <c r="W62" i="33"/>
  <c r="W61" i="33"/>
  <c r="W60" i="33"/>
  <c r="W59" i="33"/>
  <c r="W58" i="33"/>
  <c r="W57" i="33"/>
  <c r="W56" i="33"/>
  <c r="W55" i="33"/>
  <c r="W54" i="33"/>
  <c r="W53" i="33"/>
  <c r="W52" i="33"/>
  <c r="W51" i="33"/>
  <c r="W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50" i="33"/>
  <c r="R62" i="33"/>
  <c r="J62" i="33"/>
  <c r="I62" i="33"/>
  <c r="J61" i="32"/>
  <c r="I61" i="32"/>
  <c r="J60" i="32"/>
  <c r="I60" i="32"/>
  <c r="J59" i="32"/>
  <c r="I59" i="32"/>
  <c r="J58" i="32"/>
  <c r="I58" i="32"/>
  <c r="J57" i="32"/>
  <c r="I57" i="32"/>
  <c r="J56" i="32"/>
  <c r="I56" i="32"/>
  <c r="J55" i="32"/>
  <c r="I55" i="32"/>
  <c r="J54" i="32"/>
  <c r="I54" i="32"/>
  <c r="J53" i="32"/>
  <c r="I53" i="32"/>
  <c r="J52" i="32"/>
  <c r="I52" i="32"/>
  <c r="J51" i="32"/>
  <c r="I51" i="32"/>
  <c r="J50" i="32"/>
  <c r="I50" i="32"/>
  <c r="J49" i="32"/>
  <c r="I49" i="32"/>
  <c r="J48" i="32"/>
  <c r="I48" i="32"/>
  <c r="J47" i="32"/>
  <c r="I47" i="32"/>
  <c r="G48" i="32"/>
  <c r="G47" i="32"/>
  <c r="AV61" i="32"/>
  <c r="AW61" i="32" s="1"/>
  <c r="AV60" i="32"/>
  <c r="AW60" i="32" s="1"/>
  <c r="AV59" i="32"/>
  <c r="AW59" i="32" s="1"/>
  <c r="AV58" i="32"/>
  <c r="AW58" i="32" s="1"/>
  <c r="AV57" i="32"/>
  <c r="AW57" i="32" s="1"/>
  <c r="AV56" i="32"/>
  <c r="AW56" i="32" s="1"/>
  <c r="AV55" i="32"/>
  <c r="AW55" i="32" s="1"/>
  <c r="AV54" i="32"/>
  <c r="AW54" i="32" s="1"/>
  <c r="AV53" i="32"/>
  <c r="AW53" i="32" s="1"/>
  <c r="AV52" i="32"/>
  <c r="AW52" i="32" s="1"/>
  <c r="AV51" i="32"/>
  <c r="AW51" i="32" s="1"/>
  <c r="AV50" i="32"/>
  <c r="AW50" i="32" s="1"/>
  <c r="AV49" i="32"/>
  <c r="AW49" i="32" s="1"/>
  <c r="AV48" i="32"/>
  <c r="AV47" i="32"/>
  <c r="AQ61" i="32"/>
  <c r="AR61" i="32" s="1"/>
  <c r="AQ60" i="32"/>
  <c r="AR60" i="32" s="1"/>
  <c r="AQ59" i="32"/>
  <c r="AR59" i="32" s="1"/>
  <c r="AQ58" i="32"/>
  <c r="AR58" i="32" s="1"/>
  <c r="AQ57" i="32"/>
  <c r="AR57" i="32" s="1"/>
  <c r="AQ56" i="32"/>
  <c r="AR56" i="32" s="1"/>
  <c r="AQ55" i="32"/>
  <c r="AR55" i="32" s="1"/>
  <c r="AQ54" i="32"/>
  <c r="AR54" i="32" s="1"/>
  <c r="AQ53" i="32"/>
  <c r="AR53" i="32" s="1"/>
  <c r="AQ52" i="32"/>
  <c r="AR52" i="32" s="1"/>
  <c r="AQ51" i="32"/>
  <c r="AR51" i="32" s="1"/>
  <c r="AQ50" i="32"/>
  <c r="AR50" i="32" s="1"/>
  <c r="AQ49" i="32"/>
  <c r="AR49" i="32" s="1"/>
  <c r="AQ48" i="32"/>
  <c r="AQ47" i="32"/>
  <c r="AL61" i="32"/>
  <c r="AM61" i="32" s="1"/>
  <c r="AL60" i="32"/>
  <c r="AM60" i="32" s="1"/>
  <c r="AL59" i="32"/>
  <c r="AM59" i="32" s="1"/>
  <c r="AL58" i="32"/>
  <c r="AM58" i="32" s="1"/>
  <c r="AL57" i="32"/>
  <c r="AM57" i="32" s="1"/>
  <c r="AL56" i="32"/>
  <c r="AM56" i="32" s="1"/>
  <c r="AL55" i="32"/>
  <c r="AM55" i="32" s="1"/>
  <c r="AL54" i="32"/>
  <c r="AM54" i="32" s="1"/>
  <c r="AL53" i="32"/>
  <c r="AM53" i="32" s="1"/>
  <c r="AL52" i="32"/>
  <c r="AM52" i="32" s="1"/>
  <c r="AL51" i="32"/>
  <c r="AM51" i="32" s="1"/>
  <c r="AL50" i="32"/>
  <c r="AM50" i="32" s="1"/>
  <c r="AL49" i="32"/>
  <c r="AM49" i="32" s="1"/>
  <c r="AL48" i="32"/>
  <c r="AL47" i="32"/>
  <c r="AG61" i="32"/>
  <c r="AH61" i="32" s="1"/>
  <c r="AG60" i="32"/>
  <c r="AH60" i="32" s="1"/>
  <c r="AG59" i="32"/>
  <c r="AH59" i="32" s="1"/>
  <c r="AG58" i="32"/>
  <c r="AH58" i="32" s="1"/>
  <c r="AG57" i="32"/>
  <c r="AH57" i="32" s="1"/>
  <c r="AG56" i="32"/>
  <c r="AH56" i="32" s="1"/>
  <c r="AG55" i="32"/>
  <c r="AH55" i="32" s="1"/>
  <c r="AG54" i="32"/>
  <c r="AH54" i="32" s="1"/>
  <c r="AG53" i="32"/>
  <c r="AH53" i="32" s="1"/>
  <c r="AG52" i="32"/>
  <c r="AH52" i="32" s="1"/>
  <c r="AG51" i="32"/>
  <c r="AH51" i="32" s="1"/>
  <c r="AG50" i="32"/>
  <c r="AH50" i="32" s="1"/>
  <c r="AG49" i="32"/>
  <c r="AH49" i="32" s="1"/>
  <c r="AG48" i="32"/>
  <c r="AG47" i="32"/>
  <c r="AB61" i="32"/>
  <c r="AC61" i="32" s="1"/>
  <c r="AB60" i="32"/>
  <c r="AC60" i="32" s="1"/>
  <c r="AB59" i="32"/>
  <c r="AC59" i="32" s="1"/>
  <c r="AB58" i="32"/>
  <c r="AC58" i="32" s="1"/>
  <c r="AB57" i="32"/>
  <c r="AC57" i="32" s="1"/>
  <c r="AB56" i="32"/>
  <c r="AC56" i="32" s="1"/>
  <c r="AB55" i="32"/>
  <c r="AC55" i="32" s="1"/>
  <c r="AB54" i="32"/>
  <c r="AC54" i="32" s="1"/>
  <c r="AB53" i="32"/>
  <c r="AC53" i="32" s="1"/>
  <c r="AB52" i="32"/>
  <c r="AC52" i="32" s="1"/>
  <c r="AB51" i="32"/>
  <c r="AC51" i="32" s="1"/>
  <c r="AB50" i="32"/>
  <c r="AC50" i="32" s="1"/>
  <c r="AB49" i="32"/>
  <c r="AC49" i="32" s="1"/>
  <c r="AB48" i="32"/>
  <c r="AB47" i="32"/>
  <c r="W61" i="32"/>
  <c r="X61" i="32" s="1"/>
  <c r="W60" i="32"/>
  <c r="X60" i="32" s="1"/>
  <c r="W59" i="32"/>
  <c r="X59" i="32" s="1"/>
  <c r="W58" i="32"/>
  <c r="X58" i="32" s="1"/>
  <c r="W57" i="32"/>
  <c r="X57" i="32" s="1"/>
  <c r="W56" i="32"/>
  <c r="X56" i="32" s="1"/>
  <c r="W55" i="32"/>
  <c r="X55" i="32" s="1"/>
  <c r="W54" i="32"/>
  <c r="X54" i="32" s="1"/>
  <c r="W53" i="32"/>
  <c r="X53" i="32" s="1"/>
  <c r="W52" i="32"/>
  <c r="X52" i="32" s="1"/>
  <c r="W51" i="32"/>
  <c r="X51" i="32" s="1"/>
  <c r="W50" i="32"/>
  <c r="X50" i="32" s="1"/>
  <c r="W49" i="32"/>
  <c r="X49" i="32" s="1"/>
  <c r="W48" i="32"/>
  <c r="W47" i="32"/>
  <c r="S49" i="32"/>
  <c r="S57" i="32"/>
  <c r="R61" i="32"/>
  <c r="S61" i="32" s="1"/>
  <c r="R60" i="32"/>
  <c r="R59" i="32"/>
  <c r="S59" i="32" s="1"/>
  <c r="R58" i="32"/>
  <c r="R57" i="32"/>
  <c r="R56" i="32"/>
  <c r="S56" i="32" s="1"/>
  <c r="R55" i="32"/>
  <c r="S55" i="32" s="1"/>
  <c r="R54" i="32"/>
  <c r="S54" i="32" s="1"/>
  <c r="R53" i="32"/>
  <c r="S53" i="32" s="1"/>
  <c r="R52" i="32"/>
  <c r="R51" i="32"/>
  <c r="S51" i="32" s="1"/>
  <c r="R50" i="32"/>
  <c r="K50" i="32" s="1"/>
  <c r="M50" i="32" s="1"/>
  <c r="R49" i="32"/>
  <c r="R48" i="32"/>
  <c r="R47" i="32"/>
  <c r="AV61" i="8"/>
  <c r="AV60" i="8"/>
  <c r="AV59" i="8"/>
  <c r="AV58" i="8"/>
  <c r="AW58" i="8" s="1"/>
  <c r="AV57" i="8"/>
  <c r="AV56" i="8"/>
  <c r="AV55" i="8"/>
  <c r="AV53" i="8"/>
  <c r="AV52" i="8"/>
  <c r="AV51" i="8"/>
  <c r="AV50" i="8"/>
  <c r="AV49" i="8"/>
  <c r="AV48" i="8"/>
  <c r="AV47" i="8"/>
  <c r="AQ61" i="8"/>
  <c r="AQ60" i="8"/>
  <c r="AQ59" i="8"/>
  <c r="AQ58" i="8"/>
  <c r="AR58" i="8" s="1"/>
  <c r="AQ57" i="8"/>
  <c r="AQ56" i="8"/>
  <c r="AQ55" i="8"/>
  <c r="AQ53" i="8"/>
  <c r="AQ52" i="8"/>
  <c r="AQ51" i="8"/>
  <c r="AQ50" i="8"/>
  <c r="AQ49" i="8"/>
  <c r="AQ48" i="8"/>
  <c r="AQ47" i="8"/>
  <c r="AL61" i="8"/>
  <c r="AL60" i="8"/>
  <c r="AL59" i="8"/>
  <c r="AL58" i="8"/>
  <c r="AL57" i="8"/>
  <c r="AL56" i="8"/>
  <c r="AL55" i="8"/>
  <c r="AL53" i="8"/>
  <c r="AL52" i="8"/>
  <c r="AL51" i="8"/>
  <c r="AL50" i="8"/>
  <c r="AL49" i="8"/>
  <c r="AL48" i="8"/>
  <c r="AL47" i="8"/>
  <c r="AG61" i="8"/>
  <c r="AG60" i="8"/>
  <c r="AG59" i="8"/>
  <c r="AG58" i="8"/>
  <c r="AG57" i="8"/>
  <c r="AG56" i="8"/>
  <c r="AG55" i="8"/>
  <c r="AG53" i="8"/>
  <c r="AG52" i="8"/>
  <c r="AG51" i="8"/>
  <c r="AG50" i="8"/>
  <c r="AG49" i="8"/>
  <c r="AG48" i="8"/>
  <c r="AG47" i="8"/>
  <c r="AB61" i="8"/>
  <c r="AB60" i="8"/>
  <c r="AB59" i="8"/>
  <c r="AB58" i="8"/>
  <c r="AB57" i="8"/>
  <c r="AB56" i="8"/>
  <c r="AB55" i="8"/>
  <c r="AB53" i="8"/>
  <c r="AB52" i="8"/>
  <c r="AB51" i="8"/>
  <c r="AB50" i="8"/>
  <c r="AB49" i="8"/>
  <c r="AB48" i="8"/>
  <c r="AB47" i="8"/>
  <c r="W61" i="8"/>
  <c r="W60" i="8"/>
  <c r="W59" i="8"/>
  <c r="W58" i="8"/>
  <c r="W57" i="8"/>
  <c r="W56" i="8"/>
  <c r="W55" i="8"/>
  <c r="W54" i="8"/>
  <c r="X54" i="8" s="1"/>
  <c r="W53" i="8"/>
  <c r="W52" i="8"/>
  <c r="W51" i="8"/>
  <c r="W50" i="8"/>
  <c r="W49" i="8"/>
  <c r="W48" i="8"/>
  <c r="W47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K57" i="34" l="1"/>
  <c r="S48" i="35"/>
  <c r="AR53" i="35"/>
  <c r="S53" i="35"/>
  <c r="AM51" i="35"/>
  <c r="K59" i="34"/>
  <c r="M59" i="34" s="1"/>
  <c r="K60" i="34"/>
  <c r="M60" i="34" s="1"/>
  <c r="S52" i="34"/>
  <c r="K61" i="34"/>
  <c r="M61" i="34" s="1"/>
  <c r="K52" i="32"/>
  <c r="M52" i="32" s="1"/>
  <c r="K53" i="32"/>
  <c r="M53" i="32" s="1"/>
  <c r="K54" i="32"/>
  <c r="M54" i="32" s="1"/>
  <c r="K57" i="32"/>
  <c r="M57" i="32" s="1"/>
  <c r="K61" i="32"/>
  <c r="M61" i="32" s="1"/>
  <c r="K58" i="32"/>
  <c r="M58" i="32" s="1"/>
  <c r="K55" i="32"/>
  <c r="M55" i="32" s="1"/>
  <c r="K60" i="32"/>
  <c r="M60" i="32" s="1"/>
  <c r="K49" i="32"/>
  <c r="M49" i="32" s="1"/>
  <c r="T47" i="8"/>
  <c r="S49" i="8"/>
  <c r="AC66" i="33"/>
  <c r="S50" i="8"/>
  <c r="K56" i="32"/>
  <c r="M56" i="32" s="1"/>
  <c r="AH53" i="33"/>
  <c r="AH61" i="33"/>
  <c r="AW51" i="33"/>
  <c r="Y47" i="34"/>
  <c r="AX47" i="34"/>
  <c r="K58" i="34"/>
  <c r="M58" i="34" s="1"/>
  <c r="S49" i="35"/>
  <c r="K51" i="32"/>
  <c r="M51" i="32" s="1"/>
  <c r="K59" i="32"/>
  <c r="M59" i="32" s="1"/>
  <c r="AC56" i="33"/>
  <c r="AH54" i="33"/>
  <c r="AM53" i="33"/>
  <c r="S61" i="34"/>
  <c r="AC52" i="34"/>
  <c r="S50" i="35"/>
  <c r="AC51" i="35"/>
  <c r="AH55" i="8"/>
  <c r="S60" i="8"/>
  <c r="AW55" i="8"/>
  <c r="S47" i="32"/>
  <c r="S60" i="32"/>
  <c r="S52" i="32"/>
  <c r="S60" i="34"/>
  <c r="AM55" i="34"/>
  <c r="S61" i="8"/>
  <c r="AM47" i="32"/>
  <c r="S59" i="34"/>
  <c r="AM56" i="34"/>
  <c r="AN47" i="35"/>
  <c r="S59" i="8"/>
  <c r="AW53" i="8"/>
  <c r="S48" i="32"/>
  <c r="S54" i="8"/>
  <c r="X55" i="8"/>
  <c r="S58" i="32"/>
  <c r="S50" i="32"/>
  <c r="AH47" i="32"/>
  <c r="AS47" i="32"/>
  <c r="AW47" i="32"/>
  <c r="AH65" i="33"/>
  <c r="AR55" i="33"/>
  <c r="AW64" i="33"/>
  <c r="AR50" i="34"/>
  <c r="AI47" i="35"/>
  <c r="X51" i="8"/>
  <c r="AR59" i="8"/>
  <c r="S58" i="8"/>
  <c r="S55" i="8"/>
  <c r="AC58" i="8"/>
  <c r="AH51" i="8"/>
  <c r="AM53" i="8"/>
  <c r="AR56" i="8"/>
  <c r="AD47" i="32"/>
  <c r="AH48" i="32"/>
  <c r="AH66" i="33"/>
  <c r="AM65" i="33"/>
  <c r="AH49" i="34"/>
  <c r="AM50" i="34"/>
  <c r="AC54" i="33"/>
  <c r="S48" i="8"/>
  <c r="S56" i="8"/>
  <c r="X57" i="8"/>
  <c r="AH52" i="8"/>
  <c r="AM55" i="8"/>
  <c r="AW59" i="8"/>
  <c r="Y47" i="32"/>
  <c r="AH59" i="33"/>
  <c r="AR58" i="33"/>
  <c r="S51" i="35"/>
  <c r="Y47" i="35"/>
  <c r="AW52" i="35"/>
  <c r="AW51" i="35"/>
  <c r="AW53" i="35"/>
  <c r="AW48" i="35"/>
  <c r="AX47" i="35"/>
  <c r="AW49" i="35"/>
  <c r="AW48" i="34"/>
  <c r="AW54" i="34"/>
  <c r="AW55" i="34"/>
  <c r="AW49" i="34"/>
  <c r="AW52" i="34"/>
  <c r="AW56" i="34"/>
  <c r="AW51" i="34"/>
  <c r="AW57" i="34"/>
  <c r="AW50" i="34"/>
  <c r="AW53" i="34"/>
  <c r="AW59" i="33"/>
  <c r="AW65" i="33"/>
  <c r="AW66" i="33"/>
  <c r="AW58" i="33"/>
  <c r="AW62" i="33"/>
  <c r="AW60" i="33"/>
  <c r="AW61" i="33"/>
  <c r="AW63" i="33"/>
  <c r="AW52" i="33"/>
  <c r="AW53" i="33"/>
  <c r="AW55" i="33"/>
  <c r="AW54" i="33"/>
  <c r="AW56" i="33"/>
  <c r="AX50" i="33"/>
  <c r="AW48" i="32"/>
  <c r="AW61" i="8"/>
  <c r="AW60" i="8"/>
  <c r="AW56" i="8"/>
  <c r="AW57" i="8"/>
  <c r="AW50" i="8"/>
  <c r="AW51" i="8"/>
  <c r="AW47" i="8"/>
  <c r="AW48" i="8"/>
  <c r="AW49" i="8"/>
  <c r="AX47" i="8"/>
  <c r="AW52" i="8"/>
  <c r="AS47" i="35"/>
  <c r="AR51" i="35"/>
  <c r="AR52" i="35"/>
  <c r="AR48" i="35"/>
  <c r="AR49" i="35"/>
  <c r="AR51" i="34"/>
  <c r="K47" i="34"/>
  <c r="AR56" i="34"/>
  <c r="AR53" i="34"/>
  <c r="AR52" i="34"/>
  <c r="AR47" i="34"/>
  <c r="AR54" i="34"/>
  <c r="AR57" i="34"/>
  <c r="AR48" i="34"/>
  <c r="AR55" i="34"/>
  <c r="AR49" i="34"/>
  <c r="AR63" i="33"/>
  <c r="AR59" i="33"/>
  <c r="AR62" i="33"/>
  <c r="AR64" i="33"/>
  <c r="AR60" i="33"/>
  <c r="AR61" i="33"/>
  <c r="AR65" i="33"/>
  <c r="AR66" i="33"/>
  <c r="AR50" i="33"/>
  <c r="AR56" i="33"/>
  <c r="AR51" i="33"/>
  <c r="AR53" i="33"/>
  <c r="AR52" i="33"/>
  <c r="AR54" i="33"/>
  <c r="AR48" i="32"/>
  <c r="AR60" i="8"/>
  <c r="AR61" i="8"/>
  <c r="AR47" i="8"/>
  <c r="AR57" i="8"/>
  <c r="AR55" i="8"/>
  <c r="AR51" i="8"/>
  <c r="AR52" i="8"/>
  <c r="AS47" i="8"/>
  <c r="AR48" i="8"/>
  <c r="AR53" i="8"/>
  <c r="AR50" i="8"/>
  <c r="AR49" i="8"/>
  <c r="AM52" i="35"/>
  <c r="AM53" i="35"/>
  <c r="AM48" i="35"/>
  <c r="AM49" i="35"/>
  <c r="AM48" i="34"/>
  <c r="AM49" i="34"/>
  <c r="AM57" i="34"/>
  <c r="K55" i="34"/>
  <c r="AM51" i="34"/>
  <c r="AN47" i="34"/>
  <c r="AM52" i="34"/>
  <c r="AM53" i="34"/>
  <c r="AM54" i="34"/>
  <c r="AM58" i="33"/>
  <c r="AM60" i="33"/>
  <c r="AM61" i="33"/>
  <c r="AM62" i="33"/>
  <c r="AM59" i="33"/>
  <c r="AM63" i="33"/>
  <c r="AM66" i="33"/>
  <c r="AM64" i="33"/>
  <c r="AM54" i="33"/>
  <c r="AM56" i="33"/>
  <c r="AN50" i="33"/>
  <c r="AM51" i="33"/>
  <c r="AM55" i="33"/>
  <c r="AM52" i="33"/>
  <c r="AM48" i="32"/>
  <c r="AN47" i="32"/>
  <c r="AM59" i="8"/>
  <c r="AM60" i="8"/>
  <c r="AM57" i="8"/>
  <c r="AM61" i="8"/>
  <c r="AM56" i="8"/>
  <c r="AM58" i="8"/>
  <c r="AM49" i="8"/>
  <c r="AM48" i="8"/>
  <c r="AM50" i="8"/>
  <c r="AM51" i="8"/>
  <c r="AN47" i="8"/>
  <c r="AM47" i="8"/>
  <c r="AM52" i="8"/>
  <c r="AH53" i="35"/>
  <c r="AH51" i="35"/>
  <c r="AH48" i="35"/>
  <c r="AH49" i="35"/>
  <c r="AH50" i="35"/>
  <c r="AH52" i="35"/>
  <c r="AH51" i="34"/>
  <c r="AH48" i="34"/>
  <c r="AH55" i="34"/>
  <c r="AH56" i="34"/>
  <c r="K49" i="34"/>
  <c r="AH50" i="34"/>
  <c r="AH54" i="34"/>
  <c r="AH57" i="34"/>
  <c r="AH53" i="34"/>
  <c r="AH52" i="34"/>
  <c r="AH47" i="34"/>
  <c r="AH64" i="33"/>
  <c r="AH57" i="33"/>
  <c r="AH63" i="33"/>
  <c r="AH55" i="33"/>
  <c r="AH58" i="33"/>
  <c r="AI50" i="33"/>
  <c r="AH51" i="33"/>
  <c r="AH62" i="33"/>
  <c r="AH56" i="33"/>
  <c r="AH52" i="33"/>
  <c r="AH60" i="33"/>
  <c r="AH57" i="8"/>
  <c r="AH59" i="8"/>
  <c r="AH56" i="8"/>
  <c r="AH60" i="8"/>
  <c r="AH61" i="8"/>
  <c r="AH58" i="8"/>
  <c r="AI47" i="8"/>
  <c r="AH53" i="8"/>
  <c r="AH47" i="8"/>
  <c r="AH48" i="8"/>
  <c r="AH49" i="8"/>
  <c r="AH50" i="8"/>
  <c r="AC53" i="35"/>
  <c r="AC50" i="35"/>
  <c r="AD47" i="35"/>
  <c r="AC48" i="35"/>
  <c r="AC52" i="35"/>
  <c r="AC49" i="35"/>
  <c r="AC53" i="34"/>
  <c r="AC54" i="34"/>
  <c r="AC55" i="34"/>
  <c r="AC56" i="34"/>
  <c r="AD47" i="34"/>
  <c r="K53" i="34"/>
  <c r="AC48" i="34"/>
  <c r="AC49" i="34"/>
  <c r="AC50" i="34"/>
  <c r="AC57" i="34"/>
  <c r="AC51" i="34"/>
  <c r="AD50" i="33"/>
  <c r="AC60" i="33"/>
  <c r="AC51" i="33"/>
  <c r="AC61" i="33"/>
  <c r="AC52" i="33"/>
  <c r="AC62" i="33"/>
  <c r="AC63" i="33"/>
  <c r="AC64" i="33"/>
  <c r="AC65" i="33"/>
  <c r="AC53" i="33"/>
  <c r="AC55" i="33"/>
  <c r="AC57" i="33"/>
  <c r="AC59" i="33"/>
  <c r="AC58" i="33"/>
  <c r="AC48" i="32"/>
  <c r="K48" i="32"/>
  <c r="AD47" i="8"/>
  <c r="AC47" i="8"/>
  <c r="AC61" i="8"/>
  <c r="AC59" i="8"/>
  <c r="AC55" i="8"/>
  <c r="AC56" i="8"/>
  <c r="AC60" i="8"/>
  <c r="AC57" i="8"/>
  <c r="AC50" i="8"/>
  <c r="AC49" i="8"/>
  <c r="AC48" i="8"/>
  <c r="AC52" i="8"/>
  <c r="AC53" i="8"/>
  <c r="AC51" i="8"/>
  <c r="X49" i="35"/>
  <c r="X50" i="35"/>
  <c r="X48" i="35"/>
  <c r="X51" i="35"/>
  <c r="X52" i="35"/>
  <c r="X53" i="35"/>
  <c r="X51" i="34"/>
  <c r="X52" i="34"/>
  <c r="K50" i="34"/>
  <c r="X56" i="34"/>
  <c r="K51" i="34"/>
  <c r="X47" i="34"/>
  <c r="X48" i="34"/>
  <c r="K48" i="34"/>
  <c r="K52" i="34"/>
  <c r="K56" i="34"/>
  <c r="X53" i="34"/>
  <c r="X54" i="34"/>
  <c r="K54" i="34"/>
  <c r="X55" i="34"/>
  <c r="X57" i="34"/>
  <c r="X49" i="34"/>
  <c r="X62" i="33"/>
  <c r="X64" i="33"/>
  <c r="X65" i="33"/>
  <c r="X66" i="33"/>
  <c r="X56" i="33"/>
  <c r="X57" i="33"/>
  <c r="X52" i="33"/>
  <c r="X58" i="33"/>
  <c r="X51" i="33"/>
  <c r="X53" i="33"/>
  <c r="X55" i="33"/>
  <c r="X59" i="33"/>
  <c r="X54" i="33"/>
  <c r="X60" i="33"/>
  <c r="X63" i="33"/>
  <c r="X61" i="33"/>
  <c r="X48" i="32"/>
  <c r="K47" i="32"/>
  <c r="X56" i="8"/>
  <c r="X59" i="8"/>
  <c r="X60" i="8"/>
  <c r="X58" i="8"/>
  <c r="X61" i="8"/>
  <c r="X52" i="8"/>
  <c r="Y47" i="8"/>
  <c r="X53" i="8"/>
  <c r="X47" i="8"/>
  <c r="X48" i="8"/>
  <c r="X49" i="8"/>
  <c r="X50" i="8"/>
  <c r="S52" i="35"/>
  <c r="S47" i="35"/>
  <c r="AW47" i="35"/>
  <c r="AR47" i="35"/>
  <c r="AM47" i="35"/>
  <c r="AH47" i="35"/>
  <c r="AC47" i="35"/>
  <c r="X47" i="35"/>
  <c r="T47" i="35"/>
  <c r="S57" i="34"/>
  <c r="S56" i="34"/>
  <c r="S54" i="34"/>
  <c r="S48" i="34"/>
  <c r="S49" i="34"/>
  <c r="S55" i="34"/>
  <c r="S50" i="34"/>
  <c r="S53" i="34"/>
  <c r="S51" i="34"/>
  <c r="AW47" i="34"/>
  <c r="AS47" i="34"/>
  <c r="AM47" i="34"/>
  <c r="AI47" i="34"/>
  <c r="AC47" i="34"/>
  <c r="X50" i="34"/>
  <c r="T47" i="34"/>
  <c r="S47" i="34"/>
  <c r="AW50" i="33"/>
  <c r="AS50" i="33"/>
  <c r="AM50" i="33"/>
  <c r="AH50" i="33"/>
  <c r="AC50" i="33"/>
  <c r="Y50" i="33"/>
  <c r="X50" i="33"/>
  <c r="K62" i="33"/>
  <c r="AX47" i="32"/>
  <c r="AR47" i="32"/>
  <c r="AI47" i="32"/>
  <c r="AC47" i="32"/>
  <c r="X47" i="32"/>
  <c r="T47" i="32"/>
  <c r="S52" i="8"/>
  <c r="S51" i="8"/>
  <c r="S47" i="8"/>
  <c r="S57" i="8"/>
  <c r="S53" i="8"/>
  <c r="L47" i="34" l="1"/>
  <c r="L47" i="32"/>
  <c r="M51" i="34"/>
  <c r="M48" i="34"/>
  <c r="M47" i="34"/>
  <c r="M50" i="34"/>
  <c r="M55" i="34"/>
  <c r="M53" i="34"/>
  <c r="M54" i="34"/>
  <c r="M49" i="34"/>
  <c r="M56" i="34"/>
  <c r="M52" i="34"/>
  <c r="M57" i="34"/>
  <c r="M47" i="32"/>
  <c r="M48" i="32"/>
  <c r="D29" i="39" l="1"/>
  <c r="D30" i="39"/>
  <c r="D33" i="39" l="1"/>
  <c r="D31" i="39"/>
  <c r="W5" i="40" l="1"/>
  <c r="H5" i="40"/>
  <c r="Q5" i="40"/>
  <c r="N5" i="40"/>
  <c r="R6" i="40" l="1"/>
  <c r="R7" i="40"/>
  <c r="R8" i="40"/>
  <c r="R9" i="40"/>
  <c r="R10" i="40"/>
  <c r="R11" i="40"/>
  <c r="R12" i="40"/>
  <c r="R13" i="40"/>
  <c r="R14" i="40"/>
  <c r="R15" i="40"/>
  <c r="J24" i="39" l="1"/>
  <c r="G9" i="40" l="1"/>
  <c r="G5" i="40"/>
  <c r="S5" i="3"/>
  <c r="B23" i="3" l="1"/>
  <c r="B16" i="3"/>
  <c r="F8" i="44" l="1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F27" i="44"/>
  <c r="F28" i="44"/>
  <c r="F29" i="44"/>
  <c r="F30" i="44"/>
  <c r="F31" i="44"/>
  <c r="F32" i="44"/>
  <c r="F33" i="44"/>
  <c r="F34" i="44"/>
  <c r="F35" i="44"/>
  <c r="F36" i="44"/>
  <c r="F37" i="44"/>
  <c r="F38" i="44"/>
  <c r="F39" i="44"/>
  <c r="F40" i="44"/>
  <c r="F41" i="44"/>
  <c r="F42" i="44"/>
  <c r="F43" i="44"/>
  <c r="F44" i="44"/>
  <c r="F45" i="44"/>
  <c r="F46" i="44"/>
  <c r="F7" i="44"/>
  <c r="I27" i="34" l="1"/>
  <c r="J27" i="34"/>
  <c r="I28" i="34"/>
  <c r="J28" i="34"/>
  <c r="I29" i="34"/>
  <c r="J29" i="34"/>
  <c r="I30" i="34"/>
  <c r="J30" i="34"/>
  <c r="I31" i="34"/>
  <c r="J31" i="34"/>
  <c r="I32" i="34"/>
  <c r="J32" i="34"/>
  <c r="I33" i="34"/>
  <c r="J33" i="34"/>
  <c r="I34" i="34"/>
  <c r="J34" i="34"/>
  <c r="I35" i="34"/>
  <c r="J35" i="34"/>
  <c r="I36" i="34"/>
  <c r="J36" i="34"/>
  <c r="I37" i="34"/>
  <c r="J37" i="34"/>
  <c r="I38" i="34"/>
  <c r="J38" i="34"/>
  <c r="I39" i="34"/>
  <c r="J39" i="34"/>
  <c r="I40" i="34"/>
  <c r="J40" i="34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S27" i="8" l="1"/>
  <c r="S33" i="8"/>
  <c r="S39" i="8"/>
  <c r="S32" i="8"/>
  <c r="S37" i="8"/>
  <c r="S30" i="8"/>
  <c r="S29" i="8"/>
  <c r="S34" i="8"/>
  <c r="S38" i="8"/>
  <c r="S31" i="8"/>
  <c r="S36" i="8"/>
  <c r="S41" i="8"/>
  <c r="S35" i="8"/>
  <c r="S40" i="8"/>
  <c r="S28" i="8"/>
  <c r="R36" i="44" l="1"/>
  <c r="Q36" i="44"/>
  <c r="S36" i="44" s="1"/>
  <c r="P36" i="44"/>
  <c r="M36" i="44"/>
  <c r="K36" i="44"/>
  <c r="I36" i="44"/>
  <c r="R35" i="44"/>
  <c r="Q35" i="44"/>
  <c r="S35" i="44" s="1"/>
  <c r="P35" i="44"/>
  <c r="M35" i="44"/>
  <c r="K35" i="44"/>
  <c r="I35" i="44"/>
  <c r="R34" i="44"/>
  <c r="Q34" i="44"/>
  <c r="S34" i="44" s="1"/>
  <c r="P34" i="44"/>
  <c r="M34" i="44"/>
  <c r="K34" i="44"/>
  <c r="I34" i="44"/>
  <c r="R33" i="44"/>
  <c r="Q33" i="44"/>
  <c r="S33" i="44" s="1"/>
  <c r="P33" i="44"/>
  <c r="M33" i="44"/>
  <c r="K33" i="44"/>
  <c r="I33" i="44"/>
  <c r="R32" i="44"/>
  <c r="Q32" i="44"/>
  <c r="S32" i="44" s="1"/>
  <c r="P32" i="44"/>
  <c r="M32" i="44"/>
  <c r="K32" i="44"/>
  <c r="I32" i="44"/>
  <c r="R31" i="44"/>
  <c r="Q31" i="44"/>
  <c r="S31" i="44" s="1"/>
  <c r="P31" i="44"/>
  <c r="M31" i="44"/>
  <c r="K31" i="44"/>
  <c r="I31" i="44"/>
  <c r="R30" i="44"/>
  <c r="Q30" i="44"/>
  <c r="S30" i="44" s="1"/>
  <c r="P30" i="44"/>
  <c r="M30" i="44"/>
  <c r="K30" i="44"/>
  <c r="I30" i="44"/>
  <c r="R29" i="44"/>
  <c r="Q29" i="44"/>
  <c r="S29" i="44" s="1"/>
  <c r="P29" i="44"/>
  <c r="M29" i="44"/>
  <c r="K29" i="44"/>
  <c r="I29" i="44"/>
  <c r="R28" i="44"/>
  <c r="Q28" i="44"/>
  <c r="S28" i="44" s="1"/>
  <c r="P28" i="44"/>
  <c r="M28" i="44"/>
  <c r="K28" i="44"/>
  <c r="I28" i="44"/>
  <c r="R27" i="44"/>
  <c r="Q27" i="44"/>
  <c r="S27" i="44" s="1"/>
  <c r="P27" i="44"/>
  <c r="M27" i="44"/>
  <c r="K27" i="44"/>
  <c r="I27" i="44"/>
  <c r="R17" i="45" l="1"/>
  <c r="S17" i="45" s="1"/>
  <c r="R18" i="45"/>
  <c r="S18" i="45" s="1"/>
  <c r="R19" i="45"/>
  <c r="S19" i="45" s="1"/>
  <c r="R20" i="45"/>
  <c r="S20" i="45" s="1"/>
  <c r="R21" i="45"/>
  <c r="S21" i="45" s="1"/>
  <c r="R22" i="45"/>
  <c r="S22" i="45" s="1"/>
  <c r="R23" i="45"/>
  <c r="S23" i="45" s="1"/>
  <c r="R24" i="45"/>
  <c r="S24" i="45" s="1"/>
  <c r="R25" i="45"/>
  <c r="S25" i="45" s="1"/>
  <c r="R26" i="45"/>
  <c r="S26" i="45" s="1"/>
  <c r="R27" i="45"/>
  <c r="S27" i="45" s="1"/>
  <c r="R28" i="45"/>
  <c r="S28" i="45" s="1"/>
  <c r="R29" i="45"/>
  <c r="S29" i="45" s="1"/>
  <c r="R30" i="45"/>
  <c r="S30" i="45" s="1"/>
  <c r="R31" i="45"/>
  <c r="S31" i="45" s="1"/>
  <c r="R32" i="45"/>
  <c r="S32" i="45" s="1"/>
  <c r="R33" i="45"/>
  <c r="S33" i="45" s="1"/>
  <c r="R34" i="45"/>
  <c r="S34" i="45" s="1"/>
  <c r="R35" i="45"/>
  <c r="S35" i="45" s="1"/>
  <c r="R36" i="45"/>
  <c r="S36" i="45" s="1"/>
  <c r="R37" i="45"/>
  <c r="S37" i="45" s="1"/>
  <c r="R38" i="45"/>
  <c r="S38" i="45" s="1"/>
  <c r="R39" i="45"/>
  <c r="S39" i="45" s="1"/>
  <c r="R40" i="45"/>
  <c r="S40" i="45" s="1"/>
  <c r="R41" i="45"/>
  <c r="S41" i="45" s="1"/>
  <c r="R42" i="45"/>
  <c r="S42" i="45" s="1"/>
  <c r="R43" i="45"/>
  <c r="S43" i="45" s="1"/>
  <c r="R44" i="45"/>
  <c r="S44" i="45" s="1"/>
  <c r="R45" i="45"/>
  <c r="S45" i="45" s="1"/>
  <c r="R46" i="45"/>
  <c r="S46" i="45" s="1"/>
  <c r="R47" i="45"/>
  <c r="S47" i="45" s="1"/>
  <c r="R48" i="45"/>
  <c r="S48" i="45" s="1"/>
  <c r="R49" i="45"/>
  <c r="S49" i="45" s="1"/>
  <c r="R50" i="45"/>
  <c r="S50" i="45" s="1"/>
  <c r="R51" i="45"/>
  <c r="S51" i="45" s="1"/>
  <c r="R52" i="45"/>
  <c r="S52" i="45" s="1"/>
  <c r="R53" i="45"/>
  <c r="S53" i="45" s="1"/>
  <c r="R54" i="45"/>
  <c r="S54" i="45" s="1"/>
  <c r="R55" i="45"/>
  <c r="S55" i="45" s="1"/>
  <c r="R56" i="45"/>
  <c r="S56" i="45" s="1"/>
  <c r="R57" i="45"/>
  <c r="S57" i="45" s="1"/>
  <c r="R58" i="45"/>
  <c r="S58" i="45" s="1"/>
  <c r="R59" i="45"/>
  <c r="S59" i="45" s="1"/>
  <c r="R60" i="45"/>
  <c r="S60" i="45" s="1"/>
  <c r="R61" i="45"/>
  <c r="S61" i="45" s="1"/>
  <c r="R62" i="45"/>
  <c r="S62" i="45" s="1"/>
  <c r="R63" i="45"/>
  <c r="S63" i="45" s="1"/>
  <c r="R64" i="45"/>
  <c r="S64" i="45" s="1"/>
  <c r="R65" i="45"/>
  <c r="S65" i="45" s="1"/>
  <c r="R66" i="45"/>
  <c r="S66" i="45" s="1"/>
  <c r="R67" i="45"/>
  <c r="S67" i="45" s="1"/>
  <c r="R68" i="45"/>
  <c r="S68" i="45" s="1"/>
  <c r="R69" i="45"/>
  <c r="S69" i="45" s="1"/>
  <c r="R70" i="45"/>
  <c r="S70" i="45" s="1"/>
  <c r="R71" i="45"/>
  <c r="S71" i="45" s="1"/>
  <c r="R72" i="45"/>
  <c r="S72" i="45" s="1"/>
  <c r="R73" i="45"/>
  <c r="S73" i="45" s="1"/>
  <c r="R74" i="45"/>
  <c r="S74" i="45" s="1"/>
  <c r="R75" i="45"/>
  <c r="S75" i="45" s="1"/>
  <c r="R76" i="45"/>
  <c r="S76" i="45" s="1"/>
  <c r="R77" i="45"/>
  <c r="S77" i="45" s="1"/>
  <c r="R78" i="45"/>
  <c r="S78" i="45" s="1"/>
  <c r="R79" i="45"/>
  <c r="S79" i="45" s="1"/>
  <c r="R80" i="45"/>
  <c r="S80" i="45" s="1"/>
  <c r="R81" i="45"/>
  <c r="S81" i="45" s="1"/>
  <c r="R82" i="45"/>
  <c r="S82" i="45" s="1"/>
  <c r="R83" i="45"/>
  <c r="S83" i="45" s="1"/>
  <c r="R84" i="45"/>
  <c r="S84" i="45" s="1"/>
  <c r="R85" i="45"/>
  <c r="S85" i="45" s="1"/>
  <c r="R86" i="45"/>
  <c r="S86" i="45" s="1"/>
  <c r="R87" i="45"/>
  <c r="S87" i="45" s="1"/>
  <c r="R88" i="45"/>
  <c r="S88" i="45" s="1"/>
  <c r="R89" i="45"/>
  <c r="S89" i="45" s="1"/>
  <c r="R90" i="45"/>
  <c r="S90" i="45" s="1"/>
  <c r="R91" i="45"/>
  <c r="S91" i="45" s="1"/>
  <c r="R92" i="45"/>
  <c r="S92" i="45" s="1"/>
  <c r="R93" i="45"/>
  <c r="S93" i="45" s="1"/>
  <c r="R94" i="45"/>
  <c r="S94" i="45" s="1"/>
  <c r="R95" i="45"/>
  <c r="S95" i="45" s="1"/>
  <c r="R96" i="45"/>
  <c r="S96" i="45" s="1"/>
  <c r="R97" i="45"/>
  <c r="S97" i="45" s="1"/>
  <c r="R98" i="45"/>
  <c r="S98" i="45" s="1"/>
  <c r="R99" i="45"/>
  <c r="S99" i="45" s="1"/>
  <c r="R100" i="45"/>
  <c r="S100" i="45" s="1"/>
  <c r="R101" i="45"/>
  <c r="S101" i="45" s="1"/>
  <c r="R102" i="45"/>
  <c r="S102" i="45" s="1"/>
  <c r="R103" i="45"/>
  <c r="S103" i="45" s="1"/>
  <c r="R104" i="45"/>
  <c r="S104" i="45" s="1"/>
  <c r="R105" i="45"/>
  <c r="S105" i="45" s="1"/>
  <c r="R106" i="45"/>
  <c r="S106" i="45" s="1"/>
  <c r="R107" i="45"/>
  <c r="S107" i="45" s="1"/>
  <c r="R108" i="45"/>
  <c r="S108" i="45" s="1"/>
  <c r="R109" i="45"/>
  <c r="S109" i="45" s="1"/>
  <c r="R110" i="45"/>
  <c r="S110" i="45" s="1"/>
  <c r="R111" i="45"/>
  <c r="S111" i="45" s="1"/>
  <c r="R112" i="45"/>
  <c r="S112" i="45" s="1"/>
  <c r="R113" i="45"/>
  <c r="S113" i="45" s="1"/>
  <c r="R114" i="45"/>
  <c r="S114" i="45" s="1"/>
  <c r="R115" i="45"/>
  <c r="S115" i="45" s="1"/>
  <c r="R116" i="45"/>
  <c r="S116" i="45" s="1"/>
  <c r="R117" i="45"/>
  <c r="S117" i="45" s="1"/>
  <c r="R118" i="45"/>
  <c r="S118" i="45" s="1"/>
  <c r="R119" i="45"/>
  <c r="S119" i="45" s="1"/>
  <c r="R120" i="45"/>
  <c r="S120" i="45" s="1"/>
  <c r="R121" i="45"/>
  <c r="S121" i="45" s="1"/>
  <c r="R122" i="45"/>
  <c r="S122" i="45" s="1"/>
  <c r="R123" i="45"/>
  <c r="S123" i="45" s="1"/>
  <c r="R124" i="45"/>
  <c r="S124" i="45" s="1"/>
  <c r="R125" i="45"/>
  <c r="S125" i="45" s="1"/>
  <c r="R126" i="45"/>
  <c r="S126" i="45" s="1"/>
  <c r="R127" i="45"/>
  <c r="S127" i="45" s="1"/>
  <c r="R128" i="45"/>
  <c r="S128" i="45" s="1"/>
  <c r="R129" i="45"/>
  <c r="S129" i="45" s="1"/>
  <c r="R130" i="45"/>
  <c r="S130" i="45" s="1"/>
  <c r="R131" i="45"/>
  <c r="S131" i="45" s="1"/>
  <c r="R132" i="45"/>
  <c r="S132" i="45" s="1"/>
  <c r="R133" i="45"/>
  <c r="S133" i="45" s="1"/>
  <c r="R134" i="45"/>
  <c r="S134" i="45" s="1"/>
  <c r="R135" i="45"/>
  <c r="S135" i="45" s="1"/>
  <c r="R136" i="45"/>
  <c r="S136" i="45" s="1"/>
  <c r="R137" i="45"/>
  <c r="S137" i="45" s="1"/>
  <c r="R138" i="45"/>
  <c r="S138" i="45" s="1"/>
  <c r="R139" i="45"/>
  <c r="S139" i="45" s="1"/>
  <c r="R140" i="45"/>
  <c r="S140" i="45" s="1"/>
  <c r="R141" i="45"/>
  <c r="S141" i="45" s="1"/>
  <c r="R142" i="45"/>
  <c r="S142" i="45" s="1"/>
  <c r="R143" i="45"/>
  <c r="S143" i="45" s="1"/>
  <c r="R144" i="45"/>
  <c r="S144" i="45" s="1"/>
  <c r="R145" i="45"/>
  <c r="S145" i="45" s="1"/>
  <c r="R146" i="45"/>
  <c r="S146" i="45" s="1"/>
  <c r="R147" i="45"/>
  <c r="S147" i="45" s="1"/>
  <c r="R148" i="45"/>
  <c r="S148" i="45" s="1"/>
  <c r="R149" i="45"/>
  <c r="S149" i="45" s="1"/>
  <c r="R150" i="45"/>
  <c r="S150" i="45" s="1"/>
  <c r="R151" i="45"/>
  <c r="S151" i="45" s="1"/>
  <c r="R152" i="45"/>
  <c r="S152" i="45" s="1"/>
  <c r="R153" i="45"/>
  <c r="S153" i="45" s="1"/>
  <c r="R154" i="45"/>
  <c r="S154" i="45" s="1"/>
  <c r="R155" i="45"/>
  <c r="S155" i="45" s="1"/>
  <c r="R156" i="45"/>
  <c r="S156" i="45" s="1"/>
  <c r="R157" i="45"/>
  <c r="S157" i="45" s="1"/>
  <c r="R158" i="45"/>
  <c r="S158" i="45" s="1"/>
  <c r="R159" i="45"/>
  <c r="S159" i="45" s="1"/>
  <c r="R160" i="45"/>
  <c r="S160" i="45" s="1"/>
  <c r="R161" i="45"/>
  <c r="S161" i="45" s="1"/>
  <c r="R162" i="45"/>
  <c r="S162" i="45" s="1"/>
  <c r="R163" i="45"/>
  <c r="S163" i="45" s="1"/>
  <c r="R164" i="45"/>
  <c r="S164" i="45" s="1"/>
  <c r="R165" i="45"/>
  <c r="S165" i="45" s="1"/>
  <c r="R166" i="45"/>
  <c r="S166" i="45" s="1"/>
  <c r="R167" i="45"/>
  <c r="S167" i="45" s="1"/>
  <c r="R168" i="45"/>
  <c r="S168" i="45" s="1"/>
  <c r="R169" i="45"/>
  <c r="S169" i="45" s="1"/>
  <c r="R170" i="45"/>
  <c r="S170" i="45" s="1"/>
  <c r="R171" i="45"/>
  <c r="S171" i="45" s="1"/>
  <c r="R172" i="45"/>
  <c r="S172" i="45" s="1"/>
  <c r="R173" i="45"/>
  <c r="S173" i="45" s="1"/>
  <c r="R174" i="45"/>
  <c r="S174" i="45" s="1"/>
  <c r="R175" i="45"/>
  <c r="S175" i="45" s="1"/>
  <c r="R176" i="45"/>
  <c r="S176" i="45" s="1"/>
  <c r="R177" i="45"/>
  <c r="S177" i="45" s="1"/>
  <c r="R178" i="45"/>
  <c r="S178" i="45" s="1"/>
  <c r="R179" i="45"/>
  <c r="S179" i="45" s="1"/>
  <c r="R180" i="45"/>
  <c r="S180" i="45" s="1"/>
  <c r="R181" i="45"/>
  <c r="S181" i="45" s="1"/>
  <c r="R182" i="45"/>
  <c r="S182" i="45" s="1"/>
  <c r="R183" i="45"/>
  <c r="S183" i="45" s="1"/>
  <c r="R184" i="45"/>
  <c r="S184" i="45" s="1"/>
  <c r="R185" i="45"/>
  <c r="S185" i="45" s="1"/>
  <c r="R186" i="45"/>
  <c r="S186" i="45" s="1"/>
  <c r="R187" i="45"/>
  <c r="S187" i="45" s="1"/>
  <c r="R188" i="45"/>
  <c r="S188" i="45" s="1"/>
  <c r="R189" i="45"/>
  <c r="S189" i="45" s="1"/>
  <c r="R190" i="45"/>
  <c r="S190" i="45" s="1"/>
  <c r="R191" i="45"/>
  <c r="S191" i="45" s="1"/>
  <c r="R192" i="45"/>
  <c r="S192" i="45" s="1"/>
  <c r="R193" i="45"/>
  <c r="S193" i="45" s="1"/>
  <c r="R194" i="45"/>
  <c r="S194" i="45" s="1"/>
  <c r="R195" i="45"/>
  <c r="S195" i="45" s="1"/>
  <c r="R196" i="45"/>
  <c r="S196" i="45" s="1"/>
  <c r="R197" i="45"/>
  <c r="S197" i="45" s="1"/>
  <c r="R198" i="45"/>
  <c r="S198" i="45" s="1"/>
  <c r="R199" i="45"/>
  <c r="S199" i="45" s="1"/>
  <c r="R200" i="45"/>
  <c r="S200" i="45" s="1"/>
  <c r="R201" i="45"/>
  <c r="S201" i="45" s="1"/>
  <c r="R202" i="45"/>
  <c r="S202" i="45" s="1"/>
  <c r="R203" i="45"/>
  <c r="S203" i="45" s="1"/>
  <c r="R204" i="45"/>
  <c r="S204" i="45" s="1"/>
  <c r="R205" i="45"/>
  <c r="S205" i="45" s="1"/>
  <c r="R206" i="45"/>
  <c r="S206" i="45" s="1"/>
  <c r="R207" i="45"/>
  <c r="S207" i="45" s="1"/>
  <c r="R208" i="45"/>
  <c r="S208" i="45" s="1"/>
  <c r="R209" i="45"/>
  <c r="S209" i="45" s="1"/>
  <c r="R210" i="45"/>
  <c r="S210" i="45" s="1"/>
  <c r="R211" i="45"/>
  <c r="S211" i="45" s="1"/>
  <c r="R212" i="45"/>
  <c r="S212" i="45" s="1"/>
  <c r="R213" i="45"/>
  <c r="S213" i="45" s="1"/>
  <c r="R214" i="45"/>
  <c r="S214" i="45" s="1"/>
  <c r="R215" i="45"/>
  <c r="S215" i="45" s="1"/>
  <c r="R216" i="45"/>
  <c r="S216" i="45" s="1"/>
  <c r="R217" i="45"/>
  <c r="S217" i="45" s="1"/>
  <c r="R218" i="45"/>
  <c r="S218" i="45" s="1"/>
  <c r="R219" i="45"/>
  <c r="S219" i="45" s="1"/>
  <c r="R220" i="45"/>
  <c r="S220" i="45" s="1"/>
  <c r="R221" i="45"/>
  <c r="S221" i="45" s="1"/>
  <c r="R222" i="45"/>
  <c r="S222" i="45" s="1"/>
  <c r="R223" i="45"/>
  <c r="S223" i="45" s="1"/>
  <c r="R224" i="45"/>
  <c r="S224" i="45" s="1"/>
  <c r="R225" i="45"/>
  <c r="S225" i="45" s="1"/>
  <c r="R226" i="45"/>
  <c r="S226" i="45" s="1"/>
  <c r="R227" i="45"/>
  <c r="S227" i="45" s="1"/>
  <c r="R228" i="45"/>
  <c r="S228" i="45" s="1"/>
  <c r="R229" i="45"/>
  <c r="S229" i="45" s="1"/>
  <c r="R230" i="45"/>
  <c r="S230" i="45" s="1"/>
  <c r="R231" i="45"/>
  <c r="S231" i="45" s="1"/>
  <c r="R232" i="45"/>
  <c r="S232" i="45" s="1"/>
  <c r="R233" i="45"/>
  <c r="S233" i="45" s="1"/>
  <c r="R234" i="45"/>
  <c r="S234" i="45" s="1"/>
  <c r="R235" i="45"/>
  <c r="S235" i="45" s="1"/>
  <c r="R236" i="45"/>
  <c r="S236" i="45" s="1"/>
  <c r="R237" i="45"/>
  <c r="S237" i="45" s="1"/>
  <c r="R238" i="45"/>
  <c r="S238" i="45" s="1"/>
  <c r="R239" i="45"/>
  <c r="S239" i="45" s="1"/>
  <c r="R240" i="45"/>
  <c r="S240" i="45" s="1"/>
  <c r="R241" i="45"/>
  <c r="S241" i="45" s="1"/>
  <c r="R242" i="45"/>
  <c r="S242" i="45" s="1"/>
  <c r="R243" i="45"/>
  <c r="S243" i="45" s="1"/>
  <c r="R244" i="45"/>
  <c r="S244" i="45" s="1"/>
  <c r="R245" i="45"/>
  <c r="S245" i="45" s="1"/>
  <c r="R246" i="45"/>
  <c r="S246" i="45" s="1"/>
  <c r="R247" i="45"/>
  <c r="S247" i="45" s="1"/>
  <c r="R248" i="45"/>
  <c r="S248" i="45" s="1"/>
  <c r="R249" i="45"/>
  <c r="S249" i="45" s="1"/>
  <c r="R250" i="45"/>
  <c r="S250" i="45" s="1"/>
  <c r="R251" i="45"/>
  <c r="S251" i="45" s="1"/>
  <c r="R252" i="45"/>
  <c r="S252" i="45" s="1"/>
  <c r="R253" i="45"/>
  <c r="S253" i="45" s="1"/>
  <c r="R254" i="45"/>
  <c r="S254" i="45" s="1"/>
  <c r="R255" i="45"/>
  <c r="S255" i="45" s="1"/>
  <c r="R256" i="45"/>
  <c r="S256" i="45" s="1"/>
  <c r="R257" i="45"/>
  <c r="S257" i="45" s="1"/>
  <c r="R258" i="45"/>
  <c r="S258" i="45" s="1"/>
  <c r="R259" i="45"/>
  <c r="S259" i="45" s="1"/>
  <c r="R260" i="45"/>
  <c r="S260" i="45" s="1"/>
  <c r="R261" i="45"/>
  <c r="S261" i="45" s="1"/>
  <c r="R262" i="45"/>
  <c r="S262" i="45" s="1"/>
  <c r="R263" i="45"/>
  <c r="S263" i="45" s="1"/>
  <c r="R264" i="45"/>
  <c r="S264" i="45" s="1"/>
  <c r="R265" i="45"/>
  <c r="S265" i="45" s="1"/>
  <c r="R266" i="45"/>
  <c r="S266" i="45" s="1"/>
  <c r="R267" i="45"/>
  <c r="S267" i="45" s="1"/>
  <c r="R268" i="45"/>
  <c r="S268" i="45" s="1"/>
  <c r="R269" i="45"/>
  <c r="S269" i="45" s="1"/>
  <c r="R270" i="45"/>
  <c r="S270" i="45" s="1"/>
  <c r="R271" i="45"/>
  <c r="S271" i="45" s="1"/>
  <c r="R272" i="45"/>
  <c r="S272" i="45" s="1"/>
  <c r="R273" i="45"/>
  <c r="S273" i="45" s="1"/>
  <c r="R274" i="45"/>
  <c r="S274" i="45" s="1"/>
  <c r="R275" i="45"/>
  <c r="S275" i="45" s="1"/>
  <c r="R276" i="45"/>
  <c r="S276" i="45" s="1"/>
  <c r="R277" i="45"/>
  <c r="S277" i="45" s="1"/>
  <c r="R278" i="45"/>
  <c r="S278" i="45" s="1"/>
  <c r="R279" i="45"/>
  <c r="S279" i="45" s="1"/>
  <c r="R280" i="45"/>
  <c r="S280" i="45" s="1"/>
  <c r="R281" i="45"/>
  <c r="S281" i="45" s="1"/>
  <c r="R282" i="45"/>
  <c r="S282" i="45" s="1"/>
  <c r="R283" i="45"/>
  <c r="S283" i="45" s="1"/>
  <c r="R284" i="45"/>
  <c r="S284" i="45" s="1"/>
  <c r="R285" i="45"/>
  <c r="S285" i="45" s="1"/>
  <c r="R286" i="45"/>
  <c r="S286" i="45" s="1"/>
  <c r="R287" i="45"/>
  <c r="S287" i="45" s="1"/>
  <c r="R288" i="45"/>
  <c r="S288" i="45" s="1"/>
  <c r="R289" i="45"/>
  <c r="S289" i="45" s="1"/>
  <c r="R290" i="45"/>
  <c r="S290" i="45" s="1"/>
  <c r="R291" i="45"/>
  <c r="S291" i="45" s="1"/>
  <c r="R292" i="45"/>
  <c r="S292" i="45" s="1"/>
  <c r="R293" i="45"/>
  <c r="S293" i="45" s="1"/>
  <c r="R294" i="45"/>
  <c r="S294" i="45" s="1"/>
  <c r="R295" i="45"/>
  <c r="S295" i="45" s="1"/>
  <c r="R296" i="45"/>
  <c r="S296" i="45" s="1"/>
  <c r="R297" i="45"/>
  <c r="S297" i="45" s="1"/>
  <c r="R298" i="45"/>
  <c r="S298" i="45" s="1"/>
  <c r="R299" i="45"/>
  <c r="S299" i="45" s="1"/>
  <c r="R300" i="45"/>
  <c r="S300" i="45" s="1"/>
  <c r="R301" i="45"/>
  <c r="S301" i="45" s="1"/>
  <c r="R302" i="45"/>
  <c r="S302" i="45" s="1"/>
  <c r="R303" i="45"/>
  <c r="S303" i="45" s="1"/>
  <c r="R304" i="45"/>
  <c r="S304" i="45" s="1"/>
  <c r="R305" i="45"/>
  <c r="S305" i="45" s="1"/>
  <c r="R306" i="45"/>
  <c r="S306" i="45" s="1"/>
  <c r="R307" i="45"/>
  <c r="S307" i="45" s="1"/>
  <c r="R308" i="45"/>
  <c r="S308" i="45" s="1"/>
  <c r="R309" i="45"/>
  <c r="S309" i="45" s="1"/>
  <c r="R310" i="45"/>
  <c r="S310" i="45" s="1"/>
  <c r="R311" i="45"/>
  <c r="S311" i="45" s="1"/>
  <c r="R312" i="45"/>
  <c r="S312" i="45" s="1"/>
  <c r="R313" i="45"/>
  <c r="S313" i="45" s="1"/>
  <c r="R314" i="45"/>
  <c r="S314" i="45" s="1"/>
  <c r="R315" i="45"/>
  <c r="S315" i="45" s="1"/>
  <c r="R316" i="45"/>
  <c r="S316" i="45" s="1"/>
  <c r="R7" i="45"/>
  <c r="S7" i="45" s="1"/>
  <c r="R8" i="45"/>
  <c r="S8" i="45" s="1"/>
  <c r="R9" i="45"/>
  <c r="S9" i="45" s="1"/>
  <c r="R10" i="45"/>
  <c r="S10" i="45" s="1"/>
  <c r="R11" i="45"/>
  <c r="S11" i="45" s="1"/>
  <c r="R12" i="45"/>
  <c r="S12" i="45" s="1"/>
  <c r="R13" i="45"/>
  <c r="S13" i="45" s="1"/>
  <c r="R14" i="45"/>
  <c r="S14" i="45" s="1"/>
  <c r="R15" i="45"/>
  <c r="S15" i="45" s="1"/>
  <c r="R16" i="45"/>
  <c r="S16" i="45" s="1"/>
  <c r="P19" i="45"/>
  <c r="P20" i="45"/>
  <c r="P21" i="45"/>
  <c r="P22" i="45"/>
  <c r="P23" i="45"/>
  <c r="P24" i="45"/>
  <c r="P25" i="45"/>
  <c r="P26" i="45"/>
  <c r="P27" i="45"/>
  <c r="P28" i="45"/>
  <c r="P29" i="45"/>
  <c r="P30" i="45"/>
  <c r="P31" i="45"/>
  <c r="P32" i="45"/>
  <c r="P33" i="45"/>
  <c r="P34" i="45"/>
  <c r="P35" i="45"/>
  <c r="P36" i="45"/>
  <c r="P37" i="45"/>
  <c r="P38" i="45"/>
  <c r="P39" i="45"/>
  <c r="P40" i="45"/>
  <c r="P41" i="45"/>
  <c r="P42" i="45"/>
  <c r="P43" i="45"/>
  <c r="P44" i="45"/>
  <c r="P45" i="45"/>
  <c r="P46" i="45"/>
  <c r="P47" i="45"/>
  <c r="P48" i="45"/>
  <c r="P49" i="45"/>
  <c r="P50" i="45"/>
  <c r="P51" i="45"/>
  <c r="P52" i="45"/>
  <c r="P53" i="45"/>
  <c r="P54" i="45"/>
  <c r="P55" i="45"/>
  <c r="P56" i="45"/>
  <c r="P57" i="45"/>
  <c r="P58" i="45"/>
  <c r="P59" i="45"/>
  <c r="P60" i="45"/>
  <c r="P61" i="45"/>
  <c r="P62" i="45"/>
  <c r="P63" i="45"/>
  <c r="P64" i="45"/>
  <c r="P65" i="45"/>
  <c r="P66" i="45"/>
  <c r="P67" i="45"/>
  <c r="P68" i="45"/>
  <c r="P69" i="45"/>
  <c r="P70" i="45"/>
  <c r="P71" i="45"/>
  <c r="P72" i="45"/>
  <c r="P73" i="45"/>
  <c r="P74" i="45"/>
  <c r="P75" i="45"/>
  <c r="P76" i="45"/>
  <c r="P77" i="45"/>
  <c r="P78" i="45"/>
  <c r="P79" i="45"/>
  <c r="P80" i="45"/>
  <c r="P81" i="45"/>
  <c r="P82" i="45"/>
  <c r="P83" i="45"/>
  <c r="P84" i="45"/>
  <c r="P85" i="45"/>
  <c r="P86" i="45"/>
  <c r="P87" i="45"/>
  <c r="P88" i="45"/>
  <c r="P89" i="45"/>
  <c r="P90" i="45"/>
  <c r="P91" i="45"/>
  <c r="P92" i="45"/>
  <c r="P93" i="45"/>
  <c r="P94" i="45"/>
  <c r="P95" i="45"/>
  <c r="P96" i="45"/>
  <c r="P97" i="45"/>
  <c r="P98" i="45"/>
  <c r="P99" i="45"/>
  <c r="P100" i="45"/>
  <c r="P101" i="45"/>
  <c r="P102" i="45"/>
  <c r="P103" i="45"/>
  <c r="P104" i="45"/>
  <c r="P105" i="45"/>
  <c r="P106" i="45"/>
  <c r="P107" i="45"/>
  <c r="P108" i="45"/>
  <c r="P109" i="45"/>
  <c r="P110" i="45"/>
  <c r="P111" i="45"/>
  <c r="P112" i="45"/>
  <c r="P113" i="45"/>
  <c r="P114" i="45"/>
  <c r="P115" i="45"/>
  <c r="P116" i="45"/>
  <c r="P117" i="45"/>
  <c r="P118" i="45"/>
  <c r="P119" i="45"/>
  <c r="P120" i="45"/>
  <c r="P121" i="45"/>
  <c r="P122" i="45"/>
  <c r="P123" i="45"/>
  <c r="P124" i="45"/>
  <c r="P125" i="45"/>
  <c r="P126" i="45"/>
  <c r="P127" i="45"/>
  <c r="P128" i="45"/>
  <c r="P129" i="45"/>
  <c r="P130" i="45"/>
  <c r="P131" i="45"/>
  <c r="P132" i="45"/>
  <c r="P133" i="45"/>
  <c r="P134" i="45"/>
  <c r="P135" i="45"/>
  <c r="P136" i="45"/>
  <c r="P137" i="45"/>
  <c r="P138" i="45"/>
  <c r="P139" i="45"/>
  <c r="P140" i="45"/>
  <c r="P141" i="45"/>
  <c r="P142" i="45"/>
  <c r="P143" i="45"/>
  <c r="P144" i="45"/>
  <c r="P145" i="45"/>
  <c r="P146" i="45"/>
  <c r="P147" i="45"/>
  <c r="P148" i="45"/>
  <c r="P149" i="45"/>
  <c r="P150" i="45"/>
  <c r="P151" i="45"/>
  <c r="P152" i="45"/>
  <c r="P153" i="45"/>
  <c r="P154" i="45"/>
  <c r="P155" i="45"/>
  <c r="P156" i="45"/>
  <c r="P157" i="45"/>
  <c r="P158" i="45"/>
  <c r="P159" i="45"/>
  <c r="P160" i="45"/>
  <c r="P161" i="45"/>
  <c r="P162" i="45"/>
  <c r="P163" i="45"/>
  <c r="P164" i="45"/>
  <c r="P165" i="45"/>
  <c r="P166" i="45"/>
  <c r="P167" i="45"/>
  <c r="P168" i="45"/>
  <c r="P169" i="45"/>
  <c r="P170" i="45"/>
  <c r="P171" i="45"/>
  <c r="P172" i="45"/>
  <c r="P173" i="45"/>
  <c r="P174" i="45"/>
  <c r="P175" i="45"/>
  <c r="P176" i="45"/>
  <c r="P177" i="45"/>
  <c r="P178" i="45"/>
  <c r="P179" i="45"/>
  <c r="P180" i="45"/>
  <c r="P181" i="45"/>
  <c r="P182" i="45"/>
  <c r="P183" i="45"/>
  <c r="P184" i="45"/>
  <c r="P185" i="45"/>
  <c r="P186" i="45"/>
  <c r="P187" i="45"/>
  <c r="P188" i="45"/>
  <c r="P189" i="45"/>
  <c r="P190" i="45"/>
  <c r="P191" i="45"/>
  <c r="P192" i="45"/>
  <c r="P193" i="45"/>
  <c r="P194" i="45"/>
  <c r="P195" i="45"/>
  <c r="P196" i="45"/>
  <c r="P197" i="45"/>
  <c r="P198" i="45"/>
  <c r="P199" i="45"/>
  <c r="P200" i="45"/>
  <c r="P201" i="45"/>
  <c r="P202" i="45"/>
  <c r="P203" i="45"/>
  <c r="P204" i="45"/>
  <c r="P205" i="45"/>
  <c r="P206" i="45"/>
  <c r="P207" i="45"/>
  <c r="P208" i="45"/>
  <c r="P209" i="45"/>
  <c r="P210" i="45"/>
  <c r="P211" i="45"/>
  <c r="P212" i="45"/>
  <c r="P213" i="45"/>
  <c r="P214" i="45"/>
  <c r="P215" i="45"/>
  <c r="P216" i="45"/>
  <c r="P217" i="45"/>
  <c r="P218" i="45"/>
  <c r="P219" i="45"/>
  <c r="P220" i="45"/>
  <c r="P221" i="45"/>
  <c r="P222" i="45"/>
  <c r="P223" i="45"/>
  <c r="P224" i="45"/>
  <c r="P225" i="45"/>
  <c r="P226" i="45"/>
  <c r="P227" i="45"/>
  <c r="P228" i="45"/>
  <c r="P229" i="45"/>
  <c r="P230" i="45"/>
  <c r="P231" i="45"/>
  <c r="P232" i="45"/>
  <c r="P233" i="45"/>
  <c r="P234" i="45"/>
  <c r="P235" i="45"/>
  <c r="P236" i="45"/>
  <c r="P237" i="45"/>
  <c r="P238" i="45"/>
  <c r="P239" i="45"/>
  <c r="P240" i="45"/>
  <c r="P241" i="45"/>
  <c r="P242" i="45"/>
  <c r="P243" i="45"/>
  <c r="P244" i="45"/>
  <c r="P245" i="45"/>
  <c r="P246" i="45"/>
  <c r="P247" i="45"/>
  <c r="P248" i="45"/>
  <c r="P249" i="45"/>
  <c r="P250" i="45"/>
  <c r="P251" i="45"/>
  <c r="P252" i="45"/>
  <c r="P253" i="45"/>
  <c r="P254" i="45"/>
  <c r="P255" i="45"/>
  <c r="P256" i="45"/>
  <c r="P257" i="45"/>
  <c r="P258" i="45"/>
  <c r="P259" i="45"/>
  <c r="P260" i="45"/>
  <c r="P261" i="45"/>
  <c r="P262" i="45"/>
  <c r="P263" i="45"/>
  <c r="P264" i="45"/>
  <c r="P265" i="45"/>
  <c r="P266" i="45"/>
  <c r="P267" i="45"/>
  <c r="P268" i="45"/>
  <c r="P269" i="45"/>
  <c r="P270" i="45"/>
  <c r="P271" i="45"/>
  <c r="P272" i="45"/>
  <c r="P273" i="45"/>
  <c r="P274" i="45"/>
  <c r="P275" i="45"/>
  <c r="P276" i="45"/>
  <c r="P277" i="45"/>
  <c r="P278" i="45"/>
  <c r="P279" i="45"/>
  <c r="P280" i="45"/>
  <c r="P281" i="45"/>
  <c r="P282" i="45"/>
  <c r="P283" i="45"/>
  <c r="P284" i="45"/>
  <c r="P285" i="45"/>
  <c r="P286" i="45"/>
  <c r="P287" i="45"/>
  <c r="P288" i="45"/>
  <c r="P289" i="45"/>
  <c r="P290" i="45"/>
  <c r="P291" i="45"/>
  <c r="P292" i="45"/>
  <c r="P293" i="45"/>
  <c r="P294" i="45"/>
  <c r="P295" i="45"/>
  <c r="P296" i="45"/>
  <c r="P297" i="45"/>
  <c r="P298" i="45"/>
  <c r="P299" i="45"/>
  <c r="P300" i="45"/>
  <c r="P301" i="45"/>
  <c r="P302" i="45"/>
  <c r="P303" i="45"/>
  <c r="P304" i="45"/>
  <c r="P305" i="45"/>
  <c r="P306" i="45"/>
  <c r="P307" i="45"/>
  <c r="P308" i="45"/>
  <c r="P309" i="45"/>
  <c r="P310" i="45"/>
  <c r="P311" i="45"/>
  <c r="P312" i="45"/>
  <c r="P313" i="45"/>
  <c r="P314" i="45"/>
  <c r="P315" i="45"/>
  <c r="P316" i="45"/>
  <c r="P18" i="45"/>
  <c r="Q17" i="45"/>
  <c r="Q18" i="45"/>
  <c r="Q19" i="45"/>
  <c r="Q20" i="45"/>
  <c r="Q21" i="45"/>
  <c r="Q22" i="45"/>
  <c r="Q23" i="45"/>
  <c r="Q24" i="45"/>
  <c r="Q25" i="45"/>
  <c r="Q26" i="45"/>
  <c r="Q27" i="45"/>
  <c r="Q28" i="45"/>
  <c r="Q29" i="45"/>
  <c r="Q30" i="45"/>
  <c r="Q31" i="45"/>
  <c r="Q32" i="45"/>
  <c r="Q33" i="45"/>
  <c r="Q34" i="45"/>
  <c r="Q35" i="45"/>
  <c r="Q36" i="45"/>
  <c r="Q37" i="45"/>
  <c r="Q38" i="45"/>
  <c r="Q39" i="45"/>
  <c r="Q40" i="45"/>
  <c r="Q41" i="45"/>
  <c r="Q42" i="45"/>
  <c r="Q43" i="45"/>
  <c r="Q44" i="45"/>
  <c r="Q45" i="45"/>
  <c r="Q46" i="45"/>
  <c r="Q47" i="45"/>
  <c r="Q48" i="45"/>
  <c r="Q49" i="45"/>
  <c r="Q50" i="45"/>
  <c r="Q51" i="45"/>
  <c r="Q52" i="45"/>
  <c r="Q53" i="45"/>
  <c r="Q54" i="45"/>
  <c r="Q55" i="45"/>
  <c r="Q56" i="45"/>
  <c r="Q57" i="45"/>
  <c r="Q58" i="45"/>
  <c r="Q59" i="45"/>
  <c r="Q60" i="45"/>
  <c r="Q61" i="45"/>
  <c r="Q62" i="45"/>
  <c r="Q63" i="45"/>
  <c r="Q64" i="45"/>
  <c r="Q65" i="45"/>
  <c r="Q66" i="45"/>
  <c r="Q67" i="45"/>
  <c r="Q68" i="45"/>
  <c r="Q69" i="45"/>
  <c r="Q70" i="45"/>
  <c r="Q71" i="45"/>
  <c r="Q72" i="45"/>
  <c r="Q73" i="45"/>
  <c r="Q74" i="45"/>
  <c r="Q75" i="45"/>
  <c r="Q76" i="45"/>
  <c r="Q77" i="45"/>
  <c r="Q78" i="45"/>
  <c r="Q79" i="45"/>
  <c r="Q80" i="45"/>
  <c r="Q81" i="45"/>
  <c r="Q82" i="45"/>
  <c r="Q83" i="45"/>
  <c r="Q84" i="45"/>
  <c r="Q85" i="45"/>
  <c r="Q86" i="45"/>
  <c r="Q87" i="45"/>
  <c r="Q88" i="45"/>
  <c r="Q89" i="45"/>
  <c r="Q90" i="45"/>
  <c r="Q91" i="45"/>
  <c r="Q92" i="45"/>
  <c r="Q93" i="45"/>
  <c r="Q94" i="45"/>
  <c r="Q95" i="45"/>
  <c r="Q96" i="45"/>
  <c r="Q97" i="45"/>
  <c r="Q98" i="45"/>
  <c r="Q99" i="45"/>
  <c r="Q100" i="45"/>
  <c r="Q101" i="45"/>
  <c r="Q102" i="45"/>
  <c r="Q103" i="45"/>
  <c r="Q104" i="45"/>
  <c r="Q105" i="45"/>
  <c r="Q106" i="45"/>
  <c r="Q107" i="45"/>
  <c r="Q108" i="45"/>
  <c r="Q109" i="45"/>
  <c r="Q110" i="45"/>
  <c r="Q111" i="45"/>
  <c r="Q112" i="45"/>
  <c r="Q113" i="45"/>
  <c r="Q114" i="45"/>
  <c r="Q115" i="45"/>
  <c r="Q116" i="45"/>
  <c r="Q117" i="45"/>
  <c r="Q118" i="45"/>
  <c r="Q119" i="45"/>
  <c r="Q120" i="45"/>
  <c r="Q121" i="45"/>
  <c r="Q122" i="45"/>
  <c r="Q123" i="45"/>
  <c r="Q124" i="45"/>
  <c r="Q125" i="45"/>
  <c r="Q126" i="45"/>
  <c r="Q127" i="45"/>
  <c r="Q128" i="45"/>
  <c r="Q129" i="45"/>
  <c r="Q130" i="45"/>
  <c r="Q131" i="45"/>
  <c r="Q132" i="45"/>
  <c r="Q133" i="45"/>
  <c r="Q134" i="45"/>
  <c r="Q135" i="45"/>
  <c r="Q136" i="45"/>
  <c r="Q137" i="45"/>
  <c r="Q138" i="45"/>
  <c r="Q139" i="45"/>
  <c r="Q140" i="45"/>
  <c r="Q141" i="45"/>
  <c r="Q142" i="45"/>
  <c r="Q143" i="45"/>
  <c r="Q144" i="45"/>
  <c r="Q145" i="45"/>
  <c r="Q146" i="45"/>
  <c r="Q147" i="45"/>
  <c r="Q148" i="45"/>
  <c r="Q149" i="45"/>
  <c r="Q150" i="45"/>
  <c r="Q151" i="45"/>
  <c r="Q152" i="45"/>
  <c r="Q153" i="45"/>
  <c r="Q154" i="45"/>
  <c r="Q155" i="45"/>
  <c r="Q156" i="45"/>
  <c r="Q157" i="45"/>
  <c r="Q158" i="45"/>
  <c r="Q159" i="45"/>
  <c r="Q160" i="45"/>
  <c r="Q161" i="45"/>
  <c r="Q162" i="45"/>
  <c r="Q163" i="45"/>
  <c r="Q164" i="45"/>
  <c r="Q165" i="45"/>
  <c r="Q166" i="45"/>
  <c r="Q167" i="45"/>
  <c r="Q168" i="45"/>
  <c r="Q169" i="45"/>
  <c r="Q170" i="45"/>
  <c r="Q171" i="45"/>
  <c r="Q172" i="45"/>
  <c r="Q173" i="45"/>
  <c r="Q174" i="45"/>
  <c r="Q175" i="45"/>
  <c r="Q176" i="45"/>
  <c r="Q177" i="45"/>
  <c r="Q178" i="45"/>
  <c r="Q179" i="45"/>
  <c r="Q180" i="45"/>
  <c r="Q181" i="45"/>
  <c r="Q182" i="45"/>
  <c r="Q183" i="45"/>
  <c r="Q184" i="45"/>
  <c r="Q185" i="45"/>
  <c r="Q186" i="45"/>
  <c r="Q187" i="45"/>
  <c r="Q188" i="45"/>
  <c r="Q189" i="45"/>
  <c r="Q190" i="45"/>
  <c r="Q191" i="45"/>
  <c r="Q192" i="45"/>
  <c r="Q193" i="45"/>
  <c r="Q194" i="45"/>
  <c r="Q195" i="45"/>
  <c r="Q196" i="45"/>
  <c r="Q197" i="45"/>
  <c r="Q198" i="45"/>
  <c r="Q199" i="45"/>
  <c r="Q200" i="45"/>
  <c r="Q201" i="45"/>
  <c r="Q202" i="45"/>
  <c r="Q203" i="45"/>
  <c r="Q204" i="45"/>
  <c r="Q205" i="45"/>
  <c r="Q206" i="45"/>
  <c r="Q207" i="45"/>
  <c r="Q208" i="45"/>
  <c r="Q209" i="45"/>
  <c r="Q210" i="45"/>
  <c r="Q211" i="45"/>
  <c r="Q212" i="45"/>
  <c r="Q213" i="45"/>
  <c r="Q214" i="45"/>
  <c r="Q215" i="45"/>
  <c r="Q216" i="45"/>
  <c r="Q217" i="45"/>
  <c r="Q218" i="45"/>
  <c r="Q219" i="45"/>
  <c r="Q220" i="45"/>
  <c r="Q221" i="45"/>
  <c r="Q222" i="45"/>
  <c r="Q223" i="45"/>
  <c r="Q224" i="45"/>
  <c r="Q225" i="45"/>
  <c r="Q226" i="45"/>
  <c r="Q227" i="45"/>
  <c r="Q228" i="45"/>
  <c r="Q229" i="45"/>
  <c r="Q230" i="45"/>
  <c r="Q231" i="45"/>
  <c r="Q232" i="45"/>
  <c r="Q233" i="45"/>
  <c r="Q234" i="45"/>
  <c r="Q235" i="45"/>
  <c r="Q236" i="45"/>
  <c r="Q237" i="45"/>
  <c r="Q238" i="45"/>
  <c r="Q239" i="45"/>
  <c r="Q240" i="45"/>
  <c r="Q241" i="45"/>
  <c r="Q242" i="45"/>
  <c r="Q243" i="45"/>
  <c r="Q244" i="45"/>
  <c r="Q245" i="45"/>
  <c r="Q246" i="45"/>
  <c r="Q247" i="45"/>
  <c r="Q248" i="45"/>
  <c r="Q249" i="45"/>
  <c r="Q250" i="45"/>
  <c r="Q251" i="45"/>
  <c r="Q252" i="45"/>
  <c r="Q253" i="45"/>
  <c r="Q254" i="45"/>
  <c r="Q255" i="45"/>
  <c r="Q256" i="45"/>
  <c r="Q257" i="45"/>
  <c r="Q258" i="45"/>
  <c r="Q259" i="45"/>
  <c r="Q260" i="45"/>
  <c r="Q261" i="45"/>
  <c r="Q262" i="45"/>
  <c r="Q263" i="45"/>
  <c r="Q264" i="45"/>
  <c r="Q265" i="45"/>
  <c r="Q266" i="45"/>
  <c r="Q267" i="45"/>
  <c r="Q268" i="45"/>
  <c r="Q269" i="45"/>
  <c r="Q270" i="45"/>
  <c r="Q271" i="45"/>
  <c r="Q272" i="45"/>
  <c r="Q273" i="45"/>
  <c r="Q274" i="45"/>
  <c r="Q275" i="45"/>
  <c r="Q276" i="45"/>
  <c r="Q277" i="45"/>
  <c r="Q278" i="45"/>
  <c r="Q279" i="45"/>
  <c r="Q280" i="45"/>
  <c r="Q281" i="45"/>
  <c r="Q282" i="45"/>
  <c r="Q283" i="45"/>
  <c r="Q284" i="45"/>
  <c r="Q285" i="45"/>
  <c r="Q286" i="45"/>
  <c r="Q287" i="45"/>
  <c r="Q288" i="45"/>
  <c r="Q289" i="45"/>
  <c r="Q290" i="45"/>
  <c r="Q291" i="45"/>
  <c r="Q292" i="45"/>
  <c r="Q293" i="45"/>
  <c r="Q294" i="45"/>
  <c r="Q295" i="45"/>
  <c r="Q296" i="45"/>
  <c r="Q297" i="45"/>
  <c r="Q298" i="45"/>
  <c r="Q299" i="45"/>
  <c r="Q300" i="45"/>
  <c r="Q301" i="45"/>
  <c r="Q302" i="45"/>
  <c r="Q303" i="45"/>
  <c r="Q304" i="45"/>
  <c r="Q305" i="45"/>
  <c r="Q306" i="45"/>
  <c r="Q307" i="45"/>
  <c r="Q308" i="45"/>
  <c r="Q309" i="45"/>
  <c r="Q310" i="45"/>
  <c r="Q311" i="45"/>
  <c r="Q312" i="45"/>
  <c r="Q313" i="45"/>
  <c r="Q314" i="45"/>
  <c r="Q315" i="45"/>
  <c r="Q316" i="45"/>
  <c r="Q7" i="45"/>
  <c r="Q8" i="45"/>
  <c r="Q9" i="45"/>
  <c r="Q10" i="45"/>
  <c r="Q11" i="45"/>
  <c r="Q12" i="45"/>
  <c r="Q13" i="45"/>
  <c r="Q14" i="45"/>
  <c r="Q15" i="45"/>
  <c r="Q16" i="45"/>
  <c r="P17" i="45"/>
  <c r="P16" i="45"/>
  <c r="P8" i="45"/>
  <c r="P9" i="45"/>
  <c r="P10" i="45"/>
  <c r="P11" i="45"/>
  <c r="P12" i="45"/>
  <c r="P13" i="45"/>
  <c r="P14" i="45"/>
  <c r="P15" i="45"/>
  <c r="P7" i="45"/>
  <c r="P7" i="44"/>
  <c r="Q7" i="44"/>
  <c r="S7" i="44" s="1"/>
  <c r="P8" i="44"/>
  <c r="Q8" i="44"/>
  <c r="S8" i="44" s="1"/>
  <c r="P9" i="44"/>
  <c r="Q9" i="44"/>
  <c r="S9" i="44" s="1"/>
  <c r="P10" i="44"/>
  <c r="Q10" i="44"/>
  <c r="S10" i="44" s="1"/>
  <c r="P11" i="44"/>
  <c r="Q11" i="44"/>
  <c r="S11" i="44" s="1"/>
  <c r="P12" i="44"/>
  <c r="Q12" i="44"/>
  <c r="S12" i="44" s="1"/>
  <c r="P13" i="44"/>
  <c r="Q13" i="44"/>
  <c r="S13" i="44" s="1"/>
  <c r="P14" i="44"/>
  <c r="Q14" i="44"/>
  <c r="S14" i="44" s="1"/>
  <c r="P15" i="44"/>
  <c r="Q15" i="44"/>
  <c r="S15" i="44" s="1"/>
  <c r="P16" i="44"/>
  <c r="Q16" i="44"/>
  <c r="S16" i="44" s="1"/>
  <c r="Q18" i="44"/>
  <c r="S18" i="44" s="1"/>
  <c r="Q19" i="44"/>
  <c r="Q20" i="44"/>
  <c r="Q21" i="44"/>
  <c r="Q22" i="44"/>
  <c r="S22" i="44" s="1"/>
  <c r="Q23" i="44"/>
  <c r="S23" i="44" s="1"/>
  <c r="Q24" i="44"/>
  <c r="Q25" i="44"/>
  <c r="S25" i="44" s="1"/>
  <c r="Q26" i="44"/>
  <c r="S26" i="44" s="1"/>
  <c r="Q37" i="44"/>
  <c r="Q38" i="44"/>
  <c r="S38" i="44" s="1"/>
  <c r="Q39" i="44"/>
  <c r="S39" i="44" s="1"/>
  <c r="Q40" i="44"/>
  <c r="S40" i="44" s="1"/>
  <c r="Q41" i="44"/>
  <c r="S41" i="44" s="1"/>
  <c r="Q42" i="44"/>
  <c r="S42" i="44" s="1"/>
  <c r="Q43" i="44"/>
  <c r="Q44" i="44"/>
  <c r="S44" i="44" s="1"/>
  <c r="Q45" i="44"/>
  <c r="S45" i="44" s="1"/>
  <c r="Q46" i="44"/>
  <c r="S46" i="44" s="1"/>
  <c r="Q47" i="44"/>
  <c r="S47" i="44" s="1"/>
  <c r="Q48" i="44"/>
  <c r="S48" i="44" s="1"/>
  <c r="Q49" i="44"/>
  <c r="S49" i="44" s="1"/>
  <c r="Q50" i="44"/>
  <c r="S50" i="44" s="1"/>
  <c r="Q51" i="44"/>
  <c r="S51" i="44" s="1"/>
  <c r="Q52" i="44"/>
  <c r="S52" i="44" s="1"/>
  <c r="Q53" i="44"/>
  <c r="S53" i="44" s="1"/>
  <c r="Q54" i="44"/>
  <c r="S54" i="44" s="1"/>
  <c r="Q55" i="44"/>
  <c r="S55" i="44" s="1"/>
  <c r="Q56" i="44"/>
  <c r="S56" i="44" s="1"/>
  <c r="Q57" i="44"/>
  <c r="S57" i="44" s="1"/>
  <c r="Q58" i="44"/>
  <c r="Q59" i="44"/>
  <c r="S59" i="44" s="1"/>
  <c r="Q60" i="44"/>
  <c r="S60" i="44" s="1"/>
  <c r="Q61" i="44"/>
  <c r="S61" i="44" s="1"/>
  <c r="Q62" i="44"/>
  <c r="Q63" i="44"/>
  <c r="S63" i="44" s="1"/>
  <c r="Q64" i="44"/>
  <c r="S64" i="44" s="1"/>
  <c r="Q65" i="44"/>
  <c r="Q66" i="44"/>
  <c r="Q67" i="44"/>
  <c r="S67" i="44" s="1"/>
  <c r="Q68" i="44"/>
  <c r="S68" i="44" s="1"/>
  <c r="Q69" i="44"/>
  <c r="S69" i="44" s="1"/>
  <c r="Q70" i="44"/>
  <c r="Q71" i="44"/>
  <c r="S71" i="44" s="1"/>
  <c r="Q72" i="44"/>
  <c r="S72" i="44" s="1"/>
  <c r="Q73" i="44"/>
  <c r="S73" i="44" s="1"/>
  <c r="Q74" i="44"/>
  <c r="Q75" i="44"/>
  <c r="S75" i="44" s="1"/>
  <c r="Q76" i="44"/>
  <c r="S76" i="44" s="1"/>
  <c r="Q77" i="44"/>
  <c r="S77" i="44" s="1"/>
  <c r="Q78" i="44"/>
  <c r="Q79" i="44"/>
  <c r="S79" i="44" s="1"/>
  <c r="Q80" i="44"/>
  <c r="S80" i="44" s="1"/>
  <c r="Q81" i="44"/>
  <c r="S81" i="44" s="1"/>
  <c r="Q82" i="44"/>
  <c r="Q83" i="44"/>
  <c r="S83" i="44" s="1"/>
  <c r="Q84" i="44"/>
  <c r="S84" i="44" s="1"/>
  <c r="Q85" i="44"/>
  <c r="S85" i="44" s="1"/>
  <c r="Q86" i="44"/>
  <c r="Q87" i="44"/>
  <c r="S87" i="44" s="1"/>
  <c r="Q88" i="44"/>
  <c r="S88" i="44" s="1"/>
  <c r="Q89" i="44"/>
  <c r="S89" i="44" s="1"/>
  <c r="Q90" i="44"/>
  <c r="Q91" i="44"/>
  <c r="S91" i="44" s="1"/>
  <c r="Q92" i="44"/>
  <c r="S92" i="44" s="1"/>
  <c r="Q93" i="44"/>
  <c r="S93" i="44" s="1"/>
  <c r="Q94" i="44"/>
  <c r="Q95" i="44"/>
  <c r="S95" i="44" s="1"/>
  <c r="Q96" i="44"/>
  <c r="S96" i="44" s="1"/>
  <c r="Q97" i="44"/>
  <c r="S97" i="44" s="1"/>
  <c r="Q98" i="44"/>
  <c r="Q99" i="44"/>
  <c r="S99" i="44" s="1"/>
  <c r="Q100" i="44"/>
  <c r="Q101" i="44"/>
  <c r="S101" i="44" s="1"/>
  <c r="Q102" i="44"/>
  <c r="Q103" i="44"/>
  <c r="S103" i="44" s="1"/>
  <c r="Q104" i="44"/>
  <c r="S104" i="44" s="1"/>
  <c r="Q105" i="44"/>
  <c r="S105" i="44" s="1"/>
  <c r="Q106" i="44"/>
  <c r="Q107" i="44"/>
  <c r="S107" i="44" s="1"/>
  <c r="Q108" i="44"/>
  <c r="S108" i="44" s="1"/>
  <c r="Q109" i="44"/>
  <c r="S109" i="44" s="1"/>
  <c r="Q110" i="44"/>
  <c r="Q111" i="44"/>
  <c r="S111" i="44" s="1"/>
  <c r="Q112" i="44"/>
  <c r="S112" i="44" s="1"/>
  <c r="Q113" i="44"/>
  <c r="Q114" i="44"/>
  <c r="Q115" i="44"/>
  <c r="S115" i="44" s="1"/>
  <c r="Q116" i="44"/>
  <c r="S116" i="44" s="1"/>
  <c r="Q117" i="44"/>
  <c r="S117" i="44" s="1"/>
  <c r="Q118" i="44"/>
  <c r="Q119" i="44"/>
  <c r="S119" i="44" s="1"/>
  <c r="Q120" i="44"/>
  <c r="S120" i="44" s="1"/>
  <c r="Q121" i="44"/>
  <c r="S121" i="44" s="1"/>
  <c r="Q122" i="44"/>
  <c r="Q123" i="44"/>
  <c r="S123" i="44" s="1"/>
  <c r="Q124" i="44"/>
  <c r="S124" i="44" s="1"/>
  <c r="Q125" i="44"/>
  <c r="S125" i="44" s="1"/>
  <c r="Q126" i="44"/>
  <c r="Q127" i="44"/>
  <c r="S127" i="44" s="1"/>
  <c r="Q128" i="44"/>
  <c r="S128" i="44" s="1"/>
  <c r="Q129" i="44"/>
  <c r="S129" i="44" s="1"/>
  <c r="Q130" i="44"/>
  <c r="Q131" i="44"/>
  <c r="S131" i="44" s="1"/>
  <c r="Q132" i="44"/>
  <c r="S132" i="44" s="1"/>
  <c r="Q133" i="44"/>
  <c r="S133" i="44" s="1"/>
  <c r="Q134" i="44"/>
  <c r="Q135" i="44"/>
  <c r="S135" i="44" s="1"/>
  <c r="Q136" i="44"/>
  <c r="S136" i="44" s="1"/>
  <c r="Q137" i="44"/>
  <c r="S137" i="44" s="1"/>
  <c r="Q138" i="44"/>
  <c r="Q139" i="44"/>
  <c r="S139" i="44" s="1"/>
  <c r="Q140" i="44"/>
  <c r="S140" i="44" s="1"/>
  <c r="Q141" i="44"/>
  <c r="S141" i="44" s="1"/>
  <c r="Q142" i="44"/>
  <c r="Q143" i="44"/>
  <c r="S143" i="44" s="1"/>
  <c r="Q144" i="44"/>
  <c r="S144" i="44" s="1"/>
  <c r="Q145" i="44"/>
  <c r="S145" i="44" s="1"/>
  <c r="Q146" i="44"/>
  <c r="Q147" i="44"/>
  <c r="S147" i="44" s="1"/>
  <c r="Q148" i="44"/>
  <c r="Q149" i="44"/>
  <c r="S149" i="44" s="1"/>
  <c r="Q150" i="44"/>
  <c r="Q151" i="44"/>
  <c r="S151" i="44" s="1"/>
  <c r="Q152" i="44"/>
  <c r="S152" i="44" s="1"/>
  <c r="Q153" i="44"/>
  <c r="S153" i="44" s="1"/>
  <c r="Q154" i="44"/>
  <c r="Q155" i="44"/>
  <c r="S155" i="44" s="1"/>
  <c r="Q156" i="44"/>
  <c r="S156" i="44" s="1"/>
  <c r="Q157" i="44"/>
  <c r="S157" i="44" s="1"/>
  <c r="Q158" i="44"/>
  <c r="Q159" i="44"/>
  <c r="S159" i="44" s="1"/>
  <c r="Q160" i="44"/>
  <c r="S160" i="44" s="1"/>
  <c r="Q161" i="44"/>
  <c r="Q162" i="44"/>
  <c r="Q163" i="44"/>
  <c r="S163" i="44" s="1"/>
  <c r="Q164" i="44"/>
  <c r="S164" i="44" s="1"/>
  <c r="Q165" i="44"/>
  <c r="S165" i="44" s="1"/>
  <c r="Q166" i="44"/>
  <c r="Q167" i="44"/>
  <c r="S167" i="44" s="1"/>
  <c r="Q168" i="44"/>
  <c r="S168" i="44" s="1"/>
  <c r="Q169" i="44"/>
  <c r="S169" i="44" s="1"/>
  <c r="Q170" i="44"/>
  <c r="Q171" i="44"/>
  <c r="S171" i="44" s="1"/>
  <c r="Q172" i="44"/>
  <c r="S172" i="44" s="1"/>
  <c r="Q173" i="44"/>
  <c r="S173" i="44" s="1"/>
  <c r="Q174" i="44"/>
  <c r="Q175" i="44"/>
  <c r="S175" i="44" s="1"/>
  <c r="Q176" i="44"/>
  <c r="S176" i="44" s="1"/>
  <c r="Q177" i="44"/>
  <c r="S177" i="44" s="1"/>
  <c r="Q178" i="44"/>
  <c r="Q179" i="44"/>
  <c r="S179" i="44" s="1"/>
  <c r="Q180" i="44"/>
  <c r="S180" i="44" s="1"/>
  <c r="Q181" i="44"/>
  <c r="S181" i="44" s="1"/>
  <c r="Q182" i="44"/>
  <c r="Q183" i="44"/>
  <c r="Q184" i="44"/>
  <c r="S184" i="44" s="1"/>
  <c r="Q185" i="44"/>
  <c r="S185" i="44" s="1"/>
  <c r="Q186" i="44"/>
  <c r="Q187" i="44"/>
  <c r="S187" i="44" s="1"/>
  <c r="Q188" i="44"/>
  <c r="S188" i="44" s="1"/>
  <c r="Q189" i="44"/>
  <c r="S189" i="44" s="1"/>
  <c r="Q190" i="44"/>
  <c r="Q191" i="44"/>
  <c r="S191" i="44" s="1"/>
  <c r="Q192" i="44"/>
  <c r="S192" i="44" s="1"/>
  <c r="Q193" i="44"/>
  <c r="S193" i="44" s="1"/>
  <c r="Q194" i="44"/>
  <c r="Q195" i="44"/>
  <c r="S195" i="44" s="1"/>
  <c r="Q196" i="44"/>
  <c r="Q197" i="44"/>
  <c r="S197" i="44" s="1"/>
  <c r="Q198" i="44"/>
  <c r="Q199" i="44"/>
  <c r="S199" i="44" s="1"/>
  <c r="Q200" i="44"/>
  <c r="S200" i="44" s="1"/>
  <c r="Q201" i="44"/>
  <c r="S201" i="44" s="1"/>
  <c r="Q202" i="44"/>
  <c r="Q203" i="44"/>
  <c r="S203" i="44" s="1"/>
  <c r="Q204" i="44"/>
  <c r="S204" i="44" s="1"/>
  <c r="Q205" i="44"/>
  <c r="S205" i="44" s="1"/>
  <c r="Q206" i="44"/>
  <c r="Q207" i="44"/>
  <c r="S207" i="44" s="1"/>
  <c r="Q208" i="44"/>
  <c r="S208" i="44" s="1"/>
  <c r="Q209" i="44"/>
  <c r="Q210" i="44"/>
  <c r="Q211" i="44"/>
  <c r="S211" i="44" s="1"/>
  <c r="Q212" i="44"/>
  <c r="S212" i="44" s="1"/>
  <c r="Q213" i="44"/>
  <c r="S213" i="44" s="1"/>
  <c r="Q214" i="44"/>
  <c r="Q215" i="44"/>
  <c r="S215" i="44" s="1"/>
  <c r="Q216" i="44"/>
  <c r="S216" i="44" s="1"/>
  <c r="Q217" i="44"/>
  <c r="S217" i="44" s="1"/>
  <c r="Q219" i="44"/>
  <c r="S219" i="44" s="1"/>
  <c r="Q220" i="44"/>
  <c r="S220" i="44" s="1"/>
  <c r="S221" i="44"/>
  <c r="Q222" i="44"/>
  <c r="Q223" i="44"/>
  <c r="S223" i="44" s="1"/>
  <c r="Q224" i="44"/>
  <c r="S224" i="44" s="1"/>
  <c r="Q225" i="44"/>
  <c r="S225" i="44" s="1"/>
  <c r="Q226" i="44"/>
  <c r="Q227" i="44"/>
  <c r="S227" i="44" s="1"/>
  <c r="Q228" i="44"/>
  <c r="S228" i="44" s="1"/>
  <c r="Q229" i="44"/>
  <c r="S229" i="44" s="1"/>
  <c r="Q230" i="44"/>
  <c r="Q231" i="44"/>
  <c r="Q232" i="44"/>
  <c r="S232" i="44" s="1"/>
  <c r="Q233" i="44"/>
  <c r="S233" i="44" s="1"/>
  <c r="Q234" i="44"/>
  <c r="Q235" i="44"/>
  <c r="S235" i="44" s="1"/>
  <c r="Q236" i="44"/>
  <c r="S236" i="44" s="1"/>
  <c r="Q237" i="44"/>
  <c r="S237" i="44" s="1"/>
  <c r="Q238" i="44"/>
  <c r="Q239" i="44"/>
  <c r="S239" i="44" s="1"/>
  <c r="Q240" i="44"/>
  <c r="S240" i="44" s="1"/>
  <c r="Q241" i="44"/>
  <c r="S241" i="44" s="1"/>
  <c r="Q242" i="44"/>
  <c r="Q243" i="44"/>
  <c r="S243" i="44" s="1"/>
  <c r="Q244" i="44"/>
  <c r="Q245" i="44"/>
  <c r="S245" i="44" s="1"/>
  <c r="Q246" i="44"/>
  <c r="Q247" i="44"/>
  <c r="S247" i="44" s="1"/>
  <c r="Q248" i="44"/>
  <c r="S248" i="44" s="1"/>
  <c r="Q249" i="44"/>
  <c r="S249" i="44" s="1"/>
  <c r="Q250" i="44"/>
  <c r="Q251" i="44"/>
  <c r="S251" i="44" s="1"/>
  <c r="Q252" i="44"/>
  <c r="S252" i="44" s="1"/>
  <c r="Q253" i="44"/>
  <c r="S253" i="44" s="1"/>
  <c r="Q254" i="44"/>
  <c r="Q255" i="44"/>
  <c r="S255" i="44" s="1"/>
  <c r="Q256" i="44"/>
  <c r="S256" i="44" s="1"/>
  <c r="Q257" i="44"/>
  <c r="Q258" i="44"/>
  <c r="Q259" i="44"/>
  <c r="S259" i="44" s="1"/>
  <c r="Q260" i="44"/>
  <c r="S260" i="44" s="1"/>
  <c r="Q261" i="44"/>
  <c r="S261" i="44" s="1"/>
  <c r="Q262" i="44"/>
  <c r="Q263" i="44"/>
  <c r="S263" i="44" s="1"/>
  <c r="Q264" i="44"/>
  <c r="S264" i="44" s="1"/>
  <c r="Q265" i="44"/>
  <c r="S265" i="44" s="1"/>
  <c r="Q266" i="44"/>
  <c r="Q267" i="44"/>
  <c r="S267" i="44" s="1"/>
  <c r="Q268" i="44"/>
  <c r="S268" i="44" s="1"/>
  <c r="Q269" i="44"/>
  <c r="S269" i="44" s="1"/>
  <c r="Q270" i="44"/>
  <c r="Q271" i="44"/>
  <c r="S271" i="44" s="1"/>
  <c r="Q272" i="44"/>
  <c r="S272" i="44" s="1"/>
  <c r="Q273" i="44"/>
  <c r="S273" i="44" s="1"/>
  <c r="Q274" i="44"/>
  <c r="Q275" i="44"/>
  <c r="S275" i="44" s="1"/>
  <c r="Q276" i="44"/>
  <c r="S276" i="44" s="1"/>
  <c r="Q277" i="44"/>
  <c r="S277" i="44" s="1"/>
  <c r="Q278" i="44"/>
  <c r="Q279" i="44"/>
  <c r="Q280" i="44"/>
  <c r="S280" i="44" s="1"/>
  <c r="Q281" i="44"/>
  <c r="S281" i="44" s="1"/>
  <c r="Q282" i="44"/>
  <c r="Q283" i="44"/>
  <c r="S283" i="44" s="1"/>
  <c r="Q284" i="44"/>
  <c r="S284" i="44" s="1"/>
  <c r="Q285" i="44"/>
  <c r="S285" i="44" s="1"/>
  <c r="Q286" i="44"/>
  <c r="Q287" i="44"/>
  <c r="S287" i="44" s="1"/>
  <c r="Q288" i="44"/>
  <c r="S288" i="44" s="1"/>
  <c r="Q289" i="44"/>
  <c r="S289" i="44" s="1"/>
  <c r="Q290" i="44"/>
  <c r="Q291" i="44"/>
  <c r="S291" i="44" s="1"/>
  <c r="Q292" i="44"/>
  <c r="Q293" i="44"/>
  <c r="S293" i="44" s="1"/>
  <c r="Q294" i="44"/>
  <c r="Q295" i="44"/>
  <c r="S295" i="44" s="1"/>
  <c r="Q296" i="44"/>
  <c r="S296" i="44" s="1"/>
  <c r="Q297" i="44"/>
  <c r="S297" i="44" s="1"/>
  <c r="Q298" i="44"/>
  <c r="Q299" i="44"/>
  <c r="S299" i="44" s="1"/>
  <c r="Q300" i="44"/>
  <c r="S300" i="44" s="1"/>
  <c r="Q301" i="44"/>
  <c r="S301" i="44" s="1"/>
  <c r="Q302" i="44"/>
  <c r="Q303" i="44"/>
  <c r="S303" i="44" s="1"/>
  <c r="Q304" i="44"/>
  <c r="S304" i="44" s="1"/>
  <c r="Q305" i="44"/>
  <c r="Q306" i="44"/>
  <c r="Q307" i="44"/>
  <c r="S307" i="44" s="1"/>
  <c r="Q308" i="44"/>
  <c r="S308" i="44" s="1"/>
  <c r="Q309" i="44"/>
  <c r="S309" i="44" s="1"/>
  <c r="Q310" i="44"/>
  <c r="Q311" i="44"/>
  <c r="S311" i="44" s="1"/>
  <c r="Q312" i="44"/>
  <c r="S312" i="44" s="1"/>
  <c r="Q313" i="44"/>
  <c r="S313" i="44" s="1"/>
  <c r="Q314" i="44"/>
  <c r="Q315" i="44"/>
  <c r="S315" i="44" s="1"/>
  <c r="Q316" i="44"/>
  <c r="S316" i="44" s="1"/>
  <c r="Q17" i="44"/>
  <c r="S17" i="44" s="1"/>
  <c r="P18" i="44"/>
  <c r="P19" i="44"/>
  <c r="P20" i="44"/>
  <c r="P21" i="44"/>
  <c r="P22" i="44"/>
  <c r="P23" i="44"/>
  <c r="P24" i="44"/>
  <c r="P25" i="44"/>
  <c r="P26" i="44"/>
  <c r="P37" i="44"/>
  <c r="P38" i="44"/>
  <c r="P39" i="44"/>
  <c r="P40" i="44"/>
  <c r="P41" i="44"/>
  <c r="P42" i="44"/>
  <c r="P43" i="44"/>
  <c r="P44" i="44"/>
  <c r="P45" i="44"/>
  <c r="P46" i="44"/>
  <c r="P47" i="44"/>
  <c r="P48" i="44"/>
  <c r="P49" i="44"/>
  <c r="P50" i="44"/>
  <c r="P51" i="44"/>
  <c r="P52" i="44"/>
  <c r="P53" i="44"/>
  <c r="P54" i="44"/>
  <c r="P55" i="44"/>
  <c r="P56" i="44"/>
  <c r="P57" i="44"/>
  <c r="P58" i="44"/>
  <c r="P59" i="44"/>
  <c r="P60" i="44"/>
  <c r="P61" i="44"/>
  <c r="P62" i="44"/>
  <c r="P63" i="44"/>
  <c r="P64" i="44"/>
  <c r="P65" i="44"/>
  <c r="P66" i="44"/>
  <c r="P67" i="44"/>
  <c r="P68" i="44"/>
  <c r="P69" i="44"/>
  <c r="P70" i="44"/>
  <c r="P71" i="44"/>
  <c r="P72" i="44"/>
  <c r="P73" i="44"/>
  <c r="P74" i="44"/>
  <c r="P75" i="44"/>
  <c r="P76" i="44"/>
  <c r="P77" i="44"/>
  <c r="P78" i="44"/>
  <c r="P79" i="44"/>
  <c r="P80" i="44"/>
  <c r="P81" i="44"/>
  <c r="P82" i="44"/>
  <c r="P83" i="44"/>
  <c r="P84" i="44"/>
  <c r="P85" i="44"/>
  <c r="P86" i="44"/>
  <c r="P87" i="44"/>
  <c r="P88" i="44"/>
  <c r="P89" i="44"/>
  <c r="P90" i="44"/>
  <c r="P91" i="44"/>
  <c r="P92" i="44"/>
  <c r="P93" i="44"/>
  <c r="P94" i="44"/>
  <c r="P95" i="44"/>
  <c r="P96" i="44"/>
  <c r="P97" i="44"/>
  <c r="P98" i="44"/>
  <c r="P99" i="44"/>
  <c r="P100" i="44"/>
  <c r="P101" i="44"/>
  <c r="P102" i="44"/>
  <c r="P103" i="44"/>
  <c r="P104" i="44"/>
  <c r="P105" i="44"/>
  <c r="P106" i="44"/>
  <c r="P107" i="44"/>
  <c r="P108" i="44"/>
  <c r="P109" i="44"/>
  <c r="P110" i="44"/>
  <c r="P111" i="44"/>
  <c r="P112" i="44"/>
  <c r="P113" i="44"/>
  <c r="P114" i="44"/>
  <c r="P115" i="44"/>
  <c r="P116" i="44"/>
  <c r="P117" i="44"/>
  <c r="P118" i="44"/>
  <c r="P119" i="44"/>
  <c r="P120" i="44"/>
  <c r="P121" i="44"/>
  <c r="P122" i="44"/>
  <c r="P123" i="44"/>
  <c r="P124" i="44"/>
  <c r="P125" i="44"/>
  <c r="P126" i="44"/>
  <c r="P127" i="44"/>
  <c r="P128" i="44"/>
  <c r="P129" i="44"/>
  <c r="P130" i="44"/>
  <c r="P131" i="44"/>
  <c r="P132" i="44"/>
  <c r="P133" i="44"/>
  <c r="P134" i="44"/>
  <c r="P135" i="44"/>
  <c r="P136" i="44"/>
  <c r="P137" i="44"/>
  <c r="P138" i="44"/>
  <c r="P139" i="44"/>
  <c r="P140" i="44"/>
  <c r="P141" i="44"/>
  <c r="P142" i="44"/>
  <c r="P143" i="44"/>
  <c r="P144" i="44"/>
  <c r="P145" i="44"/>
  <c r="P146" i="44"/>
  <c r="P147" i="44"/>
  <c r="P148" i="44"/>
  <c r="P149" i="44"/>
  <c r="P150" i="44"/>
  <c r="P151" i="44"/>
  <c r="P152" i="44"/>
  <c r="P153" i="44"/>
  <c r="P154" i="44"/>
  <c r="P155" i="44"/>
  <c r="P156" i="44"/>
  <c r="P157" i="44"/>
  <c r="P158" i="44"/>
  <c r="P159" i="44"/>
  <c r="P160" i="44"/>
  <c r="P161" i="44"/>
  <c r="P162" i="44"/>
  <c r="P163" i="44"/>
  <c r="P164" i="44"/>
  <c r="P165" i="44"/>
  <c r="P166" i="44"/>
  <c r="P167" i="44"/>
  <c r="P168" i="44"/>
  <c r="P169" i="44"/>
  <c r="P170" i="44"/>
  <c r="P171" i="44"/>
  <c r="P172" i="44"/>
  <c r="P173" i="44"/>
  <c r="P174" i="44"/>
  <c r="P175" i="44"/>
  <c r="P176" i="44"/>
  <c r="P177" i="44"/>
  <c r="P178" i="44"/>
  <c r="P179" i="44"/>
  <c r="P180" i="44"/>
  <c r="P181" i="44"/>
  <c r="P182" i="44"/>
  <c r="P183" i="44"/>
  <c r="P184" i="44"/>
  <c r="P185" i="44"/>
  <c r="P186" i="44"/>
  <c r="P187" i="44"/>
  <c r="P188" i="44"/>
  <c r="P189" i="44"/>
  <c r="P190" i="44"/>
  <c r="P191" i="44"/>
  <c r="P192" i="44"/>
  <c r="P193" i="44"/>
  <c r="P194" i="44"/>
  <c r="P195" i="44"/>
  <c r="P196" i="44"/>
  <c r="P197" i="44"/>
  <c r="P198" i="44"/>
  <c r="P199" i="44"/>
  <c r="P200" i="44"/>
  <c r="P201" i="44"/>
  <c r="P202" i="44"/>
  <c r="P203" i="44"/>
  <c r="P204" i="44"/>
  <c r="P205" i="44"/>
  <c r="P206" i="44"/>
  <c r="P207" i="44"/>
  <c r="P208" i="44"/>
  <c r="P209" i="44"/>
  <c r="P210" i="44"/>
  <c r="P211" i="44"/>
  <c r="P212" i="44"/>
  <c r="P213" i="44"/>
  <c r="P214" i="44"/>
  <c r="P215" i="44"/>
  <c r="P216" i="44"/>
  <c r="P217" i="44"/>
  <c r="P218" i="44"/>
  <c r="P219" i="44"/>
  <c r="P220" i="44"/>
  <c r="P221" i="44"/>
  <c r="P222" i="44"/>
  <c r="P223" i="44"/>
  <c r="P224" i="44"/>
  <c r="P225" i="44"/>
  <c r="P226" i="44"/>
  <c r="P227" i="44"/>
  <c r="P228" i="44"/>
  <c r="P229" i="44"/>
  <c r="P230" i="44"/>
  <c r="P231" i="44"/>
  <c r="P232" i="44"/>
  <c r="P233" i="44"/>
  <c r="P234" i="44"/>
  <c r="P235" i="44"/>
  <c r="P236" i="44"/>
  <c r="P237" i="44"/>
  <c r="P238" i="44"/>
  <c r="P239" i="44"/>
  <c r="P240" i="44"/>
  <c r="P241" i="44"/>
  <c r="P242" i="44"/>
  <c r="P243" i="44"/>
  <c r="P244" i="44"/>
  <c r="P245" i="44"/>
  <c r="P246" i="44"/>
  <c r="P247" i="44"/>
  <c r="P248" i="44"/>
  <c r="P249" i="44"/>
  <c r="P250" i="44"/>
  <c r="P251" i="44"/>
  <c r="P252" i="44"/>
  <c r="P253" i="44"/>
  <c r="P254" i="44"/>
  <c r="P255" i="44"/>
  <c r="P256" i="44"/>
  <c r="P257" i="44"/>
  <c r="P258" i="44"/>
  <c r="P259" i="44"/>
  <c r="P260" i="44"/>
  <c r="P261" i="44"/>
  <c r="P262" i="44"/>
  <c r="P263" i="44"/>
  <c r="P264" i="44"/>
  <c r="P265" i="44"/>
  <c r="P266" i="44"/>
  <c r="P267" i="44"/>
  <c r="P268" i="44"/>
  <c r="P269" i="44"/>
  <c r="P270" i="44"/>
  <c r="P271" i="44"/>
  <c r="P272" i="44"/>
  <c r="P273" i="44"/>
  <c r="P274" i="44"/>
  <c r="P275" i="44"/>
  <c r="P276" i="44"/>
  <c r="P277" i="44"/>
  <c r="P278" i="44"/>
  <c r="P279" i="44"/>
  <c r="P280" i="44"/>
  <c r="P281" i="44"/>
  <c r="P282" i="44"/>
  <c r="P283" i="44"/>
  <c r="P284" i="44"/>
  <c r="P285" i="44"/>
  <c r="P286" i="44"/>
  <c r="P287" i="44"/>
  <c r="P288" i="44"/>
  <c r="P289" i="44"/>
  <c r="P290" i="44"/>
  <c r="P291" i="44"/>
  <c r="P292" i="44"/>
  <c r="P293" i="44"/>
  <c r="P294" i="44"/>
  <c r="P295" i="44"/>
  <c r="P296" i="44"/>
  <c r="P297" i="44"/>
  <c r="P298" i="44"/>
  <c r="P299" i="44"/>
  <c r="P300" i="44"/>
  <c r="P301" i="44"/>
  <c r="P302" i="44"/>
  <c r="P303" i="44"/>
  <c r="P304" i="44"/>
  <c r="P305" i="44"/>
  <c r="P306" i="44"/>
  <c r="P307" i="44"/>
  <c r="P308" i="44"/>
  <c r="P309" i="44"/>
  <c r="P310" i="44"/>
  <c r="P311" i="44"/>
  <c r="P312" i="44"/>
  <c r="P313" i="44"/>
  <c r="P314" i="44"/>
  <c r="P315" i="44"/>
  <c r="P316" i="44"/>
  <c r="P17" i="44"/>
  <c r="I17" i="44"/>
  <c r="I18" i="44"/>
  <c r="I19" i="44"/>
  <c r="I20" i="44"/>
  <c r="I21" i="44"/>
  <c r="I22" i="44"/>
  <c r="I23" i="44"/>
  <c r="I24" i="44"/>
  <c r="I25" i="44"/>
  <c r="I26" i="44"/>
  <c r="R53" i="44" l="1"/>
  <c r="R227" i="44"/>
  <c r="R249" i="44"/>
  <c r="R171" i="44"/>
  <c r="R12" i="44"/>
  <c r="R180" i="44"/>
  <c r="R237" i="44"/>
  <c r="R303" i="44"/>
  <c r="R280" i="44"/>
  <c r="R269" i="44"/>
  <c r="R119" i="44"/>
  <c r="R60" i="44"/>
  <c r="R297" i="44"/>
  <c r="R251" i="44"/>
  <c r="R220" i="44"/>
  <c r="R229" i="44"/>
  <c r="R13" i="44"/>
  <c r="R172" i="44"/>
  <c r="R160" i="44"/>
  <c r="R128" i="44"/>
  <c r="R136" i="44"/>
  <c r="R179" i="44"/>
  <c r="R159" i="44"/>
  <c r="R127" i="44"/>
  <c r="R264" i="44"/>
  <c r="R263" i="44"/>
  <c r="R221" i="44"/>
  <c r="R157" i="44"/>
  <c r="R164" i="44"/>
  <c r="R156" i="44"/>
  <c r="R145" i="44"/>
  <c r="R125" i="44"/>
  <c r="R308" i="44"/>
  <c r="R299" i="44"/>
  <c r="R205" i="44"/>
  <c r="R79" i="44"/>
  <c r="R215" i="44"/>
  <c r="R181" i="44"/>
  <c r="R124" i="44"/>
  <c r="R307" i="44"/>
  <c r="R315" i="44"/>
  <c r="R293" i="44"/>
  <c r="R287" i="44"/>
  <c r="R275" i="44"/>
  <c r="R232" i="44"/>
  <c r="R185" i="44"/>
  <c r="R151" i="44"/>
  <c r="R141" i="44"/>
  <c r="R88" i="44"/>
  <c r="R7" i="44"/>
  <c r="R313" i="44"/>
  <c r="R285" i="44"/>
  <c r="R273" i="44"/>
  <c r="R236" i="44"/>
  <c r="R224" i="44"/>
  <c r="R149" i="44"/>
  <c r="R144" i="44"/>
  <c r="R133" i="44"/>
  <c r="R9" i="44"/>
  <c r="R312" i="44"/>
  <c r="R300" i="44"/>
  <c r="R295" i="44"/>
  <c r="R284" i="44"/>
  <c r="R272" i="44"/>
  <c r="R247" i="44"/>
  <c r="R195" i="44"/>
  <c r="R153" i="44"/>
  <c r="R143" i="44"/>
  <c r="R137" i="44"/>
  <c r="R288" i="44"/>
  <c r="R259" i="44"/>
  <c r="R239" i="44"/>
  <c r="R175" i="44"/>
  <c r="R163" i="44"/>
  <c r="R147" i="44"/>
  <c r="R131" i="44"/>
  <c r="R97" i="44"/>
  <c r="R76" i="44"/>
  <c r="R14" i="44"/>
  <c r="R107" i="44"/>
  <c r="R96" i="44"/>
  <c r="R87" i="44"/>
  <c r="R112" i="44"/>
  <c r="R101" i="44"/>
  <c r="R92" i="44"/>
  <c r="R111" i="44"/>
  <c r="R85" i="44"/>
  <c r="R109" i="44"/>
  <c r="R83" i="44"/>
  <c r="R99" i="44"/>
  <c r="R314" i="44"/>
  <c r="S314" i="44"/>
  <c r="R279" i="44"/>
  <c r="S279" i="44"/>
  <c r="R310" i="44"/>
  <c r="S310" i="44"/>
  <c r="R304" i="44"/>
  <c r="R289" i="44"/>
  <c r="R270" i="44"/>
  <c r="S270" i="44"/>
  <c r="R265" i="44"/>
  <c r="R260" i="44"/>
  <c r="R255" i="44"/>
  <c r="R245" i="44"/>
  <c r="R240" i="44"/>
  <c r="R230" i="44"/>
  <c r="S230" i="44"/>
  <c r="R225" i="44"/>
  <c r="R216" i="44"/>
  <c r="R211" i="44"/>
  <c r="R206" i="44"/>
  <c r="S206" i="44"/>
  <c r="R201" i="44"/>
  <c r="R196" i="44"/>
  <c r="S196" i="44"/>
  <c r="R191" i="44"/>
  <c r="R186" i="44"/>
  <c r="S186" i="44"/>
  <c r="R176" i="44"/>
  <c r="R167" i="44"/>
  <c r="R162" i="44"/>
  <c r="S162" i="44"/>
  <c r="R142" i="44"/>
  <c r="S142" i="44"/>
  <c r="R132" i="44"/>
  <c r="R123" i="44"/>
  <c r="R113" i="44"/>
  <c r="S113" i="44"/>
  <c r="R108" i="44"/>
  <c r="R103" i="44"/>
  <c r="R98" i="44"/>
  <c r="S98" i="44"/>
  <c r="R93" i="44"/>
  <c r="R84" i="44"/>
  <c r="R15" i="44"/>
  <c r="R294" i="44"/>
  <c r="S294" i="44"/>
  <c r="R21" i="44"/>
  <c r="S21" i="44"/>
  <c r="R278" i="44"/>
  <c r="S278" i="44"/>
  <c r="R254" i="44"/>
  <c r="S254" i="44"/>
  <c r="R244" i="44"/>
  <c r="S244" i="44"/>
  <c r="R234" i="44"/>
  <c r="S234" i="44"/>
  <c r="R210" i="44"/>
  <c r="S210" i="44"/>
  <c r="R190" i="44"/>
  <c r="S190" i="44"/>
  <c r="R166" i="44"/>
  <c r="S166" i="44"/>
  <c r="R122" i="44"/>
  <c r="S122" i="44"/>
  <c r="R102" i="44"/>
  <c r="S102" i="44"/>
  <c r="R37" i="44"/>
  <c r="S37" i="44"/>
  <c r="R20" i="44"/>
  <c r="S20" i="44"/>
  <c r="R298" i="44"/>
  <c r="S298" i="44"/>
  <c r="R277" i="44"/>
  <c r="R268" i="44"/>
  <c r="R253" i="44"/>
  <c r="R243" i="44"/>
  <c r="R233" i="44"/>
  <c r="R228" i="44"/>
  <c r="R219" i="44"/>
  <c r="R209" i="44"/>
  <c r="S209" i="44"/>
  <c r="R204" i="44"/>
  <c r="R199" i="44"/>
  <c r="R194" i="44"/>
  <c r="S194" i="44"/>
  <c r="R189" i="44"/>
  <c r="R184" i="44"/>
  <c r="R170" i="44"/>
  <c r="S170" i="44"/>
  <c r="R155" i="44"/>
  <c r="R150" i="44"/>
  <c r="S150" i="44"/>
  <c r="R140" i="44"/>
  <c r="R135" i="44"/>
  <c r="R126" i="44"/>
  <c r="S126" i="44"/>
  <c r="R121" i="44"/>
  <c r="R116" i="44"/>
  <c r="R78" i="44"/>
  <c r="S78" i="44"/>
  <c r="R19" i="44"/>
  <c r="S19" i="44"/>
  <c r="R250" i="44"/>
  <c r="S250" i="44"/>
  <c r="R302" i="44"/>
  <c r="S302" i="44"/>
  <c r="R292" i="44"/>
  <c r="S292" i="44"/>
  <c r="R282" i="44"/>
  <c r="S282" i="44"/>
  <c r="R258" i="44"/>
  <c r="S258" i="44"/>
  <c r="R238" i="44"/>
  <c r="S238" i="44"/>
  <c r="R223" i="44"/>
  <c r="R214" i="44"/>
  <c r="S214" i="44"/>
  <c r="R208" i="44"/>
  <c r="R193" i="44"/>
  <c r="R174" i="44"/>
  <c r="S174" i="44"/>
  <c r="R169" i="44"/>
  <c r="R130" i="44"/>
  <c r="S130" i="44"/>
  <c r="R106" i="44"/>
  <c r="S106" i="44"/>
  <c r="R91" i="44"/>
  <c r="R82" i="44"/>
  <c r="S82" i="44"/>
  <c r="R77" i="44"/>
  <c r="R43" i="44"/>
  <c r="S43" i="44"/>
  <c r="R25" i="44"/>
  <c r="R11" i="44"/>
  <c r="R118" i="44"/>
  <c r="S118" i="44"/>
  <c r="R316" i="44"/>
  <c r="R301" i="44"/>
  <c r="R291" i="44"/>
  <c r="R281" i="44"/>
  <c r="R276" i="44"/>
  <c r="R267" i="44"/>
  <c r="R257" i="44"/>
  <c r="S257" i="44"/>
  <c r="R252" i="44"/>
  <c r="R242" i="44"/>
  <c r="S242" i="44"/>
  <c r="R218" i="44"/>
  <c r="S218" i="44"/>
  <c r="R203" i="44"/>
  <c r="R198" i="44"/>
  <c r="S198" i="44"/>
  <c r="R188" i="44"/>
  <c r="R183" i="44"/>
  <c r="S183" i="44"/>
  <c r="R178" i="44"/>
  <c r="S178" i="44"/>
  <c r="R173" i="44"/>
  <c r="R154" i="44"/>
  <c r="S154" i="44"/>
  <c r="R134" i="44"/>
  <c r="S134" i="44"/>
  <c r="R129" i="44"/>
  <c r="R120" i="44"/>
  <c r="R115" i="44"/>
  <c r="R110" i="44"/>
  <c r="S110" i="44"/>
  <c r="R105" i="44"/>
  <c r="R100" i="44"/>
  <c r="S100" i="44"/>
  <c r="R95" i="44"/>
  <c r="R86" i="44"/>
  <c r="S86" i="44"/>
  <c r="R81" i="44"/>
  <c r="R16" i="44"/>
  <c r="R8" i="44"/>
  <c r="R274" i="44"/>
  <c r="S274" i="44"/>
  <c r="R161" i="44"/>
  <c r="S161" i="44"/>
  <c r="R311" i="44"/>
  <c r="R306" i="44"/>
  <c r="S306" i="44"/>
  <c r="R286" i="44"/>
  <c r="S286" i="44"/>
  <c r="R271" i="44"/>
  <c r="R262" i="44"/>
  <c r="S262" i="44"/>
  <c r="R256" i="44"/>
  <c r="R241" i="44"/>
  <c r="R222" i="44"/>
  <c r="S222" i="44"/>
  <c r="R217" i="44"/>
  <c r="R212" i="44"/>
  <c r="R207" i="44"/>
  <c r="R197" i="44"/>
  <c r="R192" i="44"/>
  <c r="R182" i="44"/>
  <c r="S182" i="44"/>
  <c r="R177" i="44"/>
  <c r="R168" i="44"/>
  <c r="R158" i="44"/>
  <c r="S158" i="44"/>
  <c r="R148" i="44"/>
  <c r="S148" i="44"/>
  <c r="R138" i="44"/>
  <c r="S138" i="44"/>
  <c r="R90" i="44"/>
  <c r="S90" i="44"/>
  <c r="R24" i="44"/>
  <c r="S24" i="44"/>
  <c r="R146" i="44"/>
  <c r="S146" i="44"/>
  <c r="R305" i="44"/>
  <c r="S305" i="44"/>
  <c r="R290" i="44"/>
  <c r="S290" i="44"/>
  <c r="R266" i="44"/>
  <c r="S266" i="44"/>
  <c r="R246" i="44"/>
  <c r="S246" i="44"/>
  <c r="R231" i="44"/>
  <c r="S231" i="44"/>
  <c r="R226" i="44"/>
  <c r="S226" i="44"/>
  <c r="R202" i="44"/>
  <c r="S202" i="44"/>
  <c r="R114" i="44"/>
  <c r="S114" i="44"/>
  <c r="R94" i="44"/>
  <c r="S94" i="44"/>
  <c r="R89" i="44"/>
  <c r="R80" i="44"/>
  <c r="R68" i="44"/>
  <c r="R61" i="44"/>
  <c r="R10" i="44"/>
  <c r="R75" i="44"/>
  <c r="R71" i="44"/>
  <c r="R67" i="44"/>
  <c r="R74" i="44"/>
  <c r="S74" i="44"/>
  <c r="R73" i="44"/>
  <c r="R72" i="44"/>
  <c r="R70" i="44"/>
  <c r="S70" i="44"/>
  <c r="R59" i="44"/>
  <c r="R62" i="44"/>
  <c r="S62" i="44"/>
  <c r="R65" i="44"/>
  <c r="S65" i="44"/>
  <c r="R58" i="44"/>
  <c r="S58" i="44"/>
  <c r="R64" i="44"/>
  <c r="R57" i="44"/>
  <c r="R66" i="44"/>
  <c r="S66" i="44"/>
  <c r="R63" i="44"/>
  <c r="R47" i="44"/>
  <c r="R52" i="44"/>
  <c r="R51" i="44"/>
  <c r="R49" i="44"/>
  <c r="R55" i="44"/>
  <c r="R48" i="44"/>
  <c r="R41" i="44"/>
  <c r="R40" i="44"/>
  <c r="R23" i="44"/>
  <c r="R45" i="44"/>
  <c r="R44" i="44"/>
  <c r="R17" i="44"/>
  <c r="R39" i="44"/>
  <c r="R309" i="44"/>
  <c r="R296" i="44"/>
  <c r="R283" i="44"/>
  <c r="R261" i="44"/>
  <c r="R248" i="44"/>
  <c r="R235" i="44"/>
  <c r="R213" i="44"/>
  <c r="R200" i="44"/>
  <c r="R187" i="44"/>
  <c r="R165" i="44"/>
  <c r="R152" i="44"/>
  <c r="R139" i="44"/>
  <c r="R117" i="44"/>
  <c r="R104" i="44"/>
  <c r="R69" i="44"/>
  <c r="R56" i="44"/>
  <c r="R50" i="44"/>
  <c r="R46" i="44"/>
  <c r="R54" i="44"/>
  <c r="R38" i="44"/>
  <c r="R22" i="44"/>
  <c r="R26" i="44"/>
  <c r="R42" i="44"/>
  <c r="R18" i="44"/>
  <c r="J41" i="32" l="1"/>
  <c r="I41" i="32"/>
  <c r="J40" i="32"/>
  <c r="I40" i="32"/>
  <c r="J39" i="32"/>
  <c r="I39" i="32"/>
  <c r="J38" i="32"/>
  <c r="I38" i="32"/>
  <c r="J37" i="32"/>
  <c r="I37" i="32"/>
  <c r="J36" i="32"/>
  <c r="I36" i="32"/>
  <c r="J35" i="32"/>
  <c r="I35" i="32"/>
  <c r="J34" i="32"/>
  <c r="I34" i="32"/>
  <c r="J33" i="32"/>
  <c r="I33" i="32"/>
  <c r="J32" i="32"/>
  <c r="I32" i="32"/>
  <c r="J31" i="32"/>
  <c r="I31" i="32"/>
  <c r="J30" i="32"/>
  <c r="I30" i="32"/>
  <c r="J29" i="32"/>
  <c r="I29" i="32"/>
  <c r="J28" i="32"/>
  <c r="I28" i="32"/>
  <c r="J27" i="32"/>
  <c r="I27" i="32"/>
  <c r="H87" i="35" l="1"/>
  <c r="AV41" i="35"/>
  <c r="AW41" i="35" s="1"/>
  <c r="AV40" i="35"/>
  <c r="AW40" i="35" s="1"/>
  <c r="AV39" i="35"/>
  <c r="AW39" i="35" s="1"/>
  <c r="AV38" i="35"/>
  <c r="AW38" i="35" s="1"/>
  <c r="AV37" i="35"/>
  <c r="AW37" i="35" s="1"/>
  <c r="AV36" i="35"/>
  <c r="AW36" i="35" s="1"/>
  <c r="AV35" i="35"/>
  <c r="AW35" i="35" s="1"/>
  <c r="AV34" i="35"/>
  <c r="AW34" i="35" s="1"/>
  <c r="AV33" i="35"/>
  <c r="AV32" i="35"/>
  <c r="AV31" i="35"/>
  <c r="AV30" i="35"/>
  <c r="AV29" i="35"/>
  <c r="AV28" i="35"/>
  <c r="AV27" i="35"/>
  <c r="AQ41" i="35"/>
  <c r="AR41" i="35" s="1"/>
  <c r="AQ40" i="35"/>
  <c r="AR40" i="35" s="1"/>
  <c r="AQ39" i="35"/>
  <c r="AR39" i="35" s="1"/>
  <c r="AQ38" i="35"/>
  <c r="AR38" i="35" s="1"/>
  <c r="AQ37" i="35"/>
  <c r="AR37" i="35" s="1"/>
  <c r="AQ36" i="35"/>
  <c r="AR36" i="35" s="1"/>
  <c r="AQ35" i="35"/>
  <c r="AR35" i="35" s="1"/>
  <c r="AQ34" i="35"/>
  <c r="AR34" i="35" s="1"/>
  <c r="AQ33" i="35"/>
  <c r="AQ32" i="35"/>
  <c r="AQ31" i="35"/>
  <c r="AQ30" i="35"/>
  <c r="AQ29" i="35"/>
  <c r="AQ28" i="35"/>
  <c r="AQ27" i="35"/>
  <c r="AL41" i="35"/>
  <c r="AL40" i="35"/>
  <c r="AM40" i="35" s="1"/>
  <c r="AL39" i="35"/>
  <c r="AM39" i="35" s="1"/>
  <c r="AL38" i="35"/>
  <c r="AM38" i="35" s="1"/>
  <c r="AL37" i="35"/>
  <c r="AM37" i="35" s="1"/>
  <c r="AL36" i="35"/>
  <c r="AM36" i="35" s="1"/>
  <c r="AL35" i="35"/>
  <c r="AM35" i="35" s="1"/>
  <c r="AL34" i="35"/>
  <c r="AM34" i="35" s="1"/>
  <c r="AL33" i="35"/>
  <c r="AL32" i="35"/>
  <c r="AL31" i="35"/>
  <c r="AL30" i="35"/>
  <c r="AL29" i="35"/>
  <c r="AL28" i="35"/>
  <c r="AL27" i="35"/>
  <c r="AG41" i="35"/>
  <c r="AH41" i="35" s="1"/>
  <c r="AG40" i="35"/>
  <c r="AH40" i="35" s="1"/>
  <c r="AG39" i="35"/>
  <c r="AH39" i="35" s="1"/>
  <c r="AG38" i="35"/>
  <c r="AH38" i="35" s="1"/>
  <c r="AG37" i="35"/>
  <c r="AH37" i="35" s="1"/>
  <c r="AG36" i="35"/>
  <c r="AH36" i="35" s="1"/>
  <c r="AG35" i="35"/>
  <c r="AH35" i="35" s="1"/>
  <c r="AG34" i="35"/>
  <c r="AH34" i="35" s="1"/>
  <c r="AG33" i="35"/>
  <c r="AG32" i="35"/>
  <c r="AG31" i="35"/>
  <c r="AG30" i="35"/>
  <c r="AG29" i="35"/>
  <c r="AG28" i="35"/>
  <c r="AG27" i="35"/>
  <c r="AB41" i="35"/>
  <c r="AC41" i="35" s="1"/>
  <c r="AB40" i="35"/>
  <c r="AB39" i="35"/>
  <c r="AC39" i="35" s="1"/>
  <c r="AB38" i="35"/>
  <c r="AC38" i="35" s="1"/>
  <c r="AB37" i="35"/>
  <c r="AC37" i="35" s="1"/>
  <c r="AB36" i="35"/>
  <c r="AC36" i="35" s="1"/>
  <c r="AB35" i="35"/>
  <c r="AC35" i="35" s="1"/>
  <c r="AB34" i="35"/>
  <c r="AC34" i="35" s="1"/>
  <c r="AB33" i="35"/>
  <c r="AB32" i="35"/>
  <c r="AB31" i="35"/>
  <c r="AB30" i="35"/>
  <c r="AB29" i="35"/>
  <c r="AB28" i="35"/>
  <c r="AB27" i="35"/>
  <c r="W41" i="35"/>
  <c r="X41" i="35" s="1"/>
  <c r="W40" i="35"/>
  <c r="X40" i="35" s="1"/>
  <c r="W39" i="35"/>
  <c r="X39" i="35" s="1"/>
  <c r="W38" i="35"/>
  <c r="W37" i="35"/>
  <c r="X37" i="35" s="1"/>
  <c r="W36" i="35"/>
  <c r="X36" i="35" s="1"/>
  <c r="W35" i="35"/>
  <c r="X35" i="35" s="1"/>
  <c r="W34" i="35"/>
  <c r="W33" i="35"/>
  <c r="W32" i="35"/>
  <c r="W31" i="35"/>
  <c r="W30" i="35"/>
  <c r="W29" i="35"/>
  <c r="W28" i="35"/>
  <c r="W27" i="35"/>
  <c r="R41" i="35"/>
  <c r="S41" i="35" s="1"/>
  <c r="R40" i="35"/>
  <c r="S40" i="35" s="1"/>
  <c r="R39" i="35"/>
  <c r="S39" i="35" s="1"/>
  <c r="R38" i="35"/>
  <c r="S38" i="35" s="1"/>
  <c r="R37" i="35"/>
  <c r="S37" i="35" s="1"/>
  <c r="R36" i="35"/>
  <c r="S36" i="35" s="1"/>
  <c r="R35" i="35"/>
  <c r="S35" i="35" s="1"/>
  <c r="R34" i="35"/>
  <c r="S34" i="35" s="1"/>
  <c r="R33" i="35"/>
  <c r="R32" i="35"/>
  <c r="R31" i="35"/>
  <c r="R30" i="35"/>
  <c r="R29" i="35"/>
  <c r="R28" i="35"/>
  <c r="R27" i="35"/>
  <c r="G72" i="35"/>
  <c r="G71" i="35"/>
  <c r="G70" i="35"/>
  <c r="G69" i="35"/>
  <c r="G68" i="35"/>
  <c r="G67" i="35"/>
  <c r="G53" i="35"/>
  <c r="G52" i="35"/>
  <c r="G51" i="35"/>
  <c r="G50" i="35"/>
  <c r="G49" i="35"/>
  <c r="G48" i="35"/>
  <c r="G47" i="35"/>
  <c r="K101" i="35"/>
  <c r="M101" i="35" s="1"/>
  <c r="J101" i="35"/>
  <c r="I101" i="35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M93" i="35" s="1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K61" i="35"/>
  <c r="M61" i="35" s="1"/>
  <c r="J61" i="35"/>
  <c r="I61" i="35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J41" i="35"/>
  <c r="I41" i="35"/>
  <c r="J40" i="35"/>
  <c r="I40" i="35"/>
  <c r="J39" i="35"/>
  <c r="I39" i="35"/>
  <c r="J38" i="35"/>
  <c r="I38" i="35"/>
  <c r="J37" i="35"/>
  <c r="I37" i="35"/>
  <c r="J36" i="35"/>
  <c r="I36" i="35"/>
  <c r="J35" i="35"/>
  <c r="I35" i="35"/>
  <c r="J34" i="35"/>
  <c r="I34" i="35"/>
  <c r="J33" i="35"/>
  <c r="I33" i="35"/>
  <c r="J32" i="35"/>
  <c r="I32" i="35"/>
  <c r="J31" i="35"/>
  <c r="I31" i="35"/>
  <c r="J30" i="35"/>
  <c r="I30" i="35"/>
  <c r="J29" i="35"/>
  <c r="I29" i="35"/>
  <c r="J28" i="35"/>
  <c r="I28" i="35"/>
  <c r="J27" i="35"/>
  <c r="I27" i="35"/>
  <c r="G33" i="35"/>
  <c r="G32" i="35"/>
  <c r="G31" i="35"/>
  <c r="G30" i="35"/>
  <c r="G29" i="35"/>
  <c r="G28" i="35"/>
  <c r="G27" i="35"/>
  <c r="G8" i="35"/>
  <c r="G9" i="35"/>
  <c r="G10" i="35"/>
  <c r="G11" i="35"/>
  <c r="G12" i="35"/>
  <c r="G13" i="35"/>
  <c r="G7" i="35"/>
  <c r="AV41" i="34"/>
  <c r="AW41" i="34" s="1"/>
  <c r="AV40" i="34"/>
  <c r="AW40" i="34" s="1"/>
  <c r="AV39" i="34"/>
  <c r="AW39" i="34" s="1"/>
  <c r="AV38" i="34"/>
  <c r="AW38" i="34" s="1"/>
  <c r="AV37" i="34"/>
  <c r="AV36" i="34"/>
  <c r="AV35" i="34"/>
  <c r="AV34" i="34"/>
  <c r="AV33" i="34"/>
  <c r="AV32" i="34"/>
  <c r="AV31" i="34"/>
  <c r="AV30" i="34"/>
  <c r="AV29" i="34"/>
  <c r="AV28" i="34"/>
  <c r="AV27" i="34"/>
  <c r="AQ41" i="34"/>
  <c r="AR41" i="34" s="1"/>
  <c r="AQ40" i="34"/>
  <c r="AR40" i="34" s="1"/>
  <c r="AQ39" i="34"/>
  <c r="AR39" i="34" s="1"/>
  <c r="AQ38" i="34"/>
  <c r="AR38" i="34" s="1"/>
  <c r="AQ37" i="34"/>
  <c r="AQ36" i="34"/>
  <c r="AQ35" i="34"/>
  <c r="AQ34" i="34"/>
  <c r="AQ33" i="34"/>
  <c r="AQ32" i="34"/>
  <c r="AQ31" i="34"/>
  <c r="AQ30" i="34"/>
  <c r="AQ29" i="34"/>
  <c r="AQ28" i="34"/>
  <c r="AQ27" i="34"/>
  <c r="AL41" i="34"/>
  <c r="AM41" i="34" s="1"/>
  <c r="AL40" i="34"/>
  <c r="AM40" i="34" s="1"/>
  <c r="AL39" i="34"/>
  <c r="AM39" i="34" s="1"/>
  <c r="AL38" i="34"/>
  <c r="AM38" i="34" s="1"/>
  <c r="AL37" i="34"/>
  <c r="AL36" i="34"/>
  <c r="AL35" i="34"/>
  <c r="AL34" i="34"/>
  <c r="AL33" i="34"/>
  <c r="AL32" i="34"/>
  <c r="AL31" i="34"/>
  <c r="AL30" i="34"/>
  <c r="AL29" i="34"/>
  <c r="AL28" i="34"/>
  <c r="AL27" i="34"/>
  <c r="AG41" i="34"/>
  <c r="AH41" i="34" s="1"/>
  <c r="AG40" i="34"/>
  <c r="AH40" i="34" s="1"/>
  <c r="AG39" i="34"/>
  <c r="AH39" i="34" s="1"/>
  <c r="AG38" i="34"/>
  <c r="AH38" i="34" s="1"/>
  <c r="AG37" i="34"/>
  <c r="AG36" i="34"/>
  <c r="AG35" i="34"/>
  <c r="AG34" i="34"/>
  <c r="AG33" i="34"/>
  <c r="AG32" i="34"/>
  <c r="AG31" i="34"/>
  <c r="AG30" i="34"/>
  <c r="AG29" i="34"/>
  <c r="AG28" i="34"/>
  <c r="AG27" i="34"/>
  <c r="AB41" i="34"/>
  <c r="AC41" i="34" s="1"/>
  <c r="AB40" i="34"/>
  <c r="AC40" i="34" s="1"/>
  <c r="AB39" i="34"/>
  <c r="AC39" i="34" s="1"/>
  <c r="AB38" i="34"/>
  <c r="AC38" i="34" s="1"/>
  <c r="AB37" i="34"/>
  <c r="AB36" i="34"/>
  <c r="AB35" i="34"/>
  <c r="AB34" i="34"/>
  <c r="AB33" i="34"/>
  <c r="AB32" i="34"/>
  <c r="AB31" i="34"/>
  <c r="AB30" i="34"/>
  <c r="AB29" i="34"/>
  <c r="AB28" i="34"/>
  <c r="AB27" i="34"/>
  <c r="W41" i="34"/>
  <c r="X41" i="34" s="1"/>
  <c r="W40" i="34"/>
  <c r="W39" i="34"/>
  <c r="X39" i="34" s="1"/>
  <c r="W38" i="34"/>
  <c r="X38" i="34" s="1"/>
  <c r="W37" i="34"/>
  <c r="W36" i="34"/>
  <c r="W35" i="34"/>
  <c r="W34" i="34"/>
  <c r="W33" i="34"/>
  <c r="W32" i="34"/>
  <c r="W31" i="34"/>
  <c r="W30" i="34"/>
  <c r="W29" i="34"/>
  <c r="W28" i="34"/>
  <c r="W27" i="34"/>
  <c r="J41" i="34"/>
  <c r="I41" i="34"/>
  <c r="R41" i="34"/>
  <c r="S41" i="34" s="1"/>
  <c r="R40" i="34"/>
  <c r="S40" i="34" s="1"/>
  <c r="R39" i="34"/>
  <c r="S39" i="34" s="1"/>
  <c r="R38" i="34"/>
  <c r="S38" i="34" s="1"/>
  <c r="R37" i="34"/>
  <c r="R36" i="34"/>
  <c r="R35" i="34"/>
  <c r="R34" i="34"/>
  <c r="R33" i="34"/>
  <c r="R32" i="34"/>
  <c r="R31" i="34"/>
  <c r="R30" i="34"/>
  <c r="R29" i="34"/>
  <c r="R28" i="34"/>
  <c r="R27" i="34"/>
  <c r="G28" i="34"/>
  <c r="G29" i="34"/>
  <c r="G30" i="34"/>
  <c r="G31" i="34"/>
  <c r="G32" i="34"/>
  <c r="G33" i="34"/>
  <c r="G34" i="34"/>
  <c r="G35" i="34"/>
  <c r="G36" i="34"/>
  <c r="G37" i="34"/>
  <c r="G27" i="34"/>
  <c r="G8" i="34"/>
  <c r="G9" i="34"/>
  <c r="G10" i="34"/>
  <c r="G11" i="34"/>
  <c r="G12" i="34"/>
  <c r="G13" i="34"/>
  <c r="G14" i="34"/>
  <c r="G15" i="34"/>
  <c r="G16" i="34"/>
  <c r="G17" i="34"/>
  <c r="G7" i="34"/>
  <c r="AV44" i="33"/>
  <c r="AV43" i="33"/>
  <c r="AV42" i="33"/>
  <c r="AV41" i="33"/>
  <c r="AV40" i="33"/>
  <c r="AV39" i="33"/>
  <c r="AV38" i="33"/>
  <c r="AV37" i="33"/>
  <c r="AV36" i="33"/>
  <c r="AV35" i="33"/>
  <c r="AV34" i="33"/>
  <c r="AV33" i="33"/>
  <c r="AV32" i="33"/>
  <c r="AV31" i="33"/>
  <c r="AV30" i="33"/>
  <c r="AV29" i="33"/>
  <c r="AV28" i="33"/>
  <c r="AQ44" i="33"/>
  <c r="AQ43" i="33"/>
  <c r="AQ42" i="33"/>
  <c r="AQ41" i="33"/>
  <c r="AQ40" i="33"/>
  <c r="AQ39" i="33"/>
  <c r="AQ38" i="33"/>
  <c r="AQ37" i="33"/>
  <c r="AQ36" i="33"/>
  <c r="AQ35" i="33"/>
  <c r="AQ34" i="33"/>
  <c r="AQ33" i="33"/>
  <c r="AQ32" i="33"/>
  <c r="AQ31" i="33"/>
  <c r="AQ30" i="33"/>
  <c r="AQ29" i="33"/>
  <c r="AQ28" i="33"/>
  <c r="AL44" i="33"/>
  <c r="AL43" i="33"/>
  <c r="AL42" i="33"/>
  <c r="AL41" i="33"/>
  <c r="AL40" i="33"/>
  <c r="AL39" i="33"/>
  <c r="AL38" i="33"/>
  <c r="AL37" i="33"/>
  <c r="AL36" i="33"/>
  <c r="AL35" i="33"/>
  <c r="AL34" i="33"/>
  <c r="AL33" i="33"/>
  <c r="AL32" i="33"/>
  <c r="AL31" i="33"/>
  <c r="AL30" i="33"/>
  <c r="AL29" i="33"/>
  <c r="AL28" i="33"/>
  <c r="AG44" i="33"/>
  <c r="AG43" i="33"/>
  <c r="AG42" i="33"/>
  <c r="AG41" i="33"/>
  <c r="AG40" i="33"/>
  <c r="AG39" i="33"/>
  <c r="AG38" i="33"/>
  <c r="AG37" i="33"/>
  <c r="AG36" i="33"/>
  <c r="AG35" i="33"/>
  <c r="AG34" i="33"/>
  <c r="AG33" i="33"/>
  <c r="AG32" i="33"/>
  <c r="AG31" i="33"/>
  <c r="AG30" i="33"/>
  <c r="AG29" i="33"/>
  <c r="AG28" i="33"/>
  <c r="AB44" i="33"/>
  <c r="AB43" i="33"/>
  <c r="AB42" i="33"/>
  <c r="AB41" i="33"/>
  <c r="AB40" i="33"/>
  <c r="AB39" i="33"/>
  <c r="AB38" i="33"/>
  <c r="AB37" i="33"/>
  <c r="AB36" i="33"/>
  <c r="AB35" i="33"/>
  <c r="AB34" i="33"/>
  <c r="AB33" i="33"/>
  <c r="AB32" i="33"/>
  <c r="AB31" i="33"/>
  <c r="AB30" i="33"/>
  <c r="AB29" i="33"/>
  <c r="AB28" i="33"/>
  <c r="W44" i="33"/>
  <c r="W43" i="33"/>
  <c r="W42" i="33"/>
  <c r="W41" i="33"/>
  <c r="W40" i="33"/>
  <c r="W39" i="33"/>
  <c r="W38" i="33"/>
  <c r="W37" i="33"/>
  <c r="W36" i="33"/>
  <c r="W35" i="33"/>
  <c r="W34" i="33"/>
  <c r="W33" i="33"/>
  <c r="W32" i="33"/>
  <c r="W31" i="33"/>
  <c r="W30" i="33"/>
  <c r="W29" i="33"/>
  <c r="W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28" i="33"/>
  <c r="R29" i="33"/>
  <c r="R30" i="33"/>
  <c r="R31" i="33"/>
  <c r="R32" i="33"/>
  <c r="R33" i="33"/>
  <c r="R34" i="33"/>
  <c r="R35" i="33"/>
  <c r="R36" i="33"/>
  <c r="R37" i="33"/>
  <c r="R38" i="33"/>
  <c r="R39" i="33"/>
  <c r="R40" i="33"/>
  <c r="R41" i="33"/>
  <c r="R42" i="33"/>
  <c r="R43" i="33"/>
  <c r="R44" i="33"/>
  <c r="I43" i="33"/>
  <c r="J43" i="33"/>
  <c r="G28" i="32"/>
  <c r="G27" i="32"/>
  <c r="G8" i="32"/>
  <c r="G7" i="32"/>
  <c r="AV41" i="32"/>
  <c r="AW41" i="32" s="1"/>
  <c r="AV40" i="32"/>
  <c r="AW40" i="32" s="1"/>
  <c r="AV39" i="32"/>
  <c r="AW39" i="32" s="1"/>
  <c r="AV38" i="32"/>
  <c r="AW38" i="32" s="1"/>
  <c r="AV37" i="32"/>
  <c r="AW37" i="32" s="1"/>
  <c r="AV36" i="32"/>
  <c r="AW36" i="32" s="1"/>
  <c r="AV35" i="32"/>
  <c r="AW35" i="32" s="1"/>
  <c r="AV34" i="32"/>
  <c r="AW34" i="32" s="1"/>
  <c r="AV33" i="32"/>
  <c r="AW33" i="32" s="1"/>
  <c r="AV32" i="32"/>
  <c r="AW32" i="32" s="1"/>
  <c r="AV31" i="32"/>
  <c r="AW31" i="32" s="1"/>
  <c r="AV30" i="32"/>
  <c r="AW30" i="32" s="1"/>
  <c r="AV29" i="32"/>
  <c r="AW29" i="32" s="1"/>
  <c r="AV28" i="32"/>
  <c r="AV27" i="32"/>
  <c r="AQ41" i="32"/>
  <c r="AR41" i="32" s="1"/>
  <c r="AQ40" i="32"/>
  <c r="AR40" i="32" s="1"/>
  <c r="AQ39" i="32"/>
  <c r="AR39" i="32" s="1"/>
  <c r="AQ38" i="32"/>
  <c r="AR38" i="32" s="1"/>
  <c r="AQ37" i="32"/>
  <c r="AR37" i="32" s="1"/>
  <c r="AQ36" i="32"/>
  <c r="AR36" i="32" s="1"/>
  <c r="AQ35" i="32"/>
  <c r="AR35" i="32" s="1"/>
  <c r="AQ34" i="32"/>
  <c r="AR34" i="32" s="1"/>
  <c r="AQ33" i="32"/>
  <c r="AR33" i="32" s="1"/>
  <c r="AQ32" i="32"/>
  <c r="AR32" i="32" s="1"/>
  <c r="AQ31" i="32"/>
  <c r="AR31" i="32" s="1"/>
  <c r="AQ30" i="32"/>
  <c r="AR30" i="32" s="1"/>
  <c r="AQ29" i="32"/>
  <c r="AR29" i="32" s="1"/>
  <c r="AQ28" i="32"/>
  <c r="AQ27" i="32"/>
  <c r="AL41" i="32"/>
  <c r="AM41" i="32" s="1"/>
  <c r="AL40" i="32"/>
  <c r="AM40" i="32" s="1"/>
  <c r="AL39" i="32"/>
  <c r="AM39" i="32" s="1"/>
  <c r="AL38" i="32"/>
  <c r="AM38" i="32" s="1"/>
  <c r="AL37" i="32"/>
  <c r="AM37" i="32" s="1"/>
  <c r="AL36" i="32"/>
  <c r="AM36" i="32" s="1"/>
  <c r="AL35" i="32"/>
  <c r="AM35" i="32" s="1"/>
  <c r="AL34" i="32"/>
  <c r="AM34" i="32" s="1"/>
  <c r="AL33" i="32"/>
  <c r="AM33" i="32" s="1"/>
  <c r="AL32" i="32"/>
  <c r="AM32" i="32" s="1"/>
  <c r="AL31" i="32"/>
  <c r="AM31" i="32" s="1"/>
  <c r="AL30" i="32"/>
  <c r="AM30" i="32" s="1"/>
  <c r="AL29" i="32"/>
  <c r="AM29" i="32" s="1"/>
  <c r="AL28" i="32"/>
  <c r="AL27" i="32"/>
  <c r="AG41" i="32"/>
  <c r="AH41" i="32" s="1"/>
  <c r="AG40" i="32"/>
  <c r="AH40" i="32" s="1"/>
  <c r="AG39" i="32"/>
  <c r="AH39" i="32" s="1"/>
  <c r="AG38" i="32"/>
  <c r="AH38" i="32" s="1"/>
  <c r="AG37" i="32"/>
  <c r="AH37" i="32" s="1"/>
  <c r="AG36" i="32"/>
  <c r="AH36" i="32" s="1"/>
  <c r="AG35" i="32"/>
  <c r="AH35" i="32" s="1"/>
  <c r="AG34" i="32"/>
  <c r="AH34" i="32" s="1"/>
  <c r="AG33" i="32"/>
  <c r="AH33" i="32" s="1"/>
  <c r="AG32" i="32"/>
  <c r="AH32" i="32" s="1"/>
  <c r="AG31" i="32"/>
  <c r="AH31" i="32" s="1"/>
  <c r="AG30" i="32"/>
  <c r="AH30" i="32" s="1"/>
  <c r="AG29" i="32"/>
  <c r="AH29" i="32" s="1"/>
  <c r="AG28" i="32"/>
  <c r="AG27" i="32"/>
  <c r="AB41" i="32"/>
  <c r="AC41" i="32" s="1"/>
  <c r="AB40" i="32"/>
  <c r="AC40" i="32" s="1"/>
  <c r="AB39" i="32"/>
  <c r="AC39" i="32" s="1"/>
  <c r="AB38" i="32"/>
  <c r="AC38" i="32" s="1"/>
  <c r="AB37" i="32"/>
  <c r="AC37" i="32" s="1"/>
  <c r="AB36" i="32"/>
  <c r="AC36" i="32" s="1"/>
  <c r="AB35" i="32"/>
  <c r="AC35" i="32" s="1"/>
  <c r="AB34" i="32"/>
  <c r="AC34" i="32" s="1"/>
  <c r="AB33" i="32"/>
  <c r="AC33" i="32" s="1"/>
  <c r="AB32" i="32"/>
  <c r="AC32" i="32" s="1"/>
  <c r="AB31" i="32"/>
  <c r="AC31" i="32" s="1"/>
  <c r="AB30" i="32"/>
  <c r="AC30" i="32" s="1"/>
  <c r="AB29" i="32"/>
  <c r="AC29" i="32" s="1"/>
  <c r="AB28" i="32"/>
  <c r="AB27" i="32"/>
  <c r="W41" i="32"/>
  <c r="W40" i="32"/>
  <c r="W39" i="32"/>
  <c r="W38" i="32"/>
  <c r="W37" i="32"/>
  <c r="W36" i="32"/>
  <c r="W35" i="32"/>
  <c r="W34" i="32"/>
  <c r="W33" i="32"/>
  <c r="X33" i="32" s="1"/>
  <c r="W32" i="32"/>
  <c r="W31" i="32"/>
  <c r="W30" i="32"/>
  <c r="W29" i="32"/>
  <c r="W28" i="32"/>
  <c r="W27" i="32"/>
  <c r="R41" i="32"/>
  <c r="S41" i="32" s="1"/>
  <c r="R40" i="32"/>
  <c r="S40" i="32" s="1"/>
  <c r="R39" i="32"/>
  <c r="S39" i="32" s="1"/>
  <c r="R38" i="32"/>
  <c r="S38" i="32" s="1"/>
  <c r="R37" i="32"/>
  <c r="S37" i="32" s="1"/>
  <c r="R36" i="32"/>
  <c r="S36" i="32" s="1"/>
  <c r="R35" i="32"/>
  <c r="S35" i="32" s="1"/>
  <c r="R34" i="32"/>
  <c r="S34" i="32" s="1"/>
  <c r="R33" i="32"/>
  <c r="S33" i="32" s="1"/>
  <c r="R32" i="32"/>
  <c r="S32" i="32" s="1"/>
  <c r="R31" i="32"/>
  <c r="S31" i="32" s="1"/>
  <c r="R30" i="32"/>
  <c r="S30" i="32" s="1"/>
  <c r="R29" i="32"/>
  <c r="S29" i="32" s="1"/>
  <c r="R28" i="32"/>
  <c r="R27" i="32"/>
  <c r="AV41" i="8"/>
  <c r="AV40" i="8"/>
  <c r="AV39" i="8"/>
  <c r="AV38" i="8"/>
  <c r="AV37" i="8"/>
  <c r="AV36" i="8"/>
  <c r="AV35" i="8"/>
  <c r="AV34" i="8"/>
  <c r="AV33" i="8"/>
  <c r="AV32" i="8"/>
  <c r="AV31" i="8"/>
  <c r="AV30" i="8"/>
  <c r="AV29" i="8"/>
  <c r="AV28" i="8"/>
  <c r="AV27" i="8"/>
  <c r="AQ41" i="8"/>
  <c r="AQ40" i="8"/>
  <c r="AQ39" i="8"/>
  <c r="AQ38" i="8"/>
  <c r="AQ37" i="8"/>
  <c r="AQ36" i="8"/>
  <c r="AQ35" i="8"/>
  <c r="AQ34" i="8"/>
  <c r="AQ33" i="8"/>
  <c r="AQ32" i="8"/>
  <c r="AQ31" i="8"/>
  <c r="AQ30" i="8"/>
  <c r="AQ29" i="8"/>
  <c r="AQ28" i="8"/>
  <c r="AQ27" i="8"/>
  <c r="AL41" i="8"/>
  <c r="AL40" i="8"/>
  <c r="AL39" i="8"/>
  <c r="AL38" i="8"/>
  <c r="AL37" i="8"/>
  <c r="AL36" i="8"/>
  <c r="AL35" i="8"/>
  <c r="AL34" i="8"/>
  <c r="AL33" i="8"/>
  <c r="AL32" i="8"/>
  <c r="AL31" i="8"/>
  <c r="AL30" i="8"/>
  <c r="AL29" i="8"/>
  <c r="AL28" i="8"/>
  <c r="AL27" i="8"/>
  <c r="AG41" i="8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B41" i="8"/>
  <c r="AB40" i="8"/>
  <c r="AB39" i="8"/>
  <c r="AB38" i="8"/>
  <c r="AB37" i="8"/>
  <c r="AB36" i="8"/>
  <c r="AB35" i="8"/>
  <c r="AB34" i="8"/>
  <c r="AB33" i="8"/>
  <c r="AB32" i="8"/>
  <c r="AB31" i="8"/>
  <c r="AB30" i="8"/>
  <c r="AB29" i="8"/>
  <c r="AB28" i="8"/>
  <c r="AB27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79" i="8"/>
  <c r="G78" i="8"/>
  <c r="G77" i="8"/>
  <c r="G76" i="8"/>
  <c r="G75" i="8"/>
  <c r="G74" i="8"/>
  <c r="G73" i="8"/>
  <c r="G72" i="8"/>
  <c r="H67" i="8" s="1"/>
  <c r="G71" i="8"/>
  <c r="G70" i="8"/>
  <c r="G69" i="8"/>
  <c r="G68" i="8"/>
  <c r="G67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B25" i="38"/>
  <c r="S33" i="34" l="1"/>
  <c r="AW27" i="32"/>
  <c r="H47" i="8"/>
  <c r="M89" i="35"/>
  <c r="H87" i="8"/>
  <c r="M91" i="35"/>
  <c r="M88" i="35"/>
  <c r="M92" i="35"/>
  <c r="M90" i="35"/>
  <c r="H67" i="35"/>
  <c r="AR27" i="32"/>
  <c r="H47" i="35"/>
  <c r="AW28" i="8"/>
  <c r="M87" i="35"/>
  <c r="L87" i="35"/>
  <c r="AH44" i="33"/>
  <c r="M48" i="35"/>
  <c r="M52" i="35"/>
  <c r="M49" i="35"/>
  <c r="M53" i="35"/>
  <c r="M50" i="35"/>
  <c r="M47" i="35"/>
  <c r="L47" i="35"/>
  <c r="D34" i="39" s="1"/>
  <c r="M51" i="35"/>
  <c r="AM33" i="8"/>
  <c r="AW35" i="34"/>
  <c r="AD27" i="35"/>
  <c r="AM28" i="35"/>
  <c r="AW29" i="35"/>
  <c r="AH27" i="32"/>
  <c r="AM28" i="32"/>
  <c r="AM37" i="33"/>
  <c r="AR44" i="33"/>
  <c r="AW28" i="32"/>
  <c r="AR30" i="8"/>
  <c r="AH28" i="32"/>
  <c r="AW31" i="35"/>
  <c r="AH33" i="34"/>
  <c r="AH37" i="8"/>
  <c r="AH36" i="34"/>
  <c r="AM29" i="34"/>
  <c r="S31" i="35"/>
  <c r="AH32" i="35"/>
  <c r="AM27" i="32"/>
  <c r="AW40" i="8"/>
  <c r="AR32" i="33"/>
  <c r="AH30" i="34"/>
  <c r="K41" i="35"/>
  <c r="M41" i="35" s="1"/>
  <c r="AW33" i="35"/>
  <c r="AW28" i="35"/>
  <c r="AW32" i="35"/>
  <c r="AW30" i="35"/>
  <c r="AR28" i="35"/>
  <c r="AR29" i="35"/>
  <c r="AR30" i="35"/>
  <c r="AR32" i="35"/>
  <c r="AR33" i="35"/>
  <c r="AR31" i="35"/>
  <c r="AM33" i="35"/>
  <c r="AM32" i="35"/>
  <c r="AM30" i="35"/>
  <c r="AM29" i="35"/>
  <c r="AM31" i="35"/>
  <c r="AH31" i="35"/>
  <c r="AH33" i="35"/>
  <c r="AH28" i="35"/>
  <c r="AH29" i="35"/>
  <c r="AH30" i="35"/>
  <c r="AW37" i="34"/>
  <c r="AW36" i="34"/>
  <c r="AW29" i="34"/>
  <c r="AW30" i="34"/>
  <c r="AW31" i="34"/>
  <c r="AW32" i="34"/>
  <c r="AW33" i="34"/>
  <c r="AW28" i="34"/>
  <c r="AW34" i="34"/>
  <c r="AR29" i="34"/>
  <c r="AR32" i="34"/>
  <c r="AR30" i="34"/>
  <c r="AR33" i="34"/>
  <c r="AR28" i="34"/>
  <c r="AR34" i="34"/>
  <c r="AR35" i="34"/>
  <c r="AR36" i="34"/>
  <c r="AR31" i="34"/>
  <c r="AR37" i="34"/>
  <c r="AM34" i="34"/>
  <c r="AM31" i="34"/>
  <c r="AM35" i="34"/>
  <c r="AM36" i="34"/>
  <c r="AM30" i="34"/>
  <c r="AM33" i="34"/>
  <c r="AM37" i="34"/>
  <c r="AM32" i="34"/>
  <c r="AM27" i="34"/>
  <c r="AM28" i="34"/>
  <c r="AH34" i="34"/>
  <c r="AH37" i="34"/>
  <c r="AH28" i="34"/>
  <c r="AH29" i="34"/>
  <c r="AH31" i="34"/>
  <c r="AH35" i="34"/>
  <c r="AH32" i="34"/>
  <c r="AW39" i="33"/>
  <c r="AW31" i="33"/>
  <c r="AW32" i="33"/>
  <c r="AW44" i="33"/>
  <c r="AW40" i="33"/>
  <c r="AW30" i="33"/>
  <c r="AW43" i="33"/>
  <c r="AW33" i="33"/>
  <c r="AW35" i="33"/>
  <c r="AW42" i="33"/>
  <c r="AW36" i="33"/>
  <c r="AW41" i="33"/>
  <c r="AW37" i="33"/>
  <c r="AW29" i="33"/>
  <c r="AW34" i="33"/>
  <c r="AW38" i="33"/>
  <c r="AR34" i="33"/>
  <c r="AR36" i="33"/>
  <c r="AR37" i="33"/>
  <c r="AR33" i="33"/>
  <c r="AR38" i="33"/>
  <c r="AR39" i="33"/>
  <c r="AR35" i="33"/>
  <c r="AR28" i="33"/>
  <c r="AR40" i="33"/>
  <c r="AR29" i="33"/>
  <c r="AR41" i="33"/>
  <c r="AR30" i="33"/>
  <c r="AR42" i="33"/>
  <c r="AR31" i="33"/>
  <c r="AR43" i="33"/>
  <c r="AM40" i="33"/>
  <c r="AM39" i="33"/>
  <c r="AM42" i="33"/>
  <c r="AM31" i="33"/>
  <c r="AM43" i="33"/>
  <c r="AM38" i="33"/>
  <c r="AM29" i="33"/>
  <c r="AM32" i="33"/>
  <c r="AM44" i="33"/>
  <c r="AM41" i="33"/>
  <c r="AM33" i="33"/>
  <c r="AM34" i="33"/>
  <c r="AM35" i="33"/>
  <c r="AM30" i="33"/>
  <c r="AM36" i="33"/>
  <c r="AH43" i="33"/>
  <c r="AH32" i="33"/>
  <c r="AH33" i="33"/>
  <c r="AH34" i="33"/>
  <c r="AH35" i="33"/>
  <c r="AH37" i="33"/>
  <c r="AH36" i="33"/>
  <c r="AH38" i="33"/>
  <c r="AH42" i="33"/>
  <c r="AH40" i="33"/>
  <c r="AH31" i="33"/>
  <c r="AH29" i="33"/>
  <c r="AH41" i="33"/>
  <c r="AH39" i="33"/>
  <c r="AH30" i="33"/>
  <c r="AR28" i="32"/>
  <c r="AW27" i="8"/>
  <c r="AW39" i="8"/>
  <c r="AW29" i="8"/>
  <c r="AW41" i="8"/>
  <c r="AW30" i="8"/>
  <c r="AW31" i="8"/>
  <c r="AW33" i="8"/>
  <c r="AW32" i="8"/>
  <c r="AW34" i="8"/>
  <c r="AW35" i="8"/>
  <c r="AW36" i="8"/>
  <c r="AW37" i="8"/>
  <c r="AW38" i="8"/>
  <c r="AR35" i="8"/>
  <c r="AR31" i="8"/>
  <c r="AR33" i="8"/>
  <c r="AR36" i="8"/>
  <c r="AR37" i="8"/>
  <c r="AR38" i="8"/>
  <c r="AR34" i="8"/>
  <c r="AR27" i="8"/>
  <c r="AR39" i="8"/>
  <c r="AR32" i="8"/>
  <c r="AR28" i="8"/>
  <c r="AR40" i="8"/>
  <c r="AR29" i="8"/>
  <c r="AR41" i="8"/>
  <c r="AM36" i="8"/>
  <c r="AM37" i="8"/>
  <c r="AM27" i="8"/>
  <c r="AM39" i="8"/>
  <c r="AM35" i="8"/>
  <c r="AM38" i="8"/>
  <c r="AM29" i="8"/>
  <c r="AM41" i="8"/>
  <c r="AM34" i="8"/>
  <c r="AM28" i="8"/>
  <c r="AM30" i="8"/>
  <c r="AM40" i="8"/>
  <c r="AM31" i="8"/>
  <c r="AM32" i="8"/>
  <c r="AH36" i="8"/>
  <c r="AH38" i="8"/>
  <c r="AH27" i="8"/>
  <c r="AH39" i="8"/>
  <c r="AH29" i="8"/>
  <c r="AH30" i="8"/>
  <c r="AH40" i="8"/>
  <c r="AH41" i="8"/>
  <c r="AH31" i="8"/>
  <c r="AH32" i="8"/>
  <c r="AH28" i="8"/>
  <c r="AH33" i="8"/>
  <c r="AH34" i="8"/>
  <c r="AH35" i="8"/>
  <c r="S27" i="32"/>
  <c r="S32" i="34"/>
  <c r="S30" i="35"/>
  <c r="AN27" i="35"/>
  <c r="AC32" i="34"/>
  <c r="H27" i="35"/>
  <c r="S32" i="35"/>
  <c r="AI27" i="35"/>
  <c r="AM41" i="35"/>
  <c r="AC27" i="32"/>
  <c r="S33" i="35"/>
  <c r="AC29" i="35"/>
  <c r="AS27" i="35"/>
  <c r="AC34" i="8"/>
  <c r="AX28" i="33"/>
  <c r="AX27" i="34"/>
  <c r="K34" i="34"/>
  <c r="AI27" i="34"/>
  <c r="AS27" i="34"/>
  <c r="AX27" i="35"/>
  <c r="S30" i="34"/>
  <c r="K35" i="34"/>
  <c r="AC36" i="34"/>
  <c r="AC36" i="33"/>
  <c r="S31" i="34"/>
  <c r="AC30" i="35"/>
  <c r="AC31" i="35"/>
  <c r="AC32" i="35"/>
  <c r="AC28" i="35"/>
  <c r="AC33" i="35"/>
  <c r="AC27" i="34"/>
  <c r="AC28" i="34"/>
  <c r="AC30" i="34"/>
  <c r="AC33" i="34"/>
  <c r="AC29" i="34"/>
  <c r="AC31" i="34"/>
  <c r="AC34" i="34"/>
  <c r="AC35" i="34"/>
  <c r="AC38" i="33"/>
  <c r="AC29" i="33"/>
  <c r="AC39" i="33"/>
  <c r="AC40" i="33"/>
  <c r="AC41" i="33"/>
  <c r="AC30" i="33"/>
  <c r="AC42" i="33"/>
  <c r="AC43" i="33"/>
  <c r="AC32" i="33"/>
  <c r="AC44" i="33"/>
  <c r="AC33" i="33"/>
  <c r="AC37" i="33"/>
  <c r="AC28" i="33"/>
  <c r="AC34" i="33"/>
  <c r="AC31" i="33"/>
  <c r="AC35" i="33"/>
  <c r="AC28" i="32"/>
  <c r="AC37" i="8"/>
  <c r="AC27" i="8"/>
  <c r="AC40" i="8"/>
  <c r="AC29" i="8"/>
  <c r="AC41" i="8"/>
  <c r="AC38" i="8"/>
  <c r="AC30" i="8"/>
  <c r="AC33" i="8"/>
  <c r="AC35" i="8"/>
  <c r="AC36" i="8"/>
  <c r="AC39" i="8"/>
  <c r="AC28" i="8"/>
  <c r="AC31" i="8"/>
  <c r="AC32" i="8"/>
  <c r="S27" i="35"/>
  <c r="S28" i="35"/>
  <c r="S29" i="35"/>
  <c r="S34" i="34"/>
  <c r="S36" i="34"/>
  <c r="S37" i="34"/>
  <c r="S27" i="34"/>
  <c r="S28" i="34"/>
  <c r="S35" i="34"/>
  <c r="S29" i="34"/>
  <c r="S28" i="32"/>
  <c r="X29" i="35"/>
  <c r="X37" i="8"/>
  <c r="K35" i="35"/>
  <c r="M35" i="35" s="1"/>
  <c r="X31" i="35"/>
  <c r="X33" i="35"/>
  <c r="K29" i="35"/>
  <c r="X30" i="35"/>
  <c r="X32" i="35"/>
  <c r="X28" i="35"/>
  <c r="X33" i="34"/>
  <c r="X34" i="34"/>
  <c r="X35" i="34"/>
  <c r="X29" i="34"/>
  <c r="Y27" i="34"/>
  <c r="K29" i="34"/>
  <c r="X37" i="34"/>
  <c r="K43" i="33"/>
  <c r="AN28" i="33"/>
  <c r="AI28" i="33"/>
  <c r="X28" i="33"/>
  <c r="X33" i="33"/>
  <c r="X39" i="33"/>
  <c r="X40" i="33"/>
  <c r="X32" i="33"/>
  <c r="X38" i="33"/>
  <c r="X31" i="33"/>
  <c r="X44" i="33"/>
  <c r="X34" i="33"/>
  <c r="X29" i="33"/>
  <c r="X30" i="33"/>
  <c r="X41" i="33"/>
  <c r="X42" i="33"/>
  <c r="X35" i="33"/>
  <c r="X36" i="33"/>
  <c r="X43" i="33"/>
  <c r="X37" i="33"/>
  <c r="K33" i="32"/>
  <c r="M33" i="32" s="1"/>
  <c r="K39" i="32"/>
  <c r="M39" i="32" s="1"/>
  <c r="K27" i="32"/>
  <c r="X36" i="32"/>
  <c r="K36" i="32"/>
  <c r="M36" i="32" s="1"/>
  <c r="X29" i="32"/>
  <c r="K29" i="32"/>
  <c r="M29" i="32" s="1"/>
  <c r="X39" i="32"/>
  <c r="X38" i="32"/>
  <c r="K38" i="32"/>
  <c r="M38" i="32" s="1"/>
  <c r="X28" i="32"/>
  <c r="K28" i="32"/>
  <c r="X30" i="32"/>
  <c r="K30" i="32"/>
  <c r="M30" i="32" s="1"/>
  <c r="X40" i="32"/>
  <c r="K40" i="32"/>
  <c r="M40" i="32" s="1"/>
  <c r="X34" i="32"/>
  <c r="K34" i="32"/>
  <c r="M34" i="32" s="1"/>
  <c r="X35" i="32"/>
  <c r="K35" i="32"/>
  <c r="M35" i="32" s="1"/>
  <c r="X37" i="32"/>
  <c r="K37" i="32"/>
  <c r="M37" i="32" s="1"/>
  <c r="X27" i="32"/>
  <c r="X31" i="32"/>
  <c r="K31" i="32"/>
  <c r="M31" i="32" s="1"/>
  <c r="X41" i="32"/>
  <c r="K41" i="32"/>
  <c r="M41" i="32" s="1"/>
  <c r="X32" i="32"/>
  <c r="K32" i="32"/>
  <c r="M32" i="32" s="1"/>
  <c r="X31" i="8"/>
  <c r="X33" i="8"/>
  <c r="X38" i="8"/>
  <c r="X27" i="8"/>
  <c r="X40" i="8"/>
  <c r="X41" i="8"/>
  <c r="X32" i="8"/>
  <c r="X34" i="8"/>
  <c r="X35" i="8"/>
  <c r="X39" i="8"/>
  <c r="X28" i="8"/>
  <c r="X29" i="8"/>
  <c r="X30" i="8"/>
  <c r="X36" i="8"/>
  <c r="AW27" i="35"/>
  <c r="K40" i="35"/>
  <c r="M40" i="35" s="1"/>
  <c r="AR27" i="35"/>
  <c r="AM27" i="35"/>
  <c r="AH27" i="35"/>
  <c r="K27" i="35"/>
  <c r="K38" i="35"/>
  <c r="M38" i="35" s="1"/>
  <c r="K34" i="35"/>
  <c r="M34" i="35" s="1"/>
  <c r="AC40" i="35"/>
  <c r="AC27" i="35"/>
  <c r="K33" i="35"/>
  <c r="X38" i="35"/>
  <c r="X27" i="35"/>
  <c r="Y27" i="35"/>
  <c r="K31" i="35"/>
  <c r="K37" i="35"/>
  <c r="M37" i="35" s="1"/>
  <c r="X34" i="35"/>
  <c r="K39" i="35"/>
  <c r="M39" i="35" s="1"/>
  <c r="K32" i="35"/>
  <c r="K28" i="35"/>
  <c r="T27" i="35"/>
  <c r="K30" i="35"/>
  <c r="K36" i="35"/>
  <c r="M36" i="35" s="1"/>
  <c r="AW27" i="34"/>
  <c r="AR27" i="34"/>
  <c r="K41" i="34"/>
  <c r="M41" i="34" s="1"/>
  <c r="K38" i="34"/>
  <c r="M38" i="34" s="1"/>
  <c r="AN27" i="34"/>
  <c r="K32" i="34"/>
  <c r="K40" i="34"/>
  <c r="M40" i="34" s="1"/>
  <c r="K27" i="34"/>
  <c r="AH27" i="34"/>
  <c r="K28" i="34"/>
  <c r="K37" i="34"/>
  <c r="AC37" i="34"/>
  <c r="AD27" i="34"/>
  <c r="K31" i="34"/>
  <c r="K36" i="34"/>
  <c r="K33" i="34"/>
  <c r="X30" i="34"/>
  <c r="X36" i="34"/>
  <c r="X31" i="34"/>
  <c r="K30" i="34"/>
  <c r="X32" i="34"/>
  <c r="X27" i="34"/>
  <c r="K39" i="34"/>
  <c r="M39" i="34" s="1"/>
  <c r="X28" i="34"/>
  <c r="X40" i="34"/>
  <c r="AW28" i="33"/>
  <c r="AM28" i="33"/>
  <c r="AH28" i="33"/>
  <c r="AD28" i="33"/>
  <c r="AS28" i="33"/>
  <c r="Y28" i="33"/>
  <c r="L27" i="32" l="1"/>
  <c r="L27" i="35"/>
  <c r="L27" i="34"/>
  <c r="M32" i="35"/>
  <c r="M28" i="35"/>
  <c r="M27" i="35"/>
  <c r="M28" i="32"/>
  <c r="M31" i="35"/>
  <c r="M29" i="35"/>
  <c r="M33" i="35"/>
  <c r="M30" i="35"/>
  <c r="M27" i="32"/>
  <c r="M37" i="34"/>
  <c r="M28" i="34"/>
  <c r="M36" i="34"/>
  <c r="M27" i="34"/>
  <c r="M33" i="34"/>
  <c r="M35" i="34"/>
  <c r="M32" i="34"/>
  <c r="M31" i="34"/>
  <c r="M30" i="34"/>
  <c r="M34" i="34"/>
  <c r="M29" i="34"/>
  <c r="AL8" i="33" l="1"/>
  <c r="AL9" i="33"/>
  <c r="AL10" i="33"/>
  <c r="AL11" i="33"/>
  <c r="AL12" i="33"/>
  <c r="AL13" i="33"/>
  <c r="AL14" i="33"/>
  <c r="AL15" i="33"/>
  <c r="AL16" i="33"/>
  <c r="AL17" i="33"/>
  <c r="AL18" i="33"/>
  <c r="AL19" i="33"/>
  <c r="AL20" i="33"/>
  <c r="AL21" i="33"/>
  <c r="AL22" i="33"/>
  <c r="AL7" i="33"/>
  <c r="H94" i="33"/>
  <c r="J88" i="33"/>
  <c r="I88" i="33"/>
  <c r="J87" i="33"/>
  <c r="I87" i="33"/>
  <c r="J85" i="33"/>
  <c r="I85" i="33"/>
  <c r="J84" i="33"/>
  <c r="I84" i="33"/>
  <c r="J83" i="33"/>
  <c r="I83" i="33"/>
  <c r="J82" i="33"/>
  <c r="I82" i="33"/>
  <c r="J81" i="33"/>
  <c r="I81" i="33"/>
  <c r="J80" i="33"/>
  <c r="I80" i="33"/>
  <c r="J79" i="33"/>
  <c r="I79" i="33"/>
  <c r="J78" i="33"/>
  <c r="I78" i="33"/>
  <c r="J77" i="33"/>
  <c r="I77" i="33"/>
  <c r="J76" i="33"/>
  <c r="I76" i="33"/>
  <c r="J75" i="33"/>
  <c r="I75" i="33"/>
  <c r="J74" i="33"/>
  <c r="I74" i="33"/>
  <c r="J73" i="33"/>
  <c r="I73" i="33"/>
  <c r="J72" i="33"/>
  <c r="I72" i="33"/>
  <c r="R66" i="33"/>
  <c r="R65" i="33"/>
  <c r="R64" i="33"/>
  <c r="R63" i="33"/>
  <c r="R61" i="33"/>
  <c r="R60" i="33"/>
  <c r="R59" i="33"/>
  <c r="R58" i="33"/>
  <c r="R57" i="33"/>
  <c r="R56" i="33"/>
  <c r="R55" i="33"/>
  <c r="R54" i="33"/>
  <c r="R53" i="33"/>
  <c r="R52" i="33"/>
  <c r="R51" i="33"/>
  <c r="R50" i="33"/>
  <c r="J66" i="33"/>
  <c r="I66" i="33"/>
  <c r="J65" i="33"/>
  <c r="I65" i="33"/>
  <c r="J64" i="33"/>
  <c r="I64" i="33"/>
  <c r="J63" i="33"/>
  <c r="I63" i="33"/>
  <c r="J61" i="33"/>
  <c r="I61" i="33"/>
  <c r="J60" i="33"/>
  <c r="I60" i="33"/>
  <c r="J59" i="33"/>
  <c r="I59" i="33"/>
  <c r="J58" i="33"/>
  <c r="I58" i="33"/>
  <c r="J57" i="33"/>
  <c r="I57" i="33"/>
  <c r="J56" i="33"/>
  <c r="I56" i="33"/>
  <c r="J55" i="33"/>
  <c r="I55" i="33"/>
  <c r="J54" i="33"/>
  <c r="I54" i="33"/>
  <c r="J53" i="33"/>
  <c r="I53" i="33"/>
  <c r="J52" i="33"/>
  <c r="I52" i="33"/>
  <c r="J51" i="33"/>
  <c r="I51" i="33"/>
  <c r="J50" i="33"/>
  <c r="I50" i="33"/>
  <c r="H50" i="33"/>
  <c r="H28" i="33"/>
  <c r="R28" i="33"/>
  <c r="I44" i="33"/>
  <c r="J44" i="33"/>
  <c r="K44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7" i="33"/>
  <c r="AV22" i="33"/>
  <c r="AQ22" i="33"/>
  <c r="AG22" i="33"/>
  <c r="AB22" i="33"/>
  <c r="AC22" i="33" s="1"/>
  <c r="W22" i="33"/>
  <c r="X22" i="33" s="1"/>
  <c r="R22" i="33"/>
  <c r="S22" i="33" s="1"/>
  <c r="J22" i="33"/>
  <c r="I22" i="33"/>
  <c r="AL8" i="32"/>
  <c r="AL9" i="32"/>
  <c r="AL10" i="32"/>
  <c r="AL11" i="32"/>
  <c r="AL12" i="32"/>
  <c r="AL13" i="32"/>
  <c r="AL14" i="32"/>
  <c r="AL15" i="32"/>
  <c r="AL16" i="32"/>
  <c r="AL17" i="32"/>
  <c r="AL18" i="32"/>
  <c r="AL19" i="32"/>
  <c r="AL20" i="32"/>
  <c r="AL21" i="32"/>
  <c r="AL7" i="32"/>
  <c r="AG13" i="35"/>
  <c r="S61" i="33" l="1"/>
  <c r="S53" i="33"/>
  <c r="S55" i="33"/>
  <c r="S64" i="33"/>
  <c r="S56" i="33"/>
  <c r="S65" i="33"/>
  <c r="S57" i="33"/>
  <c r="S66" i="33"/>
  <c r="S54" i="33"/>
  <c r="S50" i="33"/>
  <c r="S62" i="33"/>
  <c r="S58" i="33"/>
  <c r="S63" i="33"/>
  <c r="S51" i="33"/>
  <c r="S59" i="33"/>
  <c r="S52" i="33"/>
  <c r="S60" i="33"/>
  <c r="AM16" i="33"/>
  <c r="AM11" i="33"/>
  <c r="T50" i="33"/>
  <c r="K55" i="33"/>
  <c r="K58" i="33"/>
  <c r="H7" i="33"/>
  <c r="K80" i="33"/>
  <c r="K87" i="33"/>
  <c r="AM7" i="33"/>
  <c r="K77" i="33"/>
  <c r="K83" i="33"/>
  <c r="AM21" i="33"/>
  <c r="K74" i="33"/>
  <c r="K54" i="33"/>
  <c r="K63" i="33"/>
  <c r="K65" i="33"/>
  <c r="K72" i="33"/>
  <c r="K76" i="33"/>
  <c r="K82" i="33"/>
  <c r="AM19" i="33"/>
  <c r="K73" i="33"/>
  <c r="K79" i="33"/>
  <c r="K85" i="33"/>
  <c r="AM18" i="33"/>
  <c r="K53" i="33"/>
  <c r="K60" i="33"/>
  <c r="K64" i="33"/>
  <c r="AM17" i="33"/>
  <c r="K75" i="33"/>
  <c r="K78" i="33"/>
  <c r="K81" i="33"/>
  <c r="K84" i="33"/>
  <c r="K88" i="33"/>
  <c r="AM12" i="33"/>
  <c r="T28" i="33"/>
  <c r="S39" i="33"/>
  <c r="S28" i="33"/>
  <c r="S38" i="33"/>
  <c r="S29" i="33"/>
  <c r="S40" i="33"/>
  <c r="S31" i="33"/>
  <c r="S41" i="33"/>
  <c r="S42" i="33"/>
  <c r="S30" i="33"/>
  <c r="S43" i="33"/>
  <c r="S34" i="33"/>
  <c r="S37" i="33"/>
  <c r="S35" i="33"/>
  <c r="S32" i="33"/>
  <c r="S33" i="33"/>
  <c r="S44" i="33"/>
  <c r="S36" i="33"/>
  <c r="K22" i="33"/>
  <c r="AN7" i="33"/>
  <c r="AM15" i="33"/>
  <c r="AM14" i="33"/>
  <c r="AM22" i="33"/>
  <c r="AM9" i="33"/>
  <c r="AM10" i="33"/>
  <c r="AM8" i="33"/>
  <c r="AM13" i="33"/>
  <c r="AM20" i="33"/>
  <c r="K59" i="33"/>
  <c r="K52" i="33"/>
  <c r="K57" i="33"/>
  <c r="K61" i="33"/>
  <c r="K51" i="33"/>
  <c r="K66" i="33"/>
  <c r="K56" i="33"/>
  <c r="K50" i="33"/>
  <c r="M88" i="33" l="1"/>
  <c r="M87" i="33"/>
  <c r="M84" i="33"/>
  <c r="M74" i="33"/>
  <c r="M83" i="33"/>
  <c r="M80" i="33"/>
  <c r="M81" i="33"/>
  <c r="M78" i="33"/>
  <c r="M75" i="33"/>
  <c r="M82" i="33"/>
  <c r="M85" i="33"/>
  <c r="M79" i="33"/>
  <c r="M73" i="33"/>
  <c r="M77" i="33"/>
  <c r="M76" i="33"/>
  <c r="M72" i="33"/>
  <c r="M86" i="33"/>
  <c r="L72" i="33"/>
  <c r="M63" i="33"/>
  <c r="M60" i="33"/>
  <c r="M61" i="33"/>
  <c r="M53" i="33"/>
  <c r="M66" i="33"/>
  <c r="M54" i="33"/>
  <c r="M56" i="33"/>
  <c r="M59" i="33"/>
  <c r="M55" i="33"/>
  <c r="M57" i="33"/>
  <c r="M52" i="33"/>
  <c r="M58" i="33"/>
  <c r="M51" i="33"/>
  <c r="M50" i="33"/>
  <c r="M62" i="33"/>
  <c r="L50" i="33"/>
  <c r="M64" i="33"/>
  <c r="M65" i="33"/>
  <c r="R5" i="40"/>
  <c r="T5" i="40" s="1"/>
  <c r="I5" i="40" l="1"/>
  <c r="F3" i="39" l="1"/>
  <c r="M7" i="38" l="1"/>
  <c r="M7" i="7"/>
  <c r="M16" i="45"/>
  <c r="K16" i="45"/>
  <c r="I16" i="45"/>
  <c r="M15" i="45"/>
  <c r="K15" i="45"/>
  <c r="I15" i="45"/>
  <c r="M14" i="45"/>
  <c r="K14" i="45"/>
  <c r="I14" i="45"/>
  <c r="M13" i="45"/>
  <c r="K13" i="45"/>
  <c r="I13" i="45"/>
  <c r="M12" i="45"/>
  <c r="K12" i="45"/>
  <c r="I12" i="45"/>
  <c r="M11" i="45"/>
  <c r="K11" i="45"/>
  <c r="I11" i="45"/>
  <c r="M10" i="45"/>
  <c r="K10" i="45"/>
  <c r="I10" i="45"/>
  <c r="M9" i="45"/>
  <c r="K9" i="45"/>
  <c r="I9" i="45"/>
  <c r="M8" i="45"/>
  <c r="K8" i="45"/>
  <c r="I8" i="45"/>
  <c r="M7" i="45"/>
  <c r="K7" i="45"/>
  <c r="I7" i="45"/>
  <c r="M16" i="44"/>
  <c r="K16" i="44"/>
  <c r="I16" i="44"/>
  <c r="M15" i="44"/>
  <c r="K15" i="44"/>
  <c r="I15" i="44"/>
  <c r="M14" i="44"/>
  <c r="K14" i="44"/>
  <c r="I14" i="44"/>
  <c r="M13" i="44"/>
  <c r="K13" i="44"/>
  <c r="I13" i="44"/>
  <c r="M12" i="44"/>
  <c r="K12" i="44"/>
  <c r="I12" i="44"/>
  <c r="M11" i="44"/>
  <c r="K11" i="44"/>
  <c r="I11" i="44"/>
  <c r="M10" i="44"/>
  <c r="K10" i="44"/>
  <c r="I10" i="44"/>
  <c r="M9" i="44"/>
  <c r="K9" i="44"/>
  <c r="I9" i="44"/>
  <c r="M8" i="44"/>
  <c r="K8" i="44"/>
  <c r="I8" i="44"/>
  <c r="M7" i="44"/>
  <c r="K7" i="44"/>
  <c r="I7" i="44"/>
  <c r="AG21" i="35"/>
  <c r="AH21" i="35" s="1"/>
  <c r="AG20" i="35"/>
  <c r="AH20" i="35" s="1"/>
  <c r="AG19" i="35"/>
  <c r="AH19" i="35" s="1"/>
  <c r="AG18" i="35"/>
  <c r="AH18" i="35" s="1"/>
  <c r="AG17" i="35"/>
  <c r="AH17" i="35" s="1"/>
  <c r="AG16" i="35"/>
  <c r="AH16" i="35" s="1"/>
  <c r="AG15" i="35"/>
  <c r="AH15" i="35" s="1"/>
  <c r="AG14" i="35"/>
  <c r="AH14" i="35" s="1"/>
  <c r="AG12" i="35"/>
  <c r="AG11" i="35"/>
  <c r="AG10" i="35"/>
  <c r="AG9" i="35"/>
  <c r="AG8" i="35"/>
  <c r="AG7" i="35"/>
  <c r="AV21" i="35"/>
  <c r="AW21" i="35" s="1"/>
  <c r="AV20" i="35"/>
  <c r="AW20" i="35" s="1"/>
  <c r="AV19" i="35"/>
  <c r="AW19" i="35" s="1"/>
  <c r="AV18" i="35"/>
  <c r="AW18" i="35" s="1"/>
  <c r="AV17" i="35"/>
  <c r="AW17" i="35" s="1"/>
  <c r="AV16" i="35"/>
  <c r="AW16" i="35" s="1"/>
  <c r="AV15" i="35"/>
  <c r="AW15" i="35" s="1"/>
  <c r="AV14" i="35"/>
  <c r="AW14" i="35" s="1"/>
  <c r="AV13" i="35"/>
  <c r="AV12" i="35"/>
  <c r="AV11" i="35"/>
  <c r="AV10" i="35"/>
  <c r="AV9" i="35"/>
  <c r="AV8" i="35"/>
  <c r="AV7" i="35"/>
  <c r="AQ21" i="35"/>
  <c r="AR21" i="35" s="1"/>
  <c r="AQ20" i="35"/>
  <c r="AR20" i="35" s="1"/>
  <c r="AQ19" i="35"/>
  <c r="AR19" i="35" s="1"/>
  <c r="AQ18" i="35"/>
  <c r="AR18" i="35" s="1"/>
  <c r="AQ17" i="35"/>
  <c r="AR17" i="35" s="1"/>
  <c r="AQ16" i="35"/>
  <c r="AR16" i="35" s="1"/>
  <c r="AQ15" i="35"/>
  <c r="AR15" i="35" s="1"/>
  <c r="AQ14" i="35"/>
  <c r="AR14" i="35" s="1"/>
  <c r="AQ13" i="35"/>
  <c r="AQ12" i="35"/>
  <c r="AQ11" i="35"/>
  <c r="AQ10" i="35"/>
  <c r="AQ9" i="35"/>
  <c r="AQ8" i="35"/>
  <c r="AQ7" i="35"/>
  <c r="AL21" i="35"/>
  <c r="AM21" i="35" s="1"/>
  <c r="AL20" i="35"/>
  <c r="AM20" i="35" s="1"/>
  <c r="AL19" i="35"/>
  <c r="AM19" i="35" s="1"/>
  <c r="AL18" i="35"/>
  <c r="AM18" i="35" s="1"/>
  <c r="AL17" i="35"/>
  <c r="AM17" i="35" s="1"/>
  <c r="AL16" i="35"/>
  <c r="AM16" i="35" s="1"/>
  <c r="AL15" i="35"/>
  <c r="AM15" i="35" s="1"/>
  <c r="AL14" i="35"/>
  <c r="AM14" i="35" s="1"/>
  <c r="AL13" i="35"/>
  <c r="AL12" i="35"/>
  <c r="AL11" i="35"/>
  <c r="AL10" i="35"/>
  <c r="AL9" i="35"/>
  <c r="AL8" i="35"/>
  <c r="AL7" i="35"/>
  <c r="AB21" i="35"/>
  <c r="AB20" i="35"/>
  <c r="AC20" i="35" s="1"/>
  <c r="AB19" i="35"/>
  <c r="AC19" i="35" s="1"/>
  <c r="AB18" i="35"/>
  <c r="AC18" i="35" s="1"/>
  <c r="AB17" i="35"/>
  <c r="AC17" i="35" s="1"/>
  <c r="AB16" i="35"/>
  <c r="AC16" i="35" s="1"/>
  <c r="AB15" i="35"/>
  <c r="AC15" i="35" s="1"/>
  <c r="AB14" i="35"/>
  <c r="AC14" i="35" s="1"/>
  <c r="AB13" i="35"/>
  <c r="AC13" i="35" s="1"/>
  <c r="AB12" i="35"/>
  <c r="AC12" i="35" s="1"/>
  <c r="AB11" i="35"/>
  <c r="AC11" i="35" s="1"/>
  <c r="AB10" i="35"/>
  <c r="AC10" i="35" s="1"/>
  <c r="AB9" i="35"/>
  <c r="AC9" i="35" s="1"/>
  <c r="AB8" i="35"/>
  <c r="AC8" i="35" s="1"/>
  <c r="AB7" i="35"/>
  <c r="AC7" i="35" s="1"/>
  <c r="W21" i="35"/>
  <c r="X21" i="35" s="1"/>
  <c r="W20" i="35"/>
  <c r="W19" i="35"/>
  <c r="X19" i="35" s="1"/>
  <c r="W18" i="35"/>
  <c r="X18" i="35" s="1"/>
  <c r="W17" i="35"/>
  <c r="X17" i="35" s="1"/>
  <c r="W16" i="35"/>
  <c r="X16" i="35" s="1"/>
  <c r="W15" i="35"/>
  <c r="X15" i="35" s="1"/>
  <c r="W14" i="35"/>
  <c r="X14" i="35" s="1"/>
  <c r="W13" i="35"/>
  <c r="W12" i="35"/>
  <c r="X12" i="35" s="1"/>
  <c r="W11" i="35"/>
  <c r="X11" i="35" s="1"/>
  <c r="W10" i="35"/>
  <c r="X10" i="35" s="1"/>
  <c r="W9" i="35"/>
  <c r="X9" i="35" s="1"/>
  <c r="W8" i="35"/>
  <c r="X8" i="35" s="1"/>
  <c r="W7" i="35"/>
  <c r="X7" i="35" s="1"/>
  <c r="R21" i="35"/>
  <c r="S21" i="35" s="1"/>
  <c r="R20" i="35"/>
  <c r="S20" i="35" s="1"/>
  <c r="R19" i="35"/>
  <c r="R18" i="35"/>
  <c r="S18" i="35" s="1"/>
  <c r="R17" i="35"/>
  <c r="S17" i="35" s="1"/>
  <c r="R16" i="35"/>
  <c r="R15" i="35"/>
  <c r="S15" i="35" s="1"/>
  <c r="R14" i="35"/>
  <c r="S14" i="35" s="1"/>
  <c r="R13" i="35"/>
  <c r="S13" i="35" s="1"/>
  <c r="R12" i="35"/>
  <c r="S12" i="35" s="1"/>
  <c r="R11" i="35"/>
  <c r="R10" i="35"/>
  <c r="R9" i="35"/>
  <c r="S9" i="35" s="1"/>
  <c r="R8" i="35"/>
  <c r="S8" i="35" s="1"/>
  <c r="R7" i="35"/>
  <c r="J21" i="35"/>
  <c r="I21" i="35"/>
  <c r="J20" i="35"/>
  <c r="I20" i="35"/>
  <c r="J19" i="35"/>
  <c r="I19" i="35"/>
  <c r="J18" i="35"/>
  <c r="I18" i="35"/>
  <c r="J17" i="35"/>
  <c r="I17" i="35"/>
  <c r="J16" i="35"/>
  <c r="I16" i="35"/>
  <c r="J15" i="35"/>
  <c r="I15" i="35"/>
  <c r="J14" i="35"/>
  <c r="I14" i="35"/>
  <c r="J13" i="35"/>
  <c r="I13" i="35"/>
  <c r="J12" i="35"/>
  <c r="I12" i="35"/>
  <c r="J11" i="35"/>
  <c r="I11" i="35"/>
  <c r="J10" i="35"/>
  <c r="I10" i="35"/>
  <c r="J9" i="35"/>
  <c r="I9" i="35"/>
  <c r="J8" i="35"/>
  <c r="I8" i="35"/>
  <c r="J7" i="35"/>
  <c r="I7" i="35"/>
  <c r="AG21" i="34"/>
  <c r="AH21" i="34" s="1"/>
  <c r="AG20" i="34"/>
  <c r="AH20" i="34" s="1"/>
  <c r="AG19" i="34"/>
  <c r="AH19" i="34" s="1"/>
  <c r="AG18" i="34"/>
  <c r="AH18" i="34" s="1"/>
  <c r="AG17" i="34"/>
  <c r="AG16" i="34"/>
  <c r="AG15" i="34"/>
  <c r="AG14" i="34"/>
  <c r="AG13" i="34"/>
  <c r="AG12" i="34"/>
  <c r="AG11" i="34"/>
  <c r="AG10" i="34"/>
  <c r="AG9" i="34"/>
  <c r="AG8" i="34"/>
  <c r="AG7" i="34"/>
  <c r="AV21" i="34"/>
  <c r="AW21" i="34" s="1"/>
  <c r="AV20" i="34"/>
  <c r="AW20" i="34" s="1"/>
  <c r="AV19" i="34"/>
  <c r="AW19" i="34" s="1"/>
  <c r="AV18" i="34"/>
  <c r="AW18" i="34" s="1"/>
  <c r="AV17" i="34"/>
  <c r="AV16" i="34"/>
  <c r="AV15" i="34"/>
  <c r="AV14" i="34"/>
  <c r="AV13" i="34"/>
  <c r="AV12" i="34"/>
  <c r="AV11" i="34"/>
  <c r="AV10" i="34"/>
  <c r="AV9" i="34"/>
  <c r="AV8" i="34"/>
  <c r="AV7" i="34"/>
  <c r="AQ21" i="34"/>
  <c r="AR21" i="34" s="1"/>
  <c r="AQ20" i="34"/>
  <c r="AR20" i="34" s="1"/>
  <c r="AQ19" i="34"/>
  <c r="AR19" i="34" s="1"/>
  <c r="AQ18" i="34"/>
  <c r="AR18" i="34" s="1"/>
  <c r="AQ17" i="34"/>
  <c r="AQ16" i="34"/>
  <c r="AQ15" i="34"/>
  <c r="AQ14" i="34"/>
  <c r="AQ13" i="34"/>
  <c r="AQ12" i="34"/>
  <c r="AQ11" i="34"/>
  <c r="AQ10" i="34"/>
  <c r="AQ9" i="34"/>
  <c r="AQ8" i="34"/>
  <c r="AQ7" i="34"/>
  <c r="AL21" i="34"/>
  <c r="AM21" i="34" s="1"/>
  <c r="AL20" i="34"/>
  <c r="AM20" i="34" s="1"/>
  <c r="AL19" i="34"/>
  <c r="AM19" i="34" s="1"/>
  <c r="AL18" i="34"/>
  <c r="AM18" i="34" s="1"/>
  <c r="AL17" i="34"/>
  <c r="AL16" i="34"/>
  <c r="AL15" i="34"/>
  <c r="AL14" i="34"/>
  <c r="AL13" i="34"/>
  <c r="AL12" i="34"/>
  <c r="AL11" i="34"/>
  <c r="AL10" i="34"/>
  <c r="AL9" i="34"/>
  <c r="AL8" i="34"/>
  <c r="AL7" i="34"/>
  <c r="AB21" i="34"/>
  <c r="AC21" i="34" s="1"/>
  <c r="AB20" i="34"/>
  <c r="AC20" i="34" s="1"/>
  <c r="AB19" i="34"/>
  <c r="AC19" i="34" s="1"/>
  <c r="AB18" i="34"/>
  <c r="AC18" i="34" s="1"/>
  <c r="AB17" i="34"/>
  <c r="AC17" i="34" s="1"/>
  <c r="AB16" i="34"/>
  <c r="AC16" i="34" s="1"/>
  <c r="AB15" i="34"/>
  <c r="AC15" i="34" s="1"/>
  <c r="AB14" i="34"/>
  <c r="AC14" i="34" s="1"/>
  <c r="AB13" i="34"/>
  <c r="AC13" i="34" s="1"/>
  <c r="AB12" i="34"/>
  <c r="AC12" i="34" s="1"/>
  <c r="AB11" i="34"/>
  <c r="AC11" i="34" s="1"/>
  <c r="AB10" i="34"/>
  <c r="AC10" i="34" s="1"/>
  <c r="AB9" i="34"/>
  <c r="AC9" i="34" s="1"/>
  <c r="AB8" i="34"/>
  <c r="AC8" i="34" s="1"/>
  <c r="AC7" i="34"/>
  <c r="AB7" i="34"/>
  <c r="W21" i="34"/>
  <c r="X21" i="34" s="1"/>
  <c r="W20" i="34"/>
  <c r="W19" i="34"/>
  <c r="X19" i="34" s="1"/>
  <c r="W18" i="34"/>
  <c r="X18" i="34" s="1"/>
  <c r="W17" i="34"/>
  <c r="X17" i="34" s="1"/>
  <c r="W16" i="34"/>
  <c r="W15" i="34"/>
  <c r="X15" i="34" s="1"/>
  <c r="W14" i="34"/>
  <c r="X14" i="34" s="1"/>
  <c r="W13" i="34"/>
  <c r="X13" i="34" s="1"/>
  <c r="W12" i="34"/>
  <c r="X12" i="34" s="1"/>
  <c r="W11" i="34"/>
  <c r="X11" i="34" s="1"/>
  <c r="W10" i="34"/>
  <c r="X10" i="34" s="1"/>
  <c r="W9" i="34"/>
  <c r="X9" i="34" s="1"/>
  <c r="W8" i="34"/>
  <c r="X8" i="34" s="1"/>
  <c r="W7" i="34"/>
  <c r="X7" i="34" s="1"/>
  <c r="R21" i="34"/>
  <c r="S21" i="34" s="1"/>
  <c r="R20" i="34"/>
  <c r="S20" i="34" s="1"/>
  <c r="R19" i="34"/>
  <c r="R18" i="34"/>
  <c r="R17" i="34"/>
  <c r="R16" i="34"/>
  <c r="S16" i="34" s="1"/>
  <c r="R15" i="34"/>
  <c r="S15" i="34" s="1"/>
  <c r="R14" i="34"/>
  <c r="S14" i="34" s="1"/>
  <c r="R13" i="34"/>
  <c r="S13" i="34" s="1"/>
  <c r="R12" i="34"/>
  <c r="S12" i="34" s="1"/>
  <c r="R11" i="34"/>
  <c r="R10" i="34"/>
  <c r="R9" i="34"/>
  <c r="S9" i="34" s="1"/>
  <c r="R8" i="34"/>
  <c r="S8" i="34" s="1"/>
  <c r="R7" i="34"/>
  <c r="J21" i="34"/>
  <c r="I21" i="34"/>
  <c r="J20" i="34"/>
  <c r="I20" i="34"/>
  <c r="J19" i="34"/>
  <c r="I19" i="34"/>
  <c r="J18" i="34"/>
  <c r="I18" i="34"/>
  <c r="J17" i="34"/>
  <c r="I17" i="34"/>
  <c r="J16" i="34"/>
  <c r="I16" i="34"/>
  <c r="J15" i="34"/>
  <c r="I15" i="34"/>
  <c r="J14" i="34"/>
  <c r="I14" i="34"/>
  <c r="J13" i="34"/>
  <c r="I13" i="34"/>
  <c r="J12" i="34"/>
  <c r="I12" i="34"/>
  <c r="J11" i="34"/>
  <c r="I11" i="34"/>
  <c r="J10" i="34"/>
  <c r="I10" i="34"/>
  <c r="J9" i="34"/>
  <c r="I9" i="34"/>
  <c r="J8" i="34"/>
  <c r="I8" i="34"/>
  <c r="J7" i="34"/>
  <c r="I7" i="34"/>
  <c r="AG21" i="33"/>
  <c r="AG20" i="33"/>
  <c r="AG19" i="33"/>
  <c r="AG18" i="33"/>
  <c r="AG17" i="33"/>
  <c r="AG16" i="33"/>
  <c r="AG15" i="33"/>
  <c r="AG14" i="33"/>
  <c r="AG13" i="33"/>
  <c r="AG12" i="33"/>
  <c r="AG11" i="33"/>
  <c r="AG10" i="33"/>
  <c r="AG9" i="33"/>
  <c r="AG8" i="33"/>
  <c r="AG7" i="33"/>
  <c r="AV21" i="33"/>
  <c r="AV20" i="33"/>
  <c r="AV19" i="33"/>
  <c r="AV18" i="33"/>
  <c r="AV17" i="33"/>
  <c r="AV16" i="33"/>
  <c r="AV15" i="33"/>
  <c r="AV14" i="33"/>
  <c r="AV13" i="33"/>
  <c r="AV12" i="33"/>
  <c r="AV11" i="33"/>
  <c r="AV10" i="33"/>
  <c r="AV9" i="33"/>
  <c r="AV8" i="33"/>
  <c r="AV7" i="33"/>
  <c r="AQ21" i="33"/>
  <c r="AQ20" i="33"/>
  <c r="AQ19" i="33"/>
  <c r="AQ18" i="33"/>
  <c r="AQ17" i="33"/>
  <c r="AQ16" i="33"/>
  <c r="AQ15" i="33"/>
  <c r="AQ14" i="33"/>
  <c r="AQ13" i="33"/>
  <c r="AQ12" i="33"/>
  <c r="AQ11" i="33"/>
  <c r="AQ10" i="33"/>
  <c r="AQ9" i="33"/>
  <c r="AQ8" i="33"/>
  <c r="AQ7" i="33"/>
  <c r="AB21" i="33"/>
  <c r="AC21" i="33" s="1"/>
  <c r="AB20" i="33"/>
  <c r="AC20" i="33" s="1"/>
  <c r="AB19" i="33"/>
  <c r="AC19" i="33" s="1"/>
  <c r="AB18" i="33"/>
  <c r="AC18" i="33" s="1"/>
  <c r="AB17" i="33"/>
  <c r="AC17" i="33" s="1"/>
  <c r="AB16" i="33"/>
  <c r="AC16" i="33" s="1"/>
  <c r="AB15" i="33"/>
  <c r="AC15" i="33" s="1"/>
  <c r="AB14" i="33"/>
  <c r="AC14" i="33" s="1"/>
  <c r="AB13" i="33"/>
  <c r="AC13" i="33" s="1"/>
  <c r="AB12" i="33"/>
  <c r="AC12" i="33" s="1"/>
  <c r="AB11" i="33"/>
  <c r="AC11" i="33" s="1"/>
  <c r="AB10" i="33"/>
  <c r="AC10" i="33" s="1"/>
  <c r="AB9" i="33"/>
  <c r="AC9" i="33" s="1"/>
  <c r="AB8" i="33"/>
  <c r="AC8" i="33" s="1"/>
  <c r="AB7" i="33"/>
  <c r="W21" i="33"/>
  <c r="X21" i="33" s="1"/>
  <c r="W20" i="33"/>
  <c r="X20" i="33" s="1"/>
  <c r="W19" i="33"/>
  <c r="X19" i="33" s="1"/>
  <c r="W18" i="33"/>
  <c r="X18" i="33" s="1"/>
  <c r="W17" i="33"/>
  <c r="X17" i="33" s="1"/>
  <c r="W16" i="33"/>
  <c r="X16" i="33" s="1"/>
  <c r="W15" i="33"/>
  <c r="X15" i="33" s="1"/>
  <c r="W14" i="33"/>
  <c r="X14" i="33" s="1"/>
  <c r="W13" i="33"/>
  <c r="X13" i="33" s="1"/>
  <c r="W12" i="33"/>
  <c r="X12" i="33" s="1"/>
  <c r="W11" i="33"/>
  <c r="X11" i="33" s="1"/>
  <c r="W10" i="33"/>
  <c r="X10" i="33" s="1"/>
  <c r="W9" i="33"/>
  <c r="X9" i="33" s="1"/>
  <c r="W8" i="33"/>
  <c r="X8" i="33" s="1"/>
  <c r="W7" i="33"/>
  <c r="R21" i="33"/>
  <c r="S21" i="33" s="1"/>
  <c r="R20" i="33"/>
  <c r="S20" i="33" s="1"/>
  <c r="R19" i="33"/>
  <c r="R18" i="33"/>
  <c r="R17" i="33"/>
  <c r="R16" i="33"/>
  <c r="R15" i="33"/>
  <c r="R14" i="33"/>
  <c r="R13" i="33"/>
  <c r="R12" i="33"/>
  <c r="R11" i="33"/>
  <c r="S11" i="33" s="1"/>
  <c r="R10" i="33"/>
  <c r="R9" i="33"/>
  <c r="R8" i="33"/>
  <c r="R7" i="33"/>
  <c r="J21" i="33"/>
  <c r="I21" i="33"/>
  <c r="J20" i="33"/>
  <c r="I20" i="33"/>
  <c r="J19" i="33"/>
  <c r="I19" i="33"/>
  <c r="J18" i="33"/>
  <c r="I18" i="33"/>
  <c r="J17" i="33"/>
  <c r="I17" i="33"/>
  <c r="J16" i="33"/>
  <c r="I16" i="33"/>
  <c r="J15" i="33"/>
  <c r="I15" i="33"/>
  <c r="J14" i="33"/>
  <c r="I14" i="33"/>
  <c r="J13" i="33"/>
  <c r="I13" i="33"/>
  <c r="J12" i="33"/>
  <c r="I12" i="33"/>
  <c r="J11" i="33"/>
  <c r="I11" i="33"/>
  <c r="J10" i="33"/>
  <c r="I10" i="33"/>
  <c r="J9" i="33"/>
  <c r="I9" i="33"/>
  <c r="J8" i="33"/>
  <c r="I8" i="33"/>
  <c r="J7" i="33"/>
  <c r="I7" i="33"/>
  <c r="AG21" i="32"/>
  <c r="AH21" i="32" s="1"/>
  <c r="AG20" i="32"/>
  <c r="AH20" i="32" s="1"/>
  <c r="AG19" i="32"/>
  <c r="AH19" i="32" s="1"/>
  <c r="AG18" i="32"/>
  <c r="AH18" i="32" s="1"/>
  <c r="AG17" i="32"/>
  <c r="AH17" i="32" s="1"/>
  <c r="AG16" i="32"/>
  <c r="AH16" i="32" s="1"/>
  <c r="AG15" i="32"/>
  <c r="AH15" i="32" s="1"/>
  <c r="AG14" i="32"/>
  <c r="AH14" i="32" s="1"/>
  <c r="AG13" i="32"/>
  <c r="AH13" i="32" s="1"/>
  <c r="AG12" i="32"/>
  <c r="AH12" i="32" s="1"/>
  <c r="AG11" i="32"/>
  <c r="AH11" i="32" s="1"/>
  <c r="AG10" i="32"/>
  <c r="AG8" i="32"/>
  <c r="AG7" i="32"/>
  <c r="AV21" i="32"/>
  <c r="AW21" i="32" s="1"/>
  <c r="AV20" i="32"/>
  <c r="AW20" i="32" s="1"/>
  <c r="AV19" i="32"/>
  <c r="AW19" i="32" s="1"/>
  <c r="AV18" i="32"/>
  <c r="AW18" i="32" s="1"/>
  <c r="AV17" i="32"/>
  <c r="AW17" i="32" s="1"/>
  <c r="AV16" i="32"/>
  <c r="AW16" i="32" s="1"/>
  <c r="AV15" i="32"/>
  <c r="AW15" i="32" s="1"/>
  <c r="AV14" i="32"/>
  <c r="AW14" i="32" s="1"/>
  <c r="AV13" i="32"/>
  <c r="AW13" i="32" s="1"/>
  <c r="AV12" i="32"/>
  <c r="AW12" i="32" s="1"/>
  <c r="AV11" i="32"/>
  <c r="AW11" i="32" s="1"/>
  <c r="AV10" i="32"/>
  <c r="AW10" i="32" s="1"/>
  <c r="AV9" i="32"/>
  <c r="AW9" i="32" s="1"/>
  <c r="AV8" i="32"/>
  <c r="AV7" i="32"/>
  <c r="AQ21" i="32"/>
  <c r="AR21" i="32" s="1"/>
  <c r="AQ20" i="32"/>
  <c r="AR20" i="32" s="1"/>
  <c r="AQ19" i="32"/>
  <c r="AR19" i="32" s="1"/>
  <c r="AQ18" i="32"/>
  <c r="AR18" i="32" s="1"/>
  <c r="AQ17" i="32"/>
  <c r="AR17" i="32" s="1"/>
  <c r="AQ16" i="32"/>
  <c r="AR16" i="32" s="1"/>
  <c r="AQ15" i="32"/>
  <c r="AR15" i="32" s="1"/>
  <c r="AQ14" i="32"/>
  <c r="AR14" i="32" s="1"/>
  <c r="AQ13" i="32"/>
  <c r="AR13" i="32" s="1"/>
  <c r="AQ12" i="32"/>
  <c r="AR12" i="32" s="1"/>
  <c r="AQ11" i="32"/>
  <c r="AR11" i="32" s="1"/>
  <c r="AQ10" i="32"/>
  <c r="AR10" i="32" s="1"/>
  <c r="AQ9" i="32"/>
  <c r="AR9" i="32" s="1"/>
  <c r="AQ8" i="32"/>
  <c r="AQ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B21" i="32"/>
  <c r="AC21" i="32" s="1"/>
  <c r="AB20" i="32"/>
  <c r="AC20" i="32" s="1"/>
  <c r="AB19" i="32"/>
  <c r="AC19" i="32" s="1"/>
  <c r="AB18" i="32"/>
  <c r="AC18" i="32" s="1"/>
  <c r="AB17" i="32"/>
  <c r="AC17" i="32" s="1"/>
  <c r="AB16" i="32"/>
  <c r="AC16" i="32" s="1"/>
  <c r="AB15" i="32"/>
  <c r="AC15" i="32" s="1"/>
  <c r="AB14" i="32"/>
  <c r="AC14" i="32" s="1"/>
  <c r="AB13" i="32"/>
  <c r="AC13" i="32" s="1"/>
  <c r="AB12" i="32"/>
  <c r="AC12" i="32" s="1"/>
  <c r="AB11" i="32"/>
  <c r="AC11" i="32" s="1"/>
  <c r="AB10" i="32"/>
  <c r="AC10" i="32" s="1"/>
  <c r="AB9" i="32"/>
  <c r="AC9" i="32" s="1"/>
  <c r="AB8" i="32"/>
  <c r="AC8" i="32" s="1"/>
  <c r="AB7" i="32"/>
  <c r="AC7" i="32" s="1"/>
  <c r="W21" i="32"/>
  <c r="X21" i="32" s="1"/>
  <c r="W20" i="32"/>
  <c r="W19" i="32"/>
  <c r="X19" i="32" s="1"/>
  <c r="W18" i="32"/>
  <c r="X18" i="32" s="1"/>
  <c r="W17" i="32"/>
  <c r="X17" i="32" s="1"/>
  <c r="W16" i="32"/>
  <c r="X16" i="32" s="1"/>
  <c r="W15" i="32"/>
  <c r="X15" i="32" s="1"/>
  <c r="W14" i="32"/>
  <c r="X14" i="32" s="1"/>
  <c r="W13" i="32"/>
  <c r="W12" i="32"/>
  <c r="X12" i="32" s="1"/>
  <c r="W11" i="32"/>
  <c r="X11" i="32" s="1"/>
  <c r="W10" i="32"/>
  <c r="X10" i="32" s="1"/>
  <c r="W9" i="32"/>
  <c r="X9" i="32" s="1"/>
  <c r="W8" i="32"/>
  <c r="X8" i="32" s="1"/>
  <c r="W7" i="32"/>
  <c r="X7" i="32" s="1"/>
  <c r="R21" i="32"/>
  <c r="S21" i="32" s="1"/>
  <c r="R20" i="32"/>
  <c r="S20" i="32" s="1"/>
  <c r="R19" i="32"/>
  <c r="R18" i="32"/>
  <c r="S18" i="32" s="1"/>
  <c r="R17" i="32"/>
  <c r="R16" i="32"/>
  <c r="R15" i="32"/>
  <c r="S15" i="32" s="1"/>
  <c r="R14" i="32"/>
  <c r="R13" i="32"/>
  <c r="S13" i="32" s="1"/>
  <c r="R12" i="32"/>
  <c r="S12" i="32" s="1"/>
  <c r="R11" i="32"/>
  <c r="R10" i="32"/>
  <c r="R9" i="32"/>
  <c r="S9" i="32" s="1"/>
  <c r="R8" i="32"/>
  <c r="S8" i="32" s="1"/>
  <c r="R7" i="32"/>
  <c r="J21" i="32"/>
  <c r="I21" i="32"/>
  <c r="J20" i="32"/>
  <c r="I20" i="32"/>
  <c r="J19" i="32"/>
  <c r="I19" i="32"/>
  <c r="J18" i="32"/>
  <c r="I18" i="32"/>
  <c r="J17" i="32"/>
  <c r="I17" i="32"/>
  <c r="J16" i="32"/>
  <c r="I16" i="32"/>
  <c r="J15" i="32"/>
  <c r="I15" i="32"/>
  <c r="J14" i="32"/>
  <c r="I14" i="32"/>
  <c r="J13" i="32"/>
  <c r="I13" i="32"/>
  <c r="J12" i="32"/>
  <c r="I12" i="32"/>
  <c r="J11" i="32"/>
  <c r="I11" i="32"/>
  <c r="J10" i="32"/>
  <c r="I10" i="32"/>
  <c r="J9" i="32"/>
  <c r="I9" i="32"/>
  <c r="J8" i="32"/>
  <c r="I8" i="32"/>
  <c r="J7" i="32"/>
  <c r="I7" i="32"/>
  <c r="AG21" i="8"/>
  <c r="AG20" i="8"/>
  <c r="AG19" i="8"/>
  <c r="AG18" i="8"/>
  <c r="AG17" i="8"/>
  <c r="AG16" i="8"/>
  <c r="AG15" i="8"/>
  <c r="AG14" i="8"/>
  <c r="AG13" i="8"/>
  <c r="AG12" i="8"/>
  <c r="AG11" i="8"/>
  <c r="AG10" i="8"/>
  <c r="AG9" i="8"/>
  <c r="AG8" i="8"/>
  <c r="AG7" i="8"/>
  <c r="AV21" i="8"/>
  <c r="AV20" i="8"/>
  <c r="AV19" i="8"/>
  <c r="AV18" i="8"/>
  <c r="AV17" i="8"/>
  <c r="AV16" i="8"/>
  <c r="AV15" i="8"/>
  <c r="AV14" i="8"/>
  <c r="AV13" i="8"/>
  <c r="AV12" i="8"/>
  <c r="AV11" i="8"/>
  <c r="AV10" i="8"/>
  <c r="AV9" i="8"/>
  <c r="AV8" i="8"/>
  <c r="AV7" i="8"/>
  <c r="AQ21" i="8"/>
  <c r="AQ20" i="8"/>
  <c r="AQ19" i="8"/>
  <c r="AQ18" i="8"/>
  <c r="AQ17" i="8"/>
  <c r="AQ16" i="8"/>
  <c r="AQ15" i="8"/>
  <c r="AQ14" i="8"/>
  <c r="AQ13" i="8"/>
  <c r="AQ12" i="8"/>
  <c r="AQ11" i="8"/>
  <c r="AQ10" i="8"/>
  <c r="AQ9" i="8"/>
  <c r="AQ8" i="8"/>
  <c r="AQ7" i="8"/>
  <c r="AL21" i="8"/>
  <c r="AL20" i="8"/>
  <c r="AL19" i="8"/>
  <c r="AL18" i="8"/>
  <c r="AL17" i="8"/>
  <c r="AL16" i="8"/>
  <c r="AL15" i="8"/>
  <c r="AL14" i="8"/>
  <c r="AL13" i="8"/>
  <c r="AL12" i="8"/>
  <c r="AL11" i="8"/>
  <c r="AL10" i="8"/>
  <c r="AL9" i="8"/>
  <c r="AL8" i="8"/>
  <c r="AL7" i="8"/>
  <c r="AB21" i="8"/>
  <c r="AC21" i="8" s="1"/>
  <c r="AB20" i="8"/>
  <c r="AC20" i="8" s="1"/>
  <c r="AB19" i="8"/>
  <c r="AB18" i="8"/>
  <c r="AB17" i="8"/>
  <c r="AC17" i="8" s="1"/>
  <c r="AB16" i="8"/>
  <c r="AC16" i="8" s="1"/>
  <c r="AB15" i="8"/>
  <c r="AC15" i="8" s="1"/>
  <c r="AB14" i="8"/>
  <c r="AC14" i="8" s="1"/>
  <c r="AB13" i="8"/>
  <c r="AC13" i="8" s="1"/>
  <c r="AB12" i="8"/>
  <c r="AB11" i="8"/>
  <c r="AB10" i="8"/>
  <c r="AC10" i="8" s="1"/>
  <c r="AB9" i="8"/>
  <c r="AC9" i="8" s="1"/>
  <c r="AB8" i="8"/>
  <c r="AC8" i="8" s="1"/>
  <c r="AB7" i="8"/>
  <c r="AC7" i="8" s="1"/>
  <c r="W21" i="8"/>
  <c r="X21" i="8" s="1"/>
  <c r="W20" i="8"/>
  <c r="X20" i="8" s="1"/>
  <c r="W19" i="8"/>
  <c r="X19" i="8" s="1"/>
  <c r="W18" i="8"/>
  <c r="X18" i="8" s="1"/>
  <c r="W17" i="8"/>
  <c r="X17" i="8" s="1"/>
  <c r="W16" i="8"/>
  <c r="X16" i="8" s="1"/>
  <c r="W15" i="8"/>
  <c r="X15" i="8" s="1"/>
  <c r="W14" i="8"/>
  <c r="X14" i="8" s="1"/>
  <c r="W13" i="8"/>
  <c r="X13" i="8" s="1"/>
  <c r="W12" i="8"/>
  <c r="X12" i="8" s="1"/>
  <c r="W11" i="8"/>
  <c r="X11" i="8" s="1"/>
  <c r="W10" i="8"/>
  <c r="X10" i="8" s="1"/>
  <c r="W9" i="8"/>
  <c r="X9" i="8" s="1"/>
  <c r="W8" i="8"/>
  <c r="X8" i="8" s="1"/>
  <c r="W7" i="8"/>
  <c r="X7" i="8" s="1"/>
  <c r="R21" i="8"/>
  <c r="S21" i="8" s="1"/>
  <c r="R20" i="8"/>
  <c r="S20" i="8" s="1"/>
  <c r="R19" i="8"/>
  <c r="S19" i="8" s="1"/>
  <c r="R18" i="8"/>
  <c r="S18" i="8" s="1"/>
  <c r="R17" i="8"/>
  <c r="R16" i="8"/>
  <c r="R15" i="8"/>
  <c r="S15" i="8" s="1"/>
  <c r="R14" i="8"/>
  <c r="S14" i="8" s="1"/>
  <c r="R13" i="8"/>
  <c r="S13" i="8" s="1"/>
  <c r="R12" i="8"/>
  <c r="S12" i="8" s="1"/>
  <c r="R11" i="8"/>
  <c r="S11" i="8" s="1"/>
  <c r="R10" i="8"/>
  <c r="R9" i="8"/>
  <c r="S9" i="8" s="1"/>
  <c r="R8" i="8"/>
  <c r="S8" i="8" s="1"/>
  <c r="R7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K8" i="32" l="1"/>
  <c r="K21" i="35"/>
  <c r="M21" i="35" s="1"/>
  <c r="F7" i="7"/>
  <c r="AD7" i="33"/>
  <c r="AC7" i="33"/>
  <c r="AC21" i="35"/>
  <c r="Y7" i="33"/>
  <c r="X7" i="33"/>
  <c r="AM14" i="34"/>
  <c r="AW10" i="8"/>
  <c r="AR7" i="32"/>
  <c r="AH7" i="32"/>
  <c r="AR8" i="32"/>
  <c r="AW7" i="32"/>
  <c r="AW7" i="34"/>
  <c r="AW7" i="35"/>
  <c r="AW10" i="35"/>
  <c r="AM9" i="35"/>
  <c r="AR10" i="35"/>
  <c r="AH17" i="33"/>
  <c r="AH7" i="34"/>
  <c r="AH12" i="35"/>
  <c r="AH10" i="35"/>
  <c r="AR8" i="35"/>
  <c r="S13" i="33"/>
  <c r="S15" i="33"/>
  <c r="S16" i="33"/>
  <c r="S12" i="33"/>
  <c r="S18" i="33"/>
  <c r="S14" i="33"/>
  <c r="S7" i="33"/>
  <c r="T7" i="33"/>
  <c r="S19" i="33"/>
  <c r="S17" i="33"/>
  <c r="S8" i="33"/>
  <c r="S9" i="33"/>
  <c r="S10" i="33"/>
  <c r="AW11" i="35"/>
  <c r="AW12" i="35"/>
  <c r="AW8" i="35"/>
  <c r="AW13" i="35"/>
  <c r="AW9" i="35"/>
  <c r="K8" i="35"/>
  <c r="AM8" i="34"/>
  <c r="AR7" i="34"/>
  <c r="AR13" i="34"/>
  <c r="AW9" i="34"/>
  <c r="AW10" i="34"/>
  <c r="AW11" i="34"/>
  <c r="AW12" i="34"/>
  <c r="AW14" i="34"/>
  <c r="AW15" i="34"/>
  <c r="AW16" i="34"/>
  <c r="AW17" i="34"/>
  <c r="AW17" i="33"/>
  <c r="AR21" i="33"/>
  <c r="AW15" i="33"/>
  <c r="AW16" i="33"/>
  <c r="AW18" i="33"/>
  <c r="AW7" i="33"/>
  <c r="AX7" i="33"/>
  <c r="AW22" i="33"/>
  <c r="AW19" i="33"/>
  <c r="K8" i="33"/>
  <c r="AW8" i="33"/>
  <c r="AW20" i="33"/>
  <c r="AW9" i="33"/>
  <c r="AW21" i="33"/>
  <c r="AW10" i="33"/>
  <c r="AW11" i="33"/>
  <c r="AW12" i="33"/>
  <c r="AW13" i="33"/>
  <c r="AW14" i="33"/>
  <c r="AW8" i="32"/>
  <c r="AW11" i="8"/>
  <c r="AW15" i="8"/>
  <c r="AW16" i="8"/>
  <c r="AW12" i="8"/>
  <c r="AW17" i="8"/>
  <c r="AW18" i="8"/>
  <c r="AW13" i="8"/>
  <c r="AW14" i="8"/>
  <c r="AW7" i="8"/>
  <c r="AW19" i="8"/>
  <c r="AW8" i="8"/>
  <c r="AW20" i="8"/>
  <c r="AW9" i="8"/>
  <c r="AW21" i="8"/>
  <c r="AR13" i="35"/>
  <c r="AR11" i="35"/>
  <c r="AR7" i="35"/>
  <c r="AR12" i="35"/>
  <c r="AR9" i="35"/>
  <c r="AR16" i="34"/>
  <c r="AR8" i="34"/>
  <c r="AR15" i="34"/>
  <c r="AR17" i="34"/>
  <c r="AR9" i="34"/>
  <c r="AR14" i="34"/>
  <c r="AR10" i="34"/>
  <c r="AR11" i="34"/>
  <c r="AR12" i="34"/>
  <c r="AR9" i="33"/>
  <c r="AR10" i="33"/>
  <c r="AR13" i="33"/>
  <c r="AR14" i="33"/>
  <c r="AR11" i="33"/>
  <c r="AR12" i="33"/>
  <c r="AR15" i="33"/>
  <c r="K9" i="33"/>
  <c r="AS7" i="33"/>
  <c r="AR7" i="33"/>
  <c r="AR22" i="33"/>
  <c r="AR19" i="33"/>
  <c r="AR16" i="33"/>
  <c r="AR17" i="33"/>
  <c r="AR18" i="33"/>
  <c r="AR8" i="33"/>
  <c r="AR20" i="33"/>
  <c r="AR18" i="8"/>
  <c r="AR19" i="8"/>
  <c r="AR17" i="8"/>
  <c r="AR20" i="8"/>
  <c r="AR9" i="8"/>
  <c r="AR21" i="8"/>
  <c r="AR10" i="8"/>
  <c r="AR7" i="8"/>
  <c r="AR11" i="8"/>
  <c r="AR13" i="8"/>
  <c r="AR8" i="8"/>
  <c r="K8" i="8"/>
  <c r="AR15" i="8"/>
  <c r="AR12" i="8"/>
  <c r="AR14" i="8"/>
  <c r="AR16" i="8"/>
  <c r="AH8" i="35"/>
  <c r="AH9" i="35"/>
  <c r="AH7" i="35"/>
  <c r="AH13" i="35"/>
  <c r="AH11" i="35"/>
  <c r="AH10" i="34"/>
  <c r="AH12" i="34"/>
  <c r="AH13" i="34"/>
  <c r="AH14" i="34"/>
  <c r="AH15" i="34"/>
  <c r="AH16" i="34"/>
  <c r="AH8" i="34"/>
  <c r="AH9" i="34"/>
  <c r="AH11" i="34"/>
  <c r="K9" i="34"/>
  <c r="K8" i="34"/>
  <c r="AH17" i="34"/>
  <c r="AH18" i="33"/>
  <c r="AI7" i="33"/>
  <c r="AH7" i="33"/>
  <c r="AH22" i="33"/>
  <c r="AH8" i="33"/>
  <c r="AH10" i="33"/>
  <c r="AH12" i="33"/>
  <c r="AH13" i="33"/>
  <c r="AH14" i="33"/>
  <c r="AH19" i="33"/>
  <c r="AH20" i="33"/>
  <c r="AH21" i="33"/>
  <c r="AH15" i="33"/>
  <c r="AH9" i="33"/>
  <c r="AH11" i="33"/>
  <c r="AH16" i="33"/>
  <c r="AH8" i="32"/>
  <c r="AH15" i="8"/>
  <c r="AH14" i="8"/>
  <c r="AH18" i="8"/>
  <c r="AH7" i="8"/>
  <c r="AH19" i="8"/>
  <c r="AH8" i="8"/>
  <c r="AH20" i="8"/>
  <c r="AH17" i="8"/>
  <c r="AH21" i="8"/>
  <c r="AH10" i="8"/>
  <c r="AH11" i="8"/>
  <c r="AH12" i="8"/>
  <c r="AH16" i="8"/>
  <c r="AH9" i="8"/>
  <c r="AH13" i="8"/>
  <c r="AM11" i="35"/>
  <c r="AM12" i="35"/>
  <c r="AM10" i="35"/>
  <c r="AM13" i="35"/>
  <c r="AM7" i="35"/>
  <c r="AM8" i="35"/>
  <c r="AM15" i="34"/>
  <c r="AM16" i="34"/>
  <c r="AM9" i="34"/>
  <c r="AM7" i="34"/>
  <c r="AM10" i="34"/>
  <c r="AM11" i="34"/>
  <c r="AM17" i="34"/>
  <c r="AM12" i="34"/>
  <c r="AM13" i="34"/>
  <c r="AM18" i="8"/>
  <c r="AM7" i="8"/>
  <c r="AM19" i="8"/>
  <c r="AM15" i="8"/>
  <c r="AM11" i="8"/>
  <c r="AM16" i="8"/>
  <c r="AM17" i="8"/>
  <c r="AM9" i="8"/>
  <c r="AM10" i="8"/>
  <c r="AM8" i="8"/>
  <c r="AM21" i="8"/>
  <c r="AM20" i="8"/>
  <c r="AM13" i="8"/>
  <c r="AM12" i="8"/>
  <c r="K13" i="35"/>
  <c r="K20" i="35"/>
  <c r="M20" i="35" s="1"/>
  <c r="K12" i="35"/>
  <c r="K9" i="35"/>
  <c r="K16" i="35"/>
  <c r="K7" i="35"/>
  <c r="K19" i="35"/>
  <c r="M19" i="35" s="1"/>
  <c r="K10" i="35"/>
  <c r="K11" i="35"/>
  <c r="X13" i="35"/>
  <c r="X20" i="35"/>
  <c r="S10" i="35"/>
  <c r="S11" i="35"/>
  <c r="S19" i="35"/>
  <c r="K14" i="35"/>
  <c r="K18" i="35"/>
  <c r="M18" i="35" s="1"/>
  <c r="K17" i="35"/>
  <c r="M17" i="35" s="1"/>
  <c r="S7" i="35"/>
  <c r="S16" i="35"/>
  <c r="K15" i="35"/>
  <c r="K13" i="34"/>
  <c r="AW8" i="34"/>
  <c r="AW13" i="34"/>
  <c r="K7" i="34"/>
  <c r="K19" i="34"/>
  <c r="M19" i="34" s="1"/>
  <c r="K12" i="34"/>
  <c r="K20" i="34"/>
  <c r="M20" i="34" s="1"/>
  <c r="K14" i="34"/>
  <c r="K17" i="34"/>
  <c r="K16" i="34"/>
  <c r="K21" i="34"/>
  <c r="M21" i="34" s="1"/>
  <c r="K18" i="34"/>
  <c r="M18" i="34" s="1"/>
  <c r="X16" i="34"/>
  <c r="K10" i="34"/>
  <c r="K11" i="34"/>
  <c r="X20" i="34"/>
  <c r="K15" i="34"/>
  <c r="S10" i="34"/>
  <c r="S17" i="34"/>
  <c r="S18" i="34"/>
  <c r="S19" i="34"/>
  <c r="S7" i="34"/>
  <c r="S11" i="34"/>
  <c r="K20" i="33"/>
  <c r="K21" i="33"/>
  <c r="K17" i="33"/>
  <c r="K7" i="33"/>
  <c r="K13" i="33"/>
  <c r="K19" i="33"/>
  <c r="K12" i="33"/>
  <c r="K14" i="33"/>
  <c r="K11" i="33"/>
  <c r="K16" i="33"/>
  <c r="K10" i="33"/>
  <c r="K18" i="33"/>
  <c r="K15" i="33"/>
  <c r="AH10" i="32"/>
  <c r="K20" i="32"/>
  <c r="M20" i="32" s="1"/>
  <c r="K9" i="32"/>
  <c r="K7" i="32"/>
  <c r="K19" i="32"/>
  <c r="M19" i="32" s="1"/>
  <c r="K16" i="32"/>
  <c r="K17" i="32"/>
  <c r="M17" i="32" s="1"/>
  <c r="K13" i="32"/>
  <c r="K21" i="32"/>
  <c r="M21" i="32" s="1"/>
  <c r="X20" i="32"/>
  <c r="K10" i="32"/>
  <c r="K14" i="32"/>
  <c r="K12" i="32"/>
  <c r="K11" i="32"/>
  <c r="X13" i="32"/>
  <c r="S16" i="32"/>
  <c r="S10" i="32"/>
  <c r="S11" i="32"/>
  <c r="S14" i="32"/>
  <c r="S17" i="32"/>
  <c r="S7" i="32"/>
  <c r="S19" i="32"/>
  <c r="K18" i="32"/>
  <c r="M18" i="32" s="1"/>
  <c r="K15" i="32"/>
  <c r="K14" i="8"/>
  <c r="K20" i="8"/>
  <c r="K13" i="8"/>
  <c r="K19" i="8"/>
  <c r="AM14" i="8"/>
  <c r="K18" i="8"/>
  <c r="K9" i="8"/>
  <c r="K11" i="8"/>
  <c r="K12" i="8"/>
  <c r="K7" i="8"/>
  <c r="AC11" i="8"/>
  <c r="AC12" i="8"/>
  <c r="AC18" i="8"/>
  <c r="AC19" i="8"/>
  <c r="K16" i="8"/>
  <c r="K17" i="8"/>
  <c r="K10" i="8"/>
  <c r="K21" i="8"/>
  <c r="S10" i="8"/>
  <c r="S16" i="8"/>
  <c r="S7" i="8"/>
  <c r="S17" i="8"/>
  <c r="K15" i="8"/>
  <c r="Z18" i="45"/>
  <c r="AA8" i="45"/>
  <c r="M316" i="45"/>
  <c r="K316" i="45"/>
  <c r="I316" i="45"/>
  <c r="M315" i="45"/>
  <c r="K315" i="45"/>
  <c r="I315" i="45"/>
  <c r="M314" i="45"/>
  <c r="K314" i="45"/>
  <c r="I314" i="45"/>
  <c r="M313" i="45"/>
  <c r="K313" i="45"/>
  <c r="I313" i="45"/>
  <c r="M312" i="45"/>
  <c r="K312" i="45"/>
  <c r="I312" i="45"/>
  <c r="M311" i="45"/>
  <c r="K311" i="45"/>
  <c r="I311" i="45"/>
  <c r="M310" i="45"/>
  <c r="K310" i="45"/>
  <c r="I310" i="45"/>
  <c r="M309" i="45"/>
  <c r="K309" i="45"/>
  <c r="I309" i="45"/>
  <c r="M308" i="45"/>
  <c r="K308" i="45"/>
  <c r="I308" i="45"/>
  <c r="M307" i="45"/>
  <c r="K307" i="45"/>
  <c r="I307" i="45"/>
  <c r="M306" i="45"/>
  <c r="K306" i="45"/>
  <c r="I306" i="45"/>
  <c r="M305" i="45"/>
  <c r="K305" i="45"/>
  <c r="I305" i="45"/>
  <c r="M304" i="45"/>
  <c r="K304" i="45"/>
  <c r="I304" i="45"/>
  <c r="M303" i="45"/>
  <c r="K303" i="45"/>
  <c r="I303" i="45"/>
  <c r="M302" i="45"/>
  <c r="K302" i="45"/>
  <c r="I302" i="45"/>
  <c r="M301" i="45"/>
  <c r="K301" i="45"/>
  <c r="I301" i="45"/>
  <c r="M300" i="45"/>
  <c r="K300" i="45"/>
  <c r="I300" i="45"/>
  <c r="M299" i="45"/>
  <c r="K299" i="45"/>
  <c r="I299" i="45"/>
  <c r="M298" i="45"/>
  <c r="K298" i="45"/>
  <c r="I298" i="45"/>
  <c r="M297" i="45"/>
  <c r="K297" i="45"/>
  <c r="I297" i="45"/>
  <c r="M296" i="45"/>
  <c r="K296" i="45"/>
  <c r="I296" i="45"/>
  <c r="M295" i="45"/>
  <c r="K295" i="45"/>
  <c r="I295" i="45"/>
  <c r="M294" i="45"/>
  <c r="K294" i="45"/>
  <c r="I294" i="45"/>
  <c r="M293" i="45"/>
  <c r="K293" i="45"/>
  <c r="I293" i="45"/>
  <c r="M292" i="45"/>
  <c r="K292" i="45"/>
  <c r="I292" i="45"/>
  <c r="M291" i="45"/>
  <c r="K291" i="45"/>
  <c r="I291" i="45"/>
  <c r="M290" i="45"/>
  <c r="K290" i="45"/>
  <c r="I290" i="45"/>
  <c r="M289" i="45"/>
  <c r="K289" i="45"/>
  <c r="I289" i="45"/>
  <c r="M288" i="45"/>
  <c r="K288" i="45"/>
  <c r="I288" i="45"/>
  <c r="M287" i="45"/>
  <c r="K287" i="45"/>
  <c r="I287" i="45"/>
  <c r="M286" i="45"/>
  <c r="K286" i="45"/>
  <c r="I286" i="45"/>
  <c r="M285" i="45"/>
  <c r="K285" i="45"/>
  <c r="I285" i="45"/>
  <c r="M284" i="45"/>
  <c r="K284" i="45"/>
  <c r="I284" i="45"/>
  <c r="M283" i="45"/>
  <c r="K283" i="45"/>
  <c r="I283" i="45"/>
  <c r="M282" i="45"/>
  <c r="K282" i="45"/>
  <c r="I282" i="45"/>
  <c r="M281" i="45"/>
  <c r="K281" i="45"/>
  <c r="I281" i="45"/>
  <c r="M280" i="45"/>
  <c r="K280" i="45"/>
  <c r="I280" i="45"/>
  <c r="M279" i="45"/>
  <c r="K279" i="45"/>
  <c r="I279" i="45"/>
  <c r="M278" i="45"/>
  <c r="K278" i="45"/>
  <c r="I278" i="45"/>
  <c r="M277" i="45"/>
  <c r="K277" i="45"/>
  <c r="I277" i="45"/>
  <c r="M276" i="45"/>
  <c r="K276" i="45"/>
  <c r="I276" i="45"/>
  <c r="M275" i="45"/>
  <c r="K275" i="45"/>
  <c r="I275" i="45"/>
  <c r="M274" i="45"/>
  <c r="K274" i="45"/>
  <c r="I274" i="45"/>
  <c r="M273" i="45"/>
  <c r="K273" i="45"/>
  <c r="I273" i="45"/>
  <c r="M272" i="45"/>
  <c r="K272" i="45"/>
  <c r="I272" i="45"/>
  <c r="M271" i="45"/>
  <c r="K271" i="45"/>
  <c r="I271" i="45"/>
  <c r="M270" i="45"/>
  <c r="K270" i="45"/>
  <c r="I270" i="45"/>
  <c r="M269" i="45"/>
  <c r="K269" i="45"/>
  <c r="I269" i="45"/>
  <c r="M268" i="45"/>
  <c r="K268" i="45"/>
  <c r="I268" i="45"/>
  <c r="M267" i="45"/>
  <c r="K267" i="45"/>
  <c r="I267" i="45"/>
  <c r="M266" i="45"/>
  <c r="K266" i="45"/>
  <c r="I266" i="45"/>
  <c r="M265" i="45"/>
  <c r="K265" i="45"/>
  <c r="I265" i="45"/>
  <c r="M264" i="45"/>
  <c r="K264" i="45"/>
  <c r="I264" i="45"/>
  <c r="M263" i="45"/>
  <c r="K263" i="45"/>
  <c r="I263" i="45"/>
  <c r="M262" i="45"/>
  <c r="K262" i="45"/>
  <c r="I262" i="45"/>
  <c r="M261" i="45"/>
  <c r="K261" i="45"/>
  <c r="I261" i="45"/>
  <c r="M260" i="45"/>
  <c r="K260" i="45"/>
  <c r="I260" i="45"/>
  <c r="M259" i="45"/>
  <c r="K259" i="45"/>
  <c r="I259" i="45"/>
  <c r="M258" i="45"/>
  <c r="K258" i="45"/>
  <c r="I258" i="45"/>
  <c r="M257" i="45"/>
  <c r="K257" i="45"/>
  <c r="I257" i="45"/>
  <c r="M256" i="45"/>
  <c r="K256" i="45"/>
  <c r="I256" i="45"/>
  <c r="M255" i="45"/>
  <c r="K255" i="45"/>
  <c r="I255" i="45"/>
  <c r="M254" i="45"/>
  <c r="K254" i="45"/>
  <c r="I254" i="45"/>
  <c r="M253" i="45"/>
  <c r="K253" i="45"/>
  <c r="I253" i="45"/>
  <c r="M252" i="45"/>
  <c r="K252" i="45"/>
  <c r="I252" i="45"/>
  <c r="M251" i="45"/>
  <c r="K251" i="45"/>
  <c r="I251" i="45"/>
  <c r="M250" i="45"/>
  <c r="K250" i="45"/>
  <c r="I250" i="45"/>
  <c r="M249" i="45"/>
  <c r="K249" i="45"/>
  <c r="I249" i="45"/>
  <c r="M248" i="45"/>
  <c r="K248" i="45"/>
  <c r="I248" i="45"/>
  <c r="M247" i="45"/>
  <c r="K247" i="45"/>
  <c r="I247" i="45"/>
  <c r="M246" i="45"/>
  <c r="K246" i="45"/>
  <c r="I246" i="45"/>
  <c r="M245" i="45"/>
  <c r="K245" i="45"/>
  <c r="I245" i="45"/>
  <c r="M244" i="45"/>
  <c r="K244" i="45"/>
  <c r="I244" i="45"/>
  <c r="M243" i="45"/>
  <c r="K243" i="45"/>
  <c r="I243" i="45"/>
  <c r="M242" i="45"/>
  <c r="K242" i="45"/>
  <c r="I242" i="45"/>
  <c r="M241" i="45"/>
  <c r="K241" i="45"/>
  <c r="I241" i="45"/>
  <c r="M240" i="45"/>
  <c r="K240" i="45"/>
  <c r="I240" i="45"/>
  <c r="M239" i="45"/>
  <c r="K239" i="45"/>
  <c r="I239" i="45"/>
  <c r="M238" i="45"/>
  <c r="K238" i="45"/>
  <c r="I238" i="45"/>
  <c r="M237" i="45"/>
  <c r="K237" i="45"/>
  <c r="I237" i="45"/>
  <c r="M236" i="45"/>
  <c r="K236" i="45"/>
  <c r="I236" i="45"/>
  <c r="M235" i="45"/>
  <c r="K235" i="45"/>
  <c r="I235" i="45"/>
  <c r="M234" i="45"/>
  <c r="K234" i="45"/>
  <c r="I234" i="45"/>
  <c r="M233" i="45"/>
  <c r="K233" i="45"/>
  <c r="I233" i="45"/>
  <c r="M232" i="45"/>
  <c r="K232" i="45"/>
  <c r="I232" i="45"/>
  <c r="M231" i="45"/>
  <c r="K231" i="45"/>
  <c r="I231" i="45"/>
  <c r="M230" i="45"/>
  <c r="K230" i="45"/>
  <c r="I230" i="45"/>
  <c r="M229" i="45"/>
  <c r="K229" i="45"/>
  <c r="I229" i="45"/>
  <c r="M228" i="45"/>
  <c r="K228" i="45"/>
  <c r="I228" i="45"/>
  <c r="M227" i="45"/>
  <c r="K227" i="45"/>
  <c r="I227" i="45"/>
  <c r="M226" i="45"/>
  <c r="K226" i="45"/>
  <c r="I226" i="45"/>
  <c r="M225" i="45"/>
  <c r="K225" i="45"/>
  <c r="I225" i="45"/>
  <c r="M224" i="45"/>
  <c r="K224" i="45"/>
  <c r="I224" i="45"/>
  <c r="M223" i="45"/>
  <c r="K223" i="45"/>
  <c r="I223" i="45"/>
  <c r="M222" i="45"/>
  <c r="K222" i="45"/>
  <c r="I222" i="45"/>
  <c r="M221" i="45"/>
  <c r="K221" i="45"/>
  <c r="I221" i="45"/>
  <c r="M220" i="45"/>
  <c r="K220" i="45"/>
  <c r="I220" i="45"/>
  <c r="M219" i="45"/>
  <c r="K219" i="45"/>
  <c r="I219" i="45"/>
  <c r="M218" i="45"/>
  <c r="K218" i="45"/>
  <c r="I218" i="45"/>
  <c r="M217" i="45"/>
  <c r="K217" i="45"/>
  <c r="I217" i="45"/>
  <c r="M216" i="45"/>
  <c r="K216" i="45"/>
  <c r="I216" i="45"/>
  <c r="M215" i="45"/>
  <c r="K215" i="45"/>
  <c r="I215" i="45"/>
  <c r="M214" i="45"/>
  <c r="K214" i="45"/>
  <c r="I214" i="45"/>
  <c r="M213" i="45"/>
  <c r="K213" i="45"/>
  <c r="I213" i="45"/>
  <c r="M212" i="45"/>
  <c r="K212" i="45"/>
  <c r="I212" i="45"/>
  <c r="M211" i="45"/>
  <c r="K211" i="45"/>
  <c r="I211" i="45"/>
  <c r="M210" i="45"/>
  <c r="K210" i="45"/>
  <c r="I210" i="45"/>
  <c r="M209" i="45"/>
  <c r="K209" i="45"/>
  <c r="I209" i="45"/>
  <c r="M208" i="45"/>
  <c r="K208" i="45"/>
  <c r="I208" i="45"/>
  <c r="M207" i="45"/>
  <c r="K207" i="45"/>
  <c r="I207" i="45"/>
  <c r="M206" i="45"/>
  <c r="K206" i="45"/>
  <c r="I206" i="45"/>
  <c r="M205" i="45"/>
  <c r="K205" i="45"/>
  <c r="I205" i="45"/>
  <c r="M204" i="45"/>
  <c r="K204" i="45"/>
  <c r="I204" i="45"/>
  <c r="M203" i="45"/>
  <c r="K203" i="45"/>
  <c r="I203" i="45"/>
  <c r="M202" i="45"/>
  <c r="K202" i="45"/>
  <c r="I202" i="45"/>
  <c r="M201" i="45"/>
  <c r="K201" i="45"/>
  <c r="I201" i="45"/>
  <c r="M200" i="45"/>
  <c r="K200" i="45"/>
  <c r="I200" i="45"/>
  <c r="M199" i="45"/>
  <c r="K199" i="45"/>
  <c r="I199" i="45"/>
  <c r="M198" i="45"/>
  <c r="K198" i="45"/>
  <c r="I198" i="45"/>
  <c r="M197" i="45"/>
  <c r="K197" i="45"/>
  <c r="I197" i="45"/>
  <c r="M196" i="45"/>
  <c r="K196" i="45"/>
  <c r="I196" i="45"/>
  <c r="M195" i="45"/>
  <c r="K195" i="45"/>
  <c r="I195" i="45"/>
  <c r="M194" i="45"/>
  <c r="K194" i="45"/>
  <c r="I194" i="45"/>
  <c r="M193" i="45"/>
  <c r="K193" i="45"/>
  <c r="I193" i="45"/>
  <c r="M192" i="45"/>
  <c r="K192" i="45"/>
  <c r="I192" i="45"/>
  <c r="M191" i="45"/>
  <c r="K191" i="45"/>
  <c r="I191" i="45"/>
  <c r="M190" i="45"/>
  <c r="K190" i="45"/>
  <c r="I190" i="45"/>
  <c r="M189" i="45"/>
  <c r="K189" i="45"/>
  <c r="I189" i="45"/>
  <c r="M188" i="45"/>
  <c r="K188" i="45"/>
  <c r="I188" i="45"/>
  <c r="M187" i="45"/>
  <c r="K187" i="45"/>
  <c r="I187" i="45"/>
  <c r="M186" i="45"/>
  <c r="K186" i="45"/>
  <c r="I186" i="45"/>
  <c r="M185" i="45"/>
  <c r="K185" i="45"/>
  <c r="I185" i="45"/>
  <c r="M184" i="45"/>
  <c r="K184" i="45"/>
  <c r="I184" i="45"/>
  <c r="M183" i="45"/>
  <c r="K183" i="45"/>
  <c r="I183" i="45"/>
  <c r="M182" i="45"/>
  <c r="K182" i="45"/>
  <c r="I182" i="45"/>
  <c r="M181" i="45"/>
  <c r="K181" i="45"/>
  <c r="I181" i="45"/>
  <c r="M180" i="45"/>
  <c r="K180" i="45"/>
  <c r="I180" i="45"/>
  <c r="M179" i="45"/>
  <c r="K179" i="45"/>
  <c r="I179" i="45"/>
  <c r="M178" i="45"/>
  <c r="K178" i="45"/>
  <c r="I178" i="45"/>
  <c r="M177" i="45"/>
  <c r="K177" i="45"/>
  <c r="I177" i="45"/>
  <c r="M176" i="45"/>
  <c r="K176" i="45"/>
  <c r="I176" i="45"/>
  <c r="M175" i="45"/>
  <c r="K175" i="45"/>
  <c r="I175" i="45"/>
  <c r="M174" i="45"/>
  <c r="K174" i="45"/>
  <c r="I174" i="45"/>
  <c r="M173" i="45"/>
  <c r="K173" i="45"/>
  <c r="I173" i="45"/>
  <c r="M172" i="45"/>
  <c r="K172" i="45"/>
  <c r="I172" i="45"/>
  <c r="M171" i="45"/>
  <c r="K171" i="45"/>
  <c r="I171" i="45"/>
  <c r="M170" i="45"/>
  <c r="K170" i="45"/>
  <c r="I170" i="45"/>
  <c r="M169" i="45"/>
  <c r="K169" i="45"/>
  <c r="I169" i="45"/>
  <c r="M168" i="45"/>
  <c r="K168" i="45"/>
  <c r="I168" i="45"/>
  <c r="M167" i="45"/>
  <c r="K167" i="45"/>
  <c r="I167" i="45"/>
  <c r="M166" i="45"/>
  <c r="K166" i="45"/>
  <c r="I166" i="45"/>
  <c r="M165" i="45"/>
  <c r="K165" i="45"/>
  <c r="I165" i="45"/>
  <c r="M164" i="45"/>
  <c r="K164" i="45"/>
  <c r="I164" i="45"/>
  <c r="M163" i="45"/>
  <c r="K163" i="45"/>
  <c r="I163" i="45"/>
  <c r="M162" i="45"/>
  <c r="K162" i="45"/>
  <c r="I162" i="45"/>
  <c r="M161" i="45"/>
  <c r="K161" i="45"/>
  <c r="I161" i="45"/>
  <c r="M160" i="45"/>
  <c r="K160" i="45"/>
  <c r="I160" i="45"/>
  <c r="M159" i="45"/>
  <c r="K159" i="45"/>
  <c r="I159" i="45"/>
  <c r="M158" i="45"/>
  <c r="K158" i="45"/>
  <c r="I158" i="45"/>
  <c r="M157" i="45"/>
  <c r="K157" i="45"/>
  <c r="I157" i="45"/>
  <c r="M156" i="45"/>
  <c r="K156" i="45"/>
  <c r="I156" i="45"/>
  <c r="M155" i="45"/>
  <c r="K155" i="45"/>
  <c r="I155" i="45"/>
  <c r="M154" i="45"/>
  <c r="K154" i="45"/>
  <c r="I154" i="45"/>
  <c r="M153" i="45"/>
  <c r="K153" i="45"/>
  <c r="I153" i="45"/>
  <c r="M152" i="45"/>
  <c r="K152" i="45"/>
  <c r="I152" i="45"/>
  <c r="M151" i="45"/>
  <c r="K151" i="45"/>
  <c r="I151" i="45"/>
  <c r="M150" i="45"/>
  <c r="K150" i="45"/>
  <c r="I150" i="45"/>
  <c r="M149" i="45"/>
  <c r="K149" i="45"/>
  <c r="I149" i="45"/>
  <c r="M148" i="45"/>
  <c r="K148" i="45"/>
  <c r="I148" i="45"/>
  <c r="M147" i="45"/>
  <c r="K147" i="45"/>
  <c r="I147" i="45"/>
  <c r="M146" i="45"/>
  <c r="K146" i="45"/>
  <c r="I146" i="45"/>
  <c r="M145" i="45"/>
  <c r="K145" i="45"/>
  <c r="I145" i="45"/>
  <c r="M144" i="45"/>
  <c r="K144" i="45"/>
  <c r="I144" i="45"/>
  <c r="M143" i="45"/>
  <c r="K143" i="45"/>
  <c r="I143" i="45"/>
  <c r="M142" i="45"/>
  <c r="K142" i="45"/>
  <c r="I142" i="45"/>
  <c r="M141" i="45"/>
  <c r="K141" i="45"/>
  <c r="I141" i="45"/>
  <c r="M140" i="45"/>
  <c r="K140" i="45"/>
  <c r="I140" i="45"/>
  <c r="M139" i="45"/>
  <c r="K139" i="45"/>
  <c r="I139" i="45"/>
  <c r="M138" i="45"/>
  <c r="K138" i="45"/>
  <c r="I138" i="45"/>
  <c r="M137" i="45"/>
  <c r="K137" i="45"/>
  <c r="I137" i="45"/>
  <c r="M136" i="45"/>
  <c r="K136" i="45"/>
  <c r="I136" i="45"/>
  <c r="M135" i="45"/>
  <c r="K135" i="45"/>
  <c r="I135" i="45"/>
  <c r="M134" i="45"/>
  <c r="K134" i="45"/>
  <c r="I134" i="45"/>
  <c r="M133" i="45"/>
  <c r="K133" i="45"/>
  <c r="I133" i="45"/>
  <c r="M132" i="45"/>
  <c r="K132" i="45"/>
  <c r="I132" i="45"/>
  <c r="M131" i="45"/>
  <c r="K131" i="45"/>
  <c r="I131" i="45"/>
  <c r="M130" i="45"/>
  <c r="K130" i="45"/>
  <c r="I130" i="45"/>
  <c r="M129" i="45"/>
  <c r="K129" i="45"/>
  <c r="I129" i="45"/>
  <c r="M128" i="45"/>
  <c r="K128" i="45"/>
  <c r="I128" i="45"/>
  <c r="M127" i="45"/>
  <c r="K127" i="45"/>
  <c r="I127" i="45"/>
  <c r="M126" i="45"/>
  <c r="K126" i="45"/>
  <c r="I126" i="45"/>
  <c r="M125" i="45"/>
  <c r="K125" i="45"/>
  <c r="I125" i="45"/>
  <c r="M124" i="45"/>
  <c r="K124" i="45"/>
  <c r="I124" i="45"/>
  <c r="M123" i="45"/>
  <c r="K123" i="45"/>
  <c r="I123" i="45"/>
  <c r="M122" i="45"/>
  <c r="K122" i="45"/>
  <c r="I122" i="45"/>
  <c r="M121" i="45"/>
  <c r="K121" i="45"/>
  <c r="I121" i="45"/>
  <c r="M120" i="45"/>
  <c r="K120" i="45"/>
  <c r="I120" i="45"/>
  <c r="M119" i="45"/>
  <c r="K119" i="45"/>
  <c r="I119" i="45"/>
  <c r="M118" i="45"/>
  <c r="K118" i="45"/>
  <c r="I118" i="45"/>
  <c r="M117" i="45"/>
  <c r="K117" i="45"/>
  <c r="I117" i="45"/>
  <c r="M116" i="45"/>
  <c r="K116" i="45"/>
  <c r="I116" i="45"/>
  <c r="M115" i="45"/>
  <c r="K115" i="45"/>
  <c r="I115" i="45"/>
  <c r="M114" i="45"/>
  <c r="K114" i="45"/>
  <c r="I114" i="45"/>
  <c r="M113" i="45"/>
  <c r="K113" i="45"/>
  <c r="I113" i="45"/>
  <c r="M112" i="45"/>
  <c r="K112" i="45"/>
  <c r="I112" i="45"/>
  <c r="M111" i="45"/>
  <c r="K111" i="45"/>
  <c r="I111" i="45"/>
  <c r="M110" i="45"/>
  <c r="K110" i="45"/>
  <c r="I110" i="45"/>
  <c r="M109" i="45"/>
  <c r="K109" i="45"/>
  <c r="I109" i="45"/>
  <c r="M108" i="45"/>
  <c r="K108" i="45"/>
  <c r="I108" i="45"/>
  <c r="M107" i="45"/>
  <c r="K107" i="45"/>
  <c r="I107" i="45"/>
  <c r="M106" i="45"/>
  <c r="K106" i="45"/>
  <c r="I106" i="45"/>
  <c r="M105" i="45"/>
  <c r="K105" i="45"/>
  <c r="I105" i="45"/>
  <c r="M104" i="45"/>
  <c r="K104" i="45"/>
  <c r="I104" i="45"/>
  <c r="M103" i="45"/>
  <c r="K103" i="45"/>
  <c r="I103" i="45"/>
  <c r="M102" i="45"/>
  <c r="K102" i="45"/>
  <c r="I102" i="45"/>
  <c r="M101" i="45"/>
  <c r="K101" i="45"/>
  <c r="I101" i="45"/>
  <c r="M100" i="45"/>
  <c r="K100" i="45"/>
  <c r="I100" i="45"/>
  <c r="M99" i="45"/>
  <c r="K99" i="45"/>
  <c r="I99" i="45"/>
  <c r="M98" i="45"/>
  <c r="K98" i="45"/>
  <c r="I98" i="45"/>
  <c r="M97" i="45"/>
  <c r="K97" i="45"/>
  <c r="I97" i="45"/>
  <c r="M96" i="45"/>
  <c r="K96" i="45"/>
  <c r="I96" i="45"/>
  <c r="M95" i="45"/>
  <c r="K95" i="45"/>
  <c r="I95" i="45"/>
  <c r="M94" i="45"/>
  <c r="K94" i="45"/>
  <c r="I94" i="45"/>
  <c r="M93" i="45"/>
  <c r="K93" i="45"/>
  <c r="I93" i="45"/>
  <c r="M92" i="45"/>
  <c r="K92" i="45"/>
  <c r="I92" i="45"/>
  <c r="M91" i="45"/>
  <c r="K91" i="45"/>
  <c r="I91" i="45"/>
  <c r="M90" i="45"/>
  <c r="K90" i="45"/>
  <c r="I90" i="45"/>
  <c r="M89" i="45"/>
  <c r="K89" i="45"/>
  <c r="I89" i="45"/>
  <c r="M88" i="45"/>
  <c r="K88" i="45"/>
  <c r="I88" i="45"/>
  <c r="M87" i="45"/>
  <c r="K87" i="45"/>
  <c r="I87" i="45"/>
  <c r="M86" i="45"/>
  <c r="K86" i="45"/>
  <c r="I86" i="45"/>
  <c r="M85" i="45"/>
  <c r="K85" i="45"/>
  <c r="I85" i="45"/>
  <c r="M84" i="45"/>
  <c r="K84" i="45"/>
  <c r="I84" i="45"/>
  <c r="M83" i="45"/>
  <c r="K83" i="45"/>
  <c r="I83" i="45"/>
  <c r="M82" i="45"/>
  <c r="K82" i="45"/>
  <c r="I82" i="45"/>
  <c r="M81" i="45"/>
  <c r="K81" i="45"/>
  <c r="I81" i="45"/>
  <c r="M80" i="45"/>
  <c r="K80" i="45"/>
  <c r="I80" i="45"/>
  <c r="M79" i="45"/>
  <c r="K79" i="45"/>
  <c r="I79" i="45"/>
  <c r="M78" i="45"/>
  <c r="K78" i="45"/>
  <c r="I78" i="45"/>
  <c r="M77" i="45"/>
  <c r="K77" i="45"/>
  <c r="I77" i="45"/>
  <c r="M76" i="45"/>
  <c r="K76" i="45"/>
  <c r="I76" i="45"/>
  <c r="M75" i="45"/>
  <c r="K75" i="45"/>
  <c r="I75" i="45"/>
  <c r="M74" i="45"/>
  <c r="K74" i="45"/>
  <c r="I74" i="45"/>
  <c r="M73" i="45"/>
  <c r="K73" i="45"/>
  <c r="I73" i="45"/>
  <c r="M72" i="45"/>
  <c r="K72" i="45"/>
  <c r="I72" i="45"/>
  <c r="M71" i="45"/>
  <c r="K71" i="45"/>
  <c r="I71" i="45"/>
  <c r="M70" i="45"/>
  <c r="K70" i="45"/>
  <c r="I70" i="45"/>
  <c r="M69" i="45"/>
  <c r="K69" i="45"/>
  <c r="I69" i="45"/>
  <c r="M68" i="45"/>
  <c r="K68" i="45"/>
  <c r="I68" i="45"/>
  <c r="M67" i="45"/>
  <c r="K67" i="45"/>
  <c r="I67" i="45"/>
  <c r="M66" i="45"/>
  <c r="K66" i="45"/>
  <c r="I66" i="45"/>
  <c r="M65" i="45"/>
  <c r="K65" i="45"/>
  <c r="I65" i="45"/>
  <c r="M64" i="45"/>
  <c r="K64" i="45"/>
  <c r="I64" i="45"/>
  <c r="M63" i="45"/>
  <c r="K63" i="45"/>
  <c r="I63" i="45"/>
  <c r="M62" i="45"/>
  <c r="K62" i="45"/>
  <c r="I62" i="45"/>
  <c r="M61" i="45"/>
  <c r="K61" i="45"/>
  <c r="I61" i="45"/>
  <c r="M60" i="45"/>
  <c r="K60" i="45"/>
  <c r="I60" i="45"/>
  <c r="M59" i="45"/>
  <c r="K59" i="45"/>
  <c r="I59" i="45"/>
  <c r="M58" i="45"/>
  <c r="K58" i="45"/>
  <c r="I58" i="45"/>
  <c r="M57" i="45"/>
  <c r="K57" i="45"/>
  <c r="I57" i="45"/>
  <c r="M56" i="45"/>
  <c r="K56" i="45"/>
  <c r="I56" i="45"/>
  <c r="M55" i="45"/>
  <c r="K55" i="45"/>
  <c r="I55" i="45"/>
  <c r="M54" i="45"/>
  <c r="K54" i="45"/>
  <c r="I54" i="45"/>
  <c r="M53" i="45"/>
  <c r="K53" i="45"/>
  <c r="I53" i="45"/>
  <c r="M52" i="45"/>
  <c r="K52" i="45"/>
  <c r="I52" i="45"/>
  <c r="M51" i="45"/>
  <c r="K51" i="45"/>
  <c r="I51" i="45"/>
  <c r="M50" i="45"/>
  <c r="K50" i="45"/>
  <c r="I50" i="45"/>
  <c r="M49" i="45"/>
  <c r="K49" i="45"/>
  <c r="I49" i="45"/>
  <c r="M48" i="45"/>
  <c r="K48" i="45"/>
  <c r="I48" i="45"/>
  <c r="M47" i="45"/>
  <c r="K47" i="45"/>
  <c r="I47" i="45"/>
  <c r="M46" i="45"/>
  <c r="K46" i="45"/>
  <c r="I46" i="45"/>
  <c r="M45" i="45"/>
  <c r="K45" i="45"/>
  <c r="I45" i="45"/>
  <c r="M44" i="45"/>
  <c r="K44" i="45"/>
  <c r="I44" i="45"/>
  <c r="M43" i="45"/>
  <c r="K43" i="45"/>
  <c r="I43" i="45"/>
  <c r="M42" i="45"/>
  <c r="K42" i="45"/>
  <c r="I42" i="45"/>
  <c r="M41" i="45"/>
  <c r="K41" i="45"/>
  <c r="I41" i="45"/>
  <c r="M40" i="45"/>
  <c r="K40" i="45"/>
  <c r="I40" i="45"/>
  <c r="M39" i="45"/>
  <c r="K39" i="45"/>
  <c r="I39" i="45"/>
  <c r="M38" i="45"/>
  <c r="K38" i="45"/>
  <c r="I38" i="45"/>
  <c r="M37" i="45"/>
  <c r="K37" i="45"/>
  <c r="I37" i="45"/>
  <c r="M36" i="45"/>
  <c r="K36" i="45"/>
  <c r="I36" i="45"/>
  <c r="M35" i="45"/>
  <c r="K35" i="45"/>
  <c r="I35" i="45"/>
  <c r="M34" i="45"/>
  <c r="K34" i="45"/>
  <c r="I34" i="45"/>
  <c r="M33" i="45"/>
  <c r="K33" i="45"/>
  <c r="I33" i="45"/>
  <c r="M32" i="45"/>
  <c r="K32" i="45"/>
  <c r="I32" i="45"/>
  <c r="M31" i="45"/>
  <c r="K31" i="45"/>
  <c r="I31" i="45"/>
  <c r="M30" i="45"/>
  <c r="K30" i="45"/>
  <c r="I30" i="45"/>
  <c r="M29" i="45"/>
  <c r="K29" i="45"/>
  <c r="I29" i="45"/>
  <c r="M28" i="45"/>
  <c r="K28" i="45"/>
  <c r="I28" i="45"/>
  <c r="M27" i="45"/>
  <c r="K27" i="45"/>
  <c r="I27" i="45"/>
  <c r="M26" i="45"/>
  <c r="K26" i="45"/>
  <c r="I26" i="45"/>
  <c r="M25" i="45"/>
  <c r="K25" i="45"/>
  <c r="I25" i="45"/>
  <c r="M24" i="45"/>
  <c r="K24" i="45"/>
  <c r="I24" i="45"/>
  <c r="AH23" i="45"/>
  <c r="M15" i="41" s="1"/>
  <c r="AG23" i="45"/>
  <c r="K15" i="41" s="1"/>
  <c r="AF23" i="45"/>
  <c r="I15" i="41" s="1"/>
  <c r="AE23" i="45"/>
  <c r="G15" i="41" s="1"/>
  <c r="AD23" i="45"/>
  <c r="M10" i="41" s="1"/>
  <c r="AC23" i="45"/>
  <c r="K10" i="41" s="1"/>
  <c r="AB23" i="45"/>
  <c r="I10" i="41" s="1"/>
  <c r="AA23" i="45"/>
  <c r="G10" i="41" s="1"/>
  <c r="M23" i="45"/>
  <c r="K23" i="45"/>
  <c r="I23" i="45"/>
  <c r="AH22" i="45"/>
  <c r="AG22" i="45"/>
  <c r="AF22" i="45"/>
  <c r="AE22" i="45"/>
  <c r="AD22" i="45"/>
  <c r="AC22" i="45"/>
  <c r="AB22" i="45"/>
  <c r="AA22" i="45"/>
  <c r="Z22" i="45"/>
  <c r="M22" i="45"/>
  <c r="K22" i="45"/>
  <c r="I22" i="45"/>
  <c r="M21" i="45"/>
  <c r="K21" i="45"/>
  <c r="I21" i="45"/>
  <c r="M20" i="45"/>
  <c r="K20" i="45"/>
  <c r="I20" i="45"/>
  <c r="AH19" i="45"/>
  <c r="AG19" i="45"/>
  <c r="AF19" i="45"/>
  <c r="AE19" i="45"/>
  <c r="AD19" i="45"/>
  <c r="AC19" i="45"/>
  <c r="AB19" i="45"/>
  <c r="AA19" i="45"/>
  <c r="M19" i="45"/>
  <c r="K19" i="45"/>
  <c r="I19" i="45"/>
  <c r="AH18" i="45"/>
  <c r="AG18" i="45"/>
  <c r="AF18" i="45"/>
  <c r="AE18" i="45"/>
  <c r="AD18" i="45"/>
  <c r="AC18" i="45"/>
  <c r="AB18" i="45"/>
  <c r="AA18" i="45"/>
  <c r="M18" i="45"/>
  <c r="K18" i="45"/>
  <c r="I18" i="45"/>
  <c r="M17" i="45"/>
  <c r="K17" i="45"/>
  <c r="I17" i="45"/>
  <c r="AH16" i="45"/>
  <c r="AG16" i="45"/>
  <c r="AF16" i="45"/>
  <c r="AE16" i="45"/>
  <c r="AD16" i="45"/>
  <c r="AC16" i="45"/>
  <c r="AB16" i="45"/>
  <c r="AA16" i="45"/>
  <c r="AH15" i="45"/>
  <c r="AG15" i="45"/>
  <c r="AF15" i="45"/>
  <c r="AE15" i="45"/>
  <c r="AD15" i="45"/>
  <c r="AC15" i="45"/>
  <c r="AB15" i="45"/>
  <c r="AA15" i="45"/>
  <c r="Z15" i="45"/>
  <c r="AH13" i="45"/>
  <c r="AG13" i="45"/>
  <c r="AF13" i="45"/>
  <c r="AE13" i="45"/>
  <c r="AD13" i="45"/>
  <c r="AC13" i="45"/>
  <c r="AB13" i="45"/>
  <c r="AA13" i="45"/>
  <c r="AH12" i="45"/>
  <c r="AG12" i="45"/>
  <c r="AF12" i="45"/>
  <c r="AE12" i="45"/>
  <c r="AD12" i="45"/>
  <c r="AC12" i="45"/>
  <c r="AB12" i="45"/>
  <c r="AA12" i="45"/>
  <c r="Z12" i="45"/>
  <c r="AH10" i="45"/>
  <c r="AG10" i="45"/>
  <c r="AF10" i="45"/>
  <c r="AE10" i="45"/>
  <c r="AD10" i="45"/>
  <c r="AC10" i="45"/>
  <c r="AB10" i="45"/>
  <c r="AA10" i="45"/>
  <c r="AH9" i="45"/>
  <c r="AG9" i="45"/>
  <c r="AF9" i="45"/>
  <c r="AE9" i="45"/>
  <c r="AD9" i="45"/>
  <c r="AC9" i="45"/>
  <c r="AB9" i="45"/>
  <c r="AA9" i="45"/>
  <c r="Z9" i="45"/>
  <c r="AH8" i="45"/>
  <c r="AG8" i="45"/>
  <c r="AF8" i="45"/>
  <c r="I15" i="42" s="1"/>
  <c r="AE8" i="45"/>
  <c r="G15" i="42" s="1"/>
  <c r="AD8" i="45"/>
  <c r="M10" i="42" s="1"/>
  <c r="AC8" i="45"/>
  <c r="K10" i="42" s="1"/>
  <c r="AB8" i="45"/>
  <c r="I10" i="42" s="1"/>
  <c r="AH7" i="45"/>
  <c r="AG7" i="45"/>
  <c r="AF7" i="45"/>
  <c r="AE7" i="45"/>
  <c r="AD7" i="45"/>
  <c r="AC7" i="45"/>
  <c r="AB7" i="45"/>
  <c r="AA7" i="45"/>
  <c r="Z7" i="45"/>
  <c r="AA22" i="44"/>
  <c r="M316" i="44"/>
  <c r="K316" i="44"/>
  <c r="I316" i="44"/>
  <c r="M315" i="44"/>
  <c r="K315" i="44"/>
  <c r="I315" i="44"/>
  <c r="M314" i="44"/>
  <c r="K314" i="44"/>
  <c r="I314" i="44"/>
  <c r="M313" i="44"/>
  <c r="K313" i="44"/>
  <c r="I313" i="44"/>
  <c r="M312" i="44"/>
  <c r="K312" i="44"/>
  <c r="I312" i="44"/>
  <c r="M311" i="44"/>
  <c r="K311" i="44"/>
  <c r="I311" i="44"/>
  <c r="M310" i="44"/>
  <c r="K310" i="44"/>
  <c r="I310" i="44"/>
  <c r="M309" i="44"/>
  <c r="K309" i="44"/>
  <c r="I309" i="44"/>
  <c r="M308" i="44"/>
  <c r="K308" i="44"/>
  <c r="I308" i="44"/>
  <c r="M307" i="44"/>
  <c r="K307" i="44"/>
  <c r="I307" i="44"/>
  <c r="M306" i="44"/>
  <c r="K306" i="44"/>
  <c r="I306" i="44"/>
  <c r="M305" i="44"/>
  <c r="K305" i="44"/>
  <c r="I305" i="44"/>
  <c r="M304" i="44"/>
  <c r="K304" i="44"/>
  <c r="I304" i="44"/>
  <c r="M303" i="44"/>
  <c r="K303" i="44"/>
  <c r="I303" i="44"/>
  <c r="M302" i="44"/>
  <c r="K302" i="44"/>
  <c r="I302" i="44"/>
  <c r="M301" i="44"/>
  <c r="K301" i="44"/>
  <c r="I301" i="44"/>
  <c r="M300" i="44"/>
  <c r="K300" i="44"/>
  <c r="I300" i="44"/>
  <c r="M299" i="44"/>
  <c r="K299" i="44"/>
  <c r="I299" i="44"/>
  <c r="M298" i="44"/>
  <c r="K298" i="44"/>
  <c r="I298" i="44"/>
  <c r="M297" i="44"/>
  <c r="K297" i="44"/>
  <c r="I297" i="44"/>
  <c r="M296" i="44"/>
  <c r="K296" i="44"/>
  <c r="I296" i="44"/>
  <c r="M295" i="44"/>
  <c r="K295" i="44"/>
  <c r="I295" i="44"/>
  <c r="M294" i="44"/>
  <c r="K294" i="44"/>
  <c r="I294" i="44"/>
  <c r="M293" i="44"/>
  <c r="K293" i="44"/>
  <c r="I293" i="44"/>
  <c r="M292" i="44"/>
  <c r="K292" i="44"/>
  <c r="I292" i="44"/>
  <c r="M291" i="44"/>
  <c r="K291" i="44"/>
  <c r="I291" i="44"/>
  <c r="M290" i="44"/>
  <c r="K290" i="44"/>
  <c r="I290" i="44"/>
  <c r="M289" i="44"/>
  <c r="K289" i="44"/>
  <c r="I289" i="44"/>
  <c r="M288" i="44"/>
  <c r="K288" i="44"/>
  <c r="I288" i="44"/>
  <c r="M287" i="44"/>
  <c r="K287" i="44"/>
  <c r="I287" i="44"/>
  <c r="M286" i="44"/>
  <c r="K286" i="44"/>
  <c r="I286" i="44"/>
  <c r="M285" i="44"/>
  <c r="K285" i="44"/>
  <c r="I285" i="44"/>
  <c r="M284" i="44"/>
  <c r="K284" i="44"/>
  <c r="I284" i="44"/>
  <c r="M283" i="44"/>
  <c r="K283" i="44"/>
  <c r="I283" i="44"/>
  <c r="M282" i="44"/>
  <c r="K282" i="44"/>
  <c r="I282" i="44"/>
  <c r="M281" i="44"/>
  <c r="K281" i="44"/>
  <c r="I281" i="44"/>
  <c r="M280" i="44"/>
  <c r="K280" i="44"/>
  <c r="I280" i="44"/>
  <c r="M279" i="44"/>
  <c r="K279" i="44"/>
  <c r="I279" i="44"/>
  <c r="M278" i="44"/>
  <c r="K278" i="44"/>
  <c r="I278" i="44"/>
  <c r="M277" i="44"/>
  <c r="K277" i="44"/>
  <c r="I277" i="44"/>
  <c r="M276" i="44"/>
  <c r="K276" i="44"/>
  <c r="I276" i="44"/>
  <c r="M275" i="44"/>
  <c r="K275" i="44"/>
  <c r="I275" i="44"/>
  <c r="M274" i="44"/>
  <c r="K274" i="44"/>
  <c r="I274" i="44"/>
  <c r="M273" i="44"/>
  <c r="K273" i="44"/>
  <c r="I273" i="44"/>
  <c r="M272" i="44"/>
  <c r="K272" i="44"/>
  <c r="I272" i="44"/>
  <c r="M271" i="44"/>
  <c r="K271" i="44"/>
  <c r="I271" i="44"/>
  <c r="M270" i="44"/>
  <c r="K270" i="44"/>
  <c r="I270" i="44"/>
  <c r="M269" i="44"/>
  <c r="K269" i="44"/>
  <c r="I269" i="44"/>
  <c r="M268" i="44"/>
  <c r="K268" i="44"/>
  <c r="I268" i="44"/>
  <c r="M267" i="44"/>
  <c r="K267" i="44"/>
  <c r="I267" i="44"/>
  <c r="M266" i="44"/>
  <c r="K266" i="44"/>
  <c r="I266" i="44"/>
  <c r="M265" i="44"/>
  <c r="K265" i="44"/>
  <c r="I265" i="44"/>
  <c r="M264" i="44"/>
  <c r="K264" i="44"/>
  <c r="I264" i="44"/>
  <c r="M263" i="44"/>
  <c r="K263" i="44"/>
  <c r="I263" i="44"/>
  <c r="M262" i="44"/>
  <c r="K262" i="44"/>
  <c r="I262" i="44"/>
  <c r="M261" i="44"/>
  <c r="K261" i="44"/>
  <c r="I261" i="44"/>
  <c r="M260" i="44"/>
  <c r="K260" i="44"/>
  <c r="I260" i="44"/>
  <c r="M259" i="44"/>
  <c r="K259" i="44"/>
  <c r="I259" i="44"/>
  <c r="M258" i="44"/>
  <c r="K258" i="44"/>
  <c r="I258" i="44"/>
  <c r="M257" i="44"/>
  <c r="K257" i="44"/>
  <c r="I257" i="44"/>
  <c r="M256" i="44"/>
  <c r="K256" i="44"/>
  <c r="I256" i="44"/>
  <c r="M255" i="44"/>
  <c r="K255" i="44"/>
  <c r="I255" i="44"/>
  <c r="M254" i="44"/>
  <c r="K254" i="44"/>
  <c r="I254" i="44"/>
  <c r="M253" i="44"/>
  <c r="K253" i="44"/>
  <c r="I253" i="44"/>
  <c r="M252" i="44"/>
  <c r="K252" i="44"/>
  <c r="I252" i="44"/>
  <c r="M251" i="44"/>
  <c r="K251" i="44"/>
  <c r="I251" i="44"/>
  <c r="M250" i="44"/>
  <c r="K250" i="44"/>
  <c r="I250" i="44"/>
  <c r="M249" i="44"/>
  <c r="K249" i="44"/>
  <c r="I249" i="44"/>
  <c r="M248" i="44"/>
  <c r="K248" i="44"/>
  <c r="I248" i="44"/>
  <c r="M247" i="44"/>
  <c r="K247" i="44"/>
  <c r="I247" i="44"/>
  <c r="M246" i="44"/>
  <c r="K246" i="44"/>
  <c r="I246" i="44"/>
  <c r="M245" i="44"/>
  <c r="K245" i="44"/>
  <c r="I245" i="44"/>
  <c r="M244" i="44"/>
  <c r="K244" i="44"/>
  <c r="I244" i="44"/>
  <c r="M243" i="44"/>
  <c r="K243" i="44"/>
  <c r="I243" i="44"/>
  <c r="M242" i="44"/>
  <c r="K242" i="44"/>
  <c r="I242" i="44"/>
  <c r="M241" i="44"/>
  <c r="K241" i="44"/>
  <c r="I241" i="44"/>
  <c r="M240" i="44"/>
  <c r="K240" i="44"/>
  <c r="I240" i="44"/>
  <c r="M239" i="44"/>
  <c r="K239" i="44"/>
  <c r="I239" i="44"/>
  <c r="M238" i="44"/>
  <c r="K238" i="44"/>
  <c r="I238" i="44"/>
  <c r="M237" i="44"/>
  <c r="K237" i="44"/>
  <c r="I237" i="44"/>
  <c r="M236" i="44"/>
  <c r="K236" i="44"/>
  <c r="I236" i="44"/>
  <c r="M235" i="44"/>
  <c r="K235" i="44"/>
  <c r="I235" i="44"/>
  <c r="M234" i="44"/>
  <c r="K234" i="44"/>
  <c r="I234" i="44"/>
  <c r="M233" i="44"/>
  <c r="K233" i="44"/>
  <c r="I233" i="44"/>
  <c r="M232" i="44"/>
  <c r="K232" i="44"/>
  <c r="I232" i="44"/>
  <c r="M231" i="44"/>
  <c r="K231" i="44"/>
  <c r="I231" i="44"/>
  <c r="M230" i="44"/>
  <c r="K230" i="44"/>
  <c r="I230" i="44"/>
  <c r="M229" i="44"/>
  <c r="K229" i="44"/>
  <c r="I229" i="44"/>
  <c r="M228" i="44"/>
  <c r="K228" i="44"/>
  <c r="I228" i="44"/>
  <c r="M227" i="44"/>
  <c r="K227" i="44"/>
  <c r="I227" i="44"/>
  <c r="M226" i="44"/>
  <c r="K226" i="44"/>
  <c r="I226" i="44"/>
  <c r="M225" i="44"/>
  <c r="K225" i="44"/>
  <c r="I225" i="44"/>
  <c r="M224" i="44"/>
  <c r="K224" i="44"/>
  <c r="I224" i="44"/>
  <c r="M223" i="44"/>
  <c r="K223" i="44"/>
  <c r="I223" i="44"/>
  <c r="M222" i="44"/>
  <c r="K222" i="44"/>
  <c r="I222" i="44"/>
  <c r="M221" i="44"/>
  <c r="K221" i="44"/>
  <c r="I221" i="44"/>
  <c r="M220" i="44"/>
  <c r="K220" i="44"/>
  <c r="I220" i="44"/>
  <c r="M219" i="44"/>
  <c r="K219" i="44"/>
  <c r="I219" i="44"/>
  <c r="M218" i="44"/>
  <c r="K218" i="44"/>
  <c r="I218" i="44"/>
  <c r="M217" i="44"/>
  <c r="K217" i="44"/>
  <c r="I217" i="44"/>
  <c r="M216" i="44"/>
  <c r="K216" i="44"/>
  <c r="I216" i="44"/>
  <c r="M215" i="44"/>
  <c r="K215" i="44"/>
  <c r="I215" i="44"/>
  <c r="M214" i="44"/>
  <c r="K214" i="44"/>
  <c r="I214" i="44"/>
  <c r="M213" i="44"/>
  <c r="K213" i="44"/>
  <c r="I213" i="44"/>
  <c r="M212" i="44"/>
  <c r="K212" i="44"/>
  <c r="I212" i="44"/>
  <c r="M211" i="44"/>
  <c r="K211" i="44"/>
  <c r="I211" i="44"/>
  <c r="M210" i="44"/>
  <c r="K210" i="44"/>
  <c r="I210" i="44"/>
  <c r="M209" i="44"/>
  <c r="K209" i="44"/>
  <c r="I209" i="44"/>
  <c r="M208" i="44"/>
  <c r="K208" i="44"/>
  <c r="I208" i="44"/>
  <c r="M207" i="44"/>
  <c r="K207" i="44"/>
  <c r="I207" i="44"/>
  <c r="M206" i="44"/>
  <c r="K206" i="44"/>
  <c r="I206" i="44"/>
  <c r="M205" i="44"/>
  <c r="K205" i="44"/>
  <c r="I205" i="44"/>
  <c r="M204" i="44"/>
  <c r="K204" i="44"/>
  <c r="I204" i="44"/>
  <c r="M203" i="44"/>
  <c r="K203" i="44"/>
  <c r="I203" i="44"/>
  <c r="M202" i="44"/>
  <c r="K202" i="44"/>
  <c r="I202" i="44"/>
  <c r="M201" i="44"/>
  <c r="K201" i="44"/>
  <c r="I201" i="44"/>
  <c r="M200" i="44"/>
  <c r="K200" i="44"/>
  <c r="I200" i="44"/>
  <c r="M199" i="44"/>
  <c r="K199" i="44"/>
  <c r="I199" i="44"/>
  <c r="M198" i="44"/>
  <c r="K198" i="44"/>
  <c r="I198" i="44"/>
  <c r="M197" i="44"/>
  <c r="K197" i="44"/>
  <c r="I197" i="44"/>
  <c r="M196" i="44"/>
  <c r="K196" i="44"/>
  <c r="I196" i="44"/>
  <c r="M195" i="44"/>
  <c r="K195" i="44"/>
  <c r="I195" i="44"/>
  <c r="M194" i="44"/>
  <c r="K194" i="44"/>
  <c r="I194" i="44"/>
  <c r="M193" i="44"/>
  <c r="K193" i="44"/>
  <c r="I193" i="44"/>
  <c r="M192" i="44"/>
  <c r="K192" i="44"/>
  <c r="I192" i="44"/>
  <c r="M191" i="44"/>
  <c r="K191" i="44"/>
  <c r="I191" i="44"/>
  <c r="M190" i="44"/>
  <c r="K190" i="44"/>
  <c r="I190" i="44"/>
  <c r="M189" i="44"/>
  <c r="K189" i="44"/>
  <c r="I189" i="44"/>
  <c r="M188" i="44"/>
  <c r="K188" i="44"/>
  <c r="I188" i="44"/>
  <c r="M187" i="44"/>
  <c r="K187" i="44"/>
  <c r="I187" i="44"/>
  <c r="M186" i="44"/>
  <c r="K186" i="44"/>
  <c r="I186" i="44"/>
  <c r="M185" i="44"/>
  <c r="K185" i="44"/>
  <c r="I185" i="44"/>
  <c r="M184" i="44"/>
  <c r="K184" i="44"/>
  <c r="I184" i="44"/>
  <c r="M183" i="44"/>
  <c r="K183" i="44"/>
  <c r="I183" i="44"/>
  <c r="M182" i="44"/>
  <c r="K182" i="44"/>
  <c r="I182" i="44"/>
  <c r="M181" i="44"/>
  <c r="K181" i="44"/>
  <c r="I181" i="44"/>
  <c r="M180" i="44"/>
  <c r="K180" i="44"/>
  <c r="I180" i="44"/>
  <c r="M179" i="44"/>
  <c r="K179" i="44"/>
  <c r="I179" i="44"/>
  <c r="M178" i="44"/>
  <c r="K178" i="44"/>
  <c r="I178" i="44"/>
  <c r="M177" i="44"/>
  <c r="K177" i="44"/>
  <c r="I177" i="44"/>
  <c r="M176" i="44"/>
  <c r="K176" i="44"/>
  <c r="I176" i="44"/>
  <c r="M175" i="44"/>
  <c r="K175" i="44"/>
  <c r="I175" i="44"/>
  <c r="M174" i="44"/>
  <c r="K174" i="44"/>
  <c r="I174" i="44"/>
  <c r="M173" i="44"/>
  <c r="K173" i="44"/>
  <c r="I173" i="44"/>
  <c r="M172" i="44"/>
  <c r="K172" i="44"/>
  <c r="I172" i="44"/>
  <c r="M171" i="44"/>
  <c r="K171" i="44"/>
  <c r="I171" i="44"/>
  <c r="M170" i="44"/>
  <c r="K170" i="44"/>
  <c r="I170" i="44"/>
  <c r="M169" i="44"/>
  <c r="K169" i="44"/>
  <c r="I169" i="44"/>
  <c r="M168" i="44"/>
  <c r="K168" i="44"/>
  <c r="I168" i="44"/>
  <c r="M167" i="44"/>
  <c r="K167" i="44"/>
  <c r="I167" i="44"/>
  <c r="M166" i="44"/>
  <c r="K166" i="44"/>
  <c r="I166" i="44"/>
  <c r="M165" i="44"/>
  <c r="K165" i="44"/>
  <c r="I165" i="44"/>
  <c r="M164" i="44"/>
  <c r="K164" i="44"/>
  <c r="I164" i="44"/>
  <c r="M163" i="44"/>
  <c r="K163" i="44"/>
  <c r="I163" i="44"/>
  <c r="M162" i="44"/>
  <c r="K162" i="44"/>
  <c r="I162" i="44"/>
  <c r="M161" i="44"/>
  <c r="K161" i="44"/>
  <c r="I161" i="44"/>
  <c r="M160" i="44"/>
  <c r="K160" i="44"/>
  <c r="I160" i="44"/>
  <c r="M159" i="44"/>
  <c r="K159" i="44"/>
  <c r="I159" i="44"/>
  <c r="M158" i="44"/>
  <c r="K158" i="44"/>
  <c r="I158" i="44"/>
  <c r="M157" i="44"/>
  <c r="K157" i="44"/>
  <c r="I157" i="44"/>
  <c r="M156" i="44"/>
  <c r="K156" i="44"/>
  <c r="I156" i="44"/>
  <c r="M155" i="44"/>
  <c r="K155" i="44"/>
  <c r="I155" i="44"/>
  <c r="M154" i="44"/>
  <c r="K154" i="44"/>
  <c r="I154" i="44"/>
  <c r="M153" i="44"/>
  <c r="K153" i="44"/>
  <c r="I153" i="44"/>
  <c r="M152" i="44"/>
  <c r="K152" i="44"/>
  <c r="I152" i="44"/>
  <c r="M151" i="44"/>
  <c r="K151" i="44"/>
  <c r="I151" i="44"/>
  <c r="M150" i="44"/>
  <c r="K150" i="44"/>
  <c r="I150" i="44"/>
  <c r="M149" i="44"/>
  <c r="K149" i="44"/>
  <c r="I149" i="44"/>
  <c r="M148" i="44"/>
  <c r="K148" i="44"/>
  <c r="I148" i="44"/>
  <c r="M147" i="44"/>
  <c r="K147" i="44"/>
  <c r="I147" i="44"/>
  <c r="M146" i="44"/>
  <c r="K146" i="44"/>
  <c r="I146" i="44"/>
  <c r="M145" i="44"/>
  <c r="K145" i="44"/>
  <c r="I145" i="44"/>
  <c r="M144" i="44"/>
  <c r="K144" i="44"/>
  <c r="I144" i="44"/>
  <c r="M143" i="44"/>
  <c r="K143" i="44"/>
  <c r="I143" i="44"/>
  <c r="M142" i="44"/>
  <c r="K142" i="44"/>
  <c r="I142" i="44"/>
  <c r="M141" i="44"/>
  <c r="K141" i="44"/>
  <c r="I141" i="44"/>
  <c r="M140" i="44"/>
  <c r="K140" i="44"/>
  <c r="I140" i="44"/>
  <c r="M139" i="44"/>
  <c r="K139" i="44"/>
  <c r="I139" i="44"/>
  <c r="M138" i="44"/>
  <c r="K138" i="44"/>
  <c r="I138" i="44"/>
  <c r="M137" i="44"/>
  <c r="K137" i="44"/>
  <c r="I137" i="44"/>
  <c r="M136" i="44"/>
  <c r="K136" i="44"/>
  <c r="I136" i="44"/>
  <c r="M135" i="44"/>
  <c r="K135" i="44"/>
  <c r="I135" i="44"/>
  <c r="M134" i="44"/>
  <c r="K134" i="44"/>
  <c r="I134" i="44"/>
  <c r="M133" i="44"/>
  <c r="K133" i="44"/>
  <c r="I133" i="44"/>
  <c r="M132" i="44"/>
  <c r="K132" i="44"/>
  <c r="I132" i="44"/>
  <c r="M131" i="44"/>
  <c r="K131" i="44"/>
  <c r="I131" i="44"/>
  <c r="M130" i="44"/>
  <c r="K130" i="44"/>
  <c r="I130" i="44"/>
  <c r="M129" i="44"/>
  <c r="K129" i="44"/>
  <c r="I129" i="44"/>
  <c r="M128" i="44"/>
  <c r="K128" i="44"/>
  <c r="I128" i="44"/>
  <c r="M127" i="44"/>
  <c r="K127" i="44"/>
  <c r="I127" i="44"/>
  <c r="M126" i="44"/>
  <c r="K126" i="44"/>
  <c r="I126" i="44"/>
  <c r="M125" i="44"/>
  <c r="K125" i="44"/>
  <c r="I125" i="44"/>
  <c r="M124" i="44"/>
  <c r="K124" i="44"/>
  <c r="I124" i="44"/>
  <c r="M123" i="44"/>
  <c r="K123" i="44"/>
  <c r="I123" i="44"/>
  <c r="M122" i="44"/>
  <c r="K122" i="44"/>
  <c r="I122" i="44"/>
  <c r="M121" i="44"/>
  <c r="K121" i="44"/>
  <c r="I121" i="44"/>
  <c r="M120" i="44"/>
  <c r="K120" i="44"/>
  <c r="I120" i="44"/>
  <c r="M119" i="44"/>
  <c r="K119" i="44"/>
  <c r="I119" i="44"/>
  <c r="M118" i="44"/>
  <c r="K118" i="44"/>
  <c r="I118" i="44"/>
  <c r="M117" i="44"/>
  <c r="K117" i="44"/>
  <c r="I117" i="44"/>
  <c r="M116" i="44"/>
  <c r="K116" i="44"/>
  <c r="I116" i="44"/>
  <c r="M115" i="44"/>
  <c r="K115" i="44"/>
  <c r="I115" i="44"/>
  <c r="M114" i="44"/>
  <c r="K114" i="44"/>
  <c r="I114" i="44"/>
  <c r="M113" i="44"/>
  <c r="K113" i="44"/>
  <c r="I113" i="44"/>
  <c r="M112" i="44"/>
  <c r="K112" i="44"/>
  <c r="I112" i="44"/>
  <c r="M111" i="44"/>
  <c r="K111" i="44"/>
  <c r="I111" i="44"/>
  <c r="M110" i="44"/>
  <c r="K110" i="44"/>
  <c r="I110" i="44"/>
  <c r="M109" i="44"/>
  <c r="K109" i="44"/>
  <c r="I109" i="44"/>
  <c r="M108" i="44"/>
  <c r="K108" i="44"/>
  <c r="I108" i="44"/>
  <c r="M107" i="44"/>
  <c r="K107" i="44"/>
  <c r="I107" i="44"/>
  <c r="M106" i="44"/>
  <c r="K106" i="44"/>
  <c r="I106" i="44"/>
  <c r="M105" i="44"/>
  <c r="K105" i="44"/>
  <c r="I105" i="44"/>
  <c r="M104" i="44"/>
  <c r="K104" i="44"/>
  <c r="I104" i="44"/>
  <c r="M103" i="44"/>
  <c r="K103" i="44"/>
  <c r="I103" i="44"/>
  <c r="M102" i="44"/>
  <c r="K102" i="44"/>
  <c r="I102" i="44"/>
  <c r="M101" i="44"/>
  <c r="K101" i="44"/>
  <c r="I101" i="44"/>
  <c r="M100" i="44"/>
  <c r="K100" i="44"/>
  <c r="I100" i="44"/>
  <c r="M99" i="44"/>
  <c r="K99" i="44"/>
  <c r="I99" i="44"/>
  <c r="M98" i="44"/>
  <c r="K98" i="44"/>
  <c r="I98" i="44"/>
  <c r="M97" i="44"/>
  <c r="K97" i="44"/>
  <c r="I97" i="44"/>
  <c r="M96" i="44"/>
  <c r="K96" i="44"/>
  <c r="I96" i="44"/>
  <c r="M95" i="44"/>
  <c r="K95" i="44"/>
  <c r="I95" i="44"/>
  <c r="M94" i="44"/>
  <c r="K94" i="44"/>
  <c r="I94" i="44"/>
  <c r="M93" i="44"/>
  <c r="K93" i="44"/>
  <c r="I93" i="44"/>
  <c r="M92" i="44"/>
  <c r="K92" i="44"/>
  <c r="I92" i="44"/>
  <c r="M91" i="44"/>
  <c r="K91" i="44"/>
  <c r="I91" i="44"/>
  <c r="M90" i="44"/>
  <c r="K90" i="44"/>
  <c r="I90" i="44"/>
  <c r="M89" i="44"/>
  <c r="K89" i="44"/>
  <c r="I89" i="44"/>
  <c r="M88" i="44"/>
  <c r="K88" i="44"/>
  <c r="I88" i="44"/>
  <c r="M87" i="44"/>
  <c r="K87" i="44"/>
  <c r="I87" i="44"/>
  <c r="M86" i="44"/>
  <c r="K86" i="44"/>
  <c r="I86" i="44"/>
  <c r="M85" i="44"/>
  <c r="K85" i="44"/>
  <c r="I85" i="44"/>
  <c r="M84" i="44"/>
  <c r="K84" i="44"/>
  <c r="I84" i="44"/>
  <c r="M83" i="44"/>
  <c r="K83" i="44"/>
  <c r="I83" i="44"/>
  <c r="M82" i="44"/>
  <c r="K82" i="44"/>
  <c r="I82" i="44"/>
  <c r="M81" i="44"/>
  <c r="K81" i="44"/>
  <c r="I81" i="44"/>
  <c r="M80" i="44"/>
  <c r="K80" i="44"/>
  <c r="I80" i="44"/>
  <c r="M79" i="44"/>
  <c r="K79" i="44"/>
  <c r="I79" i="44"/>
  <c r="M78" i="44"/>
  <c r="K78" i="44"/>
  <c r="I78" i="44"/>
  <c r="M77" i="44"/>
  <c r="K77" i="44"/>
  <c r="I77" i="44"/>
  <c r="M76" i="44"/>
  <c r="K76" i="44"/>
  <c r="I76" i="44"/>
  <c r="M75" i="44"/>
  <c r="K75" i="44"/>
  <c r="I75" i="44"/>
  <c r="M74" i="44"/>
  <c r="K74" i="44"/>
  <c r="I74" i="44"/>
  <c r="M73" i="44"/>
  <c r="K73" i="44"/>
  <c r="I73" i="44"/>
  <c r="M72" i="44"/>
  <c r="K72" i="44"/>
  <c r="I72" i="44"/>
  <c r="M71" i="44"/>
  <c r="K71" i="44"/>
  <c r="I71" i="44"/>
  <c r="M70" i="44"/>
  <c r="K70" i="44"/>
  <c r="I70" i="44"/>
  <c r="M69" i="44"/>
  <c r="K69" i="44"/>
  <c r="I69" i="44"/>
  <c r="M68" i="44"/>
  <c r="K68" i="44"/>
  <c r="I68" i="44"/>
  <c r="M67" i="44"/>
  <c r="K67" i="44"/>
  <c r="I67" i="44"/>
  <c r="M66" i="44"/>
  <c r="K66" i="44"/>
  <c r="I66" i="44"/>
  <c r="M65" i="44"/>
  <c r="K65" i="44"/>
  <c r="I65" i="44"/>
  <c r="M64" i="44"/>
  <c r="K64" i="44"/>
  <c r="I64" i="44"/>
  <c r="M63" i="44"/>
  <c r="K63" i="44"/>
  <c r="I63" i="44"/>
  <c r="M62" i="44"/>
  <c r="K62" i="44"/>
  <c r="I62" i="44"/>
  <c r="M61" i="44"/>
  <c r="K61" i="44"/>
  <c r="I61" i="44"/>
  <c r="M60" i="44"/>
  <c r="K60" i="44"/>
  <c r="I60" i="44"/>
  <c r="M59" i="44"/>
  <c r="K59" i="44"/>
  <c r="I59" i="44"/>
  <c r="M58" i="44"/>
  <c r="K58" i="44"/>
  <c r="I58" i="44"/>
  <c r="M57" i="44"/>
  <c r="K57" i="44"/>
  <c r="I57" i="44"/>
  <c r="M56" i="44"/>
  <c r="K56" i="44"/>
  <c r="I56" i="44"/>
  <c r="M55" i="44"/>
  <c r="K55" i="44"/>
  <c r="I55" i="44"/>
  <c r="M54" i="44"/>
  <c r="K54" i="44"/>
  <c r="I54" i="44"/>
  <c r="M53" i="44"/>
  <c r="K53" i="44"/>
  <c r="I53" i="44"/>
  <c r="M52" i="44"/>
  <c r="K52" i="44"/>
  <c r="I52" i="44"/>
  <c r="M51" i="44"/>
  <c r="K51" i="44"/>
  <c r="I51" i="44"/>
  <c r="M50" i="44"/>
  <c r="K50" i="44"/>
  <c r="I50" i="44"/>
  <c r="M49" i="44"/>
  <c r="K49" i="44"/>
  <c r="I49" i="44"/>
  <c r="M48" i="44"/>
  <c r="K48" i="44"/>
  <c r="I48" i="44"/>
  <c r="M47" i="44"/>
  <c r="K47" i="44"/>
  <c r="I47" i="44"/>
  <c r="M46" i="44"/>
  <c r="K46" i="44"/>
  <c r="I46" i="44"/>
  <c r="M45" i="44"/>
  <c r="K45" i="44"/>
  <c r="I45" i="44"/>
  <c r="M44" i="44"/>
  <c r="K44" i="44"/>
  <c r="I44" i="44"/>
  <c r="M43" i="44"/>
  <c r="K43" i="44"/>
  <c r="I43" i="44"/>
  <c r="M42" i="44"/>
  <c r="K42" i="44"/>
  <c r="I42" i="44"/>
  <c r="M41" i="44"/>
  <c r="K41" i="44"/>
  <c r="I41" i="44"/>
  <c r="M40" i="44"/>
  <c r="K40" i="44"/>
  <c r="I40" i="44"/>
  <c r="M39" i="44"/>
  <c r="K39" i="44"/>
  <c r="I39" i="44"/>
  <c r="M38" i="44"/>
  <c r="K38" i="44"/>
  <c r="I38" i="44"/>
  <c r="M37" i="44"/>
  <c r="K37" i="44"/>
  <c r="I37" i="44"/>
  <c r="M26" i="44"/>
  <c r="K26" i="44"/>
  <c r="M25" i="44"/>
  <c r="K25" i="44"/>
  <c r="M24" i="44"/>
  <c r="K24" i="44"/>
  <c r="AH23" i="44"/>
  <c r="M14" i="41" s="1"/>
  <c r="AG23" i="44"/>
  <c r="K14" i="41" s="1"/>
  <c r="AF23" i="44"/>
  <c r="I14" i="41" s="1"/>
  <c r="AE23" i="44"/>
  <c r="G14" i="41" s="1"/>
  <c r="AD23" i="44"/>
  <c r="M9" i="41" s="1"/>
  <c r="AC23" i="44"/>
  <c r="K9" i="41" s="1"/>
  <c r="AB23" i="44"/>
  <c r="I9" i="41" s="1"/>
  <c r="AA23" i="44"/>
  <c r="G9" i="41" s="1"/>
  <c r="M23" i="44"/>
  <c r="K23" i="44"/>
  <c r="AH22" i="44"/>
  <c r="AG22" i="44"/>
  <c r="AF22" i="44"/>
  <c r="AE22" i="44"/>
  <c r="AD22" i="44"/>
  <c r="AC22" i="44"/>
  <c r="AB22" i="44"/>
  <c r="Z22" i="44"/>
  <c r="M22" i="44"/>
  <c r="K22" i="44"/>
  <c r="M21" i="44"/>
  <c r="K21" i="44"/>
  <c r="M20" i="44"/>
  <c r="K20" i="44"/>
  <c r="AH19" i="44"/>
  <c r="AG19" i="44"/>
  <c r="AF19" i="44"/>
  <c r="AE19" i="44"/>
  <c r="AD19" i="44"/>
  <c r="AC19" i="44"/>
  <c r="AB19" i="44"/>
  <c r="AA19" i="44"/>
  <c r="M19" i="44"/>
  <c r="K19" i="44"/>
  <c r="M18" i="44"/>
  <c r="K18" i="44"/>
  <c r="M17" i="44"/>
  <c r="K17" i="44"/>
  <c r="AH16" i="44"/>
  <c r="AG16" i="44"/>
  <c r="AF16" i="44"/>
  <c r="AE16" i="44"/>
  <c r="AD16" i="44"/>
  <c r="AC16" i="44"/>
  <c r="AB16" i="44"/>
  <c r="AA16" i="44"/>
  <c r="AH15" i="44"/>
  <c r="AG15" i="44"/>
  <c r="AF15" i="44"/>
  <c r="AE15" i="44"/>
  <c r="AD15" i="44"/>
  <c r="AC15" i="44"/>
  <c r="AB15" i="44"/>
  <c r="AA15" i="44"/>
  <c r="Z15" i="44"/>
  <c r="AH13" i="44"/>
  <c r="AG13" i="44"/>
  <c r="AF13" i="44"/>
  <c r="AE13" i="44"/>
  <c r="AD13" i="44"/>
  <c r="AC13" i="44"/>
  <c r="AB13" i="44"/>
  <c r="AA13" i="44"/>
  <c r="AH12" i="44"/>
  <c r="AG12" i="44"/>
  <c r="AF12" i="44"/>
  <c r="AE12" i="44"/>
  <c r="AD12" i="44"/>
  <c r="AC12" i="44"/>
  <c r="AB12" i="44"/>
  <c r="AA12" i="44"/>
  <c r="Z12" i="44"/>
  <c r="AH10" i="44"/>
  <c r="AG10" i="44"/>
  <c r="AF10" i="44"/>
  <c r="AE10" i="44"/>
  <c r="AD10" i="44"/>
  <c r="AC10" i="44"/>
  <c r="AB10" i="44"/>
  <c r="AA10" i="44"/>
  <c r="AH9" i="44"/>
  <c r="AG9" i="44"/>
  <c r="AF9" i="44"/>
  <c r="AE9" i="44"/>
  <c r="AD9" i="44"/>
  <c r="AC9" i="44"/>
  <c r="AB9" i="44"/>
  <c r="AA9" i="44"/>
  <c r="Z9" i="44"/>
  <c r="AH8" i="44"/>
  <c r="M14" i="42" s="1"/>
  <c r="AG8" i="44"/>
  <c r="AF8" i="44"/>
  <c r="AE8" i="44"/>
  <c r="AD8" i="44"/>
  <c r="AC8" i="44"/>
  <c r="AB8" i="44"/>
  <c r="AA8" i="44"/>
  <c r="AH7" i="44"/>
  <c r="AG7" i="44"/>
  <c r="AF7" i="44"/>
  <c r="AE7" i="44"/>
  <c r="AD7" i="44"/>
  <c r="AC7" i="44"/>
  <c r="AB7" i="44"/>
  <c r="AA7" i="44"/>
  <c r="Z7" i="44"/>
  <c r="L7" i="7" l="1"/>
  <c r="P7" i="7"/>
  <c r="G14" i="42"/>
  <c r="I14" i="42"/>
  <c r="L7" i="8"/>
  <c r="L7" i="34"/>
  <c r="L7" i="33"/>
  <c r="L7" i="35"/>
  <c r="L7" i="32"/>
  <c r="K14" i="42"/>
  <c r="M9" i="42"/>
  <c r="I9" i="42"/>
  <c r="K9" i="42"/>
  <c r="K15" i="42"/>
  <c r="M15" i="42"/>
  <c r="G10" i="42"/>
  <c r="G9" i="42"/>
  <c r="N7" i="7"/>
  <c r="M15" i="33"/>
  <c r="M18" i="33"/>
  <c r="M19" i="33"/>
  <c r="M8" i="33"/>
  <c r="M9" i="33"/>
  <c r="M11" i="33"/>
  <c r="M7" i="33"/>
  <c r="M14" i="33"/>
  <c r="M16" i="33"/>
  <c r="M21" i="33"/>
  <c r="M22" i="33"/>
  <c r="M12" i="33"/>
  <c r="M17" i="33"/>
  <c r="M20" i="33"/>
  <c r="M13" i="33"/>
  <c r="M10" i="33"/>
  <c r="M14" i="35"/>
  <c r="M12" i="35"/>
  <c r="M15" i="35"/>
  <c r="M16" i="35"/>
  <c r="M8" i="35"/>
  <c r="M11" i="35"/>
  <c r="M9" i="35"/>
  <c r="M13" i="35"/>
  <c r="M10" i="35"/>
  <c r="M7" i="35"/>
  <c r="M17" i="34"/>
  <c r="M16" i="34"/>
  <c r="M14" i="34"/>
  <c r="M11" i="34"/>
  <c r="M9" i="34"/>
  <c r="M12" i="34"/>
  <c r="M8" i="34"/>
  <c r="M7" i="34"/>
  <c r="M13" i="34"/>
  <c r="M15" i="34"/>
  <c r="M10" i="34"/>
  <c r="M8" i="32"/>
  <c r="M12" i="32"/>
  <c r="M15" i="32"/>
  <c r="M9" i="32"/>
  <c r="M10" i="32"/>
  <c r="M11" i="32"/>
  <c r="M16" i="32"/>
  <c r="M13" i="32"/>
  <c r="M7" i="32"/>
  <c r="M14" i="32"/>
  <c r="M19" i="8"/>
  <c r="M21" i="8"/>
  <c r="M17" i="8"/>
  <c r="M20" i="8"/>
  <c r="M18" i="8"/>
  <c r="M15" i="8"/>
  <c r="M9" i="8"/>
  <c r="M14" i="8"/>
  <c r="M8" i="8"/>
  <c r="M13" i="8"/>
  <c r="M7" i="8"/>
  <c r="M11" i="8"/>
  <c r="M16" i="8"/>
  <c r="M12" i="8"/>
  <c r="M10" i="8"/>
  <c r="I8" i="40"/>
  <c r="I43" i="40"/>
  <c r="I42" i="40"/>
  <c r="I41" i="40"/>
  <c r="I40" i="40"/>
  <c r="I39" i="40"/>
  <c r="I38" i="40"/>
  <c r="V37" i="40"/>
  <c r="S37" i="40"/>
  <c r="P37" i="40"/>
  <c r="M37" i="40"/>
  <c r="I37" i="40"/>
  <c r="G37" i="40"/>
  <c r="I36" i="40"/>
  <c r="I35" i="40"/>
  <c r="I34" i="40"/>
  <c r="I33" i="40"/>
  <c r="I32" i="40"/>
  <c r="I31" i="40"/>
  <c r="V30" i="40"/>
  <c r="S30" i="40"/>
  <c r="P30" i="40"/>
  <c r="M30" i="40"/>
  <c r="I30" i="40"/>
  <c r="G30" i="40"/>
  <c r="B30" i="40"/>
  <c r="I29" i="40"/>
  <c r="I28" i="40"/>
  <c r="I27" i="40"/>
  <c r="I26" i="40"/>
  <c r="I25" i="40"/>
  <c r="I24" i="40"/>
  <c r="V23" i="40"/>
  <c r="S23" i="40"/>
  <c r="P23" i="40"/>
  <c r="M23" i="40"/>
  <c r="I23" i="40"/>
  <c r="G23" i="40"/>
  <c r="B23" i="40"/>
  <c r="I22" i="40"/>
  <c r="I21" i="40"/>
  <c r="I20" i="40"/>
  <c r="I19" i="40"/>
  <c r="I18" i="40"/>
  <c r="I17" i="40"/>
  <c r="V16" i="40"/>
  <c r="S16" i="40"/>
  <c r="P16" i="40"/>
  <c r="M16" i="40"/>
  <c r="I16" i="40"/>
  <c r="G16" i="40"/>
  <c r="B16" i="40"/>
  <c r="I15" i="40"/>
  <c r="I14" i="40"/>
  <c r="I13" i="40"/>
  <c r="I12" i="40"/>
  <c r="I11" i="40"/>
  <c r="I10" i="40"/>
  <c r="V9" i="40"/>
  <c r="S9" i="40"/>
  <c r="P9" i="40"/>
  <c r="M9" i="40"/>
  <c r="I9" i="40"/>
  <c r="I7" i="40"/>
  <c r="I6" i="40"/>
  <c r="V5" i="40"/>
  <c r="S5" i="40"/>
  <c r="P5" i="40"/>
  <c r="M5" i="40"/>
  <c r="B5" i="40"/>
  <c r="D24" i="39"/>
  <c r="K36" i="40" l="1"/>
  <c r="K5" i="40"/>
  <c r="J5" i="40"/>
  <c r="J9" i="40"/>
  <c r="J30" i="40"/>
  <c r="J37" i="40"/>
  <c r="J16" i="40"/>
  <c r="J23" i="40"/>
  <c r="I7" i="13" l="1"/>
  <c r="E34" i="39"/>
  <c r="B34" i="13"/>
  <c r="L13" i="21"/>
  <c r="F7" i="38" l="1"/>
  <c r="M8" i="38"/>
  <c r="M9" i="38"/>
  <c r="F9" i="38" s="1"/>
  <c r="I7" i="3" s="1"/>
  <c r="M10" i="38"/>
  <c r="F10" i="38" s="1"/>
  <c r="I8" i="3" s="1"/>
  <c r="M11" i="38"/>
  <c r="F11" i="38" s="1"/>
  <c r="M12" i="38"/>
  <c r="F12" i="38" s="1"/>
  <c r="I10" i="3" s="1"/>
  <c r="M13" i="38"/>
  <c r="F13" i="38" s="1"/>
  <c r="I11" i="3" s="1"/>
  <c r="M14" i="38"/>
  <c r="F14" i="38" s="1"/>
  <c r="I12" i="3" s="1"/>
  <c r="M15" i="38"/>
  <c r="F15" i="38" s="1"/>
  <c r="I13" i="3" s="1"/>
  <c r="M16" i="38"/>
  <c r="F16" i="38" s="1"/>
  <c r="I14" i="3" s="1"/>
  <c r="M17" i="38"/>
  <c r="F17" i="38" s="1"/>
  <c r="I15" i="3" s="1"/>
  <c r="M18" i="38"/>
  <c r="M19" i="38"/>
  <c r="F19" i="38" s="1"/>
  <c r="I17" i="3" s="1"/>
  <c r="M20" i="38"/>
  <c r="F20" i="38" s="1"/>
  <c r="I18" i="3" s="1"/>
  <c r="M21" i="38"/>
  <c r="F21" i="38" s="1"/>
  <c r="I19" i="3" s="1"/>
  <c r="M22" i="38"/>
  <c r="F22" i="38" s="1"/>
  <c r="I20" i="3" s="1"/>
  <c r="M23" i="38"/>
  <c r="F23" i="38" s="1"/>
  <c r="I21" i="3" s="1"/>
  <c r="M24" i="38"/>
  <c r="F24" i="38" s="1"/>
  <c r="I22" i="3" s="1"/>
  <c r="M25" i="38"/>
  <c r="F25" i="38" s="1"/>
  <c r="M26" i="38"/>
  <c r="M27" i="38"/>
  <c r="M28" i="38"/>
  <c r="M29" i="38"/>
  <c r="M30" i="38"/>
  <c r="M31" i="38"/>
  <c r="M32" i="38"/>
  <c r="F32" i="38" s="1"/>
  <c r="I30" i="3" s="1"/>
  <c r="M33" i="38"/>
  <c r="F33" i="38" s="1"/>
  <c r="I31" i="3" s="1"/>
  <c r="M34" i="38"/>
  <c r="F34" i="38" s="1"/>
  <c r="I32" i="3" s="1"/>
  <c r="M35" i="38"/>
  <c r="F35" i="38" s="1"/>
  <c r="I33" i="3" s="1"/>
  <c r="M36" i="38"/>
  <c r="F36" i="38" s="1"/>
  <c r="I34" i="3" s="1"/>
  <c r="M37" i="38"/>
  <c r="F37" i="38" s="1"/>
  <c r="I35" i="3" s="1"/>
  <c r="M38" i="38"/>
  <c r="M39" i="38"/>
  <c r="F39" i="38" s="1"/>
  <c r="M40" i="38"/>
  <c r="F40" i="38" s="1"/>
  <c r="I38" i="3" s="1"/>
  <c r="M41" i="38"/>
  <c r="F41" i="38" s="1"/>
  <c r="I39" i="3" s="1"/>
  <c r="M42" i="38"/>
  <c r="F42" i="38" s="1"/>
  <c r="I40" i="3" s="1"/>
  <c r="M43" i="38"/>
  <c r="F43" i="38" s="1"/>
  <c r="I41" i="3" s="1"/>
  <c r="M44" i="38"/>
  <c r="F44" i="38" s="1"/>
  <c r="I42" i="3" s="1"/>
  <c r="M45" i="38"/>
  <c r="F45" i="38" s="1"/>
  <c r="I43" i="3" s="1"/>
  <c r="B32" i="38"/>
  <c r="B18" i="38"/>
  <c r="B7" i="38"/>
  <c r="P68" i="38" l="1"/>
  <c r="L69" i="38"/>
  <c r="Z69" i="38"/>
  <c r="V70" i="38"/>
  <c r="R71" i="38"/>
  <c r="J73" i="38"/>
  <c r="X73" i="38"/>
  <c r="T74" i="38"/>
  <c r="N75" i="38"/>
  <c r="J76" i="38"/>
  <c r="X76" i="38"/>
  <c r="T77" i="38"/>
  <c r="P78" i="38"/>
  <c r="L79" i="38"/>
  <c r="AB79" i="38"/>
  <c r="V80" i="38"/>
  <c r="P81" i="38"/>
  <c r="L82" i="38"/>
  <c r="Z82" i="38"/>
  <c r="V83" i="38"/>
  <c r="P84" i="38"/>
  <c r="L85" i="38"/>
  <c r="Z85" i="38"/>
  <c r="T86" i="38"/>
  <c r="N87" i="38"/>
  <c r="J88" i="38"/>
  <c r="X88" i="38"/>
  <c r="R89" i="38"/>
  <c r="AB90" i="38"/>
  <c r="V91" i="38"/>
  <c r="P92" i="38"/>
  <c r="L93" i="38"/>
  <c r="Z93" i="38"/>
  <c r="T94" i="38"/>
  <c r="P95" i="38"/>
  <c r="L96" i="38"/>
  <c r="Z96" i="38"/>
  <c r="T97" i="38"/>
  <c r="N98" i="38"/>
  <c r="R68" i="38"/>
  <c r="AB69" i="38"/>
  <c r="X70" i="38"/>
  <c r="T71" i="38"/>
  <c r="P72" i="38"/>
  <c r="L73" i="38"/>
  <c r="Z73" i="38"/>
  <c r="V74" i="38"/>
  <c r="P75" i="38"/>
  <c r="L76" i="38"/>
  <c r="Z76" i="38"/>
  <c r="V77" i="38"/>
  <c r="R78" i="38"/>
  <c r="J80" i="38"/>
  <c r="X80" i="38"/>
  <c r="R81" i="38"/>
  <c r="AB82" i="38"/>
  <c r="X83" i="38"/>
  <c r="R84" i="38"/>
  <c r="AB85" i="38"/>
  <c r="V86" i="38"/>
  <c r="P87" i="38"/>
  <c r="L88" i="38"/>
  <c r="Z88" i="38"/>
  <c r="T89" i="38"/>
  <c r="N90" i="38"/>
  <c r="J91" i="38"/>
  <c r="X91" i="38"/>
  <c r="R92" i="38"/>
  <c r="AB93" i="38"/>
  <c r="V94" i="38"/>
  <c r="R95" i="38"/>
  <c r="AB96" i="38"/>
  <c r="V97" i="38"/>
  <c r="P98" i="38"/>
  <c r="T68" i="38"/>
  <c r="N69" i="38"/>
  <c r="J70" i="38"/>
  <c r="Z70" i="38"/>
  <c r="V71" i="38"/>
  <c r="R72" i="38"/>
  <c r="AB73" i="38"/>
  <c r="X74" i="38"/>
  <c r="R75" i="38"/>
  <c r="AB76" i="38"/>
  <c r="X77" i="38"/>
  <c r="T78" i="38"/>
  <c r="P79" i="38"/>
  <c r="L80" i="38"/>
  <c r="Z80" i="38"/>
  <c r="T81" i="38"/>
  <c r="N82" i="38"/>
  <c r="J83" i="38"/>
  <c r="Z83" i="38"/>
  <c r="T84" i="38"/>
  <c r="N85" i="38"/>
  <c r="J86" i="38"/>
  <c r="X86" i="38"/>
  <c r="R87" i="38"/>
  <c r="AB88" i="38"/>
  <c r="V89" i="38"/>
  <c r="P90" i="38"/>
  <c r="L91" i="38"/>
  <c r="Z91" i="38"/>
  <c r="T92" i="38"/>
  <c r="N93" i="38"/>
  <c r="J94" i="38"/>
  <c r="X94" i="38"/>
  <c r="T95" i="38"/>
  <c r="N96" i="38"/>
  <c r="J97" i="38"/>
  <c r="X97" i="38"/>
  <c r="R98" i="38"/>
  <c r="V68" i="38"/>
  <c r="P69" i="38"/>
  <c r="L70" i="38"/>
  <c r="AB70" i="38"/>
  <c r="X71" i="38"/>
  <c r="T72" i="38"/>
  <c r="J74" i="38"/>
  <c r="Z74" i="38"/>
  <c r="T75" i="38"/>
  <c r="J77" i="38"/>
  <c r="Z77" i="38"/>
  <c r="V78" i="38"/>
  <c r="R79" i="38"/>
  <c r="AB80" i="38"/>
  <c r="V81" i="38"/>
  <c r="P82" i="38"/>
  <c r="L83" i="38"/>
  <c r="AB83" i="38"/>
  <c r="V84" i="38"/>
  <c r="P85" i="38"/>
  <c r="L86" i="38"/>
  <c r="Z86" i="38"/>
  <c r="T87" i="38"/>
  <c r="J89" i="38"/>
  <c r="X89" i="38"/>
  <c r="R90" i="38"/>
  <c r="AB91" i="38"/>
  <c r="V92" i="38"/>
  <c r="P93" i="38"/>
  <c r="L94" i="38"/>
  <c r="Z94" i="38"/>
  <c r="V95" i="38"/>
  <c r="P96" i="38"/>
  <c r="L97" i="38"/>
  <c r="Z97" i="38"/>
  <c r="T98" i="38"/>
  <c r="X68" i="38"/>
  <c r="R69" i="38"/>
  <c r="J71" i="38"/>
  <c r="Z71" i="38"/>
  <c r="V72" i="38"/>
  <c r="P73" i="38"/>
  <c r="L74" i="38"/>
  <c r="AB74" i="38"/>
  <c r="V75" i="38"/>
  <c r="P76" i="38"/>
  <c r="L77" i="38"/>
  <c r="AB77" i="38"/>
  <c r="X78" i="38"/>
  <c r="T79" i="38"/>
  <c r="N80" i="38"/>
  <c r="J81" i="38"/>
  <c r="X81" i="38"/>
  <c r="R82" i="38"/>
  <c r="J84" i="38"/>
  <c r="X84" i="38"/>
  <c r="R85" i="38"/>
  <c r="AB86" i="38"/>
  <c r="V87" i="38"/>
  <c r="P88" i="38"/>
  <c r="L89" i="38"/>
  <c r="Z89" i="38"/>
  <c r="T90" i="38"/>
  <c r="N91" i="38"/>
  <c r="J92" i="38"/>
  <c r="X92" i="38"/>
  <c r="R93" i="38"/>
  <c r="AB94" i="38"/>
  <c r="X95" i="38"/>
  <c r="R96" i="38"/>
  <c r="AB97" i="38"/>
  <c r="V98" i="38"/>
  <c r="J68" i="38"/>
  <c r="Z68" i="38"/>
  <c r="T69" i="38"/>
  <c r="P70" i="38"/>
  <c r="L71" i="38"/>
  <c r="AB71" i="38"/>
  <c r="X72" i="38"/>
  <c r="R73" i="38"/>
  <c r="J75" i="38"/>
  <c r="X75" i="38"/>
  <c r="R76" i="38"/>
  <c r="J78" i="38"/>
  <c r="Z78" i="38"/>
  <c r="V79" i="38"/>
  <c r="P80" i="38"/>
  <c r="L81" i="38"/>
  <c r="Z81" i="38"/>
  <c r="T82" i="38"/>
  <c r="P83" i="38"/>
  <c r="L84" i="38"/>
  <c r="Z84" i="38"/>
  <c r="T85" i="38"/>
  <c r="J87" i="38"/>
  <c r="X87" i="38"/>
  <c r="R88" i="38"/>
  <c r="AB89" i="38"/>
  <c r="V90" i="38"/>
  <c r="P91" i="38"/>
  <c r="L92" i="38"/>
  <c r="Z92" i="38"/>
  <c r="T93" i="38"/>
  <c r="J95" i="38"/>
  <c r="Z95" i="38"/>
  <c r="T96" i="38"/>
  <c r="J98" i="38"/>
  <c r="X98" i="38"/>
  <c r="L68" i="38"/>
  <c r="AB68" i="38"/>
  <c r="V69" i="38"/>
  <c r="R70" i="38"/>
  <c r="J72" i="38"/>
  <c r="Z72" i="38"/>
  <c r="T73" i="38"/>
  <c r="P74" i="38"/>
  <c r="L75" i="38"/>
  <c r="Z75" i="38"/>
  <c r="T76" i="38"/>
  <c r="P77" i="38"/>
  <c r="L78" i="38"/>
  <c r="AB78" i="38"/>
  <c r="X79" i="38"/>
  <c r="R80" i="38"/>
  <c r="AB81" i="38"/>
  <c r="V82" i="38"/>
  <c r="R83" i="38"/>
  <c r="AB84" i="38"/>
  <c r="V85" i="38"/>
  <c r="P86" i="38"/>
  <c r="L87" i="38"/>
  <c r="Z87" i="38"/>
  <c r="T88" i="38"/>
  <c r="N89" i="38"/>
  <c r="J90" i="38"/>
  <c r="X90" i="38"/>
  <c r="R91" i="38"/>
  <c r="AB92" i="38"/>
  <c r="V93" i="38"/>
  <c r="P94" i="38"/>
  <c r="L95" i="38"/>
  <c r="AB95" i="38"/>
  <c r="V96" i="38"/>
  <c r="P97" i="38"/>
  <c r="L98" i="38"/>
  <c r="Z98" i="38"/>
  <c r="J69" i="38"/>
  <c r="X69" i="38"/>
  <c r="T70" i="38"/>
  <c r="P71" i="38"/>
  <c r="L72" i="38"/>
  <c r="AB72" i="38"/>
  <c r="V73" i="38"/>
  <c r="R74" i="38"/>
  <c r="AB75" i="38"/>
  <c r="V76" i="38"/>
  <c r="R77" i="38"/>
  <c r="J79" i="38"/>
  <c r="Z79" i="38"/>
  <c r="T80" i="38"/>
  <c r="J82" i="38"/>
  <c r="X82" i="38"/>
  <c r="T83" i="38"/>
  <c r="J85" i="38"/>
  <c r="X85" i="38"/>
  <c r="R86" i="38"/>
  <c r="AB87" i="38"/>
  <c r="V88" i="38"/>
  <c r="P89" i="38"/>
  <c r="L90" i="38"/>
  <c r="Z90" i="38"/>
  <c r="T91" i="38"/>
  <c r="J93" i="38"/>
  <c r="X93" i="38"/>
  <c r="R94" i="38"/>
  <c r="J96" i="38"/>
  <c r="X96" i="38"/>
  <c r="R97" i="38"/>
  <c r="AB98" i="38"/>
  <c r="N84" i="38"/>
  <c r="N86" i="38"/>
  <c r="N72" i="38"/>
  <c r="N78" i="38"/>
  <c r="N77" i="38"/>
  <c r="N81" i="38"/>
  <c r="N88" i="38"/>
  <c r="N68" i="38"/>
  <c r="N73" i="38"/>
  <c r="N94" i="38"/>
  <c r="N76" i="38"/>
  <c r="N71" i="38"/>
  <c r="N74" i="38"/>
  <c r="N83" i="38"/>
  <c r="N95" i="38"/>
  <c r="N70" i="38"/>
  <c r="N92" i="38"/>
  <c r="N97" i="38"/>
  <c r="N79" i="38"/>
  <c r="F38" i="38"/>
  <c r="I36" i="3" s="1"/>
  <c r="J47" i="38"/>
  <c r="L48" i="38"/>
  <c r="P50" i="38"/>
  <c r="R51" i="38"/>
  <c r="T52" i="38"/>
  <c r="V53" i="38"/>
  <c r="X54" i="38"/>
  <c r="Z55" i="38"/>
  <c r="AB56" i="38"/>
  <c r="J58" i="38"/>
  <c r="L59" i="38"/>
  <c r="R61" i="38"/>
  <c r="T62" i="38"/>
  <c r="V63" i="38"/>
  <c r="X64" i="38"/>
  <c r="Z65" i="38"/>
  <c r="AB66" i="38"/>
  <c r="N48" i="38"/>
  <c r="R49" i="38"/>
  <c r="V51" i="38"/>
  <c r="Z53" i="38"/>
  <c r="J56" i="38"/>
  <c r="N59" i="38"/>
  <c r="V61" i="38"/>
  <c r="Z63" i="38"/>
  <c r="J66" i="38"/>
  <c r="P48" i="38"/>
  <c r="T49" i="38"/>
  <c r="V50" i="38"/>
  <c r="Z52" i="38"/>
  <c r="AB53" i="38"/>
  <c r="L56" i="38"/>
  <c r="N58" i="38"/>
  <c r="T60" i="38"/>
  <c r="Z62" i="38"/>
  <c r="J65" i="38"/>
  <c r="P47" i="38"/>
  <c r="V49" i="38"/>
  <c r="Z51" i="38"/>
  <c r="J54" i="38"/>
  <c r="N57" i="38"/>
  <c r="R59" i="38"/>
  <c r="Z61" i="38"/>
  <c r="J64" i="38"/>
  <c r="Z47" i="38"/>
  <c r="P53" i="38"/>
  <c r="X57" i="38"/>
  <c r="N62" i="38"/>
  <c r="V66" i="38"/>
  <c r="X55" i="38"/>
  <c r="L60" i="38"/>
  <c r="Z66" i="38"/>
  <c r="J46" i="38"/>
  <c r="L47" i="38"/>
  <c r="P49" i="38"/>
  <c r="R50" i="38"/>
  <c r="T51" i="38"/>
  <c r="V52" i="38"/>
  <c r="X53" i="38"/>
  <c r="Z54" i="38"/>
  <c r="AB55" i="38"/>
  <c r="J57" i="38"/>
  <c r="L58" i="38"/>
  <c r="P60" i="38"/>
  <c r="T61" i="38"/>
  <c r="V62" i="38"/>
  <c r="X63" i="38"/>
  <c r="Z64" i="38"/>
  <c r="AB65" i="38"/>
  <c r="J67" i="38"/>
  <c r="L46" i="38"/>
  <c r="T50" i="38"/>
  <c r="X52" i="38"/>
  <c r="AB54" i="38"/>
  <c r="L57" i="38"/>
  <c r="R60" i="38"/>
  <c r="X62" i="38"/>
  <c r="AB64" i="38"/>
  <c r="L67" i="38"/>
  <c r="N47" i="38"/>
  <c r="X51" i="38"/>
  <c r="J55" i="38"/>
  <c r="P59" i="38"/>
  <c r="X61" i="38"/>
  <c r="AB63" i="38"/>
  <c r="L66" i="38"/>
  <c r="N46" i="38"/>
  <c r="R48" i="38"/>
  <c r="X50" i="38"/>
  <c r="AB52" i="38"/>
  <c r="L55" i="38"/>
  <c r="P58" i="38"/>
  <c r="V60" i="38"/>
  <c r="AB62" i="38"/>
  <c r="L65" i="38"/>
  <c r="N67" i="38"/>
  <c r="L50" i="38"/>
  <c r="V56" i="38"/>
  <c r="P63" i="38"/>
  <c r="X67" i="38"/>
  <c r="N50" i="38"/>
  <c r="Z56" i="38"/>
  <c r="V64" i="38"/>
  <c r="X46" i="38"/>
  <c r="T53" i="38"/>
  <c r="R62" i="38"/>
  <c r="N52" i="38"/>
  <c r="R52" i="38"/>
  <c r="X65" i="38"/>
  <c r="P46" i="38"/>
  <c r="R47" i="38"/>
  <c r="T48" i="38"/>
  <c r="X49" i="38"/>
  <c r="Z50" i="38"/>
  <c r="AB51" i="38"/>
  <c r="J53" i="38"/>
  <c r="L54" i="38"/>
  <c r="N56" i="38"/>
  <c r="P57" i="38"/>
  <c r="R58" i="38"/>
  <c r="T59" i="38"/>
  <c r="X60" i="38"/>
  <c r="AB61" i="38"/>
  <c r="J63" i="38"/>
  <c r="L64" i="38"/>
  <c r="N66" i="38"/>
  <c r="P67" i="38"/>
  <c r="R46" i="38"/>
  <c r="T47" i="38"/>
  <c r="V48" i="38"/>
  <c r="Z49" i="38"/>
  <c r="AB50" i="38"/>
  <c r="J52" i="38"/>
  <c r="L53" i="38"/>
  <c r="N55" i="38"/>
  <c r="P56" i="38"/>
  <c r="R57" i="38"/>
  <c r="T58" i="38"/>
  <c r="V59" i="38"/>
  <c r="Z60" i="38"/>
  <c r="J62" i="38"/>
  <c r="L63" i="38"/>
  <c r="P66" i="38"/>
  <c r="R67" i="38"/>
  <c r="T46" i="38"/>
  <c r="V47" i="38"/>
  <c r="X48" i="38"/>
  <c r="AB49" i="38"/>
  <c r="J51" i="38"/>
  <c r="L52" i="38"/>
  <c r="N54" i="38"/>
  <c r="P55" i="38"/>
  <c r="R56" i="38"/>
  <c r="T57" i="38"/>
  <c r="V58" i="38"/>
  <c r="X59" i="38"/>
  <c r="AB60" i="38"/>
  <c r="L62" i="38"/>
  <c r="N64" i="38"/>
  <c r="P65" i="38"/>
  <c r="R66" i="38"/>
  <c r="V46" i="38"/>
  <c r="Z48" i="38"/>
  <c r="J50" i="38"/>
  <c r="L51" i="38"/>
  <c r="P54" i="38"/>
  <c r="R55" i="38"/>
  <c r="T56" i="38"/>
  <c r="X58" i="38"/>
  <c r="Z59" i="38"/>
  <c r="N63" i="38"/>
  <c r="R65" i="38"/>
  <c r="V67" i="38"/>
  <c r="T55" i="38"/>
  <c r="AB59" i="38"/>
  <c r="R64" i="38"/>
  <c r="P51" i="38"/>
  <c r="P61" i="38"/>
  <c r="N65" i="38"/>
  <c r="T67" i="38"/>
  <c r="X47" i="38"/>
  <c r="N53" i="38"/>
  <c r="V57" i="38"/>
  <c r="J61" i="38"/>
  <c r="P64" i="38"/>
  <c r="T66" i="38"/>
  <c r="AB48" i="38"/>
  <c r="R54" i="38"/>
  <c r="Z58" i="38"/>
  <c r="L61" i="38"/>
  <c r="T65" i="38"/>
  <c r="J48" i="38"/>
  <c r="AB57" i="38"/>
  <c r="AB67" i="38"/>
  <c r="Z46" i="38"/>
  <c r="AB47" i="38"/>
  <c r="J49" i="38"/>
  <c r="N51" i="38"/>
  <c r="P52" i="38"/>
  <c r="R53" i="38"/>
  <c r="T54" i="38"/>
  <c r="V55" i="38"/>
  <c r="X56" i="38"/>
  <c r="Z57" i="38"/>
  <c r="AB58" i="38"/>
  <c r="J60" i="38"/>
  <c r="P62" i="38"/>
  <c r="R63" i="38"/>
  <c r="T64" i="38"/>
  <c r="V65" i="38"/>
  <c r="X66" i="38"/>
  <c r="Z67" i="38"/>
  <c r="AB46" i="38"/>
  <c r="V54" i="38"/>
  <c r="J59" i="38"/>
  <c r="T63" i="38"/>
  <c r="N61" i="38"/>
  <c r="N60" i="38"/>
  <c r="P42" i="38"/>
  <c r="P30" i="38"/>
  <c r="P18" i="38"/>
  <c r="P41" i="38"/>
  <c r="P29" i="38"/>
  <c r="P17" i="38"/>
  <c r="P28" i="38"/>
  <c r="P16" i="38"/>
  <c r="P35" i="38"/>
  <c r="P45" i="38"/>
  <c r="P40" i="38"/>
  <c r="P36" i="38"/>
  <c r="P23" i="38"/>
  <c r="P10" i="38"/>
  <c r="P33" i="38"/>
  <c r="P32" i="38"/>
  <c r="P11" i="38"/>
  <c r="P22" i="38"/>
  <c r="P9" i="38"/>
  <c r="P44" i="38"/>
  <c r="P19" i="38"/>
  <c r="P39" i="38"/>
  <c r="P27" i="38"/>
  <c r="P15" i="38"/>
  <c r="P38" i="38"/>
  <c r="P26" i="38"/>
  <c r="P14" i="38"/>
  <c r="P37" i="38"/>
  <c r="P13" i="38"/>
  <c r="P24" i="38"/>
  <c r="P34" i="38"/>
  <c r="P8" i="38"/>
  <c r="P7" i="38"/>
  <c r="P25" i="38"/>
  <c r="P12" i="38"/>
  <c r="P20" i="38"/>
  <c r="P43" i="38"/>
  <c r="P21" i="38"/>
  <c r="P31" i="38"/>
  <c r="I37" i="3"/>
  <c r="F31" i="38"/>
  <c r="I29" i="3" s="1"/>
  <c r="F30" i="38"/>
  <c r="I28" i="3" s="1"/>
  <c r="F29" i="38"/>
  <c r="I27" i="3" s="1"/>
  <c r="F28" i="38"/>
  <c r="I26" i="3" s="1"/>
  <c r="F27" i="38"/>
  <c r="I25" i="3" s="1"/>
  <c r="F26" i="38"/>
  <c r="I24" i="3" s="1"/>
  <c r="I23" i="3"/>
  <c r="F18" i="38"/>
  <c r="I16" i="3" s="1"/>
  <c r="I9" i="3"/>
  <c r="G11" i="38"/>
  <c r="I5" i="3"/>
  <c r="AB19" i="38"/>
  <c r="AB31" i="38"/>
  <c r="AB43" i="38"/>
  <c r="Z17" i="38"/>
  <c r="Z29" i="38"/>
  <c r="Z41" i="38"/>
  <c r="X15" i="38"/>
  <c r="X27" i="38"/>
  <c r="X39" i="38"/>
  <c r="V13" i="38"/>
  <c r="V25" i="38"/>
  <c r="V37" i="38"/>
  <c r="T11" i="38"/>
  <c r="T23" i="38"/>
  <c r="T35" i="38"/>
  <c r="R9" i="38"/>
  <c r="R21" i="38"/>
  <c r="R33" i="38"/>
  <c r="R45" i="38"/>
  <c r="N20" i="38"/>
  <c r="N32" i="38"/>
  <c r="N44" i="38"/>
  <c r="L18" i="38"/>
  <c r="L30" i="38"/>
  <c r="L42" i="38"/>
  <c r="J16" i="38"/>
  <c r="J28" i="38"/>
  <c r="J40" i="38"/>
  <c r="AB9" i="38"/>
  <c r="Z19" i="38"/>
  <c r="Z43" i="38"/>
  <c r="X41" i="38"/>
  <c r="V27" i="38"/>
  <c r="T13" i="38"/>
  <c r="T37" i="38"/>
  <c r="R23" i="38"/>
  <c r="N10" i="38"/>
  <c r="N34" i="38"/>
  <c r="L32" i="38"/>
  <c r="J30" i="38"/>
  <c r="AB14" i="38"/>
  <c r="V20" i="38"/>
  <c r="R28" i="38"/>
  <c r="L13" i="38"/>
  <c r="J35" i="38"/>
  <c r="AB39" i="38"/>
  <c r="X23" i="38"/>
  <c r="V21" i="38"/>
  <c r="V45" i="38"/>
  <c r="T43" i="38"/>
  <c r="N40" i="38"/>
  <c r="J12" i="38"/>
  <c r="AB40" i="38"/>
  <c r="X24" i="38"/>
  <c r="V10" i="38"/>
  <c r="T20" i="38"/>
  <c r="R42" i="38"/>
  <c r="L15" i="38"/>
  <c r="J25" i="38"/>
  <c r="AB29" i="38"/>
  <c r="X13" i="38"/>
  <c r="V11" i="38"/>
  <c r="AB8" i="38"/>
  <c r="AB20" i="38"/>
  <c r="AB32" i="38"/>
  <c r="AB44" i="38"/>
  <c r="Z18" i="38"/>
  <c r="Z30" i="38"/>
  <c r="Z42" i="38"/>
  <c r="X16" i="38"/>
  <c r="X28" i="38"/>
  <c r="X40" i="38"/>
  <c r="V14" i="38"/>
  <c r="V26" i="38"/>
  <c r="V38" i="38"/>
  <c r="T12" i="38"/>
  <c r="T24" i="38"/>
  <c r="T36" i="38"/>
  <c r="R10" i="38"/>
  <c r="R22" i="38"/>
  <c r="R34" i="38"/>
  <c r="N9" i="38"/>
  <c r="N21" i="38"/>
  <c r="N33" i="38"/>
  <c r="N45" i="38"/>
  <c r="L19" i="38"/>
  <c r="L31" i="38"/>
  <c r="L43" i="38"/>
  <c r="J17" i="38"/>
  <c r="J29" i="38"/>
  <c r="J41" i="38"/>
  <c r="AB21" i="38"/>
  <c r="AB45" i="38"/>
  <c r="Z31" i="38"/>
  <c r="X17" i="38"/>
  <c r="X29" i="38"/>
  <c r="V15" i="38"/>
  <c r="V39" i="38"/>
  <c r="T25" i="38"/>
  <c r="R35" i="38"/>
  <c r="N22" i="38"/>
  <c r="L8" i="38"/>
  <c r="L44" i="38"/>
  <c r="J42" i="38"/>
  <c r="AB26" i="38"/>
  <c r="V8" i="38"/>
  <c r="T30" i="38"/>
  <c r="N15" i="38"/>
  <c r="L25" i="38"/>
  <c r="AB27" i="38"/>
  <c r="X11" i="38"/>
  <c r="V9" i="38"/>
  <c r="T19" i="38"/>
  <c r="R17" i="38"/>
  <c r="N28" i="38"/>
  <c r="L38" i="38"/>
  <c r="AB28" i="38"/>
  <c r="X12" i="38"/>
  <c r="V22" i="38"/>
  <c r="T32" i="38"/>
  <c r="R30" i="38"/>
  <c r="N41" i="38"/>
  <c r="J37" i="38"/>
  <c r="AB41" i="38"/>
  <c r="X25" i="38"/>
  <c r="V23" i="38"/>
  <c r="T9" i="38"/>
  <c r="AB10" i="38"/>
  <c r="AB22" i="38"/>
  <c r="AB34" i="38"/>
  <c r="Z8" i="38"/>
  <c r="Z20" i="38"/>
  <c r="Z32" i="38"/>
  <c r="Z44" i="38"/>
  <c r="X18" i="38"/>
  <c r="X30" i="38"/>
  <c r="X42" i="38"/>
  <c r="V16" i="38"/>
  <c r="V28" i="38"/>
  <c r="V40" i="38"/>
  <c r="T14" i="38"/>
  <c r="T26" i="38"/>
  <c r="T38" i="38"/>
  <c r="R12" i="38"/>
  <c r="R24" i="38"/>
  <c r="R36" i="38"/>
  <c r="N11" i="38"/>
  <c r="N23" i="38"/>
  <c r="N35" i="38"/>
  <c r="L9" i="38"/>
  <c r="L21" i="38"/>
  <c r="L33" i="38"/>
  <c r="L45" i="38"/>
  <c r="J19" i="38"/>
  <c r="J31" i="38"/>
  <c r="J43" i="38"/>
  <c r="AB11" i="38"/>
  <c r="AB23" i="38"/>
  <c r="AB35" i="38"/>
  <c r="Z9" i="38"/>
  <c r="Z21" i="38"/>
  <c r="Z33" i="38"/>
  <c r="Z45" i="38"/>
  <c r="X19" i="38"/>
  <c r="X31" i="38"/>
  <c r="X43" i="38"/>
  <c r="V17" i="38"/>
  <c r="V29" i="38"/>
  <c r="V41" i="38"/>
  <c r="T15" i="38"/>
  <c r="T27" i="38"/>
  <c r="T39" i="38"/>
  <c r="R13" i="38"/>
  <c r="R25" i="38"/>
  <c r="R37" i="38"/>
  <c r="N12" i="38"/>
  <c r="N24" i="38"/>
  <c r="N36" i="38"/>
  <c r="L10" i="38"/>
  <c r="L22" i="38"/>
  <c r="L34" i="38"/>
  <c r="J8" i="38"/>
  <c r="J20" i="38"/>
  <c r="J32" i="38"/>
  <c r="J44" i="38"/>
  <c r="Z12" i="38"/>
  <c r="X22" i="38"/>
  <c r="V44" i="38"/>
  <c r="R16" i="38"/>
  <c r="N39" i="38"/>
  <c r="J23" i="38"/>
  <c r="Z25" i="38"/>
  <c r="N16" i="38"/>
  <c r="Z26" i="38"/>
  <c r="T8" i="38"/>
  <c r="N17" i="38"/>
  <c r="J13" i="38"/>
  <c r="Z27" i="38"/>
  <c r="AB12" i="38"/>
  <c r="AB24" i="38"/>
  <c r="AB36" i="38"/>
  <c r="Z10" i="38"/>
  <c r="Z22" i="38"/>
  <c r="Z34" i="38"/>
  <c r="X8" i="38"/>
  <c r="X20" i="38"/>
  <c r="X32" i="38"/>
  <c r="X44" i="38"/>
  <c r="V18" i="38"/>
  <c r="V30" i="38"/>
  <c r="V42" i="38"/>
  <c r="T16" i="38"/>
  <c r="T28" i="38"/>
  <c r="T40" i="38"/>
  <c r="R14" i="38"/>
  <c r="R26" i="38"/>
  <c r="R38" i="38"/>
  <c r="N13" i="38"/>
  <c r="N25" i="38"/>
  <c r="N37" i="38"/>
  <c r="L11" i="38"/>
  <c r="L23" i="38"/>
  <c r="L35" i="38"/>
  <c r="J9" i="38"/>
  <c r="J21" i="38"/>
  <c r="J33" i="38"/>
  <c r="J45" i="38"/>
  <c r="AB13" i="38"/>
  <c r="AB25" i="38"/>
  <c r="AB37" i="38"/>
  <c r="Z11" i="38"/>
  <c r="Z23" i="38"/>
  <c r="Z35" i="38"/>
  <c r="X9" i="38"/>
  <c r="X21" i="38"/>
  <c r="X33" i="38"/>
  <c r="X45" i="38"/>
  <c r="V19" i="38"/>
  <c r="V31" i="38"/>
  <c r="V43" i="38"/>
  <c r="T17" i="38"/>
  <c r="T29" i="38"/>
  <c r="T41" i="38"/>
  <c r="R15" i="38"/>
  <c r="R27" i="38"/>
  <c r="R39" i="38"/>
  <c r="N14" i="38"/>
  <c r="N26" i="38"/>
  <c r="N38" i="38"/>
  <c r="L12" i="38"/>
  <c r="L24" i="38"/>
  <c r="L36" i="38"/>
  <c r="J10" i="38"/>
  <c r="J22" i="38"/>
  <c r="J34" i="38"/>
  <c r="Z24" i="38"/>
  <c r="Z36" i="38"/>
  <c r="X10" i="38"/>
  <c r="X34" i="38"/>
  <c r="T18" i="38"/>
  <c r="T42" i="38"/>
  <c r="N27" i="38"/>
  <c r="J11" i="38"/>
  <c r="AB15" i="38"/>
  <c r="Z37" i="38"/>
  <c r="X35" i="38"/>
  <c r="V33" i="38"/>
  <c r="T31" i="38"/>
  <c r="R29" i="38"/>
  <c r="L14" i="38"/>
  <c r="L26" i="38"/>
  <c r="J36" i="38"/>
  <c r="AB16" i="38"/>
  <c r="Z38" i="38"/>
  <c r="X36" i="38"/>
  <c r="V34" i="38"/>
  <c r="R18" i="38"/>
  <c r="N29" i="38"/>
  <c r="L39" i="38"/>
  <c r="AB17" i="38"/>
  <c r="Z39" i="38"/>
  <c r="X37" i="38"/>
  <c r="V35" i="38"/>
  <c r="AB18" i="38"/>
  <c r="AB30" i="38"/>
  <c r="AB42" i="38"/>
  <c r="Z16" i="38"/>
  <c r="Z28" i="38"/>
  <c r="Z40" i="38"/>
  <c r="X14" i="38"/>
  <c r="X26" i="38"/>
  <c r="X38" i="38"/>
  <c r="V12" i="38"/>
  <c r="V24" i="38"/>
  <c r="V36" i="38"/>
  <c r="T10" i="38"/>
  <c r="T22" i="38"/>
  <c r="T34" i="38"/>
  <c r="R8" i="38"/>
  <c r="R20" i="38"/>
  <c r="R32" i="38"/>
  <c r="R44" i="38"/>
  <c r="N19" i="38"/>
  <c r="N31" i="38"/>
  <c r="N43" i="38"/>
  <c r="L17" i="38"/>
  <c r="L29" i="38"/>
  <c r="L41" i="38"/>
  <c r="J15" i="38"/>
  <c r="J27" i="38"/>
  <c r="J39" i="38"/>
  <c r="AB33" i="38"/>
  <c r="R11" i="38"/>
  <c r="L20" i="38"/>
  <c r="J18" i="38"/>
  <c r="AB38" i="38"/>
  <c r="V32" i="38"/>
  <c r="R40" i="38"/>
  <c r="L37" i="38"/>
  <c r="Z13" i="38"/>
  <c r="R41" i="38"/>
  <c r="J24" i="38"/>
  <c r="Z14" i="38"/>
  <c r="T44" i="38"/>
  <c r="L27" i="38"/>
  <c r="Z15" i="38"/>
  <c r="L40" i="38"/>
  <c r="T45" i="38"/>
  <c r="R19" i="38"/>
  <c r="L28" i="38"/>
  <c r="T21" i="38"/>
  <c r="J14" i="38"/>
  <c r="J26" i="38"/>
  <c r="J38" i="38"/>
  <c r="T33" i="38"/>
  <c r="L16" i="38"/>
  <c r="R31" i="38"/>
  <c r="N18" i="38"/>
  <c r="N30" i="38"/>
  <c r="N42" i="38"/>
  <c r="R43" i="38"/>
  <c r="N8" i="38"/>
  <c r="F8" i="38"/>
  <c r="AB7" i="38"/>
  <c r="R7" i="38"/>
  <c r="L7" i="38"/>
  <c r="J7" i="38"/>
  <c r="Z7" i="38"/>
  <c r="X7" i="38"/>
  <c r="V7" i="38"/>
  <c r="T7" i="38"/>
  <c r="N7" i="38"/>
  <c r="G7" i="38" l="1"/>
  <c r="I6" i="3"/>
  <c r="G18" i="38"/>
  <c r="H7" i="38"/>
  <c r="G39" i="38"/>
  <c r="G25" i="38"/>
  <c r="G32" i="38"/>
  <c r="Z7" i="7" l="1"/>
  <c r="X7" i="7"/>
  <c r="AB7" i="7"/>
  <c r="V7" i="7"/>
  <c r="T7" i="7"/>
  <c r="R7" i="7"/>
  <c r="J7" i="7"/>
  <c r="F5" i="3"/>
  <c r="O5" i="3" s="1"/>
  <c r="M38" i="20"/>
  <c r="K38" i="20" s="1"/>
  <c r="L9" i="21"/>
  <c r="M30" i="20"/>
  <c r="K30" i="20" s="1"/>
  <c r="M14" i="20"/>
  <c r="K14" i="20" s="1"/>
  <c r="M22" i="20"/>
  <c r="K22" i="20" s="1"/>
  <c r="U5" i="3" l="1"/>
  <c r="AX7" i="35"/>
  <c r="AS7" i="35"/>
  <c r="AN7" i="35"/>
  <c r="AI7" i="35"/>
  <c r="AD7" i="35"/>
  <c r="Y7" i="35"/>
  <c r="T7" i="35"/>
  <c r="H7" i="35"/>
  <c r="H87" i="34"/>
  <c r="H47" i="34"/>
  <c r="T27" i="34"/>
  <c r="H27" i="34"/>
  <c r="AX7" i="34"/>
  <c r="AS7" i="34"/>
  <c r="AN7" i="34"/>
  <c r="AI7" i="34"/>
  <c r="AD7" i="34"/>
  <c r="Y7" i="34"/>
  <c r="T7" i="34"/>
  <c r="H7" i="34"/>
  <c r="K42" i="33"/>
  <c r="J42" i="33"/>
  <c r="I42" i="33"/>
  <c r="K41" i="33"/>
  <c r="J41" i="33"/>
  <c r="I41" i="33"/>
  <c r="K40" i="33"/>
  <c r="J40" i="33"/>
  <c r="I40" i="33"/>
  <c r="K39" i="33"/>
  <c r="J39" i="33"/>
  <c r="I39" i="33"/>
  <c r="K38" i="33"/>
  <c r="J38" i="33"/>
  <c r="I38" i="33"/>
  <c r="K37" i="33"/>
  <c r="J37" i="33"/>
  <c r="I37" i="33"/>
  <c r="K36" i="33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L28" i="33" l="1"/>
  <c r="D32" i="39" s="1"/>
  <c r="M33" i="33"/>
  <c r="M37" i="33"/>
  <c r="M41" i="33"/>
  <c r="M29" i="33"/>
  <c r="M43" i="33"/>
  <c r="M44" i="33"/>
  <c r="M32" i="33"/>
  <c r="M36" i="33"/>
  <c r="M40" i="33"/>
  <c r="M34" i="33"/>
  <c r="M30" i="33"/>
  <c r="M39" i="33"/>
  <c r="M38" i="33"/>
  <c r="M31" i="33"/>
  <c r="M42" i="33"/>
  <c r="M35" i="33"/>
  <c r="M28" i="33"/>
  <c r="E33" i="39" l="1"/>
  <c r="B33" i="13"/>
  <c r="E32" i="39"/>
  <c r="B32" i="13"/>
  <c r="H87" i="32"/>
  <c r="H67" i="32"/>
  <c r="H47" i="32"/>
  <c r="AX27" i="32"/>
  <c r="AS27" i="32"/>
  <c r="AN27" i="32"/>
  <c r="AI27" i="32"/>
  <c r="AD27" i="32"/>
  <c r="Y27" i="32"/>
  <c r="T27" i="32"/>
  <c r="H27" i="32"/>
  <c r="AX7" i="32"/>
  <c r="AS7" i="32"/>
  <c r="AN7" i="32"/>
  <c r="AI7" i="32"/>
  <c r="AD7" i="32"/>
  <c r="Y7" i="32"/>
  <c r="T7" i="32"/>
  <c r="H7" i="32"/>
  <c r="J47" i="8" l="1"/>
  <c r="E31" i="39" l="1"/>
  <c r="B31" i="13"/>
  <c r="K101" i="31"/>
  <c r="M101" i="31" s="1"/>
  <c r="J101" i="31"/>
  <c r="I101" i="31"/>
  <c r="K100" i="31"/>
  <c r="M100" i="31" s="1"/>
  <c r="J100" i="31"/>
  <c r="I100" i="31"/>
  <c r="K99" i="31"/>
  <c r="M99" i="31" s="1"/>
  <c r="J99" i="31"/>
  <c r="I99" i="31"/>
  <c r="K98" i="31"/>
  <c r="M98" i="31" s="1"/>
  <c r="J98" i="31"/>
  <c r="I98" i="31"/>
  <c r="K97" i="31"/>
  <c r="M97" i="31" s="1"/>
  <c r="J97" i="31"/>
  <c r="I97" i="31"/>
  <c r="K96" i="31"/>
  <c r="M96" i="31" s="1"/>
  <c r="J96" i="31"/>
  <c r="I96" i="31"/>
  <c r="K95" i="31"/>
  <c r="M95" i="31" s="1"/>
  <c r="J95" i="31"/>
  <c r="I95" i="31"/>
  <c r="K94" i="31"/>
  <c r="M94" i="31" s="1"/>
  <c r="J94" i="31"/>
  <c r="I94" i="31"/>
  <c r="K93" i="31"/>
  <c r="M93" i="31" s="1"/>
  <c r="J93" i="31"/>
  <c r="I93" i="31"/>
  <c r="K92" i="31"/>
  <c r="M92" i="31" s="1"/>
  <c r="J92" i="31"/>
  <c r="I92" i="31"/>
  <c r="K91" i="31"/>
  <c r="M91" i="31" s="1"/>
  <c r="J91" i="31"/>
  <c r="I91" i="31"/>
  <c r="K90" i="31"/>
  <c r="M90" i="31" s="1"/>
  <c r="J90" i="31"/>
  <c r="I90" i="31"/>
  <c r="K89" i="31"/>
  <c r="M89" i="31" s="1"/>
  <c r="J89" i="31"/>
  <c r="I89" i="31"/>
  <c r="K88" i="31"/>
  <c r="M88" i="31" s="1"/>
  <c r="J88" i="31"/>
  <c r="I88" i="31"/>
  <c r="AX87" i="31"/>
  <c r="AS87" i="31"/>
  <c r="AN87" i="31"/>
  <c r="AI87" i="31"/>
  <c r="AD87" i="31"/>
  <c r="Y87" i="31"/>
  <c r="T87" i="31"/>
  <c r="K87" i="31"/>
  <c r="M87" i="31" s="1"/>
  <c r="J87" i="31"/>
  <c r="I87" i="31"/>
  <c r="H87" i="31"/>
  <c r="K81" i="31"/>
  <c r="M81" i="31" s="1"/>
  <c r="J81" i="31"/>
  <c r="I81" i="31"/>
  <c r="K80" i="31"/>
  <c r="M80" i="31" s="1"/>
  <c r="J80" i="31"/>
  <c r="I80" i="31"/>
  <c r="K79" i="31"/>
  <c r="M79" i="31" s="1"/>
  <c r="J79" i="31"/>
  <c r="I79" i="31"/>
  <c r="K78" i="31"/>
  <c r="M78" i="31" s="1"/>
  <c r="J78" i="31"/>
  <c r="I78" i="31"/>
  <c r="K77" i="31"/>
  <c r="M77" i="31" s="1"/>
  <c r="J77" i="31"/>
  <c r="I77" i="31"/>
  <c r="K76" i="31"/>
  <c r="M76" i="31" s="1"/>
  <c r="J76" i="31"/>
  <c r="I76" i="31"/>
  <c r="K75" i="31"/>
  <c r="M75" i="31" s="1"/>
  <c r="J75" i="31"/>
  <c r="I75" i="31"/>
  <c r="K74" i="31"/>
  <c r="M74" i="31" s="1"/>
  <c r="J74" i="31"/>
  <c r="I74" i="31"/>
  <c r="K73" i="31"/>
  <c r="M73" i="31" s="1"/>
  <c r="J73" i="31"/>
  <c r="I73" i="31"/>
  <c r="K72" i="31"/>
  <c r="M72" i="31" s="1"/>
  <c r="J72" i="31"/>
  <c r="I72" i="31"/>
  <c r="K71" i="31"/>
  <c r="M71" i="31" s="1"/>
  <c r="J71" i="31"/>
  <c r="I71" i="31"/>
  <c r="K70" i="31"/>
  <c r="M70" i="31" s="1"/>
  <c r="J70" i="31"/>
  <c r="I70" i="31"/>
  <c r="K69" i="31"/>
  <c r="M69" i="31" s="1"/>
  <c r="J69" i="31"/>
  <c r="I69" i="31"/>
  <c r="K68" i="31"/>
  <c r="M68" i="31" s="1"/>
  <c r="J68" i="31"/>
  <c r="I68" i="31"/>
  <c r="AX67" i="31"/>
  <c r="AS67" i="31"/>
  <c r="AN67" i="31"/>
  <c r="AI67" i="31"/>
  <c r="AD67" i="31"/>
  <c r="Y67" i="31"/>
  <c r="T67" i="31"/>
  <c r="K67" i="31"/>
  <c r="M67" i="31" s="1"/>
  <c r="J67" i="31"/>
  <c r="I67" i="31"/>
  <c r="H67" i="31"/>
  <c r="K61" i="31"/>
  <c r="M61" i="31" s="1"/>
  <c r="J61" i="31"/>
  <c r="I61" i="31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M49" i="31" s="1"/>
  <c r="J49" i="31"/>
  <c r="I49" i="31"/>
  <c r="K48" i="31"/>
  <c r="M48" i="31" s="1"/>
  <c r="J48" i="31"/>
  <c r="I48" i="31"/>
  <c r="AX47" i="31"/>
  <c r="AS47" i="31"/>
  <c r="AN47" i="31"/>
  <c r="AI47" i="31"/>
  <c r="AD47" i="31"/>
  <c r="Y47" i="31"/>
  <c r="T47" i="31"/>
  <c r="K47" i="31"/>
  <c r="M47" i="31" s="1"/>
  <c r="J47" i="31"/>
  <c r="I47" i="31"/>
  <c r="H47" i="31"/>
  <c r="K41" i="31"/>
  <c r="M41" i="31" s="1"/>
  <c r="J41" i="31"/>
  <c r="I41" i="31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M29" i="31" s="1"/>
  <c r="J29" i="31"/>
  <c r="I29" i="31"/>
  <c r="K28" i="31"/>
  <c r="M28" i="31" s="1"/>
  <c r="J28" i="31"/>
  <c r="I28" i="31"/>
  <c r="AX27" i="31"/>
  <c r="AS27" i="31"/>
  <c r="AN27" i="31"/>
  <c r="AI27" i="31"/>
  <c r="AD27" i="31"/>
  <c r="Y27" i="31"/>
  <c r="T27" i="31"/>
  <c r="K27" i="31"/>
  <c r="M27" i="31" s="1"/>
  <c r="J27" i="31"/>
  <c r="I27" i="31"/>
  <c r="H27" i="31"/>
  <c r="X21" i="31"/>
  <c r="S21" i="31"/>
  <c r="X20" i="31"/>
  <c r="S20" i="31"/>
  <c r="X19" i="31"/>
  <c r="S19" i="31"/>
  <c r="X18" i="31"/>
  <c r="S18" i="31"/>
  <c r="X17" i="31"/>
  <c r="S17" i="31"/>
  <c r="X16" i="31"/>
  <c r="S16" i="31"/>
  <c r="K16" i="31"/>
  <c r="J16" i="31"/>
  <c r="I16" i="31"/>
  <c r="X15" i="31"/>
  <c r="S15" i="31"/>
  <c r="K15" i="31"/>
  <c r="J15" i="31"/>
  <c r="I15" i="31"/>
  <c r="X14" i="31"/>
  <c r="S14" i="31"/>
  <c r="K14" i="31"/>
  <c r="J14" i="31"/>
  <c r="I14" i="31"/>
  <c r="X13" i="31"/>
  <c r="S13" i="31"/>
  <c r="K13" i="31"/>
  <c r="J13" i="31"/>
  <c r="I13" i="31"/>
  <c r="X12" i="31"/>
  <c r="S12" i="31"/>
  <c r="K12" i="31"/>
  <c r="J12" i="31"/>
  <c r="I12" i="31"/>
  <c r="X11" i="31"/>
  <c r="S11" i="31"/>
  <c r="K11" i="31"/>
  <c r="J11" i="31"/>
  <c r="I11" i="31"/>
  <c r="X10" i="31"/>
  <c r="S10" i="31"/>
  <c r="K10" i="31"/>
  <c r="J10" i="31"/>
  <c r="I10" i="31"/>
  <c r="X9" i="31"/>
  <c r="S9" i="31"/>
  <c r="K9" i="31"/>
  <c r="J9" i="31"/>
  <c r="I9" i="31"/>
  <c r="X8" i="31"/>
  <c r="S8" i="31"/>
  <c r="K8" i="31"/>
  <c r="J8" i="31"/>
  <c r="I8" i="31"/>
  <c r="AX7" i="31"/>
  <c r="AS7" i="31"/>
  <c r="AN7" i="31"/>
  <c r="AI7" i="31"/>
  <c r="AD7" i="31"/>
  <c r="Y7" i="31"/>
  <c r="X7" i="31"/>
  <c r="T7" i="31"/>
  <c r="S7" i="31"/>
  <c r="K7" i="31"/>
  <c r="J7" i="31"/>
  <c r="I7" i="31"/>
  <c r="H7" i="31"/>
  <c r="L47" i="31" l="1"/>
  <c r="L87" i="31"/>
  <c r="M12" i="31"/>
  <c r="M15" i="31"/>
  <c r="M13" i="31"/>
  <c r="M16" i="31"/>
  <c r="M20" i="31"/>
  <c r="M11" i="31"/>
  <c r="M9" i="31"/>
  <c r="M14" i="31"/>
  <c r="M18" i="31"/>
  <c r="L27" i="31"/>
  <c r="M21" i="31"/>
  <c r="M8" i="31"/>
  <c r="L67" i="31"/>
  <c r="M19" i="31"/>
  <c r="L7" i="31"/>
  <c r="C1" i="31" s="1"/>
  <c r="M7" i="31"/>
  <c r="M17" i="31"/>
  <c r="M10" i="31"/>
  <c r="K101" i="30" l="1"/>
  <c r="M101" i="30" s="1"/>
  <c r="J101" i="30"/>
  <c r="I101" i="30"/>
  <c r="K100" i="30"/>
  <c r="M100" i="30" s="1"/>
  <c r="J100" i="30"/>
  <c r="I100" i="30"/>
  <c r="K99" i="30"/>
  <c r="M99" i="30" s="1"/>
  <c r="J99" i="30"/>
  <c r="I99" i="30"/>
  <c r="K98" i="30"/>
  <c r="M98" i="30" s="1"/>
  <c r="J98" i="30"/>
  <c r="I98" i="30"/>
  <c r="K97" i="30"/>
  <c r="M97" i="30" s="1"/>
  <c r="J97" i="30"/>
  <c r="I97" i="30"/>
  <c r="K96" i="30"/>
  <c r="M96" i="30" s="1"/>
  <c r="J96" i="30"/>
  <c r="I96" i="30"/>
  <c r="K95" i="30"/>
  <c r="M95" i="30" s="1"/>
  <c r="J95" i="30"/>
  <c r="I95" i="30"/>
  <c r="K94" i="30"/>
  <c r="M94" i="30" s="1"/>
  <c r="J94" i="30"/>
  <c r="I94" i="30"/>
  <c r="K93" i="30"/>
  <c r="M93" i="30" s="1"/>
  <c r="J93" i="30"/>
  <c r="I93" i="30"/>
  <c r="K92" i="30"/>
  <c r="M92" i="30" s="1"/>
  <c r="J92" i="30"/>
  <c r="I92" i="30"/>
  <c r="K91" i="30"/>
  <c r="M91" i="30" s="1"/>
  <c r="J91" i="30"/>
  <c r="I91" i="30"/>
  <c r="K90" i="30"/>
  <c r="M90" i="30" s="1"/>
  <c r="J90" i="30"/>
  <c r="I90" i="30"/>
  <c r="K89" i="30"/>
  <c r="M89" i="30" s="1"/>
  <c r="J89" i="30"/>
  <c r="I89" i="30"/>
  <c r="K88" i="30"/>
  <c r="M88" i="30" s="1"/>
  <c r="J88" i="30"/>
  <c r="I88" i="30"/>
  <c r="AX87" i="30"/>
  <c r="AS87" i="30"/>
  <c r="AN87" i="30"/>
  <c r="AI87" i="30"/>
  <c r="AD87" i="30"/>
  <c r="Y87" i="30"/>
  <c r="T87" i="30"/>
  <c r="K87" i="30"/>
  <c r="L87" i="30" s="1"/>
  <c r="J87" i="30"/>
  <c r="I87" i="30"/>
  <c r="H87" i="30"/>
  <c r="K81" i="30"/>
  <c r="M81" i="30" s="1"/>
  <c r="J81" i="30"/>
  <c r="I81" i="30"/>
  <c r="K80" i="30"/>
  <c r="M80" i="30" s="1"/>
  <c r="J80" i="30"/>
  <c r="I80" i="30"/>
  <c r="K79" i="30"/>
  <c r="M79" i="30" s="1"/>
  <c r="J79" i="30"/>
  <c r="I79" i="30"/>
  <c r="K78" i="30"/>
  <c r="M78" i="30" s="1"/>
  <c r="J78" i="30"/>
  <c r="I78" i="30"/>
  <c r="K77" i="30"/>
  <c r="M77" i="30" s="1"/>
  <c r="J77" i="30"/>
  <c r="I77" i="30"/>
  <c r="K76" i="30"/>
  <c r="M76" i="30" s="1"/>
  <c r="J76" i="30"/>
  <c r="I76" i="30"/>
  <c r="K75" i="30"/>
  <c r="M75" i="30" s="1"/>
  <c r="J75" i="30"/>
  <c r="I75" i="30"/>
  <c r="K74" i="30"/>
  <c r="M74" i="30" s="1"/>
  <c r="J74" i="30"/>
  <c r="I74" i="30"/>
  <c r="K73" i="30"/>
  <c r="M73" i="30" s="1"/>
  <c r="J73" i="30"/>
  <c r="I73" i="30"/>
  <c r="K72" i="30"/>
  <c r="M72" i="30" s="1"/>
  <c r="J72" i="30"/>
  <c r="I72" i="30"/>
  <c r="K71" i="30"/>
  <c r="M71" i="30" s="1"/>
  <c r="J71" i="30"/>
  <c r="I71" i="30"/>
  <c r="K70" i="30"/>
  <c r="M70" i="30" s="1"/>
  <c r="J70" i="30"/>
  <c r="I70" i="30"/>
  <c r="K69" i="30"/>
  <c r="M69" i="30" s="1"/>
  <c r="J69" i="30"/>
  <c r="I69" i="30"/>
  <c r="K68" i="30"/>
  <c r="M68" i="30" s="1"/>
  <c r="J68" i="30"/>
  <c r="I68" i="30"/>
  <c r="AX67" i="30"/>
  <c r="AS67" i="30"/>
  <c r="AN67" i="30"/>
  <c r="AI67" i="30"/>
  <c r="AD67" i="30"/>
  <c r="Y67" i="30"/>
  <c r="T67" i="30"/>
  <c r="K67" i="30"/>
  <c r="M67" i="30" s="1"/>
  <c r="J67" i="30"/>
  <c r="I67" i="30"/>
  <c r="H67" i="30"/>
  <c r="K61" i="30"/>
  <c r="M61" i="30" s="1"/>
  <c r="J61" i="30"/>
  <c r="I61" i="30"/>
  <c r="K60" i="30"/>
  <c r="M60" i="30" s="1"/>
  <c r="J60" i="30"/>
  <c r="I60" i="30"/>
  <c r="K59" i="30"/>
  <c r="M59" i="30" s="1"/>
  <c r="J59" i="30"/>
  <c r="I59" i="30"/>
  <c r="K58" i="30"/>
  <c r="M58" i="30" s="1"/>
  <c r="J58" i="30"/>
  <c r="I58" i="30"/>
  <c r="K57" i="30"/>
  <c r="M57" i="30" s="1"/>
  <c r="J57" i="30"/>
  <c r="I57" i="30"/>
  <c r="K56" i="30"/>
  <c r="M56" i="30" s="1"/>
  <c r="J56" i="30"/>
  <c r="I56" i="30"/>
  <c r="K55" i="30"/>
  <c r="M55" i="30" s="1"/>
  <c r="J55" i="30"/>
  <c r="I55" i="30"/>
  <c r="K54" i="30"/>
  <c r="M54" i="30" s="1"/>
  <c r="J54" i="30"/>
  <c r="I54" i="30"/>
  <c r="K53" i="30"/>
  <c r="M53" i="30" s="1"/>
  <c r="J53" i="30"/>
  <c r="I53" i="30"/>
  <c r="K52" i="30"/>
  <c r="M52" i="30" s="1"/>
  <c r="J52" i="30"/>
  <c r="I52" i="30"/>
  <c r="K51" i="30"/>
  <c r="M51" i="30" s="1"/>
  <c r="J51" i="30"/>
  <c r="I51" i="30"/>
  <c r="K50" i="30"/>
  <c r="M50" i="30" s="1"/>
  <c r="J50" i="30"/>
  <c r="I50" i="30"/>
  <c r="K49" i="30"/>
  <c r="M49" i="30" s="1"/>
  <c r="J49" i="30"/>
  <c r="I49" i="30"/>
  <c r="K48" i="30"/>
  <c r="M48" i="30" s="1"/>
  <c r="J48" i="30"/>
  <c r="I48" i="30"/>
  <c r="AX47" i="30"/>
  <c r="AS47" i="30"/>
  <c r="AN47" i="30"/>
  <c r="AI47" i="30"/>
  <c r="AD47" i="30"/>
  <c r="Y47" i="30"/>
  <c r="T47" i="30"/>
  <c r="K47" i="30"/>
  <c r="M47" i="30" s="1"/>
  <c r="J47" i="30"/>
  <c r="I47" i="30"/>
  <c r="H47" i="30"/>
  <c r="K41" i="30"/>
  <c r="M41" i="30" s="1"/>
  <c r="J41" i="30"/>
  <c r="I41" i="30"/>
  <c r="K40" i="30"/>
  <c r="M40" i="30" s="1"/>
  <c r="J40" i="30"/>
  <c r="I40" i="30"/>
  <c r="K39" i="30"/>
  <c r="M39" i="30" s="1"/>
  <c r="J39" i="30"/>
  <c r="I39" i="30"/>
  <c r="K38" i="30"/>
  <c r="M38" i="30" s="1"/>
  <c r="J38" i="30"/>
  <c r="I38" i="30"/>
  <c r="K37" i="30"/>
  <c r="M37" i="30" s="1"/>
  <c r="J37" i="30"/>
  <c r="I37" i="30"/>
  <c r="K36" i="30"/>
  <c r="M36" i="30" s="1"/>
  <c r="J36" i="30"/>
  <c r="I36" i="30"/>
  <c r="K35" i="30"/>
  <c r="M35" i="30" s="1"/>
  <c r="J35" i="30"/>
  <c r="I35" i="30"/>
  <c r="K34" i="30"/>
  <c r="M34" i="30" s="1"/>
  <c r="J34" i="30"/>
  <c r="I34" i="30"/>
  <c r="K33" i="30"/>
  <c r="M33" i="30" s="1"/>
  <c r="J33" i="30"/>
  <c r="I33" i="30"/>
  <c r="K32" i="30"/>
  <c r="M32" i="30" s="1"/>
  <c r="J32" i="30"/>
  <c r="I32" i="30"/>
  <c r="K31" i="30"/>
  <c r="M31" i="30" s="1"/>
  <c r="J31" i="30"/>
  <c r="I31" i="30"/>
  <c r="K30" i="30"/>
  <c r="M30" i="30" s="1"/>
  <c r="J30" i="30"/>
  <c r="I30" i="30"/>
  <c r="K29" i="30"/>
  <c r="M29" i="30" s="1"/>
  <c r="J29" i="30"/>
  <c r="I29" i="30"/>
  <c r="K28" i="30"/>
  <c r="M28" i="30" s="1"/>
  <c r="J28" i="30"/>
  <c r="I28" i="30"/>
  <c r="AX27" i="30"/>
  <c r="AS27" i="30"/>
  <c r="AN27" i="30"/>
  <c r="AI27" i="30"/>
  <c r="AD27" i="30"/>
  <c r="Y27" i="30"/>
  <c r="T27" i="30"/>
  <c r="K27" i="30"/>
  <c r="L27" i="30" s="1"/>
  <c r="J27" i="30"/>
  <c r="I27" i="30"/>
  <c r="H27" i="30"/>
  <c r="X21" i="30"/>
  <c r="S21" i="30"/>
  <c r="X20" i="30"/>
  <c r="S20" i="30"/>
  <c r="X19" i="30"/>
  <c r="S19" i="30"/>
  <c r="X18" i="30"/>
  <c r="S18" i="30"/>
  <c r="X17" i="30"/>
  <c r="S17" i="30"/>
  <c r="X16" i="30"/>
  <c r="S16" i="30"/>
  <c r="K16" i="30"/>
  <c r="J16" i="30"/>
  <c r="I16" i="30"/>
  <c r="X15" i="30"/>
  <c r="S15" i="30"/>
  <c r="K15" i="30"/>
  <c r="J15" i="30"/>
  <c r="I15" i="30"/>
  <c r="X14" i="30"/>
  <c r="S14" i="30"/>
  <c r="K14" i="30"/>
  <c r="J14" i="30"/>
  <c r="I14" i="30"/>
  <c r="X13" i="30"/>
  <c r="S13" i="30"/>
  <c r="K13" i="30"/>
  <c r="J13" i="30"/>
  <c r="I13" i="30"/>
  <c r="X12" i="30"/>
  <c r="S12" i="30"/>
  <c r="K12" i="30"/>
  <c r="J12" i="30"/>
  <c r="I12" i="30"/>
  <c r="X11" i="30"/>
  <c r="S11" i="30"/>
  <c r="K11" i="30"/>
  <c r="J11" i="30"/>
  <c r="I11" i="30"/>
  <c r="X10" i="30"/>
  <c r="S10" i="30"/>
  <c r="K10" i="30"/>
  <c r="J10" i="30"/>
  <c r="I10" i="30"/>
  <c r="X9" i="30"/>
  <c r="S9" i="30"/>
  <c r="K9" i="30"/>
  <c r="J9" i="30"/>
  <c r="I9" i="30"/>
  <c r="X8" i="30"/>
  <c r="S8" i="30"/>
  <c r="K8" i="30"/>
  <c r="J8" i="30"/>
  <c r="I8" i="30"/>
  <c r="AX7" i="30"/>
  <c r="AS7" i="30"/>
  <c r="AN7" i="30"/>
  <c r="AI7" i="30"/>
  <c r="AD7" i="30"/>
  <c r="Y7" i="30"/>
  <c r="X7" i="30"/>
  <c r="T7" i="30"/>
  <c r="S7" i="30"/>
  <c r="K7" i="30"/>
  <c r="J7" i="30"/>
  <c r="I7" i="30"/>
  <c r="H7" i="30"/>
  <c r="AX27" i="8"/>
  <c r="AS27" i="8"/>
  <c r="AN27" i="8"/>
  <c r="AX7" i="8"/>
  <c r="K47" i="8"/>
  <c r="I58" i="8"/>
  <c r="K61" i="8"/>
  <c r="J61" i="8"/>
  <c r="I61" i="8"/>
  <c r="K60" i="8"/>
  <c r="J60" i="8"/>
  <c r="I60" i="8"/>
  <c r="K59" i="8"/>
  <c r="J59" i="8"/>
  <c r="I59" i="8"/>
  <c r="K58" i="8"/>
  <c r="J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I47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L27" i="8" l="1"/>
  <c r="M60" i="8"/>
  <c r="M47" i="8"/>
  <c r="M58" i="8"/>
  <c r="M61" i="8"/>
  <c r="M54" i="8"/>
  <c r="M52" i="8"/>
  <c r="M55" i="8"/>
  <c r="M50" i="8"/>
  <c r="M56" i="8"/>
  <c r="M53" i="8"/>
  <c r="M48" i="8"/>
  <c r="M57" i="8"/>
  <c r="L47" i="8"/>
  <c r="M51" i="8"/>
  <c r="M49" i="8"/>
  <c r="M59" i="8"/>
  <c r="M27" i="30"/>
  <c r="M29" i="8"/>
  <c r="M41" i="8"/>
  <c r="M39" i="8"/>
  <c r="M40" i="8"/>
  <c r="M32" i="8"/>
  <c r="M33" i="8"/>
  <c r="M34" i="8"/>
  <c r="M27" i="8"/>
  <c r="M36" i="8"/>
  <c r="M28" i="8"/>
  <c r="M35" i="8"/>
  <c r="M11" i="30"/>
  <c r="M9" i="30"/>
  <c r="M15" i="30"/>
  <c r="M16" i="30"/>
  <c r="M21" i="30"/>
  <c r="M14" i="30"/>
  <c r="M12" i="30"/>
  <c r="M10" i="30"/>
  <c r="M20" i="30"/>
  <c r="M13" i="30"/>
  <c r="M18" i="30"/>
  <c r="M87" i="30"/>
  <c r="M8" i="30"/>
  <c r="L67" i="30"/>
  <c r="M19" i="30"/>
  <c r="L7" i="30"/>
  <c r="C1" i="30" s="1"/>
  <c r="M7" i="30"/>
  <c r="M17" i="30"/>
  <c r="L47" i="30"/>
  <c r="M30" i="8"/>
  <c r="M37" i="8"/>
  <c r="M38" i="8"/>
  <c r="M31" i="8"/>
  <c r="J5" i="3" l="1"/>
  <c r="L20" i="21" l="1"/>
  <c r="L19" i="21"/>
  <c r="L18" i="21"/>
  <c r="L17" i="21"/>
  <c r="L16" i="21"/>
  <c r="L10" i="21"/>
  <c r="L11" i="21"/>
  <c r="L12" i="21"/>
  <c r="M22" i="19"/>
  <c r="K22" i="19" s="1"/>
  <c r="D24" i="13"/>
  <c r="J24" i="13"/>
  <c r="H27" i="8"/>
  <c r="AI27" i="8"/>
  <c r="AD27" i="8"/>
  <c r="Y27" i="8"/>
  <c r="T27" i="8"/>
  <c r="AS7" i="8"/>
  <c r="AN7" i="8"/>
  <c r="AI7" i="8"/>
  <c r="AD7" i="8"/>
  <c r="Y7" i="8"/>
  <c r="T7" i="8"/>
  <c r="H7" i="8"/>
  <c r="M45" i="7"/>
  <c r="F45" i="7" s="1"/>
  <c r="M44" i="7"/>
  <c r="F44" i="7" s="1"/>
  <c r="M43" i="7"/>
  <c r="F43" i="7" s="1"/>
  <c r="M42" i="7"/>
  <c r="F42" i="7" s="1"/>
  <c r="M41" i="7"/>
  <c r="F41" i="7" s="1"/>
  <c r="M40" i="7"/>
  <c r="F40" i="7" s="1"/>
  <c r="M39" i="7"/>
  <c r="F39" i="7" s="1"/>
  <c r="M38" i="7"/>
  <c r="M37" i="7"/>
  <c r="M36" i="7"/>
  <c r="F36" i="7" s="1"/>
  <c r="M35" i="7"/>
  <c r="F35" i="7" s="1"/>
  <c r="M34" i="7"/>
  <c r="M33" i="7"/>
  <c r="F33" i="7" s="1"/>
  <c r="M32" i="7"/>
  <c r="F32" i="7" s="1"/>
  <c r="F30" i="3" s="1"/>
  <c r="O30" i="3" s="1"/>
  <c r="B32" i="7"/>
  <c r="M31" i="7"/>
  <c r="F31" i="7" s="1"/>
  <c r="M30" i="7"/>
  <c r="F30" i="7" s="1"/>
  <c r="M29" i="7"/>
  <c r="F29" i="7" s="1"/>
  <c r="M28" i="7"/>
  <c r="F28" i="7" s="1"/>
  <c r="M27" i="7"/>
  <c r="F27" i="7" s="1"/>
  <c r="M26" i="7"/>
  <c r="F26" i="7" s="1"/>
  <c r="M25" i="7"/>
  <c r="F25" i="7" s="1"/>
  <c r="B25" i="7"/>
  <c r="M24" i="7"/>
  <c r="M23" i="7"/>
  <c r="M22" i="7"/>
  <c r="M21" i="7"/>
  <c r="M20" i="7"/>
  <c r="M19" i="7"/>
  <c r="M18" i="7"/>
  <c r="B18" i="7"/>
  <c r="M17" i="7"/>
  <c r="M16" i="7"/>
  <c r="M15" i="7"/>
  <c r="M14" i="7"/>
  <c r="M13" i="7"/>
  <c r="M12" i="7"/>
  <c r="M11" i="7"/>
  <c r="M10" i="7"/>
  <c r="M9" i="7"/>
  <c r="M8" i="7"/>
  <c r="B7" i="7"/>
  <c r="T5" i="3"/>
  <c r="S37" i="3"/>
  <c r="S30" i="3"/>
  <c r="S23" i="3"/>
  <c r="S16" i="3"/>
  <c r="S9" i="3"/>
  <c r="M37" i="3"/>
  <c r="M30" i="3"/>
  <c r="J37" i="3"/>
  <c r="J30" i="3"/>
  <c r="J23" i="3"/>
  <c r="J16" i="3"/>
  <c r="J9" i="3"/>
  <c r="K5" i="3"/>
  <c r="B30" i="3"/>
  <c r="B5" i="3"/>
  <c r="F38" i="7" l="1"/>
  <c r="H38" i="7" s="1"/>
  <c r="B5" i="41" s="1"/>
  <c r="B15" i="13"/>
  <c r="D10" i="13"/>
  <c r="F43" i="3"/>
  <c r="P45" i="7"/>
  <c r="F42" i="3"/>
  <c r="P44" i="7"/>
  <c r="F41" i="3"/>
  <c r="P43" i="7"/>
  <c r="F40" i="3"/>
  <c r="P42" i="7"/>
  <c r="F39" i="3"/>
  <c r="P41" i="7"/>
  <c r="F38" i="3"/>
  <c r="P40" i="7"/>
  <c r="F37" i="3"/>
  <c r="P39" i="7"/>
  <c r="F36" i="3"/>
  <c r="P38" i="7"/>
  <c r="F34" i="3"/>
  <c r="O34" i="3" s="1"/>
  <c r="P36" i="7"/>
  <c r="F33" i="3"/>
  <c r="O33" i="3" s="1"/>
  <c r="P35" i="7"/>
  <c r="F31" i="3"/>
  <c r="O31" i="3" s="1"/>
  <c r="P33" i="7"/>
  <c r="U30" i="3"/>
  <c r="D10" i="39"/>
  <c r="D7" i="39"/>
  <c r="I16" i="39"/>
  <c r="K16" i="39" s="1"/>
  <c r="I17" i="39"/>
  <c r="K17" i="39" s="1"/>
  <c r="I19" i="39"/>
  <c r="K19" i="39" s="1"/>
  <c r="I21" i="39"/>
  <c r="K21" i="39" s="1"/>
  <c r="I15" i="39"/>
  <c r="I23" i="39"/>
  <c r="K23" i="39" s="1"/>
  <c r="I18" i="39"/>
  <c r="K18" i="39" s="1"/>
  <c r="I20" i="39"/>
  <c r="K20" i="39" s="1"/>
  <c r="I22" i="39"/>
  <c r="K22" i="39" s="1"/>
  <c r="M14" i="19"/>
  <c r="K14" i="19" s="1"/>
  <c r="N44" i="7"/>
  <c r="F16" i="7"/>
  <c r="P16" i="7" s="1"/>
  <c r="F17" i="7"/>
  <c r="P17" i="7" s="1"/>
  <c r="F9" i="7"/>
  <c r="P9" i="7" s="1"/>
  <c r="N42" i="7"/>
  <c r="F24" i="7"/>
  <c r="P24" i="7" s="1"/>
  <c r="N33" i="7"/>
  <c r="F18" i="7"/>
  <c r="P18" i="7" s="1"/>
  <c r="F23" i="7"/>
  <c r="P23" i="7" s="1"/>
  <c r="P32" i="7"/>
  <c r="N38" i="7"/>
  <c r="F10" i="7"/>
  <c r="P10" i="7" s="1"/>
  <c r="F21" i="7"/>
  <c r="P21" i="7" s="1"/>
  <c r="F13" i="7"/>
  <c r="P13" i="7" s="1"/>
  <c r="F14" i="7"/>
  <c r="F15" i="7"/>
  <c r="F8" i="7"/>
  <c r="F19" i="7"/>
  <c r="P19" i="7" s="1"/>
  <c r="P29" i="7"/>
  <c r="G39" i="7"/>
  <c r="F11" i="7"/>
  <c r="P11" i="7" s="1"/>
  <c r="F22" i="7"/>
  <c r="M30" i="19"/>
  <c r="K30" i="19" s="1"/>
  <c r="U36" i="3" l="1"/>
  <c r="O36" i="3"/>
  <c r="F6" i="3"/>
  <c r="O6" i="3" s="1"/>
  <c r="P8" i="7"/>
  <c r="N15" i="7"/>
  <c r="P15" i="7"/>
  <c r="N14" i="7"/>
  <c r="P14" i="7"/>
  <c r="F20" i="3"/>
  <c r="O20" i="3" s="1"/>
  <c r="P22" i="7"/>
  <c r="U43" i="3"/>
  <c r="O43" i="3"/>
  <c r="U42" i="3"/>
  <c r="O42" i="3"/>
  <c r="U41" i="3"/>
  <c r="O41" i="3"/>
  <c r="U40" i="3"/>
  <c r="O40" i="3"/>
  <c r="U39" i="3"/>
  <c r="O39" i="3"/>
  <c r="U38" i="3"/>
  <c r="O38" i="3"/>
  <c r="U37" i="3"/>
  <c r="H36" i="3"/>
  <c r="O37" i="3"/>
  <c r="G37" i="3"/>
  <c r="V37" i="3" s="1"/>
  <c r="U34" i="3"/>
  <c r="U33" i="3"/>
  <c r="U31" i="3"/>
  <c r="P27" i="7"/>
  <c r="F25" i="3"/>
  <c r="P31" i="7"/>
  <c r="F29" i="3"/>
  <c r="O29" i="3" s="1"/>
  <c r="N26" i="7"/>
  <c r="P26" i="7"/>
  <c r="F24" i="3"/>
  <c r="F28" i="3"/>
  <c r="O28" i="3" s="1"/>
  <c r="P30" i="7"/>
  <c r="N29" i="7"/>
  <c r="F27" i="3"/>
  <c r="O27" i="3" s="1"/>
  <c r="K15" i="39"/>
  <c r="I24" i="39"/>
  <c r="N18" i="7"/>
  <c r="F16" i="3"/>
  <c r="N24" i="7"/>
  <c r="F22" i="3"/>
  <c r="N23" i="7"/>
  <c r="F21" i="3"/>
  <c r="O21" i="3" s="1"/>
  <c r="N21" i="7"/>
  <c r="F19" i="3"/>
  <c r="O19" i="3" s="1"/>
  <c r="N19" i="7"/>
  <c r="F17" i="3"/>
  <c r="O17" i="3" s="1"/>
  <c r="L41" i="7"/>
  <c r="AB41" i="7"/>
  <c r="J41" i="7"/>
  <c r="Z41" i="7"/>
  <c r="T41" i="7"/>
  <c r="R41" i="7"/>
  <c r="X41" i="7"/>
  <c r="V41" i="7"/>
  <c r="Z22" i="7"/>
  <c r="X22" i="7"/>
  <c r="V22" i="7"/>
  <c r="T22" i="7"/>
  <c r="L22" i="7"/>
  <c r="AB22" i="7"/>
  <c r="J22" i="7"/>
  <c r="R22" i="7"/>
  <c r="R18" i="7"/>
  <c r="V18" i="7"/>
  <c r="L18" i="7"/>
  <c r="AB18" i="7"/>
  <c r="J18" i="7"/>
  <c r="Z18" i="7"/>
  <c r="T18" i="7"/>
  <c r="X18" i="7"/>
  <c r="F15" i="3"/>
  <c r="O15" i="3" s="1"/>
  <c r="T17" i="7"/>
  <c r="L17" i="7"/>
  <c r="AB17" i="7"/>
  <c r="J17" i="7"/>
  <c r="Z17" i="7"/>
  <c r="X17" i="7"/>
  <c r="R17" i="7"/>
  <c r="V17" i="7"/>
  <c r="N17" i="7"/>
  <c r="Z38" i="7"/>
  <c r="J38" i="7"/>
  <c r="X38" i="7"/>
  <c r="V38" i="7"/>
  <c r="L38" i="7"/>
  <c r="T38" i="7"/>
  <c r="R38" i="7"/>
  <c r="AB38" i="7"/>
  <c r="F14" i="3"/>
  <c r="O14" i="3" s="1"/>
  <c r="L16" i="7"/>
  <c r="R16" i="7"/>
  <c r="AB16" i="7"/>
  <c r="J16" i="7"/>
  <c r="Z16" i="7"/>
  <c r="X16" i="7"/>
  <c r="V16" i="7"/>
  <c r="T16" i="7"/>
  <c r="N41" i="7"/>
  <c r="AB39" i="7"/>
  <c r="J39" i="7"/>
  <c r="L39" i="7"/>
  <c r="Z39" i="7"/>
  <c r="X39" i="7"/>
  <c r="V39" i="7"/>
  <c r="T39" i="7"/>
  <c r="R39" i="7"/>
  <c r="F12" i="3"/>
  <c r="O12" i="3" s="1"/>
  <c r="Z14" i="7"/>
  <c r="X14" i="7"/>
  <c r="J14" i="7"/>
  <c r="V14" i="7"/>
  <c r="T14" i="7"/>
  <c r="R14" i="7"/>
  <c r="AB14" i="7"/>
  <c r="L14" i="7"/>
  <c r="V36" i="7"/>
  <c r="L36" i="7"/>
  <c r="T36" i="7"/>
  <c r="Z36" i="7"/>
  <c r="X36" i="7"/>
  <c r="R36" i="7"/>
  <c r="AB36" i="7"/>
  <c r="J36" i="7"/>
  <c r="R26" i="7"/>
  <c r="T26" i="7"/>
  <c r="L26" i="7"/>
  <c r="AB26" i="7"/>
  <c r="J26" i="7"/>
  <c r="Z26" i="7"/>
  <c r="X26" i="7"/>
  <c r="V26" i="7"/>
  <c r="V44" i="7"/>
  <c r="Z44" i="7"/>
  <c r="T44" i="7"/>
  <c r="R44" i="7"/>
  <c r="L44" i="7"/>
  <c r="AB44" i="7"/>
  <c r="J44" i="7"/>
  <c r="X44" i="7"/>
  <c r="N36" i="7"/>
  <c r="N22" i="7"/>
  <c r="Z30" i="7"/>
  <c r="L30" i="7"/>
  <c r="X30" i="7"/>
  <c r="AB30" i="7"/>
  <c r="V30" i="7"/>
  <c r="T30" i="7"/>
  <c r="R30" i="7"/>
  <c r="J30" i="7"/>
  <c r="X29" i="7"/>
  <c r="AB29" i="7"/>
  <c r="V29" i="7"/>
  <c r="T29" i="7"/>
  <c r="R29" i="7"/>
  <c r="J29" i="7"/>
  <c r="Z29" i="7"/>
  <c r="L29" i="7"/>
  <c r="T35" i="7"/>
  <c r="R35" i="7"/>
  <c r="V35" i="7"/>
  <c r="J35" i="7"/>
  <c r="L35" i="7"/>
  <c r="X35" i="7"/>
  <c r="AB35" i="7"/>
  <c r="Z35" i="7"/>
  <c r="X45" i="7"/>
  <c r="AB45" i="7"/>
  <c r="J45" i="7"/>
  <c r="Z45" i="7"/>
  <c r="V45" i="7"/>
  <c r="T45" i="7"/>
  <c r="R45" i="7"/>
  <c r="L45" i="7"/>
  <c r="T43" i="7"/>
  <c r="J43" i="7"/>
  <c r="R43" i="7"/>
  <c r="V43" i="7"/>
  <c r="L43" i="7"/>
  <c r="AB43" i="7"/>
  <c r="X43" i="7"/>
  <c r="Z43" i="7"/>
  <c r="N39" i="7"/>
  <c r="N45" i="7"/>
  <c r="T27" i="7"/>
  <c r="R27" i="7"/>
  <c r="X27" i="7"/>
  <c r="L27" i="7"/>
  <c r="J27" i="7"/>
  <c r="V27" i="7"/>
  <c r="AB27" i="7"/>
  <c r="Z27" i="7"/>
  <c r="L40" i="7"/>
  <c r="J40" i="7"/>
  <c r="AB40" i="7"/>
  <c r="Z40" i="7"/>
  <c r="X40" i="7"/>
  <c r="V40" i="7"/>
  <c r="R40" i="7"/>
  <c r="T40" i="7"/>
  <c r="L33" i="7"/>
  <c r="R33" i="7"/>
  <c r="AB33" i="7"/>
  <c r="J33" i="7"/>
  <c r="T33" i="7"/>
  <c r="Z33" i="7"/>
  <c r="X33" i="7"/>
  <c r="V33" i="7"/>
  <c r="N40" i="7"/>
  <c r="F13" i="3"/>
  <c r="O13" i="3" s="1"/>
  <c r="AB15" i="7"/>
  <c r="J15" i="7"/>
  <c r="Z15" i="7"/>
  <c r="X15" i="7"/>
  <c r="L15" i="7"/>
  <c r="V15" i="7"/>
  <c r="T15" i="7"/>
  <c r="R15" i="7"/>
  <c r="T19" i="7"/>
  <c r="R19" i="7"/>
  <c r="J19" i="7"/>
  <c r="L19" i="7"/>
  <c r="AB19" i="7"/>
  <c r="V19" i="7"/>
  <c r="Z19" i="7"/>
  <c r="X19" i="7"/>
  <c r="AB31" i="7"/>
  <c r="J31" i="7"/>
  <c r="Z31" i="7"/>
  <c r="X31" i="7"/>
  <c r="V31" i="7"/>
  <c r="T31" i="7"/>
  <c r="L31" i="7"/>
  <c r="R31" i="7"/>
  <c r="L32" i="7"/>
  <c r="AB32" i="7"/>
  <c r="J32" i="7"/>
  <c r="Z32" i="7"/>
  <c r="R32" i="7"/>
  <c r="X32" i="7"/>
  <c r="V32" i="7"/>
  <c r="T32" i="7"/>
  <c r="L24" i="7"/>
  <c r="AB24" i="7"/>
  <c r="J24" i="7"/>
  <c r="R24" i="7"/>
  <c r="Z24" i="7"/>
  <c r="X24" i="7"/>
  <c r="V24" i="7"/>
  <c r="T24" i="7"/>
  <c r="N43" i="7"/>
  <c r="N27" i="7"/>
  <c r="N32" i="7"/>
  <c r="N31" i="7"/>
  <c r="N30" i="7"/>
  <c r="U6" i="3"/>
  <c r="X21" i="7"/>
  <c r="V21" i="7"/>
  <c r="T21" i="7"/>
  <c r="AB21" i="7"/>
  <c r="R21" i="7"/>
  <c r="Z21" i="7"/>
  <c r="L21" i="7"/>
  <c r="J21" i="7"/>
  <c r="AB23" i="7"/>
  <c r="J23" i="7"/>
  <c r="Z23" i="7"/>
  <c r="X23" i="7"/>
  <c r="V23" i="7"/>
  <c r="L23" i="7"/>
  <c r="T23" i="7"/>
  <c r="R23" i="7"/>
  <c r="R42" i="7"/>
  <c r="T42" i="7"/>
  <c r="L42" i="7"/>
  <c r="AB42" i="7"/>
  <c r="J42" i="7"/>
  <c r="V42" i="7"/>
  <c r="Z42" i="7"/>
  <c r="X42" i="7"/>
  <c r="N35" i="7"/>
  <c r="N16" i="7"/>
  <c r="F11" i="3"/>
  <c r="O11" i="3" s="1"/>
  <c r="R13" i="7"/>
  <c r="X13" i="7"/>
  <c r="AB13" i="7"/>
  <c r="T13" i="7"/>
  <c r="V13" i="7"/>
  <c r="Z13" i="7"/>
  <c r="J13" i="7"/>
  <c r="L13" i="7"/>
  <c r="N13" i="7"/>
  <c r="F9" i="3"/>
  <c r="O9" i="3" s="1"/>
  <c r="R11" i="7"/>
  <c r="J11" i="7"/>
  <c r="T11" i="7"/>
  <c r="V11" i="7"/>
  <c r="L11" i="7"/>
  <c r="Z11" i="7"/>
  <c r="X11" i="7"/>
  <c r="AB11" i="7"/>
  <c r="N11" i="7"/>
  <c r="F8" i="3"/>
  <c r="O8" i="3" s="1"/>
  <c r="V10" i="7"/>
  <c r="AB10" i="7"/>
  <c r="Z10" i="7"/>
  <c r="L10" i="7"/>
  <c r="J10" i="7"/>
  <c r="X10" i="7"/>
  <c r="T10" i="7"/>
  <c r="R10" i="7"/>
  <c r="N10" i="7"/>
  <c r="F7" i="3"/>
  <c r="O7" i="3" s="1"/>
  <c r="V9" i="7"/>
  <c r="Z9" i="7"/>
  <c r="L9" i="7"/>
  <c r="T9" i="7"/>
  <c r="J9" i="7"/>
  <c r="R9" i="7"/>
  <c r="AB9" i="7"/>
  <c r="X9" i="7"/>
  <c r="N9" i="7"/>
  <c r="AB8" i="7"/>
  <c r="T8" i="7"/>
  <c r="J8" i="7"/>
  <c r="V8" i="7"/>
  <c r="Z8" i="7"/>
  <c r="R8" i="7"/>
  <c r="X8" i="7"/>
  <c r="L8" i="7"/>
  <c r="N8" i="7"/>
  <c r="B6" i="13" l="1"/>
  <c r="P37" i="3"/>
  <c r="U20" i="3"/>
  <c r="U28" i="3"/>
  <c r="Q36" i="3"/>
  <c r="W36" i="3"/>
  <c r="O24" i="3"/>
  <c r="U24" i="3"/>
  <c r="O25" i="3"/>
  <c r="U25" i="3"/>
  <c r="M23" i="3"/>
  <c r="U29" i="3"/>
  <c r="U27" i="3"/>
  <c r="O16" i="3"/>
  <c r="U16" i="3"/>
  <c r="O22" i="3"/>
  <c r="U22" i="3"/>
  <c r="U21" i="3"/>
  <c r="U19" i="3"/>
  <c r="U17" i="3"/>
  <c r="U13" i="3"/>
  <c r="U12" i="3"/>
  <c r="U14" i="3"/>
  <c r="U15" i="3"/>
  <c r="U11" i="3"/>
  <c r="U9" i="3"/>
  <c r="U8" i="3"/>
  <c r="U7" i="3"/>
  <c r="G5" i="3"/>
  <c r="B11" i="13" l="1"/>
  <c r="B9" i="13"/>
  <c r="V5" i="3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E11" i="1" l="1"/>
  <c r="X48" i="1"/>
  <c r="V48" i="1" s="1"/>
  <c r="D9" i="1"/>
  <c r="D11" i="1"/>
  <c r="X34" i="1"/>
  <c r="V34" i="1" s="1"/>
  <c r="O14" i="1"/>
  <c r="Q6" i="1"/>
  <c r="X28" i="1"/>
  <c r="V28" i="1" s="1"/>
  <c r="X42" i="1"/>
  <c r="V42" i="1" s="1"/>
  <c r="E9" i="1"/>
  <c r="U14" i="1"/>
  <c r="G7" i="7" l="1"/>
  <c r="F12" i="7"/>
  <c r="X12" i="7" l="1"/>
  <c r="P12" i="7"/>
  <c r="AB12" i="7"/>
  <c r="T12" i="7"/>
  <c r="R12" i="7"/>
  <c r="G11" i="7"/>
  <c r="N12" i="7"/>
  <c r="J12" i="7"/>
  <c r="Z12" i="7"/>
  <c r="L12" i="7"/>
  <c r="V12" i="7"/>
  <c r="F10" i="3"/>
  <c r="O10" i="3" s="1"/>
  <c r="G9" i="3" l="1"/>
  <c r="U10" i="3"/>
  <c r="V9" i="3" l="1"/>
  <c r="F20" i="7"/>
  <c r="T20" i="7" l="1"/>
  <c r="P20" i="7"/>
  <c r="AB20" i="7"/>
  <c r="X20" i="7"/>
  <c r="R20" i="7"/>
  <c r="L20" i="7"/>
  <c r="N20" i="7"/>
  <c r="J20" i="7"/>
  <c r="V20" i="7"/>
  <c r="G18" i="7"/>
  <c r="F18" i="3"/>
  <c r="O18" i="3" s="1"/>
  <c r="Z20" i="7"/>
  <c r="U18" i="3" l="1"/>
  <c r="G16" i="3"/>
  <c r="V16" i="3" l="1"/>
  <c r="M9" i="3" l="1"/>
  <c r="M16" i="3"/>
  <c r="M5" i="3"/>
  <c r="P16" i="3" l="1"/>
  <c r="P5" i="3"/>
  <c r="P9" i="3"/>
  <c r="D8" i="39"/>
  <c r="D8" i="13"/>
  <c r="P28" i="7" l="1"/>
  <c r="F26" i="3"/>
  <c r="O26" i="3" s="1"/>
  <c r="J28" i="7"/>
  <c r="AB28" i="7"/>
  <c r="Z28" i="7"/>
  <c r="N28" i="7"/>
  <c r="L28" i="7"/>
  <c r="V28" i="7"/>
  <c r="X28" i="7"/>
  <c r="T28" i="7"/>
  <c r="R28" i="7"/>
  <c r="U26" i="3" l="1"/>
  <c r="X25" i="7"/>
  <c r="L25" i="7"/>
  <c r="V25" i="7"/>
  <c r="R25" i="7"/>
  <c r="T25" i="7"/>
  <c r="G25" i="7"/>
  <c r="N25" i="7"/>
  <c r="J25" i="7"/>
  <c r="AB25" i="7"/>
  <c r="Z25" i="7"/>
  <c r="P25" i="7"/>
  <c r="F23" i="3"/>
  <c r="U23" i="3" s="1"/>
  <c r="G23" i="3" l="1"/>
  <c r="V23" i="3" s="1"/>
  <c r="D11" i="39" s="1"/>
  <c r="O23" i="3"/>
  <c r="P23" i="3" l="1"/>
  <c r="D9" i="39" s="1"/>
  <c r="C18" i="39" l="1"/>
  <c r="E18" i="39" s="1"/>
  <c r="C20" i="39"/>
  <c r="E20" i="39" s="1"/>
  <c r="C23" i="39"/>
  <c r="E23" i="39" s="1"/>
  <c r="C22" i="39"/>
  <c r="E22" i="39" s="1"/>
  <c r="D6" i="39"/>
  <c r="C16" i="39"/>
  <c r="E16" i="39" s="1"/>
  <c r="C19" i="39"/>
  <c r="E19" i="39" s="1"/>
  <c r="C21" i="39"/>
  <c r="E21" i="39" s="1"/>
  <c r="C15" i="39"/>
  <c r="C17" i="39"/>
  <c r="E17" i="39" s="1"/>
  <c r="C9" i="42"/>
  <c r="C10" i="42"/>
  <c r="C24" i="39" l="1"/>
  <c r="E15" i="39"/>
  <c r="F34" i="7" l="1"/>
  <c r="AB34" i="7" s="1"/>
  <c r="X34" i="7" l="1"/>
  <c r="N34" i="7"/>
  <c r="L34" i="7"/>
  <c r="F32" i="3"/>
  <c r="O32" i="3" s="1"/>
  <c r="V34" i="7"/>
  <c r="R34" i="7"/>
  <c r="J34" i="7"/>
  <c r="T34" i="7"/>
  <c r="Z34" i="7"/>
  <c r="P34" i="7"/>
  <c r="U32" i="3" l="1"/>
  <c r="F37" i="7"/>
  <c r="R37" i="7" s="1"/>
  <c r="AB37" i="7" l="1"/>
  <c r="L37" i="7"/>
  <c r="N37" i="7"/>
  <c r="V37" i="7"/>
  <c r="F35" i="3"/>
  <c r="O35" i="3" s="1"/>
  <c r="X37" i="7"/>
  <c r="H7" i="7"/>
  <c r="P37" i="7"/>
  <c r="J37" i="7"/>
  <c r="G32" i="7"/>
  <c r="Z37" i="7"/>
  <c r="T37" i="7"/>
  <c r="C10" i="41" l="1"/>
  <c r="C9" i="41"/>
  <c r="H5" i="3"/>
  <c r="G30" i="3"/>
  <c r="U35" i="3"/>
  <c r="C15" i="13" l="1"/>
  <c r="C21" i="13"/>
  <c r="E21" i="13" s="1"/>
  <c r="C17" i="13"/>
  <c r="E17" i="13" s="1"/>
  <c r="C19" i="13"/>
  <c r="E19" i="13" s="1"/>
  <c r="C20" i="13"/>
  <c r="E20" i="13" s="1"/>
  <c r="D6" i="13"/>
  <c r="C22" i="13"/>
  <c r="E22" i="13" s="1"/>
  <c r="C16" i="13"/>
  <c r="E16" i="13" s="1"/>
  <c r="C18" i="13"/>
  <c r="E18" i="13" s="1"/>
  <c r="C23" i="13"/>
  <c r="E23" i="13" s="1"/>
  <c r="V30" i="3"/>
  <c r="P30" i="3"/>
  <c r="Q5" i="3"/>
  <c r="W5" i="3"/>
  <c r="U111" i="33"/>
  <c r="Z111" i="33" s="1"/>
  <c r="AE111" i="33" s="1"/>
  <c r="AJ111" i="33" s="1"/>
  <c r="AO111" i="33" s="1"/>
  <c r="AT111" i="33" s="1"/>
  <c r="P133" i="33" s="1"/>
  <c r="U133" i="33" s="1"/>
  <c r="Z133" i="33" s="1"/>
  <c r="AE133" i="33" s="1"/>
  <c r="AJ133" i="33" s="1"/>
  <c r="AO133" i="33" s="1"/>
  <c r="AT133" i="33" s="1"/>
  <c r="P155" i="33" s="1"/>
  <c r="U155" i="33" s="1"/>
  <c r="Z155" i="33" s="1"/>
  <c r="AE155" i="33" s="1"/>
  <c r="AJ155" i="33" s="1"/>
  <c r="AO155" i="33" s="1"/>
  <c r="AT155" i="33" s="1"/>
  <c r="P177" i="33" s="1"/>
  <c r="U177" i="33" s="1"/>
  <c r="Z177" i="33" s="1"/>
  <c r="AE177" i="33" s="1"/>
  <c r="AJ177" i="33" s="1"/>
  <c r="AO177" i="33" s="1"/>
  <c r="AT177" i="33" s="1"/>
  <c r="P200" i="33" s="1"/>
  <c r="U200" i="33" s="1"/>
  <c r="Z200" i="33" s="1"/>
  <c r="AE200" i="33" s="1"/>
  <c r="AJ200" i="33" s="1"/>
  <c r="AO200" i="33" s="1"/>
  <c r="AT200" i="33" s="1"/>
  <c r="P223" i="33" s="1"/>
  <c r="U223" i="33" s="1"/>
  <c r="Z223" i="33" s="1"/>
  <c r="AE223" i="33" s="1"/>
  <c r="AJ223" i="33" s="1"/>
  <c r="AO223" i="33" s="1"/>
  <c r="AT223" i="33" s="1"/>
  <c r="P246" i="33" s="1"/>
  <c r="U246" i="33" s="1"/>
  <c r="Z246" i="33" s="1"/>
  <c r="AE246" i="33" s="1"/>
  <c r="AJ246" i="33" s="1"/>
  <c r="AO246" i="33" s="1"/>
  <c r="AT246" i="33" s="1"/>
  <c r="P269" i="33" s="1"/>
  <c r="U269" i="33" s="1"/>
  <c r="Z269" i="33" s="1"/>
  <c r="AE269" i="33" s="1"/>
  <c r="AJ269" i="33" s="1"/>
  <c r="AO269" i="33" s="1"/>
  <c r="AT269" i="33" s="1"/>
  <c r="P292" i="33" s="1"/>
  <c r="U292" i="33" s="1"/>
  <c r="Z292" i="33" s="1"/>
  <c r="AE292" i="33" s="1"/>
  <c r="AJ292" i="33" s="1"/>
  <c r="AO292" i="33" s="1"/>
  <c r="AT292" i="33" s="1"/>
  <c r="I107" i="34"/>
  <c r="J107" i="34"/>
  <c r="AQ107" i="34"/>
  <c r="AR107" i="34" s="1"/>
  <c r="K107" i="34" l="1"/>
  <c r="M117" i="34" s="1"/>
  <c r="D9" i="13"/>
  <c r="E15" i="13"/>
  <c r="C24" i="13"/>
  <c r="D11" i="13"/>
  <c r="AS107" i="34"/>
  <c r="AR112" i="34"/>
  <c r="AR114" i="34"/>
  <c r="AR111" i="34"/>
  <c r="AR117" i="34"/>
  <c r="AR109" i="34"/>
  <c r="AR116" i="34"/>
  <c r="AR115" i="34"/>
  <c r="AR110" i="34"/>
  <c r="AR108" i="34"/>
  <c r="AR113" i="34"/>
  <c r="M111" i="34"/>
  <c r="M108" i="34"/>
  <c r="M110" i="34"/>
  <c r="M114" i="34"/>
  <c r="M115" i="34"/>
  <c r="M109" i="34"/>
  <c r="L107" i="34"/>
  <c r="M107" i="34"/>
  <c r="M116" i="34"/>
  <c r="M112" i="34"/>
  <c r="M113" i="34"/>
  <c r="L49" i="38"/>
  <c r="M49" i="38"/>
  <c r="F49" i="38"/>
  <c r="G46" i="38" s="1"/>
  <c r="N49" i="38" l="1"/>
  <c r="H15" i="13"/>
  <c r="H38" i="38"/>
  <c r="B7" i="13" s="1"/>
  <c r="I47" i="3"/>
  <c r="I21" i="13" l="1"/>
  <c r="K21" i="13" s="1"/>
  <c r="I18" i="13"/>
  <c r="K18" i="13" s="1"/>
  <c r="I20" i="13"/>
  <c r="K20" i="13" s="1"/>
  <c r="I22" i="13"/>
  <c r="K22" i="13" s="1"/>
  <c r="I23" i="13"/>
  <c r="K23" i="13" s="1"/>
  <c r="I15" i="13"/>
  <c r="I19" i="13"/>
  <c r="K19" i="13" s="1"/>
  <c r="I16" i="13"/>
  <c r="K16" i="13" s="1"/>
  <c r="D7" i="13"/>
  <c r="I17" i="13"/>
  <c r="K17" i="13" s="1"/>
  <c r="J44" i="3"/>
  <c r="K36" i="3"/>
  <c r="J167" i="8"/>
  <c r="I167" i="8"/>
  <c r="AQ167" i="8"/>
  <c r="K15" i="13" l="1"/>
  <c r="I24" i="13"/>
  <c r="AR167" i="8"/>
  <c r="AR174" i="8"/>
  <c r="AR175" i="8"/>
  <c r="AR176" i="8"/>
  <c r="AR178" i="8"/>
  <c r="AR177" i="8"/>
  <c r="AR179" i="8"/>
  <c r="AR168" i="8"/>
  <c r="AR169" i="8"/>
  <c r="AR170" i="8"/>
  <c r="AR171" i="8"/>
  <c r="AR172" i="8"/>
  <c r="AR173" i="8"/>
  <c r="K167" i="8"/>
  <c r="AS167" i="8"/>
  <c r="M173" i="8" l="1"/>
  <c r="M169" i="8"/>
  <c r="M174" i="8"/>
  <c r="M172" i="8"/>
  <c r="M179" i="8"/>
  <c r="M171" i="8"/>
  <c r="M168" i="8"/>
  <c r="M167" i="8"/>
  <c r="L167" i="8"/>
  <c r="M177" i="8"/>
  <c r="M178" i="8"/>
  <c r="M176" i="8"/>
  <c r="M170" i="8"/>
  <c r="M175" i="8"/>
  <c r="E28" i="39" l="1"/>
  <c r="D28" i="39"/>
  <c r="B28" i="13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<sst xmlns="http://schemas.openxmlformats.org/spreadsheetml/2006/main" count="17109" uniqueCount="829">
  <si>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</si>
  <si>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</si>
  <si>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</si>
  <si>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</si>
  <si>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</si>
  <si>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</si>
  <si>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</si>
  <si>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</si>
  <si>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</si>
  <si>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</si>
  <si>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</si>
  <si>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</si>
  <si>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</si>
  <si>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</si>
  <si>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</si>
  <si>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</si>
  <si>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</si>
  <si>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</si>
  <si>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</si>
  <si>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</si>
  <si>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9"/>
  </si>
  <si>
    <t>月別</t>
    <phoneticPr fontId="9"/>
  </si>
  <si>
    <t>（１）收支狀況</t>
    <phoneticPr fontId="9"/>
  </si>
  <si>
    <t>當月</t>
    <phoneticPr fontId="9"/>
  </si>
  <si>
    <t>※單位：千元</t>
    <phoneticPr fontId="9"/>
  </si>
  <si>
    <t>業績金額</t>
    <phoneticPr fontId="9"/>
  </si>
  <si>
    <t>訂單數量</t>
    <phoneticPr fontId="9"/>
  </si>
  <si>
    <t>半成品報廢</t>
    <phoneticPr fontId="9"/>
  </si>
  <si>
    <t>半成品超用</t>
    <phoneticPr fontId="9"/>
  </si>
  <si>
    <t>固定產線</t>
    <phoneticPr fontId="9"/>
  </si>
  <si>
    <t>教育訓練</t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</si>
  <si>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</si>
  <si>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9"/>
  </si>
  <si>
    <t>（３）業績構成比</t>
    <phoneticPr fontId="9"/>
  </si>
  <si>
    <t>（４）訂單數量構成比</t>
    <phoneticPr fontId="9"/>
  </si>
  <si>
    <t>飯糰</t>
    <phoneticPr fontId="9"/>
  </si>
  <si>
    <t>大口飯糰</t>
    <phoneticPr fontId="9"/>
  </si>
  <si>
    <t>便當</t>
    <phoneticPr fontId="9"/>
  </si>
  <si>
    <t>調理麵包</t>
    <phoneticPr fontId="9"/>
  </si>
  <si>
    <t>袋裝調理麵包</t>
    <phoneticPr fontId="9"/>
  </si>
  <si>
    <t>義大利麵</t>
    <phoneticPr fontId="9"/>
  </si>
  <si>
    <t>調理包</t>
    <phoneticPr fontId="9"/>
  </si>
  <si>
    <t>比例</t>
    <phoneticPr fontId="9"/>
  </si>
  <si>
    <t>作業原因</t>
    <phoneticPr fontId="9"/>
  </si>
  <si>
    <t>規格原因</t>
    <phoneticPr fontId="9"/>
  </si>
  <si>
    <t>調理麵</t>
    <phoneticPr fontId="9"/>
  </si>
  <si>
    <t>（６）人時生產性前幾名品項</t>
    <phoneticPr fontId="9"/>
  </si>
  <si>
    <t>人數</t>
    <phoneticPr fontId="9"/>
  </si>
  <si>
    <t>排名</t>
    <phoneticPr fontId="9"/>
  </si>
  <si>
    <t>產能</t>
    <phoneticPr fontId="9"/>
  </si>
  <si>
    <t>人時生產性</t>
    <phoneticPr fontId="9"/>
  </si>
  <si>
    <t>主要原因&amp;對策</t>
  </si>
  <si>
    <t>主要原因&amp;對策</t>
    <phoneticPr fontId="9"/>
  </si>
  <si>
    <t>（８）報廢原因別前幾名品項</t>
    <phoneticPr fontId="9"/>
  </si>
  <si>
    <t>半成品名</t>
    <phoneticPr fontId="9"/>
  </si>
  <si>
    <t>單價</t>
    <phoneticPr fontId="9"/>
  </si>
  <si>
    <t>報廢率</t>
    <phoneticPr fontId="9"/>
  </si>
  <si>
    <t>數量</t>
    <phoneticPr fontId="9"/>
  </si>
  <si>
    <t>實績</t>
    <phoneticPr fontId="9"/>
  </si>
  <si>
    <t>前幾名合計比例</t>
    <phoneticPr fontId="9"/>
  </si>
  <si>
    <t>前幾名合計金額</t>
    <phoneticPr fontId="9"/>
  </si>
  <si>
    <t>※補充</t>
    <phoneticPr fontId="9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</si>
  <si>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9"/>
  </si>
  <si>
    <t>實施率</t>
    <phoneticPr fontId="9"/>
  </si>
  <si>
    <t>（５）品群別人時生產性</t>
    <phoneticPr fontId="9"/>
  </si>
  <si>
    <t>勞務成本</t>
    <phoneticPr fontId="9"/>
  </si>
  <si>
    <t>勞務費率</t>
    <phoneticPr fontId="9"/>
  </si>
  <si>
    <t>比例</t>
    <phoneticPr fontId="9"/>
  </si>
  <si>
    <t>前月</t>
    <phoneticPr fontId="9"/>
  </si>
  <si>
    <t>差異</t>
    <phoneticPr fontId="9"/>
  </si>
  <si>
    <t>KPI</t>
    <phoneticPr fontId="9"/>
  </si>
  <si>
    <t>當月</t>
    <phoneticPr fontId="9"/>
  </si>
  <si>
    <t>（２）ＫＰＩ達成進度</t>
    <phoneticPr fontId="9"/>
  </si>
  <si>
    <t>（７）原因別分析</t>
    <phoneticPr fontId="9"/>
  </si>
  <si>
    <t>月別</t>
    <phoneticPr fontId="9"/>
  </si>
  <si>
    <t>工廠名</t>
    <phoneticPr fontId="9"/>
  </si>
  <si>
    <t>手巻卵黄雞絞肉</t>
    <phoneticPr fontId="9"/>
  </si>
  <si>
    <t>減少暫時停止生產,人時UP</t>
    <phoneticPr fontId="9"/>
  </si>
  <si>
    <t>因組裝2食材,人員增加,產速減少</t>
    <phoneticPr fontId="9"/>
  </si>
  <si>
    <t>透由調整速度提升。</t>
    <phoneticPr fontId="9"/>
  </si>
  <si>
    <t>直巻明太子美奶茲</t>
    <phoneticPr fontId="9"/>
  </si>
  <si>
    <t>大口飯糰燒肉美奶滋</t>
    <phoneticPr fontId="9"/>
  </si>
  <si>
    <t>因摺疊增員。實施教育訓練。</t>
    <phoneticPr fontId="9"/>
  </si>
  <si>
    <t>明太子海苔便當</t>
    <phoneticPr fontId="9"/>
  </si>
  <si>
    <t>指導鋪開炒柴魚片</t>
    <phoneticPr fontId="9"/>
  </si>
  <si>
    <t>肉狀態不良，已連動開發</t>
    <phoneticPr fontId="9"/>
  </si>
  <si>
    <t>油炸白身魚</t>
    <phoneticPr fontId="9"/>
  </si>
  <si>
    <t>油調過多報廢。變更條件。</t>
    <phoneticPr fontId="9"/>
  </si>
  <si>
    <t>川燙蝦子拌醬</t>
    <phoneticPr fontId="9"/>
  </si>
  <si>
    <t>蝦子入數不足</t>
    <phoneticPr fontId="9"/>
  </si>
  <si>
    <t>特製醬汁炙燒牛五花便當</t>
    <phoneticPr fontId="9"/>
  </si>
  <si>
    <t>牛五花醬汁</t>
    <phoneticPr fontId="9"/>
  </si>
  <si>
    <t>難度有差異。調理指導。</t>
    <phoneticPr fontId="9"/>
  </si>
  <si>
    <t>因原料變更。</t>
    <phoneticPr fontId="9"/>
  </si>
  <si>
    <t>牛五花燒成</t>
    <phoneticPr fontId="9"/>
  </si>
  <si>
    <t>大口飯糰三種起司午餐肉</t>
    <phoneticPr fontId="9"/>
  </si>
  <si>
    <t>３種起司燒成</t>
    <phoneticPr fontId="9"/>
  </si>
  <si>
    <t>與燒成範本不同。</t>
    <phoneticPr fontId="9"/>
  </si>
  <si>
    <t>燒成過多，調整調理條件。</t>
    <phoneticPr fontId="9"/>
  </si>
  <si>
    <t>超用率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</si>
  <si>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</si>
  <si>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</si>
  <si>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</si>
  <si>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</si>
  <si>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9"/>
  </si>
  <si>
    <t>超用率</t>
    <phoneticPr fontId="9"/>
  </si>
  <si>
    <t>日期</t>
    <phoneticPr fontId="12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</si>
  <si>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</si>
  <si>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</si>
  <si>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</si>
  <si>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</si>
  <si>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</si>
  <si>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業績(元)</t>
    <phoneticPr fontId="12" type="noConversion"/>
  </si>
  <si>
    <t>比例(%)</t>
    <phoneticPr fontId="12" type="noConversion"/>
  </si>
  <si>
    <t>三</t>
    <phoneticPr fontId="12" type="noConversion"/>
  </si>
  <si>
    <t>四</t>
    <phoneticPr fontId="12" type="noConversion"/>
  </si>
  <si>
    <t>五</t>
    <phoneticPr fontId="12" type="noConversion"/>
  </si>
  <si>
    <t>六</t>
    <phoneticPr fontId="12" type="noConversion"/>
  </si>
  <si>
    <t>日</t>
    <phoneticPr fontId="12" type="noConversion"/>
  </si>
  <si>
    <t>一</t>
    <phoneticPr fontId="12" type="noConversion"/>
  </si>
  <si>
    <t>二</t>
    <phoneticPr fontId="12" type="noConversion"/>
  </si>
  <si>
    <t>八</t>
    <phoneticPr fontId="12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</si>
  <si>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2" type="noConversion"/>
  </si>
  <si>
    <t>週累積</t>
    <phoneticPr fontId="12" type="noConversion"/>
  </si>
  <si>
    <t>月累積</t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</si>
  <si>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</si>
  <si>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t>營業額(元)</t>
    <phoneticPr fontId="12" type="noConversion"/>
  </si>
  <si>
    <t>訂單數量(個)</t>
    <phoneticPr fontId="12" type="noConversion"/>
  </si>
  <si>
    <t>材料費(元)</t>
    <phoneticPr fontId="12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</si>
  <si>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2" type="noConversion"/>
  </si>
  <si>
    <t>材料費率（材料費／營業額）</t>
    <phoneticPr fontId="12" type="noConversion"/>
  </si>
  <si>
    <t>勞務成本（全廠人事成本）</t>
    <phoneticPr fontId="12" type="noConversion"/>
  </si>
  <si>
    <t>勞務費率（勞務成本／營業額）</t>
    <phoneticPr fontId="12" type="noConversion"/>
  </si>
  <si>
    <t>（２）ＫＰＩ達成進度</t>
    <phoneticPr fontId="9"/>
  </si>
  <si>
    <t>一配</t>
    <phoneticPr fontId="12" type="noConversion"/>
  </si>
  <si>
    <t>二配</t>
    <phoneticPr fontId="12" type="noConversion"/>
  </si>
  <si>
    <t>營業額</t>
    <phoneticPr fontId="12" type="noConversion"/>
  </si>
  <si>
    <t>主食</t>
  </si>
  <si>
    <t>主食</t>
    <phoneticPr fontId="12" type="noConversion"/>
  </si>
  <si>
    <t>熱食義麵</t>
  </si>
  <si>
    <t>季節調理麵</t>
  </si>
  <si>
    <t>微波小吃</t>
  </si>
  <si>
    <t>微波小吃</t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</si>
  <si>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</si>
  <si>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</si>
  <si>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</si>
  <si>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</si>
  <si>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t>合計</t>
    <phoneticPr fontId="12" type="noConversion"/>
  </si>
  <si>
    <t>（４）訂單數量構成比</t>
    <phoneticPr fontId="9"/>
  </si>
  <si>
    <t>商品名稱</t>
    <phoneticPr fontId="12" type="noConversion"/>
  </si>
  <si>
    <t>產線配置圖</t>
    <phoneticPr fontId="12" type="noConversion"/>
  </si>
  <si>
    <t>計畫</t>
    <phoneticPr fontId="12" type="noConversion"/>
  </si>
  <si>
    <t>人數</t>
    <phoneticPr fontId="12" type="noConversion"/>
  </si>
  <si>
    <t>產能／時</t>
    <phoneticPr fontId="12" type="noConversion"/>
  </si>
  <si>
    <t>實際</t>
    <phoneticPr fontId="12" type="noConversion"/>
  </si>
  <si>
    <t>生產實績</t>
    <phoneticPr fontId="12" type="noConversion"/>
  </si>
  <si>
    <t>人時性</t>
    <phoneticPr fontId="12" type="noConversion"/>
  </si>
  <si>
    <t>品群</t>
    <phoneticPr fontId="12" type="noConversion"/>
  </si>
  <si>
    <t>平均人時性</t>
    <phoneticPr fontId="12" type="noConversion"/>
  </si>
  <si>
    <t>日期</t>
    <phoneticPr fontId="12" type="noConversion"/>
  </si>
  <si>
    <t>日報</t>
    <phoneticPr fontId="12" type="noConversion"/>
  </si>
  <si>
    <t>資料繳交</t>
    <phoneticPr fontId="12" type="noConversion"/>
  </si>
  <si>
    <t>五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</si>
  <si>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</si>
  <si>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</si>
  <si>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</si>
  <si>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六</t>
    <phoneticPr fontId="12" type="noConversion"/>
  </si>
  <si>
    <t>日</t>
    <phoneticPr fontId="12" type="noConversion"/>
  </si>
  <si>
    <t>一</t>
    <phoneticPr fontId="12" type="noConversion"/>
  </si>
  <si>
    <t>產線配置圖－每週更新</t>
    <phoneticPr fontId="12" type="noConversion"/>
  </si>
  <si>
    <t>排名</t>
    <phoneticPr fontId="12" type="noConversion"/>
  </si>
  <si>
    <t>製程不穩</t>
    <phoneticPr fontId="9"/>
  </si>
  <si>
    <t>研發設定</t>
    <phoneticPr fontId="9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</si>
  <si>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</si>
  <si>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</si>
  <si>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</si>
  <si>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</si>
  <si>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</si>
  <si>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</si>
  <si>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</si>
  <si>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</si>
  <si>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</si>
  <si>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</si>
  <si>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</si>
  <si>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</si>
  <si>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</si>
  <si>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</si>
  <si>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</si>
  <si>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</si>
  <si>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</si>
  <si>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</si>
  <si>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</si>
  <si>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</si>
  <si>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9"/>
  </si>
  <si>
    <t>品群</t>
    <phoneticPr fontId="9"/>
  </si>
  <si>
    <t>抓樣不穩</t>
    <phoneticPr fontId="9"/>
  </si>
  <si>
    <t>原物料規格</t>
    <phoneticPr fontId="9"/>
  </si>
  <si>
    <t>其他原因</t>
    <phoneticPr fontId="9"/>
  </si>
  <si>
    <t>類型</t>
    <phoneticPr fontId="12" type="noConversion"/>
  </si>
  <si>
    <t>類型</t>
    <phoneticPr fontId="12" type="noConversion"/>
  </si>
  <si>
    <t>製程不穩</t>
    <phoneticPr fontId="12" type="noConversion"/>
  </si>
  <si>
    <t>作業原因</t>
    <phoneticPr fontId="9"/>
  </si>
  <si>
    <t>類型</t>
    <phoneticPr fontId="12" type="noConversion"/>
  </si>
  <si>
    <t>原料原因</t>
    <phoneticPr fontId="9"/>
  </si>
  <si>
    <t>個／MH</t>
    <phoneticPr fontId="9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</si>
  <si>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</si>
  <si>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t>項目</t>
    <phoneticPr fontId="12" type="noConversion"/>
  </si>
  <si>
    <t>半成品-報廢(%)</t>
    <phoneticPr fontId="9"/>
  </si>
  <si>
    <t>半成品-超用(%)</t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</si>
  <si>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</si>
  <si>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▼1</t>
    <phoneticPr fontId="9"/>
  </si>
  <si>
    <t>▼3</t>
    <phoneticPr fontId="9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</si>
  <si>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2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</si>
  <si>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</si>
  <si>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</si>
  <si>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▼2</t>
    <phoneticPr fontId="9"/>
  </si>
  <si>
    <t>▼4</t>
    <phoneticPr fontId="9"/>
  </si>
  <si>
    <t>▼5</t>
    <phoneticPr fontId="9"/>
  </si>
  <si>
    <t>▼1</t>
    <phoneticPr fontId="9"/>
  </si>
  <si>
    <t>▼4</t>
    <phoneticPr fontId="9"/>
  </si>
  <si>
    <t>（８）報廢原因別前幾名品項</t>
    <phoneticPr fontId="12" type="noConversion"/>
  </si>
  <si>
    <t>原物料規格</t>
  </si>
  <si>
    <t>研發設定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</si>
  <si>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</si>
  <si>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</si>
  <si>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</si>
  <si>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t>主食(091,092,093,094,095)</t>
    <phoneticPr fontId="12" type="noConversion"/>
  </si>
  <si>
    <t>實績</t>
    <phoneticPr fontId="12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</si>
  <si>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</si>
  <si>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</si>
  <si>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t>微波小吃(153,154,155)</t>
    <phoneticPr fontId="12" type="noConversion"/>
  </si>
  <si>
    <t>五</t>
    <phoneticPr fontId="12" type="noConversion"/>
  </si>
  <si>
    <t>展開量高於１０5％</t>
    <phoneticPr fontId="12" type="noConversion"/>
  </si>
  <si>
    <t>展開量高於１０5％</t>
    <phoneticPr fontId="9"/>
  </si>
  <si>
    <t>展開量高於１０5％</t>
    <phoneticPr fontId="9"/>
  </si>
  <si>
    <t>展開量高於１０５％</t>
    <phoneticPr fontId="9"/>
  </si>
  <si>
    <t>三明治</t>
  </si>
  <si>
    <t>調理麵包</t>
  </si>
  <si>
    <t>沙拉</t>
  </si>
  <si>
    <t>沙拉</t>
    <phoneticPr fontId="12" type="noConversion"/>
  </si>
  <si>
    <t>沙拉(141)</t>
    <phoneticPr fontId="12" type="noConversion"/>
  </si>
  <si>
    <t>三明治(106)</t>
    <phoneticPr fontId="12" type="noConversion"/>
  </si>
  <si>
    <t>三明治　１０６</t>
    <phoneticPr fontId="12" type="noConversion"/>
  </si>
  <si>
    <t>調理麵包　１０７</t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</si>
  <si>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2" type="noConversion"/>
  </si>
  <si>
    <t>沙拉　１４１</t>
    <phoneticPr fontId="12" type="noConversion"/>
  </si>
  <si>
    <t>三明治</t>
    <phoneticPr fontId="12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</si>
  <si>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2" type="noConversion"/>
  </si>
  <si>
    <t>（3）業績構成比</t>
    <phoneticPr fontId="12" type="noConversion"/>
  </si>
  <si>
    <t>日期</t>
    <phoneticPr fontId="12" type="noConversion"/>
  </si>
  <si>
    <t>訂單量</t>
    <phoneticPr fontId="12" type="noConversion"/>
  </si>
  <si>
    <t>主食</t>
    <phoneticPr fontId="12" type="noConversion"/>
  </si>
  <si>
    <t>微波小吃</t>
    <phoneticPr fontId="12" type="noConversion"/>
  </si>
  <si>
    <t>日</t>
    <phoneticPr fontId="12" type="noConversion"/>
  </si>
  <si>
    <t>週累積</t>
    <phoneticPr fontId="12" type="noConversion"/>
  </si>
  <si>
    <t>月累積</t>
    <phoneticPr fontId="12" type="noConversion"/>
  </si>
  <si>
    <t>一配</t>
    <phoneticPr fontId="12" type="noConversion"/>
  </si>
  <si>
    <t>二配</t>
    <phoneticPr fontId="12" type="noConversion"/>
  </si>
  <si>
    <t>合計</t>
    <phoneticPr fontId="12" type="noConversion"/>
  </si>
  <si>
    <t>訂單數</t>
    <phoneticPr fontId="12" type="noConversion"/>
  </si>
  <si>
    <t>比例(%)</t>
    <phoneticPr fontId="12" type="noConversion"/>
  </si>
  <si>
    <t>八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</si>
  <si>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</si>
  <si>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</si>
  <si>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</si>
  <si>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</si>
  <si>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</si>
  <si>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</si>
  <si>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日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</si>
  <si>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</si>
  <si>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</si>
  <si>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</si>
  <si>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三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</si>
  <si>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</si>
  <si>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</si>
  <si>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</si>
  <si>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六</t>
    <phoneticPr fontId="12" type="noConversion"/>
  </si>
  <si>
    <t>（4）訂單數量構成比</t>
    <phoneticPr fontId="12" type="noConversion"/>
  </si>
  <si>
    <t>品類訂單量</t>
    <phoneticPr fontId="12" type="noConversion"/>
  </si>
  <si>
    <t>品類業績</t>
    <phoneticPr fontId="12" type="noConversion"/>
  </si>
  <si>
    <t>三明治</t>
    <phoneticPr fontId="12" type="noConversion"/>
  </si>
  <si>
    <t>沙拉</t>
    <phoneticPr fontId="12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</si>
  <si>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2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</si>
  <si>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</t>
    </r>
    <phoneticPr fontId="12" type="noConversion"/>
  </si>
  <si>
    <r>
      <t>季節調理</t>
    </r>
    <r>
      <rPr>
        <sz val="11"/>
        <color theme="1"/>
        <rFont val="Meiryo UI"/>
        <family val="2"/>
      </rPr>
      <t>麵</t>
    </r>
  </si>
  <si>
    <r>
      <t>調理</t>
    </r>
    <r>
      <rPr>
        <sz val="11"/>
        <color theme="1"/>
        <rFont val="細明體"/>
        <family val="3"/>
        <charset val="136"/>
      </rPr>
      <t>麵</t>
    </r>
    <r>
      <rPr>
        <sz val="11"/>
        <color theme="1"/>
        <rFont val="Meiryo UI"/>
        <family val="2"/>
        <charset val="128"/>
      </rPr>
      <t>包</t>
    </r>
    <phoneticPr fontId="12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</si>
  <si>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</si>
  <si>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</si>
  <si>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9"/>
  </si>
  <si>
    <t>主食</t>
    <phoneticPr fontId="12" type="noConversion"/>
  </si>
  <si>
    <t>主食</t>
    <phoneticPr fontId="12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</si>
  <si>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2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</si>
  <si>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2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</si>
  <si>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</si>
  <si>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2" type="noConversion"/>
  </si>
  <si>
    <t>微波小吃</t>
    <phoneticPr fontId="12" type="noConversion"/>
  </si>
  <si>
    <t>三明治</t>
    <phoneticPr fontId="12" type="noConversion"/>
  </si>
  <si>
    <t>三明治</t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</si>
  <si>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</t>
    </r>
    <phoneticPr fontId="12" type="noConversion"/>
  </si>
  <si>
    <t>沙拉</t>
    <phoneticPr fontId="12" type="noConversion"/>
  </si>
  <si>
    <t>沙拉</t>
    <phoneticPr fontId="12" type="noConversion"/>
  </si>
  <si>
    <t>月別</t>
    <phoneticPr fontId="9"/>
  </si>
  <si>
    <t>週別</t>
    <phoneticPr fontId="12" type="noConversion"/>
  </si>
  <si>
    <t>（２）ＫＰＩ達成進度</t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</si>
  <si>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</si>
  <si>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2" type="noConversion"/>
  </si>
  <si>
    <t>日期</t>
    <phoneticPr fontId="12" type="noConversion"/>
  </si>
  <si>
    <t xml:space="preserve">半成品報廢(%) </t>
    <phoneticPr fontId="12" type="noConversion"/>
  </si>
  <si>
    <t>日</t>
    <phoneticPr fontId="12" type="noConversion"/>
  </si>
  <si>
    <t>週平均</t>
    <phoneticPr fontId="12" type="noConversion"/>
  </si>
  <si>
    <t>月平均</t>
    <phoneticPr fontId="12" type="noConversion"/>
  </si>
  <si>
    <t>月平均</t>
    <phoneticPr fontId="12" type="noConversion"/>
  </si>
  <si>
    <t>週平均</t>
    <phoneticPr fontId="12" type="noConversion"/>
  </si>
  <si>
    <t>日</t>
    <phoneticPr fontId="12" type="noConversion"/>
  </si>
  <si>
    <t>八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</si>
  <si>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</si>
  <si>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</si>
  <si>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</si>
  <si>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</si>
  <si>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</si>
  <si>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</si>
  <si>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六</t>
    <phoneticPr fontId="12" type="noConversion"/>
  </si>
  <si>
    <t>四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</si>
  <si>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</si>
  <si>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</si>
  <si>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</si>
  <si>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五</t>
    <phoneticPr fontId="12" type="noConversion"/>
  </si>
  <si>
    <t>月平均人時性</t>
    <phoneticPr fontId="12" type="noConversion"/>
  </si>
  <si>
    <t>前週比</t>
    <phoneticPr fontId="12" type="noConversion"/>
  </si>
  <si>
    <t>前週比</t>
    <phoneticPr fontId="12" type="noConversion"/>
  </si>
  <si>
    <t>前週比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</si>
  <si>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</si>
  <si>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</si>
  <si>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t>業績金額</t>
    <phoneticPr fontId="12" type="noConversion"/>
  </si>
  <si>
    <t>項目</t>
    <phoneticPr fontId="12" type="noConversion"/>
  </si>
  <si>
    <t>展開量高於１０5％</t>
    <phoneticPr fontId="9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</si>
  <si>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</si>
  <si>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</si>
  <si>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抓樣不穩</t>
    <phoneticPr fontId="9"/>
  </si>
  <si>
    <t>比例</t>
    <phoneticPr fontId="9"/>
  </si>
  <si>
    <t>報廢</t>
    <phoneticPr fontId="9"/>
  </si>
  <si>
    <t>超用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</si>
  <si>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</si>
  <si>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</si>
  <si>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</si>
  <si>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2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</si>
  <si>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</si>
  <si>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</si>
  <si>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t>業績金額</t>
    <phoneticPr fontId="12" type="noConversion"/>
  </si>
  <si>
    <t>項目</t>
    <phoneticPr fontId="12" type="noConversion"/>
  </si>
  <si>
    <t>展開量高於１０5％</t>
    <phoneticPr fontId="9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</si>
  <si>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</si>
  <si>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</si>
  <si>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抓樣不穩</t>
    <phoneticPr fontId="9"/>
  </si>
  <si>
    <t>比例</t>
    <phoneticPr fontId="9"/>
  </si>
  <si>
    <t>比例</t>
    <phoneticPr fontId="9"/>
  </si>
  <si>
    <t>報廢</t>
    <phoneticPr fontId="9"/>
  </si>
  <si>
    <t>超用</t>
    <phoneticPr fontId="9"/>
  </si>
  <si>
    <t>超用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</si>
  <si>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</si>
  <si>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</si>
  <si>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</si>
  <si>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2" type="noConversion"/>
  </si>
  <si>
    <t>w2</t>
  </si>
  <si>
    <t>w3</t>
  </si>
  <si>
    <t>w4</t>
  </si>
  <si>
    <t>w5</t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</si>
  <si>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</si>
  <si>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t>日期</t>
    <phoneticPr fontId="12" type="noConversion"/>
  </si>
  <si>
    <t>分析原因</t>
    <phoneticPr fontId="12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</si>
  <si>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</si>
  <si>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次數</t>
    <phoneticPr fontId="12" type="noConversion"/>
  </si>
  <si>
    <t>分析原因（件）</t>
    <phoneticPr fontId="12" type="noConversion"/>
  </si>
  <si>
    <t>報廢金額</t>
    <phoneticPr fontId="12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</si>
  <si>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2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</si>
  <si>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2" type="noConversion"/>
  </si>
  <si>
    <t>補單占比</t>
    <phoneticPr fontId="12" type="noConversion"/>
  </si>
  <si>
    <t>總件數</t>
    <phoneticPr fontId="12" type="noConversion"/>
  </si>
  <si>
    <t>展開量105%</t>
    <phoneticPr fontId="12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</si>
  <si>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2" type="noConversion"/>
  </si>
  <si>
    <t>研發設定</t>
    <phoneticPr fontId="12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</si>
  <si>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2" type="noConversion"/>
  </si>
  <si>
    <t>五</t>
    <phoneticPr fontId="12" type="noConversion"/>
  </si>
  <si>
    <t>六</t>
    <phoneticPr fontId="12" type="noConversion"/>
  </si>
  <si>
    <t>月合計</t>
    <phoneticPr fontId="12" type="noConversion"/>
  </si>
  <si>
    <t>日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</si>
  <si>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</si>
  <si>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</si>
  <si>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</si>
  <si>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占比</t>
    <phoneticPr fontId="12" type="noConversion"/>
  </si>
  <si>
    <t>金額</t>
    <phoneticPr fontId="12" type="noConversion"/>
  </si>
  <si>
    <t>四</t>
    <phoneticPr fontId="12" type="noConversion"/>
  </si>
  <si>
    <t>日期</t>
    <phoneticPr fontId="12" type="noConversion"/>
  </si>
  <si>
    <t>分析原因</t>
    <phoneticPr fontId="12" type="noConversion"/>
  </si>
  <si>
    <t>次數</t>
    <phoneticPr fontId="12" type="noConversion"/>
  </si>
  <si>
    <t>分析原因（件）</t>
    <phoneticPr fontId="12" type="noConversion"/>
  </si>
  <si>
    <t>補單占比</t>
    <phoneticPr fontId="12" type="noConversion"/>
  </si>
  <si>
    <t>總件數</t>
    <phoneticPr fontId="12" type="noConversion"/>
  </si>
  <si>
    <t>展開量105%</t>
    <phoneticPr fontId="12" type="noConversion"/>
  </si>
  <si>
    <t>製程不穩</t>
    <phoneticPr fontId="12" type="noConversion"/>
  </si>
  <si>
    <t>原物料規格</t>
    <phoneticPr fontId="12" type="noConversion"/>
  </si>
  <si>
    <t>研發設定</t>
    <phoneticPr fontId="12" type="noConversion"/>
  </si>
  <si>
    <t>其他原因</t>
    <phoneticPr fontId="12" type="noConversion"/>
  </si>
  <si>
    <t>五</t>
    <phoneticPr fontId="12" type="noConversion"/>
  </si>
  <si>
    <t>w1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</si>
  <si>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</si>
  <si>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</si>
  <si>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</si>
  <si>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五</t>
    <phoneticPr fontId="12" type="noConversion"/>
  </si>
  <si>
    <t>占比</t>
    <phoneticPr fontId="12" type="noConversion"/>
  </si>
  <si>
    <t>金額</t>
    <phoneticPr fontId="12" type="noConversion"/>
  </si>
  <si>
    <t>四</t>
    <phoneticPr fontId="12" type="noConversion"/>
  </si>
  <si>
    <t>金額</t>
    <phoneticPr fontId="12" type="noConversion"/>
  </si>
  <si>
    <t>二配煸椒烘蛋飯</t>
  </si>
  <si>
    <t>二配川味麻婆燒豆腐燴飯</t>
  </si>
  <si>
    <t>二配港式香滑嫩蛋牛肉燴飯</t>
  </si>
  <si>
    <t>二配金咖哩濃厚辛辣咖哩飯</t>
  </si>
  <si>
    <t>二配美味蟹煲</t>
  </si>
  <si>
    <t>鐵板滑蛋炸豬排丼</t>
  </si>
  <si>
    <t>極上炙烤親子丼</t>
  </si>
  <si>
    <t>紅燒纖牛若風味燴飯</t>
  </si>
  <si>
    <t>海老鰻魚丼滋丼</t>
  </si>
  <si>
    <t>二配金咖哩果香甘口咖哩飯</t>
  </si>
  <si>
    <t>二配極旨黑咖哩漢堡排飯</t>
  </si>
  <si>
    <t>二配黑胡椒素豬若飯</t>
  </si>
  <si>
    <t>二配香辣醬蒜味香腸蛋炒飯</t>
  </si>
  <si>
    <t>二配香拌海鮮醬肉絲蛋炒飯</t>
  </si>
  <si>
    <t>二配粗飽系雞排炒飯</t>
  </si>
  <si>
    <t>古早味炒炊粉</t>
  </si>
  <si>
    <t>剝皮辣椒雞湯</t>
  </si>
  <si>
    <t>溏心蛋洋芋沙拉</t>
  </si>
  <si>
    <t>經典總匯三明治</t>
  </si>
  <si>
    <t>肉鬆火腿三明治</t>
  </si>
  <si>
    <t>紐奧良風味烤雞鮮蔬三明治</t>
  </si>
  <si>
    <t>起司芋見肉鬆三明治</t>
  </si>
  <si>
    <t>藍莓優格三明治(114年)</t>
  </si>
  <si>
    <t>鮪魚起司溏心蛋三明治</t>
  </si>
  <si>
    <t>瘋狂起司三明治(113年)</t>
  </si>
  <si>
    <t>蛋蛋嘉年華三明治</t>
  </si>
  <si>
    <t>醬燒烤雞三明治</t>
  </si>
  <si>
    <t>輕乳酪巧克力三明治</t>
  </si>
  <si>
    <t>好多菜三明治</t>
  </si>
  <si>
    <t>三重火腿三明治</t>
  </si>
  <si>
    <t>香鬆起司蛋三明治(114年)</t>
  </si>
  <si>
    <t>火腿起司蛋三明治</t>
  </si>
  <si>
    <t>雞蛋沙拉三明治</t>
  </si>
  <si>
    <t>豬肉起司蛋堡</t>
  </si>
  <si>
    <t>豬肉起司堡</t>
  </si>
  <si>
    <t>經典雙牛起司堡(113年)</t>
  </si>
  <si>
    <t>美式起司巨牛堡</t>
  </si>
  <si>
    <t>哞哞奶香白醬火腿蛋堡</t>
  </si>
  <si>
    <t>美式雞腿堡</t>
  </si>
  <si>
    <t>香雞蛋堡(112年)</t>
  </si>
  <si>
    <t>黃金魚堡</t>
  </si>
  <si>
    <t>大麥雙蛋白豬肉堡</t>
  </si>
  <si>
    <t>美式熱狗堡</t>
  </si>
  <si>
    <t>超HOT雞腿堡(114年)</t>
  </si>
  <si>
    <t>青醬優格雞肉握沙拉(113年)</t>
  </si>
  <si>
    <t>青檸烤雞握沙拉(113年)</t>
  </si>
  <si>
    <t>地瓜瓜握沙拉</t>
  </si>
  <si>
    <t>厚蛋時蔬握沙拉</t>
  </si>
  <si>
    <t>蔥鹽雞肉麵沙拉(114年)</t>
  </si>
  <si>
    <t>莎莎烤雞麵沙拉</t>
  </si>
  <si>
    <t>烤鹹蛋黃碎</t>
  </si>
  <si>
    <t>調理端</t>
  </si>
  <si>
    <t>蒸海鮮醬(料)</t>
  </si>
  <si>
    <t>川燙醃嫩化淨零碳排牛肉片</t>
  </si>
  <si>
    <t>電解消毒美生菜(三明治用)</t>
  </si>
  <si>
    <t>原物料</t>
  </si>
  <si>
    <t>原物料特性，梗葉比例重量差異，抓樣不穩</t>
  </si>
  <si>
    <t>共用類</t>
  </si>
  <si>
    <t>114年自製芋頭餡</t>
  </si>
  <si>
    <t>電解消毒混合蔥鹽蔬菜絲</t>
  </si>
  <si>
    <t>(V)川燙油菜2.5cm</t>
  </si>
  <si>
    <t>原物料特性，調理後持續出水導致殘水率高</t>
  </si>
  <si>
    <t>(V)炒冬瓜</t>
  </si>
  <si>
    <t>調理製程，狀態細碎</t>
  </si>
  <si>
    <t>川燙青紅辣椒圓片</t>
  </si>
  <si>
    <t>組合室</t>
  </si>
  <si>
    <t>組裝量少，人員抓樣不穩</t>
  </si>
  <si>
    <t>( V)烤紫洋蔥絲</t>
  </si>
  <si>
    <t>生產餘料，人員抓樣不穩</t>
  </si>
  <si>
    <t>溏心洋芋沙拉(113.06)</t>
  </si>
  <si>
    <t>冰杓定量挖取(使用量上會較起伏)</t>
  </si>
  <si>
    <t>切新重煙燻火腿0.9mm</t>
  </si>
  <si>
    <t>開發設定</t>
  </si>
  <si>
    <t>抓樣使用，使用上會較難一片片分開</t>
  </si>
  <si>
    <t>蒸基礎風味雞肉絲</t>
  </si>
  <si>
    <t>秤重物料，剝除會導致操作變慢</t>
  </si>
  <si>
    <t>炙烤雞腿丁(113年)</t>
  </si>
  <si>
    <t>秤重物料，過多無法剝除</t>
  </si>
  <si>
    <t>青檸沙拉醬(113.03)</t>
  </si>
  <si>
    <t>冰杓定量挖取(使用量上會較起伏)，持續上抽測確認人員使用準確度</t>
  </si>
  <si>
    <t>電解消毒切段美生菜2-3cm</t>
  </si>
  <si>
    <t>電解消毒切段廣東A</t>
  </si>
  <si>
    <t>香滑嫩蛋牛肉-燴汁</t>
  </si>
  <si>
    <t>注餡機使用(機器出料落差)，人員持續於線上不定時抽測重量</t>
  </si>
  <si>
    <t>油亮蒜味香腸片</t>
  </si>
  <si>
    <t>F-台式特級沙拉醬</t>
  </si>
  <si>
    <t>刮板使用，人員操作手法異常</t>
  </si>
  <si>
    <t>屏榮新豐廠</t>
    <phoneticPr fontId="12" type="noConversion"/>
  </si>
  <si>
    <t>當週</t>
  </si>
  <si>
    <t>前週</t>
  </si>
  <si>
    <t xml:space="preserve">人時性(個/週均) </t>
  </si>
  <si>
    <t xml:space="preserve">人時達成率(%/週均) </t>
  </si>
  <si>
    <t>水果派對三明治</t>
  </si>
  <si>
    <t>電解消毒紫洋蔥(去皮)切絲</t>
  </si>
  <si>
    <t>(V)川燙切片高麗菜</t>
  </si>
  <si>
    <t>蒸新珍珍蟹味絲CL</t>
  </si>
  <si>
    <t>炒金鉤蝦肉燥(112年)</t>
  </si>
  <si>
    <t>人員抓樣手感不穩</t>
  </si>
  <si>
    <t>組合補單退回</t>
  </si>
  <si>
    <t>調理多產預留超用量</t>
  </si>
  <si>
    <t>原物料特性，梗葉比例重量差異大</t>
  </si>
  <si>
    <t>調理後持續出水導致殘水率高</t>
  </si>
  <si>
    <t>組合抓樣使用時會有破損狀況發生</t>
  </si>
  <si>
    <t>鼎泰豐-煮麻婆豆腐(113年)</t>
  </si>
  <si>
    <t>果香甘口咖哩腿丁</t>
  </si>
  <si>
    <t>電解消毒牛蕃茄切片</t>
  </si>
  <si>
    <t>熟化帶皮黃肉地瓜滾刀7-13g</t>
  </si>
  <si>
    <t>電解消毒雙色高麗菜絲(7:3)</t>
  </si>
  <si>
    <t>雙圈秤重，人員磅秤使用再持續確認精準度</t>
  </si>
  <si>
    <t>原物料特性，重量規格落差太大，導致超用提升</t>
  </si>
  <si>
    <t>人員抓樣，絲狀較長抓樣重量差異</t>
  </si>
  <si>
    <t>油亮後腿肉絲</t>
  </si>
  <si>
    <t>藍莓優格奶油霜(114.05)</t>
  </si>
  <si>
    <t>拌總匯雞蛋沙拉CL(113年)</t>
  </si>
  <si>
    <t>辛口咖哩豬肉(112年)</t>
  </si>
  <si>
    <t>原果重量大小差異</t>
  </si>
  <si>
    <t>電解消毒三色高麗菜絲</t>
  </si>
  <si>
    <t>濃辛辣咖哩醬</t>
  </si>
  <si>
    <t>瘋狂奶油起司(113.11)</t>
  </si>
  <si>
    <t>注餡機使用(機器出料就有落差)，人員持續於線上不定時抽測重量</t>
  </si>
  <si>
    <t>日式烤洋蔥絲(114年)</t>
  </si>
  <si>
    <t>川燙切片青江菜(VN-151)</t>
  </si>
  <si>
    <t>展開量105%</t>
  </si>
  <si>
    <t>原物料規格</t>
    <phoneticPr fontId="12" type="noConversion"/>
  </si>
  <si>
    <t>其他原因</t>
  </si>
  <si>
    <t>其他原因</t>
    <phoneticPr fontId="12" type="noConversion"/>
  </si>
  <si>
    <t>其他因素</t>
    <phoneticPr fontId="12" type="noConversion"/>
  </si>
  <si>
    <t>日式芥末蛋沙拉三明治</t>
  </si>
  <si>
    <t>肯瓊醬(114.04)</t>
  </si>
  <si>
    <t>胡麻沙拉醬(114.07)</t>
  </si>
  <si>
    <t>青醬優格(113.06)</t>
  </si>
  <si>
    <t>刮板使用，操作人員不穩定，持續線上抽檢</t>
  </si>
  <si>
    <t>電解消毒十字切美生菜</t>
  </si>
  <si>
    <t>水果莎莎醬(114.06)</t>
  </si>
  <si>
    <t>原味起司(110年)</t>
  </si>
  <si>
    <t>炒辛口紅蘿蔔丁(112年)</t>
  </si>
  <si>
    <t>蒸鼎泰豐香辣醬</t>
  </si>
  <si>
    <t>炒辛口馬鈴薯丁(112年)</t>
  </si>
  <si>
    <t>(V)電解消毒小黃瓜絲</t>
  </si>
  <si>
    <t>原物料製程未過篩，調理製程後較細碎</t>
  </si>
  <si>
    <t>原物料特性，調理製程後較細碎</t>
  </si>
  <si>
    <t>打發植鮮</t>
  </si>
  <si>
    <t>煮咖哩紅蘿蔔丁(112年)</t>
  </si>
  <si>
    <t>蒸180切家常豆腐(蟹煲)</t>
  </si>
  <si>
    <t>炒肉鬆餡料(113.03)</t>
  </si>
  <si>
    <t>塔塔醬(112.11)</t>
  </si>
  <si>
    <t>調製地瓜泥</t>
  </si>
  <si>
    <t>鮪魚沙拉(113.05)</t>
  </si>
  <si>
    <t>鼎泰豐-黃金蛋炒飯(112年)</t>
  </si>
  <si>
    <t>F-2025藍莓果醬</t>
  </si>
  <si>
    <t>人員抓樣手感需持續於線上校正</t>
  </si>
  <si>
    <t>秤重物料，秤重精準度需持續確認</t>
  </si>
  <si>
    <t>原物料特性大小差異，加上產地情報導致用量上差異更大</t>
  </si>
  <si>
    <t>原物料特性大小差異，導致使用上重量差異</t>
  </si>
  <si>
    <r>
      <t>人時生</t>
    </r>
    <r>
      <rPr>
        <sz val="10"/>
        <color rgb="FF000000"/>
        <rFont val="細明體"/>
        <family val="3"/>
        <charset val="136"/>
      </rPr>
      <t>產</t>
    </r>
    <r>
      <rPr>
        <sz val="10"/>
        <color rgb="FF000000"/>
        <rFont val="Meiryo UI"/>
        <family val="2"/>
      </rPr>
      <t>性基準</t>
    </r>
    <r>
      <rPr>
        <sz val="10"/>
        <color rgb="FF000000"/>
        <rFont val="細明體"/>
        <family val="3"/>
        <charset val="136"/>
      </rPr>
      <t>值</t>
    </r>
    <phoneticPr fontId="12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</si>
  <si>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</si>
  <si>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</si>
  <si>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t>當週</t>
    <phoneticPr fontId="9"/>
  </si>
  <si>
    <t>前週</t>
    <phoneticPr fontId="12" type="noConversion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</si>
  <si>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9"/>
  </si>
  <si>
    <t>教育訓練-實施率(%)</t>
    <phoneticPr fontId="9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</si>
  <si>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</si>
  <si>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</si>
  <si>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2" type="noConversion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</si>
  <si>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</si>
  <si>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</si>
  <si>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</si>
  <si>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2" type="noConversion"/>
  </si>
  <si>
    <t>※單位：千元</t>
    <phoneticPr fontId="9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</si>
  <si>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</si>
  <si>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</si>
  <si>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</si>
  <si>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</si>
  <si>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2" type="noConversion"/>
  </si>
  <si>
    <r>
      <rPr>
        <b/>
        <sz val="16"/>
        <color rgb="FF000000"/>
        <rFont val="Meiryo UI"/>
        <family val="2"/>
      </rPr>
      <t>超用前十名紀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</si>
  <si>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</si>
  <si>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超用金額</t>
    <phoneticPr fontId="12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</si>
  <si>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2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</si>
  <si>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2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</si>
  <si>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2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</si>
  <si>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2" type="noConversion"/>
  </si>
  <si>
    <r>
      <t>果香甘口</t>
    </r>
    <r>
      <rPr>
        <sz val="12"/>
        <color rgb="FF000000"/>
        <rFont val="細明體"/>
        <family val="3"/>
        <charset val="136"/>
      </rPr>
      <t>咖</t>
    </r>
    <r>
      <rPr>
        <sz val="12"/>
        <color rgb="FF000000"/>
        <rFont val="Meiryo UI"/>
        <family val="2"/>
      </rPr>
      <t>哩腿丁</t>
    </r>
    <phoneticPr fontId="12" type="noConversion"/>
  </si>
  <si>
    <t>電解消毒美生菜(三明治用)</t>
    <phoneticPr fontId="12" type="noConversion"/>
  </si>
  <si>
    <t>調理多產</t>
  </si>
  <si>
    <t>製程不穩</t>
  </si>
  <si>
    <t>步留不足</t>
  </si>
  <si>
    <r>
      <t>蒸基礎風味</t>
    </r>
    <r>
      <rPr>
        <sz val="12"/>
        <color rgb="FF000000"/>
        <rFont val="細明體"/>
        <family val="3"/>
        <charset val="136"/>
      </rPr>
      <t>雞</t>
    </r>
    <r>
      <rPr>
        <sz val="12"/>
        <color rgb="FF000000"/>
        <rFont val="Meiryo UI"/>
        <family val="2"/>
      </rPr>
      <t>肉絲</t>
    </r>
    <phoneticPr fontId="12" type="noConversion"/>
  </si>
  <si>
    <r>
      <t>瘋狂</t>
    </r>
    <r>
      <rPr>
        <sz val="12"/>
        <color rgb="FF000000"/>
        <rFont val="細明體"/>
        <family val="3"/>
        <charset val="136"/>
      </rPr>
      <t>奶</t>
    </r>
    <r>
      <rPr>
        <sz val="12"/>
        <color rgb="FF000000"/>
        <rFont val="Meiryo UI"/>
        <family val="2"/>
      </rPr>
      <t>油起司(113.11)</t>
    </r>
    <phoneticPr fontId="12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</si>
  <si>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</si>
  <si>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</si>
  <si>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t xml:space="preserve">人時性(個/月均) </t>
    <phoneticPr fontId="9"/>
  </si>
  <si>
    <t xml:space="preserve">人時達成率(%/月均) </t>
    <phoneticPr fontId="9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</si>
  <si>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9"/>
  </si>
  <si>
    <t>教育訓練-實施率(%)</t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</si>
  <si>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</si>
  <si>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</si>
  <si>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</si>
  <si>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</si>
  <si>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</si>
  <si>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2" type="noConversion"/>
  </si>
  <si>
    <t>電解消毒蔥花</t>
  </si>
  <si>
    <t>(V)紅燒燴汁(113年)</t>
  </si>
  <si>
    <t>拌總匯雞蛋沙拉CL(112年)</t>
  </si>
  <si>
    <t>煮桂芳白醬(114年)</t>
  </si>
  <si>
    <t>拌芥末雞蛋沙拉(114.07)</t>
  </si>
  <si>
    <t>電解消毒切段甜脆</t>
  </si>
  <si>
    <t>(V)黑胡椒燴汁</t>
  </si>
  <si>
    <t>雞蛋沙拉(A)</t>
  </si>
  <si>
    <t>人員不慎打翻</t>
  </si>
  <si>
    <t>炒素鬆(新豐113.04)</t>
  </si>
  <si>
    <t>蒸鳳梨碎肉</t>
  </si>
  <si>
    <t>人員抓樣，較大塊物料重量大於設定重(組裝兩個)</t>
  </si>
  <si>
    <t>親子丼-滑蛋(114年)</t>
  </si>
  <si>
    <t>人員秤重檯面歸零動作需再確實</t>
  </si>
  <si>
    <t>古早味拌炊粉(112年)</t>
  </si>
  <si>
    <t>秤重物料，油脂凝結人員不好拉斷 &amp; 操作</t>
  </si>
  <si>
    <t>秤重物料，人員秤重精準度需再提升</t>
  </si>
  <si>
    <t>電解消毒混合紅K高麗絲</t>
  </si>
  <si>
    <t>拌水果莎莎醬1.2細麵</t>
  </si>
  <si>
    <t>麵體拌醬，會較容易互黏。操作手法需持續校正</t>
  </si>
  <si>
    <t>刮板挖取使用，持續上抽測確認人員使用準確度</t>
  </si>
  <si>
    <t>蠟筆小新餐盒</t>
  </si>
  <si>
    <t>龍蝦風味總匯三明治</t>
  </si>
  <si>
    <t>泰式酸辣炸雞堡</t>
  </si>
  <si>
    <t>義美業務用馬芬堡</t>
  </si>
  <si>
    <t>墨西哥餅皮-原味(8英吋)新</t>
  </si>
  <si>
    <t>四吋芝麻漢堡</t>
  </si>
  <si>
    <t>泰式酸辣醬(114.08)</t>
  </si>
  <si>
    <t>包材過於貼體</t>
  </si>
  <si>
    <t>菜梗太硬導致捲的時候破損</t>
  </si>
  <si>
    <t>人員冰杓定量手法不穩</t>
  </si>
  <si>
    <t>蒸紫米薏仁</t>
  </si>
  <si>
    <t>親子柴魚風味醬汁(114年)</t>
  </si>
  <si>
    <t>秤重物料，秤重精準度須持續校正</t>
  </si>
  <si>
    <t>冰杓定量挖取(使用量上會較起伏)，人員攪拌頻率再提高，滲出的香辣油不可混到下一鍋繼續使用</t>
  </si>
  <si>
    <t>拌總匯鮪魚沙拉CL(113年)</t>
  </si>
  <si>
    <t>雞排蛋炒飯</t>
  </si>
  <si>
    <t>奶油霜(火腿起司)</t>
  </si>
  <si>
    <t>義美4吋無芝麻漢堡</t>
  </si>
  <si>
    <t>便當</t>
    <phoneticPr fontId="12" type="noConversion"/>
  </si>
  <si>
    <t>便當</t>
    <phoneticPr fontId="12" type="noConversion"/>
  </si>
  <si>
    <t>便當</t>
    <phoneticPr fontId="12" type="noConversion"/>
  </si>
  <si>
    <t>便當</t>
    <phoneticPr fontId="12" type="noConversion"/>
  </si>
  <si>
    <t>便當</t>
    <phoneticPr fontId="12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</si>
  <si>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9"/>
  </si>
  <si>
    <t>便當</t>
    <phoneticPr fontId="12" type="noConversion"/>
  </si>
  <si>
    <t>紐奧良抹醬(113.04)</t>
  </si>
  <si>
    <t>超HOT沙拉醬</t>
  </si>
  <si>
    <t>龍蝦沙拉(114.08)</t>
  </si>
  <si>
    <t>五吋芝麻漢堡</t>
  </si>
  <si>
    <t>義美4吋芝麻漢堡</t>
  </si>
  <si>
    <t>墨西哥餅皮-菠菜(8英吋)新</t>
  </si>
  <si>
    <t>墨西哥餅皮-蕃茄(8英吋)新</t>
  </si>
  <si>
    <t>(V)電解消毒細切紅蘿蔔絲</t>
  </si>
  <si>
    <t>蟹粉燴汁(114年)</t>
  </si>
  <si>
    <t>果香甘口咖哩醬</t>
  </si>
  <si>
    <t>海鮮醬炒飯</t>
  </si>
  <si>
    <t>便當</t>
    <phoneticPr fontId="12" type="noConversion"/>
  </si>
  <si>
    <t>九</t>
    <phoneticPr fontId="12" type="noConversion"/>
  </si>
  <si>
    <t>主要原因&amp;對策</t>
    <phoneticPr fontId="9"/>
  </si>
  <si>
    <t>主要原因&amp;對策</t>
    <phoneticPr fontId="9"/>
  </si>
  <si>
    <t>鳳梨腰果炒飯</t>
  </si>
  <si>
    <t>陽光地瓜總匯三明治</t>
  </si>
  <si>
    <t>韓式泡菜豆腐握沙拉</t>
  </si>
  <si>
    <t>8月合計</t>
    <phoneticPr fontId="12" type="noConversion"/>
  </si>
  <si>
    <t>9月合計</t>
    <phoneticPr fontId="12" type="noConversion"/>
  </si>
  <si>
    <t>蒸首爾韓式泡菜(2cm)</t>
  </si>
  <si>
    <t>指示書設定連同汁液一起蒸無過濾，製作時會有殘水</t>
  </si>
  <si>
    <t>韓式泡菜豆腐蘿蔔絲</t>
  </si>
  <si>
    <t>全熟香雞堡CL(全)</t>
  </si>
  <si>
    <t>燴飯-滑蛋(112年)</t>
  </si>
  <si>
    <t>瀝水鳳梨角-固</t>
  </si>
  <si>
    <t>w5</t>
    <phoneticPr fontId="12" type="noConversion"/>
  </si>
  <si>
    <t>原物料廠商無過篩，大小差異大</t>
  </si>
  <si>
    <t>拌經典總匯雞蛋沙拉CL</t>
  </si>
  <si>
    <t>拌肉鬆(114.01)</t>
  </si>
  <si>
    <t>秤重物料，秤重精準度須持續校正(過多難剝除)</t>
  </si>
  <si>
    <t>火腿蛋炒飯</t>
  </si>
  <si>
    <t>電解消毒對切整葉廣東A</t>
  </si>
  <si>
    <t>烤卜蜂紐奧良腿排(減鈉版)</t>
  </si>
  <si>
    <t>腿排過小，對切成品尾端無料，切小肉補</t>
  </si>
  <si>
    <t>主要原因&amp;對策</t>
    <phoneticPr fontId="9"/>
  </si>
  <si>
    <t>白味噌壽喜燒飯</t>
  </si>
  <si>
    <t>花生芝麻麻糬三明治</t>
  </si>
  <si>
    <t>經典火腿玉米蛋三明治</t>
  </si>
  <si>
    <t>香炒肉鬆</t>
  </si>
  <si>
    <t>烤火腿丁</t>
  </si>
  <si>
    <t>煮螺旋麵(沙拉用)</t>
  </si>
  <si>
    <t>炒壽喜燒牛培根</t>
  </si>
  <si>
    <t>電解消毒牛蕃茄切片(中)</t>
  </si>
  <si>
    <t>1.包材過於貼體2.堡體無完全切斷分離，人員抓破損壞</t>
  </si>
  <si>
    <t>塊肉過畸形，MD強制尾端補肉</t>
  </si>
  <si>
    <t>物料規格過大(商品1顆開10片)，造成重量投入過多</t>
  </si>
  <si>
    <t>泰奶奶蓋QQ三明治</t>
  </si>
  <si>
    <t>打發QQ泰奶</t>
  </si>
  <si>
    <t>打發QQ植鮮</t>
  </si>
  <si>
    <t>自製花生奶油霜</t>
  </si>
  <si>
    <t>炒紅K洋蔥片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</si>
  <si>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</si>
  <si>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展開量高於１０5％</t>
    <phoneticPr fontId="9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</si>
  <si>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</si>
  <si>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製程不穩</t>
    <phoneticPr fontId="9"/>
  </si>
  <si>
    <t>取樣不穩</t>
  </si>
  <si>
    <t>原物料規格</t>
    <phoneticPr fontId="9"/>
  </si>
  <si>
    <t>其他原因</t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</si>
  <si>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</si>
  <si>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t>類型</t>
    <phoneticPr fontId="12" type="noConversion"/>
  </si>
  <si>
    <t>排名</t>
    <phoneticPr fontId="9"/>
  </si>
  <si>
    <t>排名</t>
    <phoneticPr fontId="9"/>
  </si>
  <si>
    <t>單價</t>
    <phoneticPr fontId="9"/>
  </si>
  <si>
    <t>單價</t>
    <phoneticPr fontId="9"/>
  </si>
  <si>
    <t>報廢率</t>
    <phoneticPr fontId="9"/>
  </si>
  <si>
    <t>數量</t>
    <phoneticPr fontId="9"/>
  </si>
  <si>
    <t>主要原因&amp;對策</t>
    <phoneticPr fontId="9"/>
  </si>
  <si>
    <t>前幾名合計比例</t>
    <phoneticPr fontId="9"/>
  </si>
  <si>
    <t>前幾名合計比例</t>
    <phoneticPr fontId="9"/>
  </si>
  <si>
    <t>前幾名合計金額</t>
    <phoneticPr fontId="9"/>
  </si>
  <si>
    <t>前幾名合計金額</t>
    <phoneticPr fontId="9"/>
  </si>
  <si>
    <t>類型</t>
    <phoneticPr fontId="12" type="noConversion"/>
  </si>
  <si>
    <t>排名</t>
    <phoneticPr fontId="9"/>
  </si>
  <si>
    <t>報廢率</t>
    <phoneticPr fontId="9"/>
  </si>
  <si>
    <t>前幾名合計金額</t>
    <phoneticPr fontId="9"/>
  </si>
  <si>
    <t>類型</t>
    <phoneticPr fontId="12" type="noConversion"/>
  </si>
  <si>
    <t>半成品名</t>
    <phoneticPr fontId="9"/>
  </si>
  <si>
    <t>單價</t>
    <phoneticPr fontId="9"/>
  </si>
  <si>
    <t>報廢率</t>
    <phoneticPr fontId="9"/>
  </si>
  <si>
    <t>數量</t>
    <phoneticPr fontId="9"/>
  </si>
  <si>
    <t>主要原因&amp;對策</t>
    <phoneticPr fontId="9"/>
  </si>
  <si>
    <t>前幾名合計比例</t>
    <phoneticPr fontId="9"/>
  </si>
  <si>
    <t>前幾名合計金額</t>
    <phoneticPr fontId="9"/>
  </si>
  <si>
    <t>類型</t>
    <phoneticPr fontId="12" type="noConversion"/>
  </si>
  <si>
    <t>排名</t>
    <phoneticPr fontId="9"/>
  </si>
  <si>
    <t>半成品名</t>
    <phoneticPr fontId="9"/>
  </si>
  <si>
    <t>其他因素</t>
    <phoneticPr fontId="12" type="noConversion"/>
  </si>
  <si>
    <t>（８）超用原因別前幾名品項</t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</si>
  <si>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</si>
  <si>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研發設定</t>
    <phoneticPr fontId="9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</si>
  <si>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2" type="noConversion"/>
  </si>
  <si>
    <t>前幾名合計比例</t>
    <phoneticPr fontId="9"/>
  </si>
  <si>
    <t>半成品名</t>
    <phoneticPr fontId="9"/>
  </si>
  <si>
    <t>報廢率</t>
    <phoneticPr fontId="9"/>
  </si>
  <si>
    <t>數量</t>
    <phoneticPr fontId="9"/>
  </si>
  <si>
    <t>主要原因&amp;對策</t>
    <phoneticPr fontId="9"/>
  </si>
  <si>
    <t>類型</t>
    <phoneticPr fontId="12" type="noConversion"/>
  </si>
  <si>
    <t>單價</t>
    <phoneticPr fontId="9"/>
  </si>
  <si>
    <r>
      <rPr>
        <sz val="10"/>
        <color rgb="FF000000"/>
        <rFont val="細明體"/>
        <family val="3"/>
        <charset val="136"/>
      </rPr>
      <t>取</t>
    </r>
    <r>
      <rPr>
        <sz val="10"/>
        <color rgb="FF000000"/>
        <rFont val="Meiryo UI"/>
        <family val="2"/>
      </rPr>
      <t>樣不穩</t>
    </r>
    <phoneticPr fontId="12" type="noConversion"/>
  </si>
  <si>
    <r>
      <rPr>
        <sz val="11"/>
        <color theme="1"/>
        <rFont val="細明體"/>
        <family val="3"/>
        <charset val="136"/>
      </rPr>
      <t>取</t>
    </r>
    <r>
      <rPr>
        <sz val="11"/>
        <color theme="1"/>
        <rFont val="Meiryo UI"/>
        <family val="2"/>
      </rPr>
      <t>樣不穩</t>
    </r>
    <phoneticPr fontId="9"/>
  </si>
  <si>
    <t>製程不穩</t>
    <phoneticPr fontId="9"/>
  </si>
  <si>
    <t>其他原因</t>
    <phoneticPr fontId="9"/>
  </si>
  <si>
    <t>前幾名合計比例</t>
    <phoneticPr fontId="9"/>
  </si>
  <si>
    <t>前幾名合計金額</t>
    <phoneticPr fontId="9"/>
  </si>
  <si>
    <t>單價</t>
    <phoneticPr fontId="9"/>
  </si>
  <si>
    <t>報廢率</t>
    <phoneticPr fontId="9"/>
  </si>
  <si>
    <t>排名</t>
    <phoneticPr fontId="9"/>
  </si>
  <si>
    <t>數量</t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</si>
  <si>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</si>
  <si>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展開量高於１０5％</t>
    <phoneticPr fontId="9"/>
  </si>
  <si>
    <t>原物料規格</t>
    <phoneticPr fontId="9"/>
  </si>
  <si>
    <t>類型</t>
    <phoneticPr fontId="12" type="noConversion"/>
  </si>
  <si>
    <t>單價</t>
    <phoneticPr fontId="9"/>
  </si>
  <si>
    <t>單價</t>
    <phoneticPr fontId="9"/>
  </si>
  <si>
    <t>報廢率</t>
    <phoneticPr fontId="9"/>
  </si>
  <si>
    <t>數量</t>
    <phoneticPr fontId="9"/>
  </si>
  <si>
    <t>前幾名合計金額</t>
    <phoneticPr fontId="9"/>
  </si>
  <si>
    <t>排名</t>
    <phoneticPr fontId="9"/>
  </si>
  <si>
    <t>報廢率</t>
    <phoneticPr fontId="9"/>
  </si>
  <si>
    <t>數量</t>
    <phoneticPr fontId="9"/>
  </si>
  <si>
    <t>類型</t>
    <phoneticPr fontId="12" type="noConversion"/>
  </si>
  <si>
    <t>半成品名</t>
    <phoneticPr fontId="9"/>
  </si>
  <si>
    <t>主要原因&amp;對策</t>
    <phoneticPr fontId="9"/>
  </si>
  <si>
    <t>其他因素</t>
    <phoneticPr fontId="12" type="noConversion"/>
  </si>
  <si>
    <t>前幾名合計比例</t>
    <phoneticPr fontId="9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</si>
  <si>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2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</si>
  <si>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2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</si>
  <si>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2" type="noConversion"/>
  </si>
  <si>
    <t>取樣不穩</t>
    <phoneticPr fontId="12" type="noConversion"/>
  </si>
  <si>
    <r>
      <t>秤重物料，秤重精準度須持續校正(過多難剝</t>
    </r>
    <r>
      <rPr>
        <sz val="12"/>
        <rFont val="Meiryo UI"/>
        <family val="2"/>
        <charset val="128"/>
      </rPr>
      <t>除)</t>
    </r>
  </si>
  <si>
    <t>十</t>
    <phoneticPr fontId="12" type="noConversion"/>
  </si>
  <si>
    <t>原物料特性，梗葉比例重量差異大</t>
    <phoneticPr fontId="12" type="noConversion"/>
  </si>
  <si>
    <t>1.包材過於貼體2.堡體無完全切斷分離，人員抓破損壞</t>
    <phoneticPr fontId="12" type="noConversion"/>
  </si>
  <si>
    <t>包材過於貼體</t>
    <phoneticPr fontId="12" type="noConversion"/>
  </si>
  <si>
    <t>秤重物料，秤重精準度須持續校正</t>
    <phoneticPr fontId="12" type="noConversion"/>
  </si>
  <si>
    <t>10月合計</t>
    <phoneticPr fontId="12" type="noConversion"/>
  </si>
  <si>
    <t>番茄大小顆差異大</t>
  </si>
  <si>
    <t>丼飯-滑蛋(112年)</t>
  </si>
  <si>
    <t>w5</t>
    <phoneticPr fontId="12" type="noConversion"/>
  </si>
  <si>
    <t>冰杓定量挖取，持續上抽測確認人員使用準確度</t>
  </si>
  <si>
    <t>擠花袋使用，人員操作量失準</t>
  </si>
  <si>
    <t>人員冰杓定量手法不穩</t>
    <phoneticPr fontId="12" type="noConversion"/>
  </si>
  <si>
    <t>人員抓樣手感不穩</t>
    <phoneticPr fontId="12" type="noConversion"/>
  </si>
  <si>
    <t>菜梗太硬導致捲的時候破損</t>
    <phoneticPr fontId="12" type="noConversion"/>
  </si>
  <si>
    <t>原物料特性，梗葉比例重量差異，抓樣不穩</t>
    <phoneticPr fontId="12" type="noConversion"/>
  </si>
  <si>
    <t>指示書設定連同汁液一起蒸無過濾，製作時會有殘水</t>
    <phoneticPr fontId="12" type="noConversion"/>
  </si>
  <si>
    <r>
      <t>秤重物料，過多無法</t>
    </r>
    <r>
      <rPr>
        <sz val="11"/>
        <color theme="1"/>
        <rFont val="細明體"/>
        <family val="3"/>
        <charset val="136"/>
      </rPr>
      <t>剝</t>
    </r>
    <r>
      <rPr>
        <sz val="11"/>
        <color theme="1"/>
        <rFont val="Meiryo UI"/>
        <family val="2"/>
      </rPr>
      <t>除</t>
    </r>
    <phoneticPr fontId="12" type="noConversion"/>
  </si>
  <si>
    <t>調整操作手法</t>
    <phoneticPr fontId="12" type="noConversion"/>
  </si>
  <si>
    <r>
      <t>包材過於貼體，</t>
    </r>
    <r>
      <rPr>
        <sz val="11"/>
        <color theme="1"/>
        <rFont val="細明體"/>
        <family val="3"/>
        <charset val="136"/>
      </rPr>
      <t>導致切壞</t>
    </r>
    <phoneticPr fontId="12" type="noConversion"/>
  </si>
  <si>
    <t>縮小過重範圍</t>
    <phoneticPr fontId="12" type="noConversion"/>
  </si>
  <si>
    <t>秤重物料，秤重精準度須持續校正</t>
    <phoneticPr fontId="12" type="noConversion"/>
  </si>
  <si>
    <t>生產差異不大</t>
  </si>
  <si>
    <t>生產差異不大</t>
    <phoneticPr fontId="12" type="noConversion"/>
  </si>
  <si>
    <t>包裝形式不同，導致單品人時性低</t>
  </si>
  <si>
    <t>使用人數差異導致單品人時性較低，測試確認是否可使用冰杓進行定量</t>
    <phoneticPr fontId="12" type="noConversion"/>
  </si>
  <si>
    <t>使用人數差異導致單品人時性較低</t>
  </si>
  <si>
    <t>使用人數差異導致單品人時性較高</t>
  </si>
  <si>
    <t>生產差異不大，再測試放肉排人員是否可再縮減</t>
    <phoneticPr fontId="12" type="noConversion"/>
  </si>
  <si>
    <r>
      <t>秤重物料，秤重精準度須持續校正(過多難</t>
    </r>
    <r>
      <rPr>
        <sz val="11"/>
        <color theme="1"/>
        <rFont val="細明體"/>
        <family val="3"/>
        <charset val="136"/>
      </rPr>
      <t>剝</t>
    </r>
    <r>
      <rPr>
        <sz val="11"/>
        <color theme="1"/>
        <rFont val="Meiryo UI"/>
        <family val="2"/>
      </rPr>
      <t>除)</t>
    </r>
  </si>
  <si>
    <t>厚豆腐蛋白蕈菇豬肉堡</t>
  </si>
  <si>
    <t>蜂蜜芥末辣雞堡</t>
  </si>
  <si>
    <t>(V)炒素鬆(113年)</t>
  </si>
  <si>
    <t>汙染到其他的半成品</t>
  </si>
  <si>
    <t>白味噌-壽喜燒醬</t>
  </si>
  <si>
    <t>打翻</t>
  </si>
  <si>
    <t>深烤腰果粒</t>
  </si>
  <si>
    <t>抓樣使用，持續於線上確認校正手法</t>
  </si>
  <si>
    <t>10/7-10/13 總合計↑</t>
    <phoneticPr fontId="12" type="noConversion"/>
  </si>
  <si>
    <t>W2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</si>
</sst>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&quot;NT$&quot;#,##0_);[Red]\(&quot;NT$&quot;#,##0\)"/>
    <numFmt numFmtId="188" formatCode="&quot;NT$&quot;#,##0"/>
    <numFmt numFmtId="189" formatCode="0,000&quot;個&quot;"/>
    <numFmt numFmtId="190" formatCode="#,##0.0"/>
    <numFmt numFmtId="191" formatCode="0.0_ "/>
    <numFmt numFmtId="192" formatCode="#,##0_);\(#,##0\)"/>
    <numFmt numFmtId="193" formatCode="&quot;NT$&quot;#,##0.00"/>
  </numFmts>
  <fonts count="79" x14ac:knownFonts="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name val="Meiryo UI"/>
      <family val="2"/>
      <charset val="128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sz val="18"/>
      <color rgb="FF000000"/>
      <name val="Meiryo UI"/>
      <family val="2"/>
    </font>
    <font>
      <sz val="10"/>
      <name val="細明體"/>
      <family val="3"/>
      <charset val="136"/>
    </font>
    <font>
      <sz val="10"/>
      <color rgb="FFFF0000"/>
      <name val="細明體"/>
      <family val="3"/>
      <charset val="136"/>
    </font>
    <font>
      <sz val="12"/>
      <color theme="1"/>
      <name val="Arial"/>
      <family val="1"/>
      <charset val="136"/>
      <scheme val="minor"/>
    </font>
    <font>
      <sz val="12"/>
      <name val="Meiryo UI"/>
      <family val="2"/>
      <charset val="128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694">
    <xf numFmtId="0" fontId="0" fillId="0" borderId="0"/>
    <xf numFmtId="0" fontId="5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0" fontId="23" fillId="0" borderId="0"/>
    <xf numFmtId="0" fontId="4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7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7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94">
    <xf numFmtId="0" fontId="0" fillId="0" borderId="0" xfId="0" applyFont="1" applyAlignment="1"/>
    <xf numFmtId="0" fontId="6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6" fillId="0" borderId="1" xfId="0" applyFont="1" applyBorder="1" applyAlignment="1">
      <alignment horizontal="right" shrinkToFit="1"/>
    </xf>
    <xf numFmtId="0" fontId="6" fillId="0" borderId="1" xfId="0" applyFont="1" applyBorder="1" applyAlignment="1">
      <alignment shrinkToFit="1"/>
    </xf>
    <xf numFmtId="0" fontId="6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1" xfId="0" applyFont="1" applyFill="1" applyBorder="1" applyAlignment="1">
      <alignment shrinkToFit="1"/>
    </xf>
    <xf numFmtId="0" fontId="6" fillId="2" borderId="1" xfId="0" applyFont="1" applyFill="1" applyBorder="1" applyAlignment="1">
      <alignment shrinkToFit="1"/>
    </xf>
    <xf numFmtId="3" fontId="6" fillId="0" borderId="1" xfId="0" applyNumberFormat="1" applyFont="1" applyBorder="1" applyAlignment="1">
      <alignment shrinkToFit="1"/>
    </xf>
    <xf numFmtId="3" fontId="6" fillId="3" borderId="1" xfId="0" applyNumberFormat="1" applyFont="1" applyFill="1" applyBorder="1" applyAlignment="1">
      <alignment shrinkToFit="1"/>
    </xf>
    <xf numFmtId="4" fontId="6" fillId="0" borderId="1" xfId="0" applyNumberFormat="1" applyFont="1" applyBorder="1" applyAlignment="1">
      <alignment horizontal="right" shrinkToFit="1"/>
    </xf>
    <xf numFmtId="10" fontId="6" fillId="2" borderId="1" xfId="0" applyNumberFormat="1" applyFont="1" applyFill="1" applyBorder="1" applyAlignment="1">
      <alignment horizontal="right" shrinkToFit="1"/>
    </xf>
    <xf numFmtId="10" fontId="6" fillId="3" borderId="1" xfId="0" applyNumberFormat="1" applyFont="1" applyFill="1" applyBorder="1" applyAlignment="1">
      <alignment shrinkToFit="1"/>
    </xf>
    <xf numFmtId="10" fontId="6" fillId="0" borderId="1" xfId="0" applyNumberFormat="1" applyFont="1" applyBorder="1" applyAlignment="1">
      <alignment shrinkToFit="1"/>
    </xf>
    <xf numFmtId="10" fontId="7" fillId="0" borderId="0" xfId="0" applyNumberFormat="1" applyFont="1" applyAlignment="1">
      <alignment shrinkToFit="1"/>
    </xf>
    <xf numFmtId="0" fontId="6" fillId="3" borderId="1" xfId="0" applyFont="1" applyFill="1" applyBorder="1" applyAlignment="1">
      <alignment shrinkToFit="1"/>
    </xf>
    <xf numFmtId="4" fontId="6" fillId="0" borderId="1" xfId="0" applyNumberFormat="1" applyFont="1" applyBorder="1" applyAlignment="1">
      <alignment shrinkToFit="1"/>
    </xf>
    <xf numFmtId="0" fontId="7" fillId="2" borderId="5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7" fillId="0" borderId="8" xfId="0" applyFont="1" applyBorder="1" applyAlignment="1">
      <alignment shrinkToFit="1"/>
    </xf>
    <xf numFmtId="0" fontId="6" fillId="0" borderId="5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0" fontId="6" fillId="0" borderId="8" xfId="0" applyFont="1" applyBorder="1" applyAlignment="1">
      <alignment shrinkToFit="1"/>
    </xf>
    <xf numFmtId="10" fontId="6" fillId="0" borderId="5" xfId="0" applyNumberFormat="1" applyFont="1" applyBorder="1" applyAlignment="1">
      <alignment shrinkToFit="1"/>
    </xf>
    <xf numFmtId="0" fontId="6" fillId="3" borderId="5" xfId="0" applyFont="1" applyFill="1" applyBorder="1" applyAlignment="1">
      <alignment shrinkToFit="1"/>
    </xf>
    <xf numFmtId="0" fontId="6" fillId="2" borderId="15" xfId="0" applyFont="1" applyFill="1" applyBorder="1" applyAlignment="1">
      <alignment shrinkToFit="1"/>
    </xf>
    <xf numFmtId="10" fontId="6" fillId="3" borderId="17" xfId="0" applyNumberFormat="1" applyFont="1" applyFill="1" applyBorder="1" applyAlignment="1">
      <alignment shrinkToFit="1"/>
    </xf>
    <xf numFmtId="0" fontId="6" fillId="3" borderId="18" xfId="0" applyFont="1" applyFill="1" applyBorder="1" applyAlignment="1">
      <alignment shrinkToFit="1"/>
    </xf>
    <xf numFmtId="0" fontId="6" fillId="0" borderId="6" xfId="0" applyFont="1" applyBorder="1" applyAlignment="1">
      <alignment shrinkToFit="1"/>
    </xf>
    <xf numFmtId="10" fontId="6" fillId="0" borderId="6" xfId="0" applyNumberFormat="1" applyFont="1" applyBorder="1" applyAlignment="1">
      <alignment shrinkToFit="1"/>
    </xf>
    <xf numFmtId="0" fontId="6" fillId="3" borderId="6" xfId="0" applyFont="1" applyFill="1" applyBorder="1" applyAlignment="1">
      <alignment shrinkToFit="1"/>
    </xf>
    <xf numFmtId="10" fontId="6" fillId="0" borderId="0" xfId="0" applyNumberFormat="1" applyFont="1" applyAlignment="1">
      <alignment shrinkToFit="1"/>
    </xf>
    <xf numFmtId="10" fontId="6" fillId="2" borderId="1" xfId="0" applyNumberFormat="1" applyFont="1" applyFill="1" applyBorder="1" applyAlignment="1">
      <alignment shrinkToFit="1"/>
    </xf>
    <xf numFmtId="0" fontId="6" fillId="3" borderId="7" xfId="0" applyFont="1" applyFill="1" applyBorder="1" applyAlignment="1">
      <alignment shrinkToFit="1"/>
    </xf>
    <xf numFmtId="10" fontId="6" fillId="3" borderId="5" xfId="0" applyNumberFormat="1" applyFont="1" applyFill="1" applyBorder="1" applyAlignment="1">
      <alignment shrinkToFit="1"/>
    </xf>
    <xf numFmtId="0" fontId="6" fillId="0" borderId="11" xfId="0" applyFont="1" applyBorder="1" applyAlignment="1">
      <alignment shrinkToFit="1"/>
    </xf>
    <xf numFmtId="10" fontId="6" fillId="0" borderId="14" xfId="0" applyNumberFormat="1" applyFont="1" applyBorder="1" applyAlignment="1">
      <alignment shrinkToFit="1"/>
    </xf>
    <xf numFmtId="10" fontId="6" fillId="3" borderId="14" xfId="0" applyNumberFormat="1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0" fillId="0" borderId="1" xfId="0" applyFont="1" applyBorder="1" applyAlignment="1">
      <alignment shrinkToFit="1"/>
    </xf>
    <xf numFmtId="0" fontId="10" fillId="2" borderId="1" xfId="0" applyFont="1" applyFill="1" applyBorder="1" applyAlignment="1">
      <alignment horizontal="left" shrinkToFit="1"/>
    </xf>
    <xf numFmtId="0" fontId="11" fillId="2" borderId="1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6" fillId="2" borderId="22" xfId="0" applyFont="1" applyFill="1" applyBorder="1" applyAlignment="1">
      <alignment shrinkToFit="1"/>
    </xf>
    <xf numFmtId="0" fontId="6" fillId="2" borderId="23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16" xfId="0" applyFont="1" applyFill="1" applyBorder="1" applyAlignment="1">
      <alignment shrinkToFit="1"/>
    </xf>
    <xf numFmtId="0" fontId="10" fillId="4" borderId="0" xfId="0" applyFont="1" applyFill="1" applyAlignment="1"/>
    <xf numFmtId="0" fontId="11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6" fillId="4" borderId="0" xfId="0" applyFont="1" applyFill="1" applyAlignment="1"/>
    <xf numFmtId="10" fontId="6" fillId="4" borderId="0" xfId="0" applyNumberFormat="1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6" fillId="2" borderId="24" xfId="0" applyFont="1" applyFill="1" applyBorder="1" applyAlignment="1">
      <alignment shrinkToFit="1"/>
    </xf>
    <xf numFmtId="0" fontId="11" fillId="0" borderId="11" xfId="0" applyFont="1" applyBorder="1" applyAlignment="1">
      <alignment horizontal="right" shrinkToFit="1"/>
    </xf>
    <xf numFmtId="0" fontId="11" fillId="0" borderId="3" xfId="0" applyFont="1" applyBorder="1" applyAlignment="1">
      <alignment horizontal="right" shrinkToFit="1"/>
    </xf>
    <xf numFmtId="0" fontId="17" fillId="0" borderId="0" xfId="0" applyFont="1" applyAlignment="1">
      <alignment horizontal="left" vertical="center"/>
    </xf>
    <xf numFmtId="0" fontId="25" fillId="0" borderId="0" xfId="0" applyFont="1" applyAlignment="1"/>
    <xf numFmtId="176" fontId="26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13" fillId="0" borderId="0" xfId="0" applyFont="1" applyFill="1" applyAlignment="1">
      <alignment vertical="center"/>
    </xf>
    <xf numFmtId="0" fontId="25" fillId="0" borderId="0" xfId="0" applyFont="1" applyFill="1" applyAlignment="1"/>
    <xf numFmtId="0" fontId="25" fillId="0" borderId="0" xfId="0" applyFont="1" applyFill="1" applyAlignment="1">
      <alignment horizontal="center"/>
    </xf>
    <xf numFmtId="176" fontId="26" fillId="0" borderId="0" xfId="0" applyNumberFormat="1" applyFont="1" applyFill="1" applyAlignment="1">
      <alignment horizontal="center" vertical="center"/>
    </xf>
    <xf numFmtId="179" fontId="25" fillId="0" borderId="0" xfId="0" applyNumberFormat="1" applyFont="1" applyFill="1" applyAlignment="1">
      <alignment horizontal="center"/>
    </xf>
    <xf numFmtId="176" fontId="25" fillId="0" borderId="0" xfId="0" applyNumberFormat="1" applyFont="1" applyFill="1" applyAlignment="1"/>
    <xf numFmtId="177" fontId="25" fillId="0" borderId="0" xfId="0" applyNumberFormat="1" applyFont="1" applyFill="1" applyAlignment="1"/>
    <xf numFmtId="178" fontId="25" fillId="0" borderId="0" xfId="0" applyNumberFormat="1" applyFont="1" applyFill="1" applyAlignment="1"/>
    <xf numFmtId="10" fontId="25" fillId="0" borderId="0" xfId="0" applyNumberFormat="1" applyFont="1" applyFill="1" applyAlignment="1"/>
    <xf numFmtId="176" fontId="26" fillId="6" borderId="0" xfId="0" applyNumberFormat="1" applyFont="1" applyFill="1" applyAlignment="1">
      <alignment horizontal="center" vertical="center"/>
    </xf>
    <xf numFmtId="176" fontId="26" fillId="8" borderId="0" xfId="0" applyNumberFormat="1" applyFont="1" applyFill="1" applyAlignment="1">
      <alignment horizontal="center" vertical="center"/>
    </xf>
    <xf numFmtId="182" fontId="25" fillId="0" borderId="0" xfId="0" applyNumberFormat="1" applyFont="1" applyFill="1" applyAlignment="1"/>
    <xf numFmtId="0" fontId="25" fillId="0" borderId="0" xfId="0" applyFont="1" applyFill="1" applyAlignment="1">
      <alignment vertical="center"/>
    </xf>
    <xf numFmtId="182" fontId="26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/>
    <xf numFmtId="182" fontId="25" fillId="0" borderId="0" xfId="0" applyNumberFormat="1" applyFont="1" applyFill="1" applyAlignment="1">
      <alignment horizontal="center"/>
    </xf>
    <xf numFmtId="0" fontId="30" fillId="0" borderId="0" xfId="0" applyFont="1" applyFill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5" fillId="0" borderId="0" xfId="0" applyFont="1" applyAlignment="1">
      <alignment shrinkToFit="1"/>
    </xf>
    <xf numFmtId="0" fontId="25" fillId="4" borderId="0" xfId="0" applyFont="1" applyFill="1" applyAlignment="1">
      <alignment shrinkToFit="1"/>
    </xf>
    <xf numFmtId="0" fontId="25" fillId="0" borderId="0" xfId="0" applyFont="1" applyFill="1" applyAlignment="1">
      <alignment shrinkToFit="1"/>
    </xf>
    <xf numFmtId="0" fontId="27" fillId="0" borderId="0" xfId="0" applyFont="1" applyFill="1" applyAlignment="1">
      <alignment shrinkToFit="1"/>
    </xf>
    <xf numFmtId="0" fontId="47" fillId="0" borderId="0" xfId="0" applyFont="1" applyFill="1" applyBorder="1" applyAlignment="1">
      <alignment shrinkToFit="1"/>
    </xf>
    <xf numFmtId="0" fontId="25" fillId="0" borderId="22" xfId="0" applyFont="1" applyFill="1" applyBorder="1" applyAlignment="1">
      <alignment shrinkToFit="1"/>
    </xf>
    <xf numFmtId="0" fontId="25" fillId="0" borderId="0" xfId="0" applyFont="1" applyFill="1" applyAlignment="1">
      <alignment horizontal="center" shrinkToFit="1"/>
    </xf>
    <xf numFmtId="0" fontId="27" fillId="0" borderId="0" xfId="0" applyFont="1" applyFill="1" applyAlignment="1">
      <alignment horizontal="center" shrinkToFit="1"/>
    </xf>
    <xf numFmtId="0" fontId="25" fillId="0" borderId="0" xfId="0" applyFont="1" applyFill="1" applyAlignment="1">
      <alignment horizontal="center" vertical="center" shrinkToFit="1"/>
    </xf>
    <xf numFmtId="0" fontId="47" fillId="0" borderId="22" xfId="0" applyFont="1" applyFill="1" applyBorder="1" applyAlignment="1">
      <alignment shrinkToFit="1"/>
    </xf>
    <xf numFmtId="0" fontId="27" fillId="0" borderId="22" xfId="0" applyFont="1" applyFill="1" applyBorder="1" applyAlignment="1">
      <alignment shrinkToFit="1"/>
    </xf>
    <xf numFmtId="4" fontId="27" fillId="0" borderId="22" xfId="0" applyNumberFormat="1" applyFont="1" applyFill="1" applyBorder="1" applyAlignment="1">
      <alignment shrinkToFit="1"/>
    </xf>
    <xf numFmtId="0" fontId="25" fillId="4" borderId="0" xfId="0" applyFont="1" applyFill="1" applyBorder="1" applyAlignment="1">
      <alignment shrinkToFit="1"/>
    </xf>
    <xf numFmtId="0" fontId="27" fillId="4" borderId="0" xfId="0" applyFont="1" applyFill="1" applyBorder="1" applyAlignment="1">
      <alignment shrinkToFit="1"/>
    </xf>
    <xf numFmtId="0" fontId="51" fillId="0" borderId="0" xfId="0" applyFont="1" applyFill="1" applyBorder="1" applyAlignment="1"/>
    <xf numFmtId="0" fontId="25" fillId="0" borderId="0" xfId="0" applyFont="1" applyFill="1" applyBorder="1" applyAlignment="1">
      <alignment shrinkToFit="1"/>
    </xf>
    <xf numFmtId="0" fontId="53" fillId="0" borderId="0" xfId="0" applyFont="1" applyFill="1" applyBorder="1" applyAlignment="1"/>
    <xf numFmtId="0" fontId="25" fillId="0" borderId="0" xfId="0" applyFont="1" applyFill="1" applyBorder="1" applyAlignment="1">
      <alignment horizontal="center" shrinkToFit="1"/>
    </xf>
    <xf numFmtId="0" fontId="25" fillId="0" borderId="0" xfId="0" applyFont="1" applyFill="1" applyBorder="1" applyAlignment="1">
      <alignment horizontal="center" vertical="center" shrinkToFit="1"/>
    </xf>
    <xf numFmtId="10" fontId="47" fillId="0" borderId="0" xfId="0" applyNumberFormat="1" applyFont="1" applyFill="1" applyBorder="1" applyAlignment="1">
      <alignment shrinkToFit="1"/>
    </xf>
    <xf numFmtId="0" fontId="48" fillId="0" borderId="0" xfId="0" applyFont="1" applyFill="1" applyBorder="1" applyAlignment="1"/>
    <xf numFmtId="0" fontId="54" fillId="0" borderId="22" xfId="0" applyFont="1" applyFill="1" applyBorder="1" applyAlignment="1">
      <alignment horizontal="center" vertical="center" shrinkToFit="1"/>
    </xf>
    <xf numFmtId="0" fontId="47" fillId="0" borderId="22" xfId="0" applyFont="1" applyFill="1" applyBorder="1" applyAlignment="1">
      <alignment horizontal="center" shrinkToFit="1"/>
    </xf>
    <xf numFmtId="3" fontId="27" fillId="0" borderId="22" xfId="0" applyNumberFormat="1" applyFont="1" applyFill="1" applyBorder="1" applyAlignment="1">
      <alignment shrinkToFit="1"/>
    </xf>
    <xf numFmtId="10" fontId="27" fillId="0" borderId="22" xfId="0" applyNumberFormat="1" applyFont="1" applyFill="1" applyBorder="1" applyAlignment="1">
      <alignment shrinkToFit="1"/>
    </xf>
    <xf numFmtId="4" fontId="27" fillId="0" borderId="22" xfId="0" applyNumberFormat="1" applyFont="1" applyFill="1" applyBorder="1" applyAlignment="1">
      <alignment horizontal="right" shrinkToFit="1"/>
    </xf>
    <xf numFmtId="10" fontId="27" fillId="0" borderId="22" xfId="0" applyNumberFormat="1" applyFont="1" applyFill="1" applyBorder="1" applyAlignment="1">
      <alignment horizontal="right" shrinkToFit="1"/>
    </xf>
    <xf numFmtId="0" fontId="47" fillId="0" borderId="22" xfId="0" applyFont="1" applyFill="1" applyBorder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0" fillId="4" borderId="0" xfId="0" applyFont="1" applyFill="1" applyBorder="1" applyAlignment="1">
      <alignment horizontal="center" vertical="center" shrinkToFit="1"/>
    </xf>
    <xf numFmtId="0" fontId="6" fillId="0" borderId="0" xfId="0" applyFont="1" applyBorder="1" applyAlignment="1">
      <alignment horizontal="right" shrinkToFit="1"/>
    </xf>
    <xf numFmtId="0" fontId="10" fillId="0" borderId="0" xfId="0" applyFont="1" applyBorder="1" applyAlignment="1">
      <alignment shrinkToFit="1"/>
    </xf>
    <xf numFmtId="0" fontId="6" fillId="0" borderId="0" xfId="0" applyFont="1" applyBorder="1" applyAlignment="1">
      <alignment shrinkToFit="1"/>
    </xf>
    <xf numFmtId="0" fontId="7" fillId="0" borderId="0" xfId="0" applyFont="1" applyBorder="1" applyAlignment="1">
      <alignment shrinkToFit="1"/>
    </xf>
    <xf numFmtId="0" fontId="0" fillId="4" borderId="0" xfId="0" applyFont="1" applyFill="1" applyBorder="1" applyAlignment="1">
      <alignment shrinkToFit="1"/>
    </xf>
    <xf numFmtId="0" fontId="6" fillId="4" borderId="0" xfId="0" applyFont="1" applyFill="1" applyBorder="1" applyAlignment="1">
      <alignment shrinkToFit="1"/>
    </xf>
    <xf numFmtId="0" fontId="25" fillId="0" borderId="0" xfId="0" applyFont="1" applyBorder="1" applyAlignment="1">
      <alignment shrinkToFit="1"/>
    </xf>
    <xf numFmtId="0" fontId="25" fillId="4" borderId="0" xfId="0" applyFont="1" applyFill="1" applyBorder="1" applyAlignment="1">
      <alignment horizontal="center" vertical="center" shrinkToFit="1"/>
    </xf>
    <xf numFmtId="0" fontId="25" fillId="0" borderId="0" xfId="0" applyFont="1" applyAlignment="1">
      <alignment horizontal="center" vertical="center" shrinkToFit="1"/>
    </xf>
    <xf numFmtId="0" fontId="25" fillId="4" borderId="0" xfId="0" applyFont="1" applyFill="1" applyBorder="1" applyAlignment="1">
      <alignment horizontal="center" shrinkToFit="1"/>
    </xf>
    <xf numFmtId="0" fontId="27" fillId="0" borderId="22" xfId="0" applyFont="1" applyBorder="1" applyAlignment="1">
      <alignment horizontal="center" vertical="center" shrinkToFit="1"/>
    </xf>
    <xf numFmtId="0" fontId="25" fillId="0" borderId="0" xfId="0" applyFont="1" applyAlignment="1">
      <alignment vertical="center" shrinkToFit="1"/>
    </xf>
    <xf numFmtId="0" fontId="25" fillId="0" borderId="0" xfId="0" applyFont="1" applyAlignment="1">
      <alignment horizontal="center" shrinkToFit="1"/>
    </xf>
    <xf numFmtId="0" fontId="47" fillId="2" borderId="22" xfId="0" applyFont="1" applyFill="1" applyBorder="1" applyAlignment="1">
      <alignment horizontal="center"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47" fillId="0" borderId="22" xfId="0" applyFont="1" applyBorder="1" applyAlignment="1">
      <alignment shrinkToFit="1"/>
    </xf>
    <xf numFmtId="0" fontId="27" fillId="0" borderId="22" xfId="0" applyFont="1" applyBorder="1" applyAlignment="1">
      <alignment shrinkToFit="1"/>
    </xf>
    <xf numFmtId="0" fontId="47" fillId="0" borderId="22" xfId="0" applyFont="1" applyBorder="1" applyAlignment="1">
      <alignment horizontal="right" shrinkToFit="1"/>
    </xf>
    <xf numFmtId="0" fontId="47" fillId="2" borderId="22" xfId="0" applyFont="1" applyFill="1" applyBorder="1" applyAlignment="1">
      <alignment horizontal="center" shrinkToFit="1"/>
    </xf>
    <xf numFmtId="0" fontId="27" fillId="2" borderId="1" xfId="0" applyFont="1" applyFill="1" applyBorder="1" applyAlignment="1">
      <alignment horizontal="center" vertical="center" shrinkToFit="1"/>
    </xf>
    <xf numFmtId="0" fontId="27" fillId="0" borderId="3" xfId="0" applyFont="1" applyBorder="1" applyAlignment="1">
      <alignment vertical="center" shrinkToFit="1"/>
    </xf>
    <xf numFmtId="0" fontId="27" fillId="0" borderId="1" xfId="0" applyFont="1" applyBorder="1" applyAlignment="1">
      <alignment shrinkToFit="1"/>
    </xf>
    <xf numFmtId="10" fontId="27" fillId="0" borderId="1" xfId="0" applyNumberFormat="1" applyFont="1" applyBorder="1" applyAlignment="1">
      <alignment shrinkToFit="1"/>
    </xf>
    <xf numFmtId="0" fontId="58" fillId="0" borderId="3" xfId="0" applyFont="1" applyBorder="1" applyAlignment="1">
      <alignment shrinkToFit="1"/>
    </xf>
    <xf numFmtId="0" fontId="27" fillId="0" borderId="8" xfId="0" applyFont="1" applyBorder="1" applyAlignment="1">
      <alignment vertical="center" shrinkToFit="1"/>
    </xf>
    <xf numFmtId="0" fontId="27" fillId="0" borderId="5" xfId="0" applyFont="1" applyBorder="1" applyAlignment="1">
      <alignment shrinkToFit="1"/>
    </xf>
    <xf numFmtId="10" fontId="27" fillId="0" borderId="5" xfId="0" applyNumberFormat="1" applyFont="1" applyBorder="1" applyAlignment="1">
      <alignment shrinkToFit="1"/>
    </xf>
    <xf numFmtId="0" fontId="58" fillId="0" borderId="8" xfId="0" applyFont="1" applyBorder="1" applyAlignment="1">
      <alignment shrinkToFit="1"/>
    </xf>
    <xf numFmtId="0" fontId="27" fillId="2" borderId="16" xfId="0" applyFont="1" applyFill="1" applyBorder="1" applyAlignment="1">
      <alignment horizontal="center" shrinkToFit="1"/>
    </xf>
    <xf numFmtId="0" fontId="25" fillId="0" borderId="0" xfId="0" applyFont="1" applyAlignment="1">
      <alignment wrapText="1" shrinkToFit="1"/>
    </xf>
    <xf numFmtId="0" fontId="25" fillId="0" borderId="0" xfId="0" applyFont="1" applyAlignment="1">
      <alignment horizontal="center" vertical="center" wrapText="1" shrinkToFit="1"/>
    </xf>
    <xf numFmtId="10" fontId="27" fillId="2" borderId="22" xfId="0" applyNumberFormat="1" applyFont="1" applyFill="1" applyBorder="1" applyAlignment="1">
      <alignment horizontal="center" vertical="center" shrinkToFit="1"/>
    </xf>
    <xf numFmtId="10" fontId="27" fillId="0" borderId="22" xfId="0" applyNumberFormat="1" applyFont="1" applyBorder="1" applyAlignment="1">
      <alignment shrinkToFit="1"/>
    </xf>
    <xf numFmtId="10" fontId="27" fillId="3" borderId="22" xfId="0" applyNumberFormat="1" applyFont="1" applyFill="1" applyBorder="1" applyAlignment="1">
      <alignment shrinkToFit="1"/>
    </xf>
    <xf numFmtId="0" fontId="27" fillId="2" borderId="23" xfId="0" applyFont="1" applyFill="1" applyBorder="1" applyAlignment="1">
      <alignment horizontal="center" vertical="center" shrinkToFit="1"/>
    </xf>
    <xf numFmtId="10" fontId="27" fillId="2" borderId="23" xfId="0" applyNumberFormat="1" applyFont="1" applyFill="1" applyBorder="1" applyAlignment="1">
      <alignment horizontal="center" vertical="center" shrinkToFit="1"/>
    </xf>
    <xf numFmtId="0" fontId="35" fillId="0" borderId="34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1" fontId="0" fillId="0" borderId="22" xfId="0" applyNumberFormat="1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1" fontId="0" fillId="9" borderId="22" xfId="0" applyNumberFormat="1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5" fillId="0" borderId="0" xfId="11" applyFont="1" applyAlignment="1">
      <alignment shrinkToFit="1"/>
    </xf>
    <xf numFmtId="0" fontId="25" fillId="4" borderId="0" xfId="11" applyFont="1" applyFill="1" applyAlignment="1">
      <alignment shrinkToFit="1"/>
    </xf>
    <xf numFmtId="0" fontId="25" fillId="0" borderId="0" xfId="11" applyFont="1" applyBorder="1" applyAlignment="1">
      <alignment shrinkToFit="1"/>
    </xf>
    <xf numFmtId="0" fontId="25" fillId="4" borderId="0" xfId="11" applyFont="1" applyFill="1" applyBorder="1" applyAlignment="1">
      <alignment shrinkToFit="1"/>
    </xf>
    <xf numFmtId="0" fontId="48" fillId="0" borderId="0" xfId="11" applyFont="1" applyAlignment="1">
      <alignment shrinkToFit="1"/>
    </xf>
    <xf numFmtId="184" fontId="64" fillId="0" borderId="0" xfId="11" applyNumberFormat="1" applyFont="1" applyAlignment="1">
      <alignment shrinkToFit="1"/>
    </xf>
    <xf numFmtId="0" fontId="47" fillId="0" borderId="6" xfId="11" applyFont="1" applyFill="1" applyBorder="1" applyAlignment="1">
      <alignment horizontal="center" shrinkToFit="1"/>
    </xf>
    <xf numFmtId="3" fontId="36" fillId="0" borderId="6" xfId="11" applyNumberFormat="1" applyFont="1" applyFill="1" applyBorder="1" applyAlignment="1">
      <alignment shrinkToFit="1"/>
    </xf>
    <xf numFmtId="10" fontId="36" fillId="0" borderId="6" xfId="11" applyNumberFormat="1" applyFont="1" applyFill="1" applyBorder="1" applyAlignment="1">
      <alignment shrinkToFit="1"/>
    </xf>
    <xf numFmtId="3" fontId="27" fillId="0" borderId="22" xfId="11" applyNumberFormat="1" applyFont="1" applyFill="1" applyBorder="1" applyAlignment="1">
      <alignment shrinkToFit="1"/>
    </xf>
    <xf numFmtId="10" fontId="27" fillId="0" borderId="22" xfId="11" applyNumberFormat="1" applyFont="1" applyFill="1" applyBorder="1" applyAlignment="1">
      <alignment shrinkToFit="1"/>
    </xf>
    <xf numFmtId="0" fontId="25" fillId="0" borderId="0" xfId="11" applyFont="1" applyFill="1" applyAlignment="1">
      <alignment shrinkToFit="1"/>
    </xf>
    <xf numFmtId="0" fontId="47" fillId="0" borderId="1" xfId="11" applyFont="1" applyFill="1" applyBorder="1" applyAlignment="1">
      <alignment horizontal="center" shrinkToFit="1"/>
    </xf>
    <xf numFmtId="3" fontId="36" fillId="0" borderId="1" xfId="11" applyNumberFormat="1" applyFont="1" applyFill="1" applyBorder="1" applyAlignment="1">
      <alignment shrinkToFit="1"/>
    </xf>
    <xf numFmtId="0" fontId="30" fillId="0" borderId="0" xfId="11" applyFont="1" applyFill="1" applyAlignment="1"/>
    <xf numFmtId="0" fontId="30" fillId="0" borderId="0" xfId="11" applyFont="1" applyFill="1" applyAlignment="1">
      <alignment vertical="center"/>
    </xf>
    <xf numFmtId="0" fontId="30" fillId="0" borderId="22" xfId="11" applyFont="1" applyFill="1" applyBorder="1" applyAlignment="1"/>
    <xf numFmtId="1" fontId="30" fillId="0" borderId="22" xfId="11" applyNumberFormat="1" applyFont="1" applyFill="1" applyBorder="1" applyAlignment="1"/>
    <xf numFmtId="185" fontId="30" fillId="0" borderId="22" xfId="13" applyNumberFormat="1" applyFont="1" applyFill="1" applyBorder="1" applyAlignment="1"/>
    <xf numFmtId="0" fontId="30" fillId="0" borderId="0" xfId="11" applyFont="1" applyFill="1" applyAlignment="1">
      <alignment horizontal="center"/>
    </xf>
    <xf numFmtId="9" fontId="67" fillId="0" borderId="0" xfId="13" applyFont="1" applyFill="1" applyAlignment="1"/>
    <xf numFmtId="0" fontId="30" fillId="0" borderId="0" xfId="11" applyFont="1" applyFill="1" applyAlignment="1">
      <alignment horizontal="center" vertical="center"/>
    </xf>
    <xf numFmtId="0" fontId="36" fillId="0" borderId="22" xfId="11" applyFont="1" applyFill="1" applyBorder="1" applyAlignment="1"/>
    <xf numFmtId="185" fontId="36" fillId="0" borderId="22" xfId="13" applyNumberFormat="1" applyFont="1" applyFill="1" applyBorder="1" applyAlignment="1"/>
    <xf numFmtId="185" fontId="36" fillId="9" borderId="22" xfId="13" applyNumberFormat="1" applyFont="1" applyFill="1" applyBorder="1" applyAlignment="1"/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0" borderId="34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0" fontId="33" fillId="9" borderId="22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left" vertical="center"/>
    </xf>
    <xf numFmtId="0" fontId="33" fillId="9" borderId="22" xfId="0" applyFont="1" applyFill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2" fontId="26" fillId="0" borderId="22" xfId="0" applyNumberFormat="1" applyFont="1" applyFill="1" applyBorder="1" applyAlignment="1">
      <alignment horizontal="center" vertical="center"/>
    </xf>
    <xf numFmtId="0" fontId="63" fillId="0" borderId="22" xfId="0" applyFont="1" applyFill="1" applyBorder="1" applyAlignment="1">
      <alignment horizontal="center" vertical="center" shrinkToFit="1"/>
    </xf>
    <xf numFmtId="0" fontId="68" fillId="0" borderId="0" xfId="0" applyFont="1" applyAlignment="1">
      <alignment shrinkToFit="1"/>
    </xf>
    <xf numFmtId="0" fontId="17" fillId="0" borderId="0" xfId="11" applyFont="1" applyAlignment="1">
      <alignment horizontal="left" vertical="center"/>
    </xf>
    <xf numFmtId="0" fontId="25" fillId="0" borderId="0" xfId="11" applyFont="1" applyAlignment="1"/>
    <xf numFmtId="0" fontId="25" fillId="0" borderId="0" xfId="11" applyFont="1" applyAlignment="1">
      <alignment horizontal="center"/>
    </xf>
    <xf numFmtId="10" fontId="26" fillId="0" borderId="22" xfId="11" applyNumberFormat="1" applyFont="1" applyFill="1" applyBorder="1" applyAlignment="1">
      <alignment horizontal="center" vertical="center"/>
    </xf>
    <xf numFmtId="179" fontId="25" fillId="0" borderId="0" xfId="11" applyNumberFormat="1" applyFont="1" applyFill="1" applyAlignment="1">
      <alignment horizontal="center"/>
    </xf>
    <xf numFmtId="177" fontId="25" fillId="0" borderId="0" xfId="11" applyNumberFormat="1" applyFont="1" applyFill="1" applyAlignment="1"/>
    <xf numFmtId="177" fontId="25" fillId="0" borderId="22" xfId="11" applyNumberFormat="1" applyFont="1" applyFill="1" applyBorder="1" applyAlignment="1"/>
    <xf numFmtId="10" fontId="25" fillId="0" borderId="22" xfId="11" applyNumberFormat="1" applyFont="1" applyFill="1" applyBorder="1" applyAlignment="1"/>
    <xf numFmtId="0" fontId="25" fillId="0" borderId="0" xfId="11" applyFont="1" applyFill="1" applyAlignment="1"/>
    <xf numFmtId="0" fontId="25" fillId="0" borderId="0" xfId="11" applyFont="1" applyFill="1" applyAlignment="1">
      <alignment vertical="center"/>
    </xf>
    <xf numFmtId="0" fontId="25" fillId="0" borderId="0" xfId="11" applyFont="1" applyFill="1" applyAlignment="1">
      <alignment horizontal="center"/>
    </xf>
    <xf numFmtId="10" fontId="25" fillId="0" borderId="0" xfId="11" applyNumberFormat="1" applyFont="1" applyFill="1" applyAlignment="1"/>
    <xf numFmtId="177" fontId="25" fillId="0" borderId="0" xfId="11" applyNumberFormat="1" applyFont="1" applyFill="1" applyAlignment="1">
      <alignment horizontal="center"/>
    </xf>
    <xf numFmtId="0" fontId="63" fillId="5" borderId="22" xfId="0" applyFont="1" applyFill="1" applyBorder="1" applyAlignment="1">
      <alignment horizontal="center" vertical="center" shrinkToFit="1"/>
    </xf>
    <xf numFmtId="0" fontId="63" fillId="0" borderId="22" xfId="0" applyFont="1" applyBorder="1" applyAlignment="1">
      <alignment horizontal="center" vertical="center" shrinkToFit="1"/>
    </xf>
    <xf numFmtId="0" fontId="13" fillId="4" borderId="0" xfId="0" applyFont="1" applyFill="1" applyBorder="1" applyAlignment="1">
      <alignment horizontal="center" vertical="center" shrinkToFit="1"/>
    </xf>
    <xf numFmtId="0" fontId="63" fillId="5" borderId="22" xfId="0" applyFont="1" applyFill="1" applyBorder="1" applyAlignment="1">
      <alignment horizontal="center" shrinkToFit="1"/>
    </xf>
    <xf numFmtId="0" fontId="13" fillId="4" borderId="0" xfId="0" applyFont="1" applyFill="1" applyBorder="1" applyAlignment="1">
      <alignment horizontal="center" shrinkToFit="1"/>
    </xf>
    <xf numFmtId="0" fontId="69" fillId="2" borderId="22" xfId="0" applyFont="1" applyFill="1" applyBorder="1" applyAlignment="1">
      <alignment horizontal="center" vertical="center" shrinkToFit="1"/>
    </xf>
    <xf numFmtId="0" fontId="69" fillId="0" borderId="22" xfId="0" applyFont="1" applyBorder="1" applyAlignment="1">
      <alignment shrinkToFit="1"/>
    </xf>
    <xf numFmtId="0" fontId="63" fillId="0" borderId="22" xfId="0" applyFont="1" applyBorder="1" applyAlignment="1">
      <alignment shrinkToFit="1"/>
    </xf>
    <xf numFmtId="0" fontId="69" fillId="0" borderId="22" xfId="0" applyFont="1" applyBorder="1" applyAlignment="1">
      <alignment horizontal="right" shrinkToFit="1"/>
    </xf>
    <xf numFmtId="0" fontId="69" fillId="2" borderId="22" xfId="0" applyFont="1" applyFill="1" applyBorder="1" applyAlignment="1">
      <alignment horizontal="center" shrinkToFit="1"/>
    </xf>
    <xf numFmtId="0" fontId="63" fillId="0" borderId="23" xfId="0" applyFont="1" applyBorder="1" applyAlignment="1">
      <alignment horizontal="center" shrinkToFit="1"/>
    </xf>
    <xf numFmtId="0" fontId="63" fillId="2" borderId="22" xfId="0" applyFont="1" applyFill="1" applyBorder="1" applyAlignment="1">
      <alignment horizontal="center" vertical="center" shrinkToFit="1"/>
    </xf>
    <xf numFmtId="0" fontId="63" fillId="0" borderId="22" xfId="0" applyFont="1" applyFill="1" applyBorder="1" applyAlignment="1">
      <alignment horizontal="center" shrinkToFit="1"/>
    </xf>
    <xf numFmtId="0" fontId="63" fillId="5" borderId="23" xfId="0" applyFont="1" applyFill="1" applyBorder="1" applyAlignment="1">
      <alignment horizontal="center" shrinkToFit="1"/>
    </xf>
    <xf numFmtId="0" fontId="63" fillId="0" borderId="23" xfId="0" applyFont="1" applyFill="1" applyBorder="1" applyAlignment="1">
      <alignment horizontal="center" shrinkToFit="1"/>
    </xf>
    <xf numFmtId="0" fontId="27" fillId="0" borderId="22" xfId="11" applyFont="1" applyFill="1" applyBorder="1" applyAlignment="1">
      <alignment horizontal="center" vertical="center" shrinkToFit="1"/>
    </xf>
    <xf numFmtId="0" fontId="30" fillId="0" borderId="22" xfId="11" applyFont="1" applyFill="1" applyBorder="1" applyAlignment="1">
      <alignment horizont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13" fillId="0" borderId="0" xfId="11" applyFont="1" applyFill="1" applyAlignment="1">
      <alignment vertical="center"/>
    </xf>
    <xf numFmtId="180" fontId="13" fillId="0" borderId="0" xfId="11" applyNumberFormat="1" applyFont="1" applyAlignment="1"/>
    <xf numFmtId="10" fontId="13" fillId="0" borderId="0" xfId="11" applyNumberFormat="1" applyFont="1" applyAlignment="1"/>
    <xf numFmtId="0" fontId="13" fillId="0" borderId="0" xfId="11" applyFont="1" applyAlignment="1"/>
    <xf numFmtId="0" fontId="13" fillId="0" borderId="0" xfId="11" applyFont="1" applyAlignment="1">
      <alignment horizontal="center"/>
    </xf>
    <xf numFmtId="176" fontId="26" fillId="0" borderId="0" xfId="11" applyNumberFormat="1" applyFont="1" applyFill="1" applyAlignment="1">
      <alignment horizontal="center" vertical="center"/>
    </xf>
    <xf numFmtId="180" fontId="16" fillId="0" borderId="0" xfId="11" applyNumberFormat="1" applyFont="1" applyFill="1" applyAlignment="1">
      <alignment horizontal="center" vertical="center"/>
    </xf>
    <xf numFmtId="176" fontId="16" fillId="0" borderId="0" xfId="11" applyNumberFormat="1" applyFont="1" applyFill="1" applyAlignment="1">
      <alignment horizontal="center" vertical="center"/>
    </xf>
    <xf numFmtId="180" fontId="25" fillId="0" borderId="0" xfId="11" applyNumberFormat="1" applyFont="1" applyFill="1" applyAlignment="1"/>
    <xf numFmtId="185" fontId="25" fillId="0" borderId="0" xfId="11" applyNumberFormat="1" applyFont="1" applyFill="1" applyAlignment="1"/>
    <xf numFmtId="0" fontId="71" fillId="0" borderId="0" xfId="0" applyFont="1" applyAlignment="1">
      <alignment vertical="center"/>
    </xf>
    <xf numFmtId="183" fontId="0" fillId="0" borderId="0" xfId="0" applyNumberFormat="1" applyFont="1" applyAlignment="1">
      <alignment horizontal="center" vertical="center"/>
    </xf>
    <xf numFmtId="0" fontId="30" fillId="5" borderId="23" xfId="11" applyFont="1" applyFill="1" applyBorder="1" applyAlignment="1">
      <alignment horizontal="center" vertical="center"/>
    </xf>
    <xf numFmtId="1" fontId="30" fillId="0" borderId="40" xfId="11" applyNumberFormat="1" applyFont="1" applyFill="1" applyBorder="1" applyAlignment="1"/>
    <xf numFmtId="0" fontId="30" fillId="0" borderId="40" xfId="11" applyFont="1" applyFill="1" applyBorder="1" applyAlignment="1"/>
    <xf numFmtId="1" fontId="67" fillId="0" borderId="40" xfId="11" applyNumberFormat="1" applyFont="1" applyFill="1" applyBorder="1" applyAlignment="1"/>
    <xf numFmtId="1" fontId="23" fillId="0" borderId="22" xfId="0" applyNumberFormat="1" applyFont="1" applyBorder="1" applyAlignment="1">
      <alignment horizontal="center" vertical="center"/>
    </xf>
    <xf numFmtId="0" fontId="13" fillId="9" borderId="0" xfId="11" applyFont="1" applyFill="1" applyAlignment="1">
      <alignment vertical="center"/>
    </xf>
    <xf numFmtId="0" fontId="25" fillId="9" borderId="0" xfId="11" applyFont="1" applyFill="1" applyAlignment="1">
      <alignment horizontal="center"/>
    </xf>
    <xf numFmtId="186" fontId="25" fillId="0" borderId="0" xfId="11" applyNumberFormat="1" applyFont="1" applyFill="1" applyAlignment="1"/>
    <xf numFmtId="187" fontId="25" fillId="0" borderId="0" xfId="0" applyNumberFormat="1" applyFont="1" applyFill="1" applyAlignment="1"/>
    <xf numFmtId="188" fontId="25" fillId="0" borderId="0" xfId="0" applyNumberFormat="1" applyFont="1" applyFill="1" applyAlignment="1"/>
    <xf numFmtId="187" fontId="25" fillId="0" borderId="22" xfId="0" applyNumberFormat="1" applyFont="1" applyFill="1" applyBorder="1" applyAlignment="1"/>
    <xf numFmtId="183" fontId="0" fillId="9" borderId="22" xfId="0" applyNumberFormat="1" applyFont="1" applyFill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0" fontId="27" fillId="3" borderId="18" xfId="15" applyNumberFormat="1" applyFont="1" applyFill="1" applyBorder="1" applyAlignment="1">
      <alignment shrinkToFit="1"/>
    </xf>
    <xf numFmtId="183" fontId="63" fillId="0" borderId="22" xfId="0" applyNumberFormat="1" applyFont="1" applyBorder="1" applyAlignment="1">
      <alignment shrinkToFit="1"/>
    </xf>
    <xf numFmtId="1" fontId="63" fillId="0" borderId="22" xfId="0" applyNumberFormat="1" applyFont="1" applyBorder="1" applyAlignment="1">
      <alignment shrinkToFit="1"/>
    </xf>
    <xf numFmtId="183" fontId="27" fillId="0" borderId="22" xfId="0" applyNumberFormat="1" applyFont="1" applyBorder="1" applyAlignment="1">
      <alignment shrinkToFit="1"/>
    </xf>
    <xf numFmtId="183" fontId="47" fillId="2" borderId="22" xfId="0" applyNumberFormat="1" applyFont="1" applyFill="1" applyBorder="1" applyAlignment="1">
      <alignment horizontal="center" shrinkToFit="1"/>
    </xf>
    <xf numFmtId="1" fontId="27" fillId="0" borderId="22" xfId="0" applyNumberFormat="1" applyFont="1" applyBorder="1" applyAlignment="1">
      <alignment shrinkToFit="1"/>
    </xf>
    <xf numFmtId="1" fontId="47" fillId="2" borderId="22" xfId="0" applyNumberFormat="1" applyFont="1" applyFill="1" applyBorder="1" applyAlignment="1">
      <alignment horizontal="center" shrinkToFit="1"/>
    </xf>
    <xf numFmtId="1" fontId="27" fillId="3" borderId="18" xfId="0" applyNumberFormat="1" applyFont="1" applyFill="1" applyBorder="1" applyAlignment="1">
      <alignment shrinkToFit="1"/>
    </xf>
    <xf numFmtId="185" fontId="27" fillId="0" borderId="22" xfId="0" applyNumberFormat="1" applyFont="1" applyFill="1" applyBorder="1" applyAlignment="1">
      <alignment shrinkToFit="1"/>
    </xf>
    <xf numFmtId="186" fontId="27" fillId="0" borderId="22" xfId="0" applyNumberFormat="1" applyFont="1" applyFill="1" applyBorder="1" applyAlignment="1">
      <alignment shrinkToFit="1"/>
    </xf>
    <xf numFmtId="3" fontId="67" fillId="0" borderId="6" xfId="11" applyNumberFormat="1" applyFont="1" applyFill="1" applyBorder="1" applyAlignment="1">
      <alignment shrinkToFit="1"/>
    </xf>
    <xf numFmtId="3" fontId="67" fillId="0" borderId="1" xfId="11" applyNumberFormat="1" applyFont="1" applyFill="1" applyBorder="1" applyAlignment="1">
      <alignment shrinkToFit="1"/>
    </xf>
    <xf numFmtId="189" fontId="25" fillId="0" borderId="0" xfId="0" applyNumberFormat="1" applyFont="1" applyFill="1" applyAlignment="1"/>
    <xf numFmtId="0" fontId="54" fillId="9" borderId="22" xfId="0" applyFont="1" applyFill="1" applyBorder="1" applyAlignment="1">
      <alignment horizontal="center" vertical="center" shrinkToFit="1"/>
    </xf>
    <xf numFmtId="0" fontId="54" fillId="9" borderId="22" xfId="0" applyFont="1" applyFill="1" applyBorder="1" applyAlignment="1">
      <alignment horizontal="center" vertical="center" shrinkToFit="1"/>
    </xf>
    <xf numFmtId="177" fontId="26" fillId="0" borderId="22" xfId="11" applyNumberFormat="1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6" fillId="5" borderId="23" xfId="5" applyFont="1" applyFill="1" applyBorder="1" applyAlignment="1">
      <alignment horizontal="center" vertical="center"/>
    </xf>
    <xf numFmtId="183" fontId="27" fillId="0" borderId="22" xfId="0" applyNumberFormat="1" applyFont="1" applyFill="1" applyBorder="1" applyAlignment="1">
      <alignment shrinkToFit="1"/>
    </xf>
    <xf numFmtId="183" fontId="25" fillId="0" borderId="22" xfId="0" applyNumberFormat="1" applyFont="1" applyFill="1" applyBorder="1" applyAlignment="1">
      <alignment shrinkToFit="1"/>
    </xf>
    <xf numFmtId="185" fontId="27" fillId="0" borderId="22" xfId="15" applyNumberFormat="1" applyFont="1" applyFill="1" applyBorder="1" applyAlignment="1">
      <alignment shrinkToFit="1"/>
    </xf>
    <xf numFmtId="185" fontId="47" fillId="0" borderId="0" xfId="0" applyNumberFormat="1" applyFont="1" applyFill="1" applyBorder="1" applyAlignment="1">
      <alignment shrinkToFit="1"/>
    </xf>
    <xf numFmtId="191" fontId="27" fillId="0" borderId="22" xfId="0" applyNumberFormat="1" applyFont="1" applyFill="1" applyBorder="1" applyAlignment="1">
      <alignment shrinkToFit="1"/>
    </xf>
    <xf numFmtId="190" fontId="27" fillId="0" borderId="22" xfId="0" applyNumberFormat="1" applyFont="1" applyFill="1" applyBorder="1" applyAlignment="1">
      <alignment shrinkToFit="1"/>
    </xf>
    <xf numFmtId="190" fontId="25" fillId="0" borderId="22" xfId="0" applyNumberFormat="1" applyFont="1" applyFill="1" applyBorder="1" applyAlignment="1">
      <alignment shrinkToFit="1"/>
    </xf>
    <xf numFmtId="184" fontId="27" fillId="0" borderId="22" xfId="0" applyNumberFormat="1" applyFont="1" applyFill="1" applyBorder="1" applyAlignment="1">
      <alignment shrinkToFit="1"/>
    </xf>
    <xf numFmtId="190" fontId="27" fillId="0" borderId="22" xfId="0" applyNumberFormat="1" applyFont="1" applyFill="1" applyBorder="1" applyAlignment="1">
      <alignment horizontal="right" shrinkToFit="1"/>
    </xf>
    <xf numFmtId="0" fontId="6" fillId="0" borderId="0" xfId="0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right" shrinkToFit="1"/>
    </xf>
    <xf numFmtId="0" fontId="10" fillId="0" borderId="0" xfId="0" applyFont="1" applyFill="1" applyBorder="1" applyAlignment="1">
      <alignment shrinkToFit="1"/>
    </xf>
    <xf numFmtId="0" fontId="6" fillId="0" borderId="0" xfId="0" applyFont="1" applyFill="1" applyBorder="1" applyAlignment="1">
      <alignment shrinkToFit="1"/>
    </xf>
    <xf numFmtId="0" fontId="7" fillId="0" borderId="0" xfId="0" applyFont="1" applyFill="1" applyBorder="1" applyAlignment="1">
      <alignment shrinkToFit="1"/>
    </xf>
    <xf numFmtId="185" fontId="25" fillId="0" borderId="0" xfId="0" applyNumberFormat="1" applyFont="1" applyFill="1" applyAlignment="1"/>
    <xf numFmtId="189" fontId="25" fillId="0" borderId="0" xfId="11" applyNumberFormat="1" applyFont="1" applyFill="1" applyAlignment="1"/>
    <xf numFmtId="189" fontId="25" fillId="0" borderId="22" xfId="11" applyNumberFormat="1" applyFont="1" applyFill="1" applyBorder="1" applyAlignment="1"/>
    <xf numFmtId="192" fontId="36" fillId="0" borderId="22" xfId="11" applyNumberFormat="1" applyFont="1" applyFill="1" applyBorder="1" applyAlignment="1"/>
    <xf numFmtId="192" fontId="30" fillId="0" borderId="22" xfId="11" applyNumberFormat="1" applyFont="1" applyFill="1" applyBorder="1" applyAlignment="1"/>
    <xf numFmtId="192" fontId="30" fillId="0" borderId="40" xfId="11" applyNumberFormat="1" applyFont="1" applyFill="1" applyBorder="1" applyAlignment="1"/>
    <xf numFmtId="192" fontId="67" fillId="0" borderId="40" xfId="11" applyNumberFormat="1" applyFont="1" applyFill="1" applyBorder="1" applyAlignment="1"/>
    <xf numFmtId="192" fontId="67" fillId="0" borderId="0" xfId="13" applyNumberFormat="1" applyFont="1" applyFill="1" applyAlignment="1"/>
    <xf numFmtId="0" fontId="23" fillId="0" borderId="0" xfId="11"/>
    <xf numFmtId="0" fontId="6" fillId="0" borderId="0" xfId="5"/>
    <xf numFmtId="1" fontId="27" fillId="3" borderId="1" xfId="0" applyNumberFormat="1" applyFont="1" applyFill="1" applyBorder="1" applyAlignment="1">
      <alignment shrinkToFit="1"/>
    </xf>
    <xf numFmtId="0" fontId="27" fillId="0" borderId="9" xfId="0" applyFont="1" applyBorder="1" applyAlignment="1">
      <alignment shrinkToFit="1"/>
    </xf>
    <xf numFmtId="0" fontId="27" fillId="0" borderId="4" xfId="0" applyFont="1" applyBorder="1" applyAlignment="1">
      <alignment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58" fillId="0" borderId="3" xfId="11" applyFont="1" applyBorder="1" applyAlignment="1">
      <alignment shrinkToFit="1"/>
    </xf>
    <xf numFmtId="0" fontId="13" fillId="0" borderId="0" xfId="11" applyFont="1" applyAlignment="1">
      <alignment shrinkToFit="1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10" borderId="22" xfId="0" applyFont="1" applyFill="1" applyBorder="1" applyAlignment="1">
      <alignment horizontal="center" vertical="center"/>
    </xf>
    <xf numFmtId="1" fontId="0" fillId="10" borderId="22" xfId="0" applyNumberFormat="1" applyFont="1" applyFill="1" applyBorder="1" applyAlignment="1">
      <alignment horizontal="center" vertical="center"/>
    </xf>
    <xf numFmtId="183" fontId="0" fillId="10" borderId="22" xfId="0" applyNumberFormat="1" applyFont="1" applyFill="1" applyBorder="1" applyAlignment="1">
      <alignment horizontal="center" vertical="center"/>
    </xf>
    <xf numFmtId="10" fontId="27" fillId="0" borderId="1" xfId="15" applyNumberFormat="1" applyFont="1" applyBorder="1" applyAlignment="1">
      <alignment shrinkToFit="1"/>
    </xf>
    <xf numFmtId="0" fontId="75" fillId="0" borderId="3" xfId="11" applyFont="1" applyBorder="1" applyAlignment="1">
      <alignment shrinkToFit="1"/>
    </xf>
    <xf numFmtId="0" fontId="75" fillId="0" borderId="3" xfId="0" applyFont="1" applyBorder="1" applyAlignment="1">
      <alignment shrinkToFit="1"/>
    </xf>
    <xf numFmtId="185" fontId="64" fillId="0" borderId="0" xfId="0" applyNumberFormat="1" applyFont="1" applyFill="1" applyBorder="1" applyAlignment="1">
      <alignment shrinkToFit="1"/>
    </xf>
    <xf numFmtId="0" fontId="27" fillId="0" borderId="22" xfId="0" applyFont="1" applyBorder="1" applyAlignment="1">
      <alignment shrinkToFit="1"/>
    </xf>
    <xf numFmtId="10" fontId="27" fillId="0" borderId="1" xfId="13" applyNumberFormat="1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2" fontId="26" fillId="0" borderId="22" xfId="0" applyNumberFormat="1" applyFont="1" applyFill="1" applyBorder="1" applyAlignment="1">
      <alignment horizontal="center" vertical="center"/>
    </xf>
    <xf numFmtId="177" fontId="26" fillId="0" borderId="22" xfId="11" applyNumberFormat="1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55" fillId="0" borderId="22" xfId="0" applyFont="1" applyFill="1" applyBorder="1" applyAlignment="1">
      <alignment shrinkToFit="1"/>
    </xf>
    <xf numFmtId="0" fontId="0" fillId="11" borderId="22" xfId="0" applyFont="1" applyFill="1" applyBorder="1" applyAlignment="1">
      <alignment horizontal="center" vertical="center"/>
    </xf>
    <xf numFmtId="1" fontId="0" fillId="11" borderId="22" xfId="0" applyNumberFormat="1" applyFont="1" applyFill="1" applyBorder="1" applyAlignment="1">
      <alignment horizontal="center" vertical="center"/>
    </xf>
    <xf numFmtId="183" fontId="0" fillId="11" borderId="22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shrinkToFit="1"/>
    </xf>
    <xf numFmtId="0" fontId="21" fillId="5" borderId="23" xfId="0" applyFont="1" applyFill="1" applyBorder="1" applyAlignment="1">
      <alignment horizontal="center" shrinkToFit="1"/>
    </xf>
    <xf numFmtId="0" fontId="64" fillId="0" borderId="0" xfId="0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12" borderId="22" xfId="0" applyFont="1" applyFill="1" applyBorder="1" applyAlignment="1">
      <alignment horizontal="center" vertical="center"/>
    </xf>
    <xf numFmtId="1" fontId="0" fillId="12" borderId="22" xfId="0" applyNumberFormat="1" applyFont="1" applyFill="1" applyBorder="1" applyAlignment="1">
      <alignment horizontal="center" vertical="center"/>
    </xf>
    <xf numFmtId="183" fontId="0" fillId="12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7" fillId="0" borderId="4" xfId="0" applyFont="1" applyBorder="1" applyAlignment="1">
      <alignment shrinkToFit="1"/>
    </xf>
    <xf numFmtId="0" fontId="27" fillId="0" borderId="9" xfId="0" applyFont="1" applyBorder="1" applyAlignment="1">
      <alignment shrinkToFit="1"/>
    </xf>
    <xf numFmtId="0" fontId="63" fillId="0" borderId="22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7" fillId="2" borderId="3" xfId="11" applyFont="1" applyFill="1" applyBorder="1" applyAlignment="1">
      <alignment horizontal="center" vertical="center" shrinkToFit="1"/>
    </xf>
    <xf numFmtId="0" fontId="27" fillId="2" borderId="4" xfId="11" applyFont="1" applyFill="1" applyBorder="1" applyAlignment="1">
      <alignment horizontal="center" vertical="center" shrinkToFit="1"/>
    </xf>
    <xf numFmtId="0" fontId="27" fillId="2" borderId="2" xfId="11" applyFont="1" applyFill="1" applyBorder="1" applyAlignment="1">
      <alignment horizontal="center" vertical="center" shrinkToFit="1"/>
    </xf>
    <xf numFmtId="0" fontId="27" fillId="2" borderId="1" xfId="11" applyFont="1" applyFill="1" applyBorder="1" applyAlignment="1">
      <alignment horizontal="center" vertical="center" shrinkToFit="1"/>
    </xf>
    <xf numFmtId="0" fontId="25" fillId="0" borderId="0" xfId="11" applyFont="1" applyAlignment="1">
      <alignment horizontal="center" vertical="center" shrinkToFit="1"/>
    </xf>
    <xf numFmtId="0" fontId="27" fillId="0" borderId="3" xfId="11" applyFont="1" applyBorder="1" applyAlignment="1">
      <alignment vertical="center" shrinkToFit="1"/>
    </xf>
    <xf numFmtId="0" fontId="27" fillId="0" borderId="1" xfId="11" applyFont="1" applyBorder="1" applyAlignment="1">
      <alignment shrinkToFit="1"/>
    </xf>
    <xf numFmtId="10" fontId="27" fillId="0" borderId="1" xfId="11" applyNumberFormat="1" applyFont="1" applyBorder="1" applyAlignment="1">
      <alignment shrinkToFit="1"/>
    </xf>
    <xf numFmtId="1" fontId="27" fillId="3" borderId="1" xfId="11" applyNumberFormat="1" applyFont="1" applyFill="1" applyBorder="1" applyAlignment="1">
      <alignment shrinkToFit="1"/>
    </xf>
    <xf numFmtId="0" fontId="21" fillId="0" borderId="4" xfId="11" applyFont="1" applyBorder="1" applyAlignment="1">
      <alignment shrinkToFit="1"/>
    </xf>
    <xf numFmtId="0" fontId="27" fillId="0" borderId="8" xfId="11" applyFont="1" applyBorder="1" applyAlignment="1">
      <alignment vertical="center" shrinkToFit="1"/>
    </xf>
    <xf numFmtId="0" fontId="27" fillId="0" borderId="5" xfId="11" applyFont="1" applyBorder="1" applyAlignment="1">
      <alignment shrinkToFit="1"/>
    </xf>
    <xf numFmtId="10" fontId="27" fillId="0" borderId="5" xfId="11" applyNumberFormat="1" applyFont="1" applyBorder="1" applyAlignment="1">
      <alignment shrinkToFit="1"/>
    </xf>
    <xf numFmtId="0" fontId="27" fillId="2" borderId="16" xfId="11" applyFont="1" applyFill="1" applyBorder="1" applyAlignment="1">
      <alignment horizontal="center" shrinkToFit="1"/>
    </xf>
    <xf numFmtId="10" fontId="27" fillId="3" borderId="18" xfId="13" applyNumberFormat="1" applyFont="1" applyFill="1" applyBorder="1" applyAlignment="1">
      <alignment shrinkToFit="1"/>
    </xf>
    <xf numFmtId="1" fontId="27" fillId="3" borderId="18" xfId="11" applyNumberFormat="1" applyFont="1" applyFill="1" applyBorder="1" applyAlignment="1">
      <alignment shrinkToFit="1"/>
    </xf>
    <xf numFmtId="0" fontId="25" fillId="0" borderId="0" xfId="11" applyFont="1" applyAlignment="1">
      <alignment wrapText="1" shrinkToFit="1"/>
    </xf>
    <xf numFmtId="0" fontId="25" fillId="0" borderId="0" xfId="11" applyFont="1" applyAlignment="1">
      <alignment vertical="center" shrinkToFit="1"/>
    </xf>
    <xf numFmtId="0" fontId="27" fillId="0" borderId="4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58" fillId="0" borderId="8" xfId="11" applyFont="1" applyBorder="1" applyAlignment="1">
      <alignment shrinkToFit="1"/>
    </xf>
    <xf numFmtId="0" fontId="10" fillId="0" borderId="4" xfId="11" applyFont="1" applyBorder="1" applyAlignment="1">
      <alignment shrinkToFit="1"/>
    </xf>
    <xf numFmtId="0" fontId="10" fillId="0" borderId="0" xfId="5" applyFont="1"/>
    <xf numFmtId="0" fontId="38" fillId="0" borderId="22" xfId="11" applyFont="1" applyFill="1" applyBorder="1" applyAlignment="1"/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7" fillId="0" borderId="4" xfId="0" applyFont="1" applyBorder="1" applyAlignment="1">
      <alignment shrinkToFit="1"/>
    </xf>
    <xf numFmtId="0" fontId="27" fillId="0" borderId="9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0" fillId="13" borderId="22" xfId="0" applyFont="1" applyFill="1" applyBorder="1" applyAlignment="1">
      <alignment horizontal="center" vertical="center"/>
    </xf>
    <xf numFmtId="183" fontId="0" fillId="13" borderId="22" xfId="0" applyNumberFormat="1" applyFont="1" applyFill="1" applyBorder="1" applyAlignment="1">
      <alignment horizontal="center" vertical="center"/>
    </xf>
    <xf numFmtId="0" fontId="27" fillId="0" borderId="4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63" fillId="0" borderId="22" xfId="0" applyFont="1" applyBorder="1" applyAlignment="1">
      <alignment shrinkToFit="1"/>
    </xf>
    <xf numFmtId="0" fontId="27" fillId="0" borderId="4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27" fillId="0" borderId="4" xfId="0" applyFont="1" applyBorder="1" applyAlignment="1">
      <alignment shrinkToFit="1"/>
    </xf>
    <xf numFmtId="0" fontId="10" fillId="0" borderId="4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44" fillId="0" borderId="0" xfId="0" applyFont="1" applyBorder="1" applyAlignment="1">
      <alignment horizontal="center" vertical="center" shrinkToFit="1"/>
    </xf>
    <xf numFmtId="0" fontId="54" fillId="9" borderId="22" xfId="0" applyFont="1" applyFill="1" applyBorder="1" applyAlignment="1">
      <alignment horizontal="center" vertical="center" shrinkToFit="1"/>
    </xf>
    <xf numFmtId="188" fontId="25" fillId="0" borderId="0" xfId="0" applyNumberFormat="1" applyFont="1" applyFill="1" applyAlignment="1">
      <alignment horizontal="center"/>
    </xf>
    <xf numFmtId="189" fontId="25" fillId="0" borderId="0" xfId="0" applyNumberFormat="1" applyFont="1" applyFill="1" applyAlignment="1">
      <alignment horizontal="center"/>
    </xf>
    <xf numFmtId="185" fontId="25" fillId="0" borderId="0" xfId="0" applyNumberFormat="1" applyFont="1" applyFill="1" applyAlignment="1">
      <alignment horizontal="center"/>
    </xf>
    <xf numFmtId="10" fontId="26" fillId="0" borderId="0" xfId="0" applyNumberFormat="1" applyFont="1" applyFill="1" applyAlignment="1">
      <alignment horizontal="center" vertical="center"/>
    </xf>
    <xf numFmtId="193" fontId="25" fillId="0" borderId="0" xfId="0" applyNumberFormat="1" applyFont="1" applyFill="1" applyAlignment="1">
      <alignment horizontal="center"/>
    </xf>
    <xf numFmtId="179" fontId="25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177" fontId="26" fillId="8" borderId="0" xfId="0" applyNumberFormat="1" applyFont="1" applyFill="1" applyAlignment="1">
      <alignment horizontal="center" vertical="center"/>
    </xf>
    <xf numFmtId="178" fontId="26" fillId="6" borderId="0" xfId="0" applyNumberFormat="1" applyFont="1" applyFill="1" applyAlignment="1">
      <alignment horizontal="center" vertical="center"/>
    </xf>
    <xf numFmtId="176" fontId="26" fillId="5" borderId="0" xfId="0" applyNumberFormat="1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7" fillId="0" borderId="0" xfId="0" applyFont="1" applyFill="1" applyBorder="1" applyAlignment="1">
      <alignment horizontal="center" vertical="center" shrinkToFit="1"/>
    </xf>
    <xf numFmtId="178" fontId="26" fillId="0" borderId="0" xfId="0" applyNumberFormat="1" applyFont="1" applyFill="1" applyAlignment="1">
      <alignment horizontal="center" vertical="center"/>
    </xf>
    <xf numFmtId="185" fontId="47" fillId="0" borderId="0" xfId="0" applyNumberFormat="1" applyFont="1" applyFill="1" applyAlignment="1">
      <alignment horizontal="center"/>
    </xf>
    <xf numFmtId="0" fontId="68" fillId="0" borderId="0" xfId="0" applyFont="1" applyFill="1" applyAlignment="1">
      <alignment horizontal="center" vertical="center"/>
    </xf>
    <xf numFmtId="185" fontId="25" fillId="0" borderId="0" xfId="11" applyNumberFormat="1" applyFont="1" applyFill="1" applyAlignment="1">
      <alignment horizontal="center"/>
    </xf>
    <xf numFmtId="10" fontId="25" fillId="0" borderId="0" xfId="11" applyNumberFormat="1" applyFont="1" applyFill="1" applyAlignment="1">
      <alignment horizontal="center"/>
    </xf>
    <xf numFmtId="186" fontId="25" fillId="0" borderId="0" xfId="11" applyNumberFormat="1" applyFont="1" applyFill="1" applyAlignment="1">
      <alignment horizontal="center"/>
    </xf>
    <xf numFmtId="180" fontId="25" fillId="0" borderId="0" xfId="11" applyNumberFormat="1" applyFont="1" applyFill="1" applyAlignment="1">
      <alignment horizontal="center"/>
    </xf>
    <xf numFmtId="0" fontId="68" fillId="0" borderId="0" xfId="11" applyFont="1" applyFill="1" applyAlignment="1">
      <alignment horizontal="center" vertical="center"/>
    </xf>
    <xf numFmtId="0" fontId="18" fillId="0" borderId="0" xfId="11" applyFont="1" applyFill="1" applyAlignment="1">
      <alignment horizontal="center" vertical="center"/>
    </xf>
    <xf numFmtId="0" fontId="24" fillId="0" borderId="0" xfId="11" applyFont="1" applyFill="1" applyAlignment="1">
      <alignment horizontal="center" vertical="center"/>
    </xf>
    <xf numFmtId="0" fontId="28" fillId="7" borderId="0" xfId="11" applyFont="1" applyFill="1" applyAlignment="1">
      <alignment horizontal="center" vertical="center"/>
    </xf>
    <xf numFmtId="0" fontId="26" fillId="0" borderId="0" xfId="11" applyFont="1" applyFill="1" applyAlignment="1">
      <alignment horizontal="center" vertical="center"/>
    </xf>
    <xf numFmtId="0" fontId="27" fillId="0" borderId="0" xfId="11" applyFont="1" applyFill="1" applyBorder="1" applyAlignment="1">
      <alignment horizontal="center" vertical="center" shrinkToFit="1"/>
    </xf>
    <xf numFmtId="181" fontId="14" fillId="0" borderId="0" xfId="11" applyNumberFormat="1" applyFont="1" applyFill="1" applyAlignment="1">
      <alignment horizontal="center" vertical="center"/>
    </xf>
    <xf numFmtId="10" fontId="14" fillId="0" borderId="0" xfId="11" applyNumberFormat="1" applyFont="1" applyFill="1" applyAlignment="1">
      <alignment horizontal="center" vertical="center"/>
    </xf>
    <xf numFmtId="10" fontId="14" fillId="5" borderId="0" xfId="11" applyNumberFormat="1" applyFont="1" applyFill="1" applyAlignment="1">
      <alignment horizontal="center" vertical="center"/>
    </xf>
    <xf numFmtId="179" fontId="25" fillId="0" borderId="0" xfId="11" applyNumberFormat="1" applyFont="1" applyFill="1" applyAlignment="1">
      <alignment horizontal="center" vertical="center"/>
    </xf>
    <xf numFmtId="0" fontId="25" fillId="0" borderId="0" xfId="11" applyFont="1" applyFill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22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0" fontId="22" fillId="0" borderId="22" xfId="0" applyFont="1" applyFill="1" applyBorder="1" applyAlignment="1">
      <alignment horizontal="center" vertical="center"/>
    </xf>
    <xf numFmtId="187" fontId="25" fillId="0" borderId="0" xfId="0" applyNumberFormat="1" applyFont="1" applyFill="1" applyAlignment="1">
      <alignment horizontal="center"/>
    </xf>
    <xf numFmtId="187" fontId="25" fillId="0" borderId="0" xfId="0" applyNumberFormat="1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28" fillId="7" borderId="34" xfId="0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 shrinkToFit="1"/>
    </xf>
    <xf numFmtId="182" fontId="27" fillId="0" borderId="22" xfId="0" applyNumberFormat="1" applyFont="1" applyFill="1" applyBorder="1" applyAlignment="1">
      <alignment horizontal="center" vertical="center" shrinkToFit="1"/>
    </xf>
    <xf numFmtId="182" fontId="26" fillId="0" borderId="22" xfId="0" applyNumberFormat="1" applyFont="1" applyFill="1" applyBorder="1" applyAlignment="1">
      <alignment horizontal="center" vertical="center"/>
    </xf>
    <xf numFmtId="177" fontId="31" fillId="0" borderId="22" xfId="11" applyNumberFormat="1" applyFont="1" applyFill="1" applyBorder="1" applyAlignment="1">
      <alignment horizontal="center" vertical="center"/>
    </xf>
    <xf numFmtId="177" fontId="74" fillId="0" borderId="22" xfId="11" applyNumberFormat="1" applyFont="1" applyFill="1" applyBorder="1" applyAlignment="1">
      <alignment horizontal="center" vertical="center"/>
    </xf>
    <xf numFmtId="177" fontId="22" fillId="0" borderId="22" xfId="11" applyNumberFormat="1" applyFont="1" applyFill="1" applyBorder="1" applyAlignment="1">
      <alignment horizontal="center" vertical="center"/>
    </xf>
    <xf numFmtId="189" fontId="25" fillId="0" borderId="0" xfId="11" applyNumberFormat="1" applyFont="1" applyFill="1" applyAlignment="1">
      <alignment horizontal="center"/>
    </xf>
    <xf numFmtId="0" fontId="18" fillId="0" borderId="0" xfId="11" applyFont="1" applyFill="1" applyBorder="1" applyAlignment="1">
      <alignment horizontal="center" vertical="center"/>
    </xf>
    <xf numFmtId="0" fontId="28" fillId="7" borderId="34" xfId="11" applyFont="1" applyFill="1" applyBorder="1" applyAlignment="1">
      <alignment horizontal="center" vertical="center"/>
    </xf>
    <xf numFmtId="0" fontId="30" fillId="0" borderId="22" xfId="11" applyFont="1" applyFill="1" applyBorder="1" applyAlignment="1">
      <alignment horizontal="center" vertical="center"/>
    </xf>
    <xf numFmtId="0" fontId="27" fillId="0" borderId="22" xfId="11" applyFont="1" applyFill="1" applyBorder="1" applyAlignment="1">
      <alignment horizontal="center" vertical="center" shrinkToFit="1"/>
    </xf>
    <xf numFmtId="177" fontId="27" fillId="0" borderId="22" xfId="11" applyNumberFormat="1" applyFont="1" applyFill="1" applyBorder="1" applyAlignment="1">
      <alignment horizontal="center" vertical="center" shrinkToFit="1"/>
    </xf>
    <xf numFmtId="177" fontId="26" fillId="0" borderId="22" xfId="11" applyNumberFormat="1" applyFont="1" applyFill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3" xfId="0" applyNumberFormat="1" applyFont="1" applyFill="1" applyBorder="1" applyAlignment="1">
      <alignment horizontal="center" vertical="center"/>
    </xf>
    <xf numFmtId="183" fontId="0" fillId="9" borderId="29" xfId="0" applyNumberFormat="1" applyFont="1" applyFill="1" applyBorder="1" applyAlignment="1">
      <alignment horizontal="center" vertical="center"/>
    </xf>
    <xf numFmtId="183" fontId="0" fillId="9" borderId="30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23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33" fillId="9" borderId="31" xfId="0" applyFont="1" applyFill="1" applyBorder="1" applyAlignment="1">
      <alignment horizontal="center" vertical="center"/>
    </xf>
    <xf numFmtId="0" fontId="33" fillId="9" borderId="33" xfId="0" applyFont="1" applyFill="1" applyBorder="1" applyAlignment="1">
      <alignment horizontal="center" vertical="center"/>
    </xf>
    <xf numFmtId="0" fontId="33" fillId="9" borderId="35" xfId="0" applyFont="1" applyFill="1" applyBorder="1" applyAlignment="1">
      <alignment horizontal="center" vertical="center"/>
    </xf>
    <xf numFmtId="0" fontId="34" fillId="0" borderId="0" xfId="0" applyFont="1" applyBorder="1" applyAlignment="1">
      <alignment horizontal="left" vertical="center"/>
    </xf>
    <xf numFmtId="0" fontId="23" fillId="0" borderId="22" xfId="0" applyFont="1" applyBorder="1" applyAlignment="1">
      <alignment horizontal="center" vertical="center"/>
    </xf>
    <xf numFmtId="0" fontId="33" fillId="9" borderId="23" xfId="0" applyFont="1" applyFill="1" applyBorder="1" applyAlignment="1">
      <alignment horizontal="center" vertical="center"/>
    </xf>
    <xf numFmtId="0" fontId="33" fillId="9" borderId="29" xfId="0" applyFont="1" applyFill="1" applyBorder="1" applyAlignment="1">
      <alignment horizontal="center" vertical="center"/>
    </xf>
    <xf numFmtId="0" fontId="33" fillId="9" borderId="30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83" fontId="7" fillId="0" borderId="31" xfId="0" applyNumberFormat="1" applyFont="1" applyBorder="1" applyAlignment="1">
      <alignment horizontal="center" vertical="center"/>
    </xf>
    <xf numFmtId="183" fontId="7" fillId="0" borderId="33" xfId="0" applyNumberFormat="1" applyFont="1" applyBorder="1" applyAlignment="1">
      <alignment horizontal="center" vertical="center"/>
    </xf>
    <xf numFmtId="183" fontId="7" fillId="0" borderId="35" xfId="0" applyNumberFormat="1" applyFont="1" applyBorder="1" applyAlignment="1">
      <alignment horizontal="center" vertical="center"/>
    </xf>
    <xf numFmtId="0" fontId="69" fillId="2" borderId="22" xfId="0" applyFont="1" applyFill="1" applyBorder="1" applyAlignment="1">
      <alignment horizontal="center" shrinkToFit="1"/>
    </xf>
    <xf numFmtId="0" fontId="70" fillId="0" borderId="22" xfId="0" applyFont="1" applyBorder="1" applyAlignment="1">
      <alignment horizontal="center" shrinkToFit="1"/>
    </xf>
    <xf numFmtId="0" fontId="69" fillId="0" borderId="22" xfId="0" applyFont="1" applyBorder="1" applyAlignment="1">
      <alignment shrinkToFit="1"/>
    </xf>
    <xf numFmtId="0" fontId="70" fillId="0" borderId="22" xfId="0" applyFont="1" applyBorder="1" applyAlignment="1">
      <alignment shrinkToFit="1"/>
    </xf>
    <xf numFmtId="0" fontId="13" fillId="0" borderId="22" xfId="0" applyFont="1" applyBorder="1" applyAlignment="1">
      <alignment horizontal="center" vertical="center" shrinkToFit="1"/>
    </xf>
    <xf numFmtId="0" fontId="69" fillId="2" borderId="22" xfId="0" applyFont="1" applyFill="1" applyBorder="1" applyAlignment="1">
      <alignment horizontal="center" vertical="center" shrinkToFit="1"/>
    </xf>
    <xf numFmtId="0" fontId="63" fillId="0" borderId="22" xfId="0" applyFont="1" applyBorder="1" applyAlignment="1">
      <alignment shrinkToFit="1"/>
    </xf>
    <xf numFmtId="0" fontId="63" fillId="0" borderId="27" xfId="0" applyFont="1" applyBorder="1" applyAlignment="1">
      <alignment shrinkToFit="1"/>
    </xf>
    <xf numFmtId="0" fontId="63" fillId="0" borderId="28" xfId="0" applyFont="1" applyBorder="1" applyAlignment="1">
      <alignment shrinkToFit="1"/>
    </xf>
    <xf numFmtId="0" fontId="63" fillId="0" borderId="25" xfId="0" applyFont="1" applyBorder="1" applyAlignment="1">
      <alignment shrinkToFit="1"/>
    </xf>
    <xf numFmtId="0" fontId="21" fillId="0" borderId="22" xfId="0" applyFont="1" applyBorder="1" applyAlignment="1">
      <alignment shrinkToFit="1"/>
    </xf>
    <xf numFmtId="0" fontId="56" fillId="0" borderId="0" xfId="0" applyFont="1" applyBorder="1" applyAlignment="1">
      <alignment horizontal="left" vertical="center" shrinkToFit="1"/>
    </xf>
    <xf numFmtId="0" fontId="70" fillId="0" borderId="22" xfId="0" applyFont="1" applyBorder="1" applyAlignment="1">
      <alignment horizontal="center" vertical="center" shrinkToFit="1"/>
    </xf>
    <xf numFmtId="0" fontId="25" fillId="0" borderId="22" xfId="0" applyFont="1" applyBorder="1" applyAlignment="1">
      <alignment horizontal="center" vertical="center" shrinkToFit="1"/>
    </xf>
    <xf numFmtId="0" fontId="47" fillId="2" borderId="22" xfId="0" applyFont="1" applyFill="1" applyBorder="1" applyAlignment="1">
      <alignment horizontal="center" vertical="center" shrinkToFit="1"/>
    </xf>
    <xf numFmtId="0" fontId="27" fillId="0" borderId="22" xfId="0" applyFont="1" applyBorder="1" applyAlignment="1">
      <alignment shrinkToFit="1"/>
    </xf>
    <xf numFmtId="0" fontId="58" fillId="0" borderId="22" xfId="0" applyFont="1" applyBorder="1" applyAlignment="1">
      <alignment shrinkToFit="1"/>
    </xf>
    <xf numFmtId="0" fontId="47" fillId="0" borderId="22" xfId="0" applyFont="1" applyBorder="1" applyAlignment="1">
      <alignment shrinkToFit="1"/>
    </xf>
    <xf numFmtId="0" fontId="57" fillId="0" borderId="0" xfId="0" applyFont="1" applyBorder="1" applyAlignment="1">
      <alignment horizontal="left" vertical="center" shrinkToFit="1"/>
    </xf>
    <xf numFmtId="0" fontId="58" fillId="0" borderId="22" xfId="0" applyFont="1" applyBorder="1" applyAlignment="1">
      <alignment horizontal="center" vertical="center" shrinkToFit="1"/>
    </xf>
    <xf numFmtId="0" fontId="47" fillId="2" borderId="22" xfId="0" applyFont="1" applyFill="1" applyBorder="1" applyAlignment="1">
      <alignment horizontal="center" shrinkToFit="1"/>
    </xf>
    <xf numFmtId="0" fontId="58" fillId="0" borderId="22" xfId="0" applyFont="1" applyBorder="1" applyAlignment="1">
      <alignment horizontal="center" shrinkToFit="1"/>
    </xf>
    <xf numFmtId="0" fontId="21" fillId="0" borderId="27" xfId="0" applyFont="1" applyBorder="1" applyAlignment="1">
      <alignment shrinkToFit="1"/>
    </xf>
    <xf numFmtId="0" fontId="21" fillId="0" borderId="25" xfId="0" applyFont="1" applyBorder="1" applyAlignment="1">
      <alignment shrinkToFit="1"/>
    </xf>
    <xf numFmtId="0" fontId="25" fillId="0" borderId="23" xfId="0" applyFont="1" applyBorder="1" applyAlignment="1">
      <alignment horizontal="center" vertical="center" shrinkToFit="1"/>
    </xf>
    <xf numFmtId="0" fontId="25" fillId="0" borderId="29" xfId="0" applyFont="1" applyBorder="1" applyAlignment="1">
      <alignment horizontal="center" vertical="center" shrinkToFit="1"/>
    </xf>
    <xf numFmtId="0" fontId="25" fillId="0" borderId="30" xfId="0" applyFont="1" applyBorder="1" applyAlignment="1">
      <alignment horizontal="center" vertical="center" shrinkToFit="1"/>
    </xf>
    <xf numFmtId="0" fontId="47" fillId="2" borderId="23" xfId="0" applyFont="1" applyFill="1" applyBorder="1" applyAlignment="1">
      <alignment horizontal="center" vertical="center" shrinkToFit="1"/>
    </xf>
    <xf numFmtId="0" fontId="47" fillId="2" borderId="29" xfId="0" applyFont="1" applyFill="1" applyBorder="1" applyAlignment="1">
      <alignment horizontal="center" vertical="center" shrinkToFit="1"/>
    </xf>
    <xf numFmtId="0" fontId="47" fillId="2" borderId="30" xfId="0" applyFont="1" applyFill="1" applyBorder="1" applyAlignment="1">
      <alignment horizontal="center" vertical="center" shrinkToFit="1"/>
    </xf>
    <xf numFmtId="0" fontId="27" fillId="0" borderId="27" xfId="0" applyFont="1" applyBorder="1" applyAlignment="1">
      <alignment shrinkToFit="1"/>
    </xf>
    <xf numFmtId="0" fontId="27" fillId="0" borderId="28" xfId="0" applyFont="1" applyBorder="1" applyAlignment="1">
      <alignment shrinkToFit="1"/>
    </xf>
    <xf numFmtId="0" fontId="27" fillId="0" borderId="25" xfId="0" applyFont="1" applyBorder="1" applyAlignment="1">
      <alignment shrinkToFit="1"/>
    </xf>
    <xf numFmtId="0" fontId="47" fillId="0" borderId="27" xfId="0" applyFont="1" applyBorder="1" applyAlignment="1">
      <alignment shrinkToFit="1"/>
    </xf>
    <xf numFmtId="0" fontId="47" fillId="0" borderId="28" xfId="0" applyFont="1" applyBorder="1" applyAlignment="1">
      <alignment shrinkToFit="1"/>
    </xf>
    <xf numFmtId="0" fontId="47" fillId="0" borderId="25" xfId="0" applyFont="1" applyBorder="1" applyAlignment="1">
      <alignment shrinkToFit="1"/>
    </xf>
    <xf numFmtId="0" fontId="47" fillId="2" borderId="27" xfId="0" applyFont="1" applyFill="1" applyBorder="1" applyAlignment="1">
      <alignment horizontal="center" vertical="center" shrinkToFit="1"/>
    </xf>
    <xf numFmtId="0" fontId="47" fillId="2" borderId="25" xfId="0" applyFont="1" applyFill="1" applyBorder="1" applyAlignment="1">
      <alignment horizontal="center" vertical="center" shrinkToFit="1"/>
    </xf>
    <xf numFmtId="0" fontId="47" fillId="2" borderId="28" xfId="0" applyFont="1" applyFill="1" applyBorder="1" applyAlignment="1">
      <alignment horizontal="center" vertical="center" shrinkToFit="1"/>
    </xf>
    <xf numFmtId="0" fontId="47" fillId="2" borderId="27" xfId="0" applyFont="1" applyFill="1" applyBorder="1" applyAlignment="1">
      <alignment horizontal="center" shrinkToFit="1"/>
    </xf>
    <xf numFmtId="0" fontId="47" fillId="2" borderId="25" xfId="0" applyFont="1" applyFill="1" applyBorder="1" applyAlignment="1">
      <alignment horizontal="center" shrinkToFit="1"/>
    </xf>
    <xf numFmtId="0" fontId="47" fillId="2" borderId="28" xfId="0" applyFont="1" applyFill="1" applyBorder="1" applyAlignment="1">
      <alignment horizontal="center" shrinkToFit="1"/>
    </xf>
    <xf numFmtId="0" fontId="55" fillId="2" borderId="23" xfId="0" applyFont="1" applyFill="1" applyBorder="1" applyAlignment="1">
      <alignment horizontal="center" vertical="center" shrinkToFit="1"/>
    </xf>
    <xf numFmtId="0" fontId="44" fillId="0" borderId="0" xfId="11" applyFont="1" applyBorder="1" applyAlignment="1">
      <alignment horizontal="center" vertical="center" shrinkToFit="1"/>
    </xf>
    <xf numFmtId="0" fontId="56" fillId="0" borderId="0" xfId="11" applyFont="1" applyBorder="1" applyAlignment="1">
      <alignment horizontal="left" vertical="center" shrinkToFit="1"/>
    </xf>
    <xf numFmtId="0" fontId="48" fillId="0" borderId="22" xfId="11" applyFont="1" applyFill="1" applyBorder="1" applyAlignment="1">
      <alignment horizontal="center" vertical="center"/>
    </xf>
    <xf numFmtId="0" fontId="27" fillId="0" borderId="37" xfId="11" applyFont="1" applyFill="1" applyBorder="1" applyAlignment="1">
      <alignment horizontal="center" vertical="center" shrinkToFit="1"/>
    </xf>
    <xf numFmtId="0" fontId="25" fillId="0" borderId="22" xfId="11" applyFont="1" applyFill="1" applyBorder="1" applyAlignment="1">
      <alignment horizontal="center" vertical="center" shrinkToFit="1"/>
    </xf>
    <xf numFmtId="0" fontId="25" fillId="0" borderId="22" xfId="11" applyFont="1" applyBorder="1" applyAlignment="1">
      <alignment horizontal="center" shrinkToFit="1"/>
    </xf>
    <xf numFmtId="0" fontId="61" fillId="0" borderId="22" xfId="11" applyFont="1" applyFill="1" applyBorder="1" applyAlignment="1">
      <alignment horizontal="center" vertical="center" shrinkToFit="1"/>
    </xf>
    <xf numFmtId="0" fontId="31" fillId="0" borderId="22" xfId="11" applyFont="1" applyBorder="1" applyAlignment="1">
      <alignment horizontal="center" vertical="center" shrinkToFit="1"/>
    </xf>
    <xf numFmtId="0" fontId="27" fillId="2" borderId="38" xfId="11" applyFont="1" applyFill="1" applyBorder="1" applyAlignment="1">
      <alignment horizontal="center" shrinkToFit="1"/>
    </xf>
    <xf numFmtId="0" fontId="27" fillId="2" borderId="2" xfId="11" applyFont="1" applyFill="1" applyBorder="1" applyAlignment="1">
      <alignment horizontal="center" shrinkToFit="1"/>
    </xf>
    <xf numFmtId="0" fontId="27" fillId="2" borderId="3" xfId="11" applyFont="1" applyFill="1" applyBorder="1" applyAlignment="1">
      <alignment horizontal="center" shrinkToFit="1"/>
    </xf>
    <xf numFmtId="0" fontId="25" fillId="0" borderId="22" xfId="11" applyFont="1" applyBorder="1" applyAlignment="1">
      <alignment horizontal="center" vertical="center" shrinkToFit="1"/>
    </xf>
    <xf numFmtId="0" fontId="27" fillId="2" borderId="4" xfId="11" applyFont="1" applyFill="1" applyBorder="1" applyAlignment="1">
      <alignment horizontal="center" vertical="center" shrinkToFit="1"/>
    </xf>
    <xf numFmtId="0" fontId="27" fillId="2" borderId="2" xfId="11" applyFont="1" applyFill="1" applyBorder="1" applyAlignment="1">
      <alignment horizontal="center" vertical="center" shrinkToFit="1"/>
    </xf>
    <xf numFmtId="0" fontId="27" fillId="2" borderId="3" xfId="11" applyFont="1" applyFill="1" applyBorder="1" applyAlignment="1">
      <alignment horizontal="center" vertical="center" shrinkToFit="1"/>
    </xf>
    <xf numFmtId="0" fontId="47" fillId="2" borderId="4" xfId="11" applyFont="1" applyFill="1" applyBorder="1" applyAlignment="1">
      <alignment horizontal="center" vertical="center" shrinkToFit="1"/>
    </xf>
    <xf numFmtId="0" fontId="47" fillId="2" borderId="3" xfId="11" applyFont="1" applyFill="1" applyBorder="1" applyAlignment="1">
      <alignment horizontal="center" vertical="center" shrinkToFit="1"/>
    </xf>
    <xf numFmtId="0" fontId="27" fillId="2" borderId="0" xfId="11" applyFont="1" applyFill="1" applyBorder="1" applyAlignment="1">
      <alignment horizontal="center" vertical="center" shrinkToFit="1"/>
    </xf>
    <xf numFmtId="0" fontId="27" fillId="2" borderId="39" xfId="11" applyFont="1" applyFill="1" applyBorder="1" applyAlignment="1">
      <alignment horizontal="center" vertical="center" shrinkToFit="1"/>
    </xf>
    <xf numFmtId="0" fontId="27" fillId="0" borderId="4" xfId="11" applyFont="1" applyBorder="1" applyAlignment="1">
      <alignment shrinkToFit="1"/>
    </xf>
    <xf numFmtId="0" fontId="27" fillId="0" borderId="2" xfId="11" applyFont="1" applyBorder="1" applyAlignment="1">
      <alignment shrinkToFit="1"/>
    </xf>
    <xf numFmtId="0" fontId="27" fillId="0" borderId="3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27" fillId="0" borderId="10" xfId="11" applyFont="1" applyBorder="1" applyAlignment="1">
      <alignment shrinkToFit="1"/>
    </xf>
    <xf numFmtId="0" fontId="27" fillId="0" borderId="8" xfId="11" applyFont="1" applyBorder="1" applyAlignment="1">
      <alignment shrinkToFit="1"/>
    </xf>
    <xf numFmtId="0" fontId="25" fillId="0" borderId="22" xfId="11" applyFont="1" applyBorder="1" applyAlignment="1">
      <alignment horizontal="center" vertical="center" wrapText="1" shrinkToFit="1"/>
    </xf>
    <xf numFmtId="0" fontId="57" fillId="0" borderId="0" xfId="11" applyFont="1" applyBorder="1" applyAlignment="1">
      <alignment horizontal="left" vertical="center" shrinkToFit="1"/>
    </xf>
    <xf numFmtId="0" fontId="25" fillId="9" borderId="22" xfId="11" applyFont="1" applyFill="1" applyBorder="1" applyAlignment="1">
      <alignment horizontal="center" vertical="center" shrinkToFit="1"/>
    </xf>
    <xf numFmtId="0" fontId="27" fillId="9" borderId="22" xfId="11" applyFont="1" applyFill="1" applyBorder="1" applyAlignment="1">
      <alignment horizontal="center" vertical="center" shrinkToFit="1"/>
    </xf>
    <xf numFmtId="0" fontId="48" fillId="0" borderId="22" xfId="11" applyFont="1" applyFill="1" applyBorder="1" applyAlignment="1">
      <alignment horizontal="center" vertical="center" shrinkToFit="1"/>
    </xf>
    <xf numFmtId="0" fontId="64" fillId="0" borderId="22" xfId="11" applyFont="1" applyBorder="1" applyAlignment="1">
      <alignment horizontal="center" vertical="center" wrapText="1" shrinkToFit="1"/>
    </xf>
    <xf numFmtId="0" fontId="48" fillId="9" borderId="22" xfId="11" applyFont="1" applyFill="1" applyBorder="1" applyAlignment="1">
      <alignment horizontal="center" vertical="center" shrinkToFit="1"/>
    </xf>
    <xf numFmtId="0" fontId="27" fillId="2" borderId="0" xfId="0" applyFont="1" applyFill="1" applyBorder="1" applyAlignment="1">
      <alignment horizontal="center" vertical="center" shrinkToFit="1"/>
    </xf>
    <xf numFmtId="0" fontId="27" fillId="2" borderId="39" xfId="0" applyFont="1" applyFill="1" applyBorder="1" applyAlignment="1">
      <alignment horizontal="center" vertical="center" shrinkToFit="1"/>
    </xf>
    <xf numFmtId="0" fontId="27" fillId="2" borderId="38" xfId="0" applyFont="1" applyFill="1" applyBorder="1" applyAlignment="1">
      <alignment horizontal="center" shrinkToFit="1"/>
    </xf>
    <xf numFmtId="0" fontId="27" fillId="2" borderId="2" xfId="0" applyFont="1" applyFill="1" applyBorder="1" applyAlignment="1">
      <alignment horizontal="center" shrinkToFit="1"/>
    </xf>
    <xf numFmtId="0" fontId="27" fillId="2" borderId="3" xfId="0" applyFont="1" applyFill="1" applyBorder="1" applyAlignment="1">
      <alignment horizontal="center" shrinkToFit="1"/>
    </xf>
    <xf numFmtId="0" fontId="25" fillId="0" borderId="22" xfId="0" applyFont="1" applyBorder="1" applyAlignment="1">
      <alignment horizontal="center" vertical="center" wrapText="1" shrinkToFit="1"/>
    </xf>
    <xf numFmtId="0" fontId="27" fillId="0" borderId="4" xfId="0" applyFont="1" applyBorder="1" applyAlignment="1">
      <alignment shrinkToFit="1"/>
    </xf>
    <xf numFmtId="0" fontId="27" fillId="0" borderId="2" xfId="0" applyFont="1" applyBorder="1" applyAlignment="1">
      <alignment shrinkToFit="1"/>
    </xf>
    <xf numFmtId="0" fontId="27" fillId="0" borderId="3" xfId="0" applyFont="1" applyBorder="1" applyAlignment="1">
      <alignment shrinkToFit="1"/>
    </xf>
    <xf numFmtId="0" fontId="27" fillId="0" borderId="9" xfId="0" applyFont="1" applyBorder="1" applyAlignment="1">
      <alignment shrinkToFit="1"/>
    </xf>
    <xf numFmtId="0" fontId="27" fillId="0" borderId="10" xfId="0" applyFont="1" applyBorder="1" applyAlignment="1">
      <alignment shrinkToFit="1"/>
    </xf>
    <xf numFmtId="0" fontId="27" fillId="0" borderId="8" xfId="0" applyFont="1" applyBorder="1" applyAlignment="1">
      <alignment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47" fillId="2" borderId="4" xfId="0" applyFont="1" applyFill="1" applyBorder="1" applyAlignment="1">
      <alignment horizontal="center" vertical="center" shrinkToFit="1"/>
    </xf>
    <xf numFmtId="0" fontId="47" fillId="2" borderId="3" xfId="0" applyFont="1" applyFill="1" applyBorder="1" applyAlignment="1">
      <alignment horizontal="center" vertical="center" shrinkToFit="1"/>
    </xf>
    <xf numFmtId="0" fontId="25" fillId="0" borderId="22" xfId="0" applyFont="1" applyFill="1" applyBorder="1" applyAlignment="1">
      <alignment horizontal="center" vertical="center" shrinkToFit="1"/>
    </xf>
    <xf numFmtId="0" fontId="25" fillId="9" borderId="22" xfId="0" applyFont="1" applyFill="1" applyBorder="1" applyAlignment="1">
      <alignment horizontal="center" vertical="center" shrinkToFit="1"/>
    </xf>
    <xf numFmtId="0" fontId="27" fillId="9" borderId="22" xfId="0" applyFont="1" applyFill="1" applyBorder="1" applyAlignment="1">
      <alignment horizontal="center"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27" fillId="2" borderId="23" xfId="0" applyFont="1" applyFill="1" applyBorder="1" applyAlignment="1">
      <alignment horizontal="center" vertical="center" shrinkToFit="1"/>
    </xf>
    <xf numFmtId="0" fontId="27" fillId="2" borderId="29" xfId="0" applyFont="1" applyFill="1" applyBorder="1" applyAlignment="1">
      <alignment horizontal="center" vertical="center" shrinkToFit="1"/>
    </xf>
    <xf numFmtId="0" fontId="56" fillId="0" borderId="26" xfId="0" applyFont="1" applyBorder="1" applyAlignment="1">
      <alignment horizontal="left" vertical="center" shrinkToFit="1"/>
    </xf>
    <xf numFmtId="0" fontId="27" fillId="2" borderId="33" xfId="0" applyFont="1" applyFill="1" applyBorder="1" applyAlignment="1">
      <alignment horizontal="center" vertical="center" shrinkToFit="1"/>
    </xf>
    <xf numFmtId="179" fontId="30" fillId="0" borderId="23" xfId="11" applyNumberFormat="1" applyFont="1" applyFill="1" applyBorder="1" applyAlignment="1">
      <alignment horizontal="center" vertical="center"/>
    </xf>
    <xf numFmtId="179" fontId="30" fillId="0" borderId="29" xfId="11" applyNumberFormat="1" applyFont="1" applyFill="1" applyBorder="1" applyAlignment="1">
      <alignment horizontal="center" vertical="center"/>
    </xf>
    <xf numFmtId="179" fontId="30" fillId="0" borderId="30" xfId="11" applyNumberFormat="1" applyFont="1" applyFill="1" applyBorder="1" applyAlignment="1">
      <alignment horizontal="center" vertical="center"/>
    </xf>
    <xf numFmtId="0" fontId="36" fillId="5" borderId="22" xfId="5" applyFont="1" applyFill="1" applyBorder="1" applyAlignment="1">
      <alignment horizontal="center" vertical="center"/>
    </xf>
    <xf numFmtId="0" fontId="40" fillId="0" borderId="26" xfId="11" applyFont="1" applyFill="1" applyBorder="1" applyAlignment="1">
      <alignment horizontal="center" vertical="center"/>
    </xf>
    <xf numFmtId="0" fontId="32" fillId="0" borderId="26" xfId="11" applyFont="1" applyFill="1" applyBorder="1" applyAlignment="1">
      <alignment horizontal="center" vertical="center"/>
    </xf>
    <xf numFmtId="0" fontId="30" fillId="5" borderId="31" xfId="11" applyFont="1" applyFill="1" applyBorder="1" applyAlignment="1">
      <alignment horizontal="center" vertical="center"/>
    </xf>
    <xf numFmtId="0" fontId="30" fillId="5" borderId="32" xfId="11" applyFont="1" applyFill="1" applyBorder="1" applyAlignment="1">
      <alignment horizontal="center" vertical="center"/>
    </xf>
    <xf numFmtId="0" fontId="30" fillId="5" borderId="33" xfId="11" applyFont="1" applyFill="1" applyBorder="1" applyAlignment="1">
      <alignment horizontal="center" vertical="center"/>
    </xf>
    <xf numFmtId="0" fontId="30" fillId="5" borderId="34" xfId="11" applyFont="1" applyFill="1" applyBorder="1" applyAlignment="1">
      <alignment horizontal="center" vertical="center"/>
    </xf>
    <xf numFmtId="0" fontId="30" fillId="5" borderId="35" xfId="11" applyFont="1" applyFill="1" applyBorder="1" applyAlignment="1">
      <alignment horizontal="center" vertical="center"/>
    </xf>
    <xf numFmtId="0" fontId="30" fillId="5" borderId="36" xfId="11" applyFont="1" applyFill="1" applyBorder="1" applyAlignment="1">
      <alignment horizontal="center" vertical="center"/>
    </xf>
    <xf numFmtId="0" fontId="36" fillId="5" borderId="31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6" fillId="5" borderId="29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179" fontId="30" fillId="0" borderId="22" xfId="11" applyNumberFormat="1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8" fillId="5" borderId="22" xfId="14" applyFont="1" applyFill="1" applyBorder="1" applyAlignment="1">
      <alignment horizontal="center"/>
    </xf>
    <xf numFmtId="179" fontId="30" fillId="0" borderId="27" xfId="11" applyNumberFormat="1" applyFont="1" applyFill="1" applyBorder="1" applyAlignment="1">
      <alignment horizontal="center" vertical="center"/>
    </xf>
    <xf numFmtId="0" fontId="30" fillId="0" borderId="27" xfId="11" applyFont="1" applyFill="1" applyBorder="1" applyAlignment="1">
      <alignment horizontal="center" vertical="center"/>
    </xf>
    <xf numFmtId="0" fontId="38" fillId="5" borderId="27" xfId="14" applyFont="1" applyFill="1" applyBorder="1" applyAlignment="1">
      <alignment horizontal="center"/>
    </xf>
    <xf numFmtId="0" fontId="38" fillId="5" borderId="28" xfId="14" applyFont="1" applyFill="1" applyBorder="1" applyAlignment="1">
      <alignment horizontal="center"/>
    </xf>
    <xf numFmtId="0" fontId="38" fillId="5" borderId="25" xfId="14" applyFont="1" applyFill="1" applyBorder="1" applyAlignment="1">
      <alignment horizontal="center"/>
    </xf>
    <xf numFmtId="0" fontId="72" fillId="0" borderId="22" xfId="11" applyFont="1" applyFill="1" applyBorder="1" applyAlignment="1">
      <alignment horizontal="center" vertical="center"/>
    </xf>
    <xf numFmtId="0" fontId="6" fillId="0" borderId="4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6" fillId="0" borderId="9" xfId="0" applyFont="1" applyBorder="1" applyAlignment="1">
      <alignment shrinkToFit="1"/>
    </xf>
    <xf numFmtId="0" fontId="8" fillId="0" borderId="8" xfId="0" applyFont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10" fillId="0" borderId="19" xfId="0" applyFont="1" applyBorder="1" applyAlignment="1">
      <alignment shrinkToFit="1"/>
    </xf>
    <xf numFmtId="0" fontId="8" fillId="0" borderId="21" xfId="0" applyFont="1" applyBorder="1" applyAlignment="1">
      <alignment shrinkToFit="1"/>
    </xf>
    <xf numFmtId="0" fontId="10" fillId="0" borderId="4" xfId="0" applyFont="1" applyBorder="1" applyAlignment="1">
      <alignment shrinkToFit="1"/>
    </xf>
    <xf numFmtId="0" fontId="8" fillId="0" borderId="2" xfId="0" applyFont="1" applyBorder="1" applyAlignment="1">
      <alignment shrinkToFit="1"/>
    </xf>
    <xf numFmtId="0" fontId="8" fillId="0" borderId="10" xfId="0" applyFont="1" applyBorder="1" applyAlignment="1">
      <alignment shrinkToFit="1"/>
    </xf>
    <xf numFmtId="0" fontId="10" fillId="0" borderId="12" xfId="0" applyFont="1" applyBorder="1" applyAlignment="1">
      <alignment shrinkToFit="1"/>
    </xf>
    <xf numFmtId="0" fontId="8" fillId="0" borderId="13" xfId="0" applyFont="1" applyBorder="1" applyAlignment="1">
      <alignment shrinkToFit="1"/>
    </xf>
    <xf numFmtId="0" fontId="8" fillId="0" borderId="11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7" fillId="0" borderId="4" xfId="0" applyFont="1" applyBorder="1" applyAlignment="1">
      <alignment shrinkToFit="1"/>
    </xf>
    <xf numFmtId="0" fontId="6" fillId="0" borderId="19" xfId="0" applyFont="1" applyBorder="1" applyAlignment="1">
      <alignment shrinkToFit="1"/>
    </xf>
    <xf numFmtId="0" fontId="8" fillId="0" borderId="2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0" borderId="9" xfId="0" applyFont="1" applyBorder="1" applyAlignment="1">
      <alignment shrinkToFit="1"/>
    </xf>
  </cellXfs>
  <cellStyles count="1694">
    <cellStyle name="一般" xfId="0" builtinId="0"/>
    <cellStyle name="一般 2" xfId="1"/>
    <cellStyle name="一般 2 2" xfId="16"/>
    <cellStyle name="一般 2 2 2" xfId="9"/>
    <cellStyle name="一般 2 2 3" xfId="855"/>
    <cellStyle name="一般 2 2 30 2 2 30" xfId="27"/>
    <cellStyle name="一般 2 2 30 2 2 30 2" xfId="4"/>
    <cellStyle name="一般 2 2 30 2 2 30 2 10" xfId="70"/>
    <cellStyle name="一般 2 2 30 2 2 30 2 10 2" xfId="900"/>
    <cellStyle name="一般 2 2 30 2 2 30 2 11" xfId="74"/>
    <cellStyle name="一般 2 2 30 2 2 30 2 11 2" xfId="904"/>
    <cellStyle name="一般 2 2 30 2 2 30 2 12" xfId="78"/>
    <cellStyle name="一般 2 2 30 2 2 30 2 12 2" xfId="908"/>
    <cellStyle name="一般 2 2 30 2 2 30 2 13" xfId="82"/>
    <cellStyle name="一般 2 2 30 2 2 30 2 13 2" xfId="912"/>
    <cellStyle name="一般 2 2 30 2 2 30 2 14" xfId="86"/>
    <cellStyle name="一般 2 2 30 2 2 30 2 14 2" xfId="916"/>
    <cellStyle name="一般 2 2 30 2 2 30 2 15" xfId="90"/>
    <cellStyle name="一般 2 2 30 2 2 30 2 15 2" xfId="920"/>
    <cellStyle name="一般 2 2 30 2 2 30 2 16" xfId="94"/>
    <cellStyle name="一般 2 2 30 2 2 30 2 16 2" xfId="924"/>
    <cellStyle name="一般 2 2 30 2 2 30 2 17" xfId="98"/>
    <cellStyle name="一般 2 2 30 2 2 30 2 17 2" xfId="928"/>
    <cellStyle name="一般 2 2 30 2 2 30 2 18" xfId="102"/>
    <cellStyle name="一般 2 2 30 2 2 30 2 18 2" xfId="932"/>
    <cellStyle name="一般 2 2 30 2 2 30 2 19" xfId="106"/>
    <cellStyle name="一般 2 2 30 2 2 30 2 19 2" xfId="936"/>
    <cellStyle name="一般 2 2 30 2 2 30 2 2" xfId="12"/>
    <cellStyle name="一般 2 2 30 2 2 30 2 2 2" xfId="14"/>
    <cellStyle name="一般 2 2 30 2 2 30 2 2 2 2" xfId="22"/>
    <cellStyle name="一般 2 2 30 2 2 30 2 2 2 3" xfId="868"/>
    <cellStyle name="一般 2 2 30 2 2 30 2 2 3" xfId="21"/>
    <cellStyle name="一般 2 2 30 2 2 30 2 2 4" xfId="38"/>
    <cellStyle name="一般 2 2 30 2 2 30 2 20" xfId="110"/>
    <cellStyle name="一般 2 2 30 2 2 30 2 20 2" xfId="940"/>
    <cellStyle name="一般 2 2 30 2 2 30 2 21" xfId="114"/>
    <cellStyle name="一般 2 2 30 2 2 30 2 21 2" xfId="944"/>
    <cellStyle name="一般 2 2 30 2 2 30 2 22" xfId="118"/>
    <cellStyle name="一般 2 2 30 2 2 30 2 22 2" xfId="948"/>
    <cellStyle name="一般 2 2 30 2 2 30 2 23" xfId="122"/>
    <cellStyle name="一般 2 2 30 2 2 30 2 23 2" xfId="952"/>
    <cellStyle name="一般 2 2 30 2 2 30 2 24" xfId="126"/>
    <cellStyle name="一般 2 2 30 2 2 30 2 24 2" xfId="956"/>
    <cellStyle name="一般 2 2 30 2 2 30 2 25" xfId="130"/>
    <cellStyle name="一般 2 2 30 2 2 30 2 25 2" xfId="960"/>
    <cellStyle name="一般 2 2 30 2 2 30 2 26" xfId="134"/>
    <cellStyle name="一般 2 2 30 2 2 30 2 26 2" xfId="964"/>
    <cellStyle name="一般 2 2 30 2 2 30 2 27" xfId="138"/>
    <cellStyle name="一般 2 2 30 2 2 30 2 27 2" xfId="968"/>
    <cellStyle name="一般 2 2 30 2 2 30 2 28" xfId="142"/>
    <cellStyle name="一般 2 2 30 2 2 30 2 28 2" xfId="972"/>
    <cellStyle name="一般 2 2 30 2 2 30 2 29" xfId="146"/>
    <cellStyle name="一般 2 2 30 2 2 30 2 29 2" xfId="976"/>
    <cellStyle name="一般 2 2 30 2 2 30 2 3" xfId="18"/>
    <cellStyle name="一般 2 2 30 2 2 30 2 3 2" xfId="872"/>
    <cellStyle name="一般 2 2 30 2 2 30 2 3 3" xfId="42"/>
    <cellStyle name="一般 2 2 30 2 2 30 2 30" xfId="150"/>
    <cellStyle name="一般 2 2 30 2 2 30 2 30 2" xfId="980"/>
    <cellStyle name="一般 2 2 30 2 2 30 2 31" xfId="154"/>
    <cellStyle name="一般 2 2 30 2 2 30 2 31 2" xfId="984"/>
    <cellStyle name="一般 2 2 30 2 2 30 2 32" xfId="158"/>
    <cellStyle name="一般 2 2 30 2 2 30 2 32 2" xfId="988"/>
    <cellStyle name="一般 2 2 30 2 2 30 2 33" xfId="162"/>
    <cellStyle name="一般 2 2 30 2 2 30 2 33 2" xfId="992"/>
    <cellStyle name="一般 2 2 30 2 2 30 2 34" xfId="166"/>
    <cellStyle name="一般 2 2 30 2 2 30 2 34 2" xfId="996"/>
    <cellStyle name="一般 2 2 30 2 2 30 2 35" xfId="170"/>
    <cellStyle name="一般 2 2 30 2 2 30 2 35 2" xfId="1000"/>
    <cellStyle name="一般 2 2 30 2 2 30 2 36" xfId="174"/>
    <cellStyle name="一般 2 2 30 2 2 30 2 36 2" xfId="1004"/>
    <cellStyle name="一般 2 2 30 2 2 30 2 37" xfId="178"/>
    <cellStyle name="一般 2 2 30 2 2 30 2 37 2" xfId="1008"/>
    <cellStyle name="一般 2 2 30 2 2 30 2 38" xfId="182"/>
    <cellStyle name="一般 2 2 30 2 2 30 2 38 2" xfId="1012"/>
    <cellStyle name="一般 2 2 30 2 2 30 2 39" xfId="186"/>
    <cellStyle name="一般 2 2 30 2 2 30 2 39 2" xfId="1016"/>
    <cellStyle name="一般 2 2 30 2 2 30 2 4" xfId="46"/>
    <cellStyle name="一般 2 2 30 2 2 30 2 4 2" xfId="876"/>
    <cellStyle name="一般 2 2 30 2 2 30 2 40" xfId="190"/>
    <cellStyle name="一般 2 2 30 2 2 30 2 40 2" xfId="1020"/>
    <cellStyle name="一般 2 2 30 2 2 30 2 41" xfId="194"/>
    <cellStyle name="一般 2 2 30 2 2 30 2 41 2" xfId="1024"/>
    <cellStyle name="一般 2 2 30 2 2 30 2 42" xfId="198"/>
    <cellStyle name="一般 2 2 30 2 2 30 2 42 2" xfId="1028"/>
    <cellStyle name="一般 2 2 30 2 2 30 2 43" xfId="202"/>
    <cellStyle name="一般 2 2 30 2 2 30 2 43 2" xfId="1032"/>
    <cellStyle name="一般 2 2 30 2 2 30 2 44" xfId="206"/>
    <cellStyle name="一般 2 2 30 2 2 30 2 44 2" xfId="1036"/>
    <cellStyle name="一般 2 2 30 2 2 30 2 45" xfId="210"/>
    <cellStyle name="一般 2 2 30 2 2 30 2 45 2" xfId="1040"/>
    <cellStyle name="一般 2 2 30 2 2 30 2 46" xfId="214"/>
    <cellStyle name="一般 2 2 30 2 2 30 2 46 2" xfId="1044"/>
    <cellStyle name="一般 2 2 30 2 2 30 2 47" xfId="218"/>
    <cellStyle name="一般 2 2 30 2 2 30 2 47 2" xfId="1048"/>
    <cellStyle name="一般 2 2 30 2 2 30 2 48" xfId="222"/>
    <cellStyle name="一般 2 2 30 2 2 30 2 48 2" xfId="1052"/>
    <cellStyle name="一般 2 2 30 2 2 30 2 49" xfId="226"/>
    <cellStyle name="一般 2 2 30 2 2 30 2 49 2" xfId="1056"/>
    <cellStyle name="一般 2 2 30 2 2 30 2 5" xfId="50"/>
    <cellStyle name="一般 2 2 30 2 2 30 2 5 2" xfId="880"/>
    <cellStyle name="一般 2 2 30 2 2 30 2 50" xfId="230"/>
    <cellStyle name="一般 2 2 30 2 2 30 2 50 2" xfId="1060"/>
    <cellStyle name="一般 2 2 30 2 2 30 2 51" xfId="234"/>
    <cellStyle name="一般 2 2 30 2 2 30 2 51 2" xfId="1064"/>
    <cellStyle name="一般 2 2 30 2 2 30 2 52" xfId="238"/>
    <cellStyle name="一般 2 2 30 2 2 30 2 52 2" xfId="1068"/>
    <cellStyle name="一般 2 2 30 2 2 30 2 53" xfId="242"/>
    <cellStyle name="一般 2 2 30 2 2 30 2 53 2" xfId="1072"/>
    <cellStyle name="一般 2 2 30 2 2 30 2 54" xfId="246"/>
    <cellStyle name="一般 2 2 30 2 2 30 2 54 2" xfId="1076"/>
    <cellStyle name="一般 2 2 30 2 2 30 2 55" xfId="250"/>
    <cellStyle name="一般 2 2 30 2 2 30 2 55 2" xfId="1080"/>
    <cellStyle name="一般 2 2 30 2 2 30 2 56" xfId="254"/>
    <cellStyle name="一般 2 2 30 2 2 30 2 56 2" xfId="1084"/>
    <cellStyle name="一般 2 2 30 2 2 30 2 57" xfId="258"/>
    <cellStyle name="一般 2 2 30 2 2 30 2 57 2" xfId="1088"/>
    <cellStyle name="一般 2 2 30 2 2 30 2 58" xfId="262"/>
    <cellStyle name="一般 2 2 30 2 2 30 2 58 2" xfId="1092"/>
    <cellStyle name="一般 2 2 30 2 2 30 2 59" xfId="266"/>
    <cellStyle name="一般 2 2 30 2 2 30 2 59 2" xfId="1096"/>
    <cellStyle name="一般 2 2 30 2 2 30 2 6" xfId="54"/>
    <cellStyle name="一般 2 2 30 2 2 30 2 6 2" xfId="884"/>
    <cellStyle name="一般 2 2 30 2 2 30 2 60" xfId="270"/>
    <cellStyle name="一般 2 2 30 2 2 30 2 60 2" xfId="1100"/>
    <cellStyle name="一般 2 2 30 2 2 30 2 61" xfId="274"/>
    <cellStyle name="一般 2 2 30 2 2 30 2 61 2" xfId="1104"/>
    <cellStyle name="一般 2 2 30 2 2 30 2 62" xfId="275"/>
    <cellStyle name="一般 2 2 30 2 2 30 2 62 10" xfId="314"/>
    <cellStyle name="一般 2 2 30 2 2 30 2 62 10 2" xfId="1144"/>
    <cellStyle name="一般 2 2 30 2 2 30 2 62 11" xfId="318"/>
    <cellStyle name="一般 2 2 30 2 2 30 2 62 11 2" xfId="1148"/>
    <cellStyle name="一般 2 2 30 2 2 30 2 62 12" xfId="322"/>
    <cellStyle name="一般 2 2 30 2 2 30 2 62 12 2" xfId="1152"/>
    <cellStyle name="一般 2 2 30 2 2 30 2 62 13" xfId="326"/>
    <cellStyle name="一般 2 2 30 2 2 30 2 62 13 2" xfId="1156"/>
    <cellStyle name="一般 2 2 30 2 2 30 2 62 14" xfId="330"/>
    <cellStyle name="一般 2 2 30 2 2 30 2 62 14 2" xfId="1160"/>
    <cellStyle name="一般 2 2 30 2 2 30 2 62 15" xfId="334"/>
    <cellStyle name="一般 2 2 30 2 2 30 2 62 15 2" xfId="1164"/>
    <cellStyle name="一般 2 2 30 2 2 30 2 62 16" xfId="338"/>
    <cellStyle name="一般 2 2 30 2 2 30 2 62 16 2" xfId="1168"/>
    <cellStyle name="一般 2 2 30 2 2 30 2 62 17" xfId="342"/>
    <cellStyle name="一般 2 2 30 2 2 30 2 62 17 2" xfId="1172"/>
    <cellStyle name="一般 2 2 30 2 2 30 2 62 18" xfId="346"/>
    <cellStyle name="一般 2 2 30 2 2 30 2 62 18 2" xfId="1176"/>
    <cellStyle name="一般 2 2 30 2 2 30 2 62 19" xfId="350"/>
    <cellStyle name="一般 2 2 30 2 2 30 2 62 19 2" xfId="1180"/>
    <cellStyle name="一般 2 2 30 2 2 30 2 62 2" xfId="282"/>
    <cellStyle name="一般 2 2 30 2 2 30 2 62 2 10" xfId="391"/>
    <cellStyle name="一般 2 2 30 2 2 30 2 62 2 10 2" xfId="1220"/>
    <cellStyle name="一般 2 2 30 2 2 30 2 62 2 11" xfId="395"/>
    <cellStyle name="一般 2 2 30 2 2 30 2 62 2 11 2" xfId="1224"/>
    <cellStyle name="一般 2 2 30 2 2 30 2 62 2 12" xfId="399"/>
    <cellStyle name="一般 2 2 30 2 2 30 2 62 2 12 2" xfId="1228"/>
    <cellStyle name="一般 2 2 30 2 2 30 2 62 2 13" xfId="403"/>
    <cellStyle name="一般 2 2 30 2 2 30 2 62 2 13 2" xfId="1232"/>
    <cellStyle name="一般 2 2 30 2 2 30 2 62 2 14" xfId="407"/>
    <cellStyle name="一般 2 2 30 2 2 30 2 62 2 14 2" xfId="1236"/>
    <cellStyle name="一般 2 2 30 2 2 30 2 62 2 15" xfId="411"/>
    <cellStyle name="一般 2 2 30 2 2 30 2 62 2 15 2" xfId="1240"/>
    <cellStyle name="一般 2 2 30 2 2 30 2 62 2 16" xfId="415"/>
    <cellStyle name="一般 2 2 30 2 2 30 2 62 2 16 2" xfId="1244"/>
    <cellStyle name="一般 2 2 30 2 2 30 2 62 2 17" xfId="419"/>
    <cellStyle name="一般 2 2 30 2 2 30 2 62 2 17 2" xfId="1248"/>
    <cellStyle name="一般 2 2 30 2 2 30 2 62 2 18" xfId="423"/>
    <cellStyle name="一般 2 2 30 2 2 30 2 62 2 18 2" xfId="1252"/>
    <cellStyle name="一般 2 2 30 2 2 30 2 62 2 19" xfId="427"/>
    <cellStyle name="一般 2 2 30 2 2 30 2 62 2 19 2" xfId="1256"/>
    <cellStyle name="一般 2 2 30 2 2 30 2 62 2 2" xfId="358"/>
    <cellStyle name="一般 2 2 30 2 2 30 2 62 2 2 2" xfId="1188"/>
    <cellStyle name="一般 2 2 30 2 2 30 2 62 2 20" xfId="431"/>
    <cellStyle name="一般 2 2 30 2 2 30 2 62 2 20 2" xfId="1260"/>
    <cellStyle name="一般 2 2 30 2 2 30 2 62 2 21" xfId="435"/>
    <cellStyle name="一般 2 2 30 2 2 30 2 62 2 21 2" xfId="1264"/>
    <cellStyle name="一般 2 2 30 2 2 30 2 62 2 22" xfId="439"/>
    <cellStyle name="一般 2 2 30 2 2 30 2 62 2 22 2" xfId="443"/>
    <cellStyle name="一般 2 2 30 2 2 30 2 62 2 22 2 2" xfId="1272"/>
    <cellStyle name="一般 2 2 30 2 2 30 2 62 2 22 3" xfId="447"/>
    <cellStyle name="一般 2 2 30 2 2 30 2 62 2 22 3 2" xfId="1276"/>
    <cellStyle name="一般 2 2 30 2 2 30 2 62 2 22 4" xfId="451"/>
    <cellStyle name="一般 2 2 30 2 2 30 2 62 2 22 4 2" xfId="1280"/>
    <cellStyle name="一般 2 2 30 2 2 30 2 62 2 22 5" xfId="452"/>
    <cellStyle name="一般 2 2 30 2 2 30 2 62 2 22 5 2" xfId="1281"/>
    <cellStyle name="一般 2 2 30 2 2 30 2 62 2 22 6" xfId="1268"/>
    <cellStyle name="一般 2 2 30 2 2 30 2 62 2 23" xfId="459"/>
    <cellStyle name="一般 2 2 30 2 2 30 2 62 2 23 2" xfId="1288"/>
    <cellStyle name="一般 2 2 30 2 2 30 2 62 2 24" xfId="463"/>
    <cellStyle name="一般 2 2 30 2 2 30 2 62 2 24 2" xfId="1292"/>
    <cellStyle name="一般 2 2 30 2 2 30 2 62 2 25" xfId="467"/>
    <cellStyle name="一般 2 2 30 2 2 30 2 62 2 25 2" xfId="1296"/>
    <cellStyle name="一般 2 2 30 2 2 30 2 62 2 26" xfId="471"/>
    <cellStyle name="一般 2 2 30 2 2 30 2 62 2 26 2" xfId="1300"/>
    <cellStyle name="一般 2 2 30 2 2 30 2 62 2 27" xfId="475"/>
    <cellStyle name="一般 2 2 30 2 2 30 2 62 2 27 2" xfId="1304"/>
    <cellStyle name="一般 2 2 30 2 2 30 2 62 2 28" xfId="476"/>
    <cellStyle name="一般 2 2 30 2 2 30 2 62 2 28 2" xfId="483"/>
    <cellStyle name="一般 2 2 30 2 2 30 2 62 2 28 2 2" xfId="1312"/>
    <cellStyle name="一般 2 2 30 2 2 30 2 62 2 28 3" xfId="487"/>
    <cellStyle name="一般 2 2 30 2 2 30 2 62 2 28 3 2" xfId="1316"/>
    <cellStyle name="一般 2 2 30 2 2 30 2 62 2 28 4" xfId="491"/>
    <cellStyle name="一般 2 2 30 2 2 30 2 62 2 28 4 2" xfId="1320"/>
    <cellStyle name="一般 2 2 30 2 2 30 2 62 2 28 5" xfId="1305"/>
    <cellStyle name="一般 2 2 30 2 2 30 2 62 2 29" xfId="495"/>
    <cellStyle name="一般 2 2 30 2 2 30 2 62 2 29 2" xfId="1324"/>
    <cellStyle name="一般 2 2 30 2 2 30 2 62 2 3" xfId="362"/>
    <cellStyle name="一般 2 2 30 2 2 30 2 62 2 3 2" xfId="1192"/>
    <cellStyle name="一般 2 2 30 2 2 30 2 62 2 30" xfId="499"/>
    <cellStyle name="一般 2 2 30 2 2 30 2 62 2 30 2" xfId="1328"/>
    <cellStyle name="一般 2 2 30 2 2 30 2 62 2 31" xfId="503"/>
    <cellStyle name="一般 2 2 30 2 2 30 2 62 2 31 2" xfId="1332"/>
    <cellStyle name="一般 2 2 30 2 2 30 2 62 2 32" xfId="507"/>
    <cellStyle name="一般 2 2 30 2 2 30 2 62 2 32 2" xfId="1336"/>
    <cellStyle name="一般 2 2 30 2 2 30 2 62 2 33" xfId="511"/>
    <cellStyle name="一般 2 2 30 2 2 30 2 62 2 33 2" xfId="1340"/>
    <cellStyle name="一般 2 2 30 2 2 30 2 62 2 34" xfId="512"/>
    <cellStyle name="一般 2 2 30 2 2 30 2 62 2 34 2" xfId="1341"/>
    <cellStyle name="一般 2 2 30 2 2 30 2 62 2 35" xfId="519"/>
    <cellStyle name="一般 2 2 30 2 2 30 2 62 2 35 2" xfId="1348"/>
    <cellStyle name="一般 2 2 30 2 2 30 2 62 2 36" xfId="523"/>
    <cellStyle name="一般 2 2 30 2 2 30 2 62 2 36 2" xfId="1352"/>
    <cellStyle name="一般 2 2 30 2 2 30 2 62 2 37" xfId="527"/>
    <cellStyle name="一般 2 2 30 2 2 30 2 62 2 37 2" xfId="1356"/>
    <cellStyle name="一般 2 2 30 2 2 30 2 62 2 38" xfId="528"/>
    <cellStyle name="一般 2 2 30 2 2 30 2 62 2 38 2" xfId="1357"/>
    <cellStyle name="一般 2 2 30 2 2 30 2 62 2 39" xfId="535"/>
    <cellStyle name="一般 2 2 30 2 2 30 2 62 2 39 2" xfId="1364"/>
    <cellStyle name="一般 2 2 30 2 2 30 2 62 2 4" xfId="366"/>
    <cellStyle name="一般 2 2 30 2 2 30 2 62 2 4 2" xfId="1196"/>
    <cellStyle name="一般 2 2 30 2 2 30 2 62 2 40" xfId="539"/>
    <cellStyle name="一般 2 2 30 2 2 30 2 62 2 40 2" xfId="1368"/>
    <cellStyle name="一般 2 2 30 2 2 30 2 62 2 41" xfId="543"/>
    <cellStyle name="一般 2 2 30 2 2 30 2 62 2 41 2" xfId="1372"/>
    <cellStyle name="一般 2 2 30 2 2 30 2 62 2 42" xfId="547"/>
    <cellStyle name="一般 2 2 30 2 2 30 2 62 2 42 2" xfId="1376"/>
    <cellStyle name="一般 2 2 30 2 2 30 2 62 2 43" xfId="551"/>
    <cellStyle name="一般 2 2 30 2 2 30 2 62 2 43 2" xfId="1380"/>
    <cellStyle name="一般 2 2 30 2 2 30 2 62 2 44" xfId="555"/>
    <cellStyle name="一般 2 2 30 2 2 30 2 62 2 44 2" xfId="1384"/>
    <cellStyle name="一般 2 2 30 2 2 30 2 62 2 45" xfId="559"/>
    <cellStyle name="一般 2 2 30 2 2 30 2 62 2 45 2" xfId="1388"/>
    <cellStyle name="一般 2 2 30 2 2 30 2 62 2 46" xfId="563"/>
    <cellStyle name="一般 2 2 30 2 2 30 2 62 2 46 2" xfId="1392"/>
    <cellStyle name="一般 2 2 30 2 2 30 2 62 2 47" xfId="567"/>
    <cellStyle name="一般 2 2 30 2 2 30 2 62 2 47 2" xfId="1396"/>
    <cellStyle name="一般 2 2 30 2 2 30 2 62 2 48" xfId="571"/>
    <cellStyle name="一般 2 2 30 2 2 30 2 62 2 48 2" xfId="1400"/>
    <cellStyle name="一般 2 2 30 2 2 30 2 62 2 49" xfId="575"/>
    <cellStyle name="一般 2 2 30 2 2 30 2 62 2 49 2" xfId="1404"/>
    <cellStyle name="一般 2 2 30 2 2 30 2 62 2 5" xfId="370"/>
    <cellStyle name="一般 2 2 30 2 2 30 2 62 2 5 2" xfId="1200"/>
    <cellStyle name="一般 2 2 30 2 2 30 2 62 2 50" xfId="579"/>
    <cellStyle name="一般 2 2 30 2 2 30 2 62 2 50 2" xfId="1408"/>
    <cellStyle name="一般 2 2 30 2 2 30 2 62 2 51" xfId="583"/>
    <cellStyle name="一般 2 2 30 2 2 30 2 62 2 51 2" xfId="1412"/>
    <cellStyle name="一般 2 2 30 2 2 30 2 62 2 52" xfId="587"/>
    <cellStyle name="一般 2 2 30 2 2 30 2 62 2 52 2" xfId="1416"/>
    <cellStyle name="一般 2 2 30 2 2 30 2 62 2 53" xfId="591"/>
    <cellStyle name="一般 2 2 30 2 2 30 2 62 2 53 2" xfId="1420"/>
    <cellStyle name="一般 2 2 30 2 2 30 2 62 2 54" xfId="595"/>
    <cellStyle name="一般 2 2 30 2 2 30 2 62 2 54 2" xfId="1424"/>
    <cellStyle name="一般 2 2 30 2 2 30 2 62 2 55" xfId="599"/>
    <cellStyle name="一般 2 2 30 2 2 30 2 62 2 55 2" xfId="1428"/>
    <cellStyle name="一般 2 2 30 2 2 30 2 62 2 56" xfId="600"/>
    <cellStyle name="一般 2 2 30 2 2 30 2 62 2 56 10" xfId="651"/>
    <cellStyle name="一般 2 2 30 2 2 30 2 62 2 56 10 2" xfId="1480"/>
    <cellStyle name="一般 2 2 30 2 2 30 2 62 2 56 11" xfId="655"/>
    <cellStyle name="一般 2 2 30 2 2 30 2 62 2 56 11 2" xfId="1484"/>
    <cellStyle name="一般 2 2 30 2 2 30 2 62 2 56 12" xfId="659"/>
    <cellStyle name="一般 2 2 30 2 2 30 2 62 2 56 12 2" xfId="1488"/>
    <cellStyle name="一般 2 2 30 2 2 30 2 62 2 56 13" xfId="663"/>
    <cellStyle name="一般 2 2 30 2 2 30 2 62 2 56 13 2" xfId="1492"/>
    <cellStyle name="一般 2 2 30 2 2 30 2 62 2 56 14" xfId="667"/>
    <cellStyle name="一般 2 2 30 2 2 30 2 62 2 56 14 2" xfId="1496"/>
    <cellStyle name="一般 2 2 30 2 2 30 2 62 2 56 15" xfId="671"/>
    <cellStyle name="一般 2 2 30 2 2 30 2 62 2 56 15 2" xfId="1500"/>
    <cellStyle name="一般 2 2 30 2 2 30 2 62 2 56 16" xfId="675"/>
    <cellStyle name="一般 2 2 30 2 2 30 2 62 2 56 16 2" xfId="1504"/>
    <cellStyle name="一般 2 2 30 2 2 30 2 62 2 56 17" xfId="679"/>
    <cellStyle name="一般 2 2 30 2 2 30 2 62 2 56 17 2" xfId="1508"/>
    <cellStyle name="一般 2 2 30 2 2 30 2 62 2 56 18" xfId="683"/>
    <cellStyle name="一般 2 2 30 2 2 30 2 62 2 56 18 2" xfId="1512"/>
    <cellStyle name="一般 2 2 30 2 2 30 2 62 2 56 19" xfId="687"/>
    <cellStyle name="一般 2 2 30 2 2 30 2 62 2 56 19 2" xfId="1516"/>
    <cellStyle name="一般 2 2 30 2 2 30 2 62 2 56 2" xfId="619"/>
    <cellStyle name="一般 2 2 30 2 2 30 2 62 2 56 2 2" xfId="1448"/>
    <cellStyle name="一般 2 2 30 2 2 30 2 62 2 56 20" xfId="691"/>
    <cellStyle name="一般 2 2 30 2 2 30 2 62 2 56 20 2" xfId="1520"/>
    <cellStyle name="一般 2 2 30 2 2 30 2 62 2 56 21" xfId="695"/>
    <cellStyle name="一般 2 2 30 2 2 30 2 62 2 56 21 2" xfId="1524"/>
    <cellStyle name="一般 2 2 30 2 2 30 2 62 2 56 22" xfId="699"/>
    <cellStyle name="一般 2 2 30 2 2 30 2 62 2 56 22 2" xfId="1528"/>
    <cellStyle name="一般 2 2 30 2 2 30 2 62 2 56 23" xfId="703"/>
    <cellStyle name="一般 2 2 30 2 2 30 2 62 2 56 23 2" xfId="1532"/>
    <cellStyle name="一般 2 2 30 2 2 30 2 62 2 56 24" xfId="707"/>
    <cellStyle name="一般 2 2 30 2 2 30 2 62 2 56 24 2" xfId="1536"/>
    <cellStyle name="一般 2 2 30 2 2 30 2 62 2 56 25" xfId="711"/>
    <cellStyle name="一般 2 2 30 2 2 30 2 62 2 56 25 2" xfId="1540"/>
    <cellStyle name="一般 2 2 30 2 2 30 2 62 2 56 26" xfId="715"/>
    <cellStyle name="一般 2 2 30 2 2 30 2 62 2 56 26 2" xfId="1544"/>
    <cellStyle name="一般 2 2 30 2 2 30 2 62 2 56 27" xfId="719"/>
    <cellStyle name="一般 2 2 30 2 2 30 2 62 2 56 27 2" xfId="1548"/>
    <cellStyle name="一般 2 2 30 2 2 30 2 62 2 56 28" xfId="723"/>
    <cellStyle name="一般 2 2 30 2 2 30 2 62 2 56 28 2" xfId="1552"/>
    <cellStyle name="一般 2 2 30 2 2 30 2 62 2 56 29" xfId="728"/>
    <cellStyle name="一般 2 2 30 2 2 30 2 62 2 56 29 2" xfId="1557"/>
    <cellStyle name="一般 2 2 30 2 2 30 2 62 2 56 3" xfId="623"/>
    <cellStyle name="一般 2 2 30 2 2 30 2 62 2 56 3 2" xfId="1452"/>
    <cellStyle name="一般 2 2 30 2 2 30 2 62 2 56 30" xfId="732"/>
    <cellStyle name="一般 2 2 30 2 2 30 2 62 2 56 30 2" xfId="1561"/>
    <cellStyle name="一般 2 2 30 2 2 30 2 62 2 56 31" xfId="736"/>
    <cellStyle name="一般 2 2 30 2 2 30 2 62 2 56 31 2" xfId="1565"/>
    <cellStyle name="一般 2 2 30 2 2 30 2 62 2 56 32" xfId="740"/>
    <cellStyle name="一般 2 2 30 2 2 30 2 62 2 56 32 2" xfId="1569"/>
    <cellStyle name="一般 2 2 30 2 2 30 2 62 2 56 33" xfId="744"/>
    <cellStyle name="一般 2 2 30 2 2 30 2 62 2 56 33 2" xfId="1573"/>
    <cellStyle name="一般 2 2 30 2 2 30 2 62 2 56 34" xfId="748"/>
    <cellStyle name="一般 2 2 30 2 2 30 2 62 2 56 34 2" xfId="1577"/>
    <cellStyle name="一般 2 2 30 2 2 30 2 62 2 56 35" xfId="752"/>
    <cellStyle name="一般 2 2 30 2 2 30 2 62 2 56 35 2" xfId="1581"/>
    <cellStyle name="一般 2 2 30 2 2 30 2 62 2 56 36" xfId="756"/>
    <cellStyle name="一般 2 2 30 2 2 30 2 62 2 56 36 2" xfId="1585"/>
    <cellStyle name="一般 2 2 30 2 2 30 2 62 2 56 37" xfId="757"/>
    <cellStyle name="一般 2 2 30 2 2 30 2 62 2 56 37 2" xfId="1586"/>
    <cellStyle name="一般 2 2 30 2 2 30 2 62 2 56 38" xfId="764"/>
    <cellStyle name="一般 2 2 30 2 2 30 2 62 2 56 38 2" xfId="1593"/>
    <cellStyle name="一般 2 2 30 2 2 30 2 62 2 56 39" xfId="765"/>
    <cellStyle name="一般 2 2 30 2 2 30 2 62 2 56 39 2" xfId="1594"/>
    <cellStyle name="一般 2 2 30 2 2 30 2 62 2 56 4" xfId="627"/>
    <cellStyle name="一般 2 2 30 2 2 30 2 62 2 56 4 2" xfId="1456"/>
    <cellStyle name="一般 2 2 30 2 2 30 2 62 2 56 40" xfId="769"/>
    <cellStyle name="一般 2 2 30 2 2 30 2 62 2 56 40 2" xfId="1598"/>
    <cellStyle name="一般 2 2 30 2 2 30 2 62 2 56 41" xfId="773"/>
    <cellStyle name="一般 2 2 30 2 2 30 2 62 2 56 41 2" xfId="1602"/>
    <cellStyle name="一般 2 2 30 2 2 30 2 62 2 56 42" xfId="777"/>
    <cellStyle name="一般 2 2 30 2 2 30 2 62 2 56 42 2" xfId="1606"/>
    <cellStyle name="一般 2 2 30 2 2 30 2 62 2 56 43" xfId="784"/>
    <cellStyle name="一般 2 2 30 2 2 30 2 62 2 56 43 2" xfId="1613"/>
    <cellStyle name="一般 2 2 30 2 2 30 2 62 2 56 44" xfId="788"/>
    <cellStyle name="一般 2 2 30 2 2 30 2 62 2 56 44 2" xfId="1617"/>
    <cellStyle name="一般 2 2 30 2 2 30 2 62 2 56 45" xfId="792"/>
    <cellStyle name="一般 2 2 30 2 2 30 2 62 2 56 45 2" xfId="1621"/>
    <cellStyle name="一般 2 2 30 2 2 30 2 62 2 56 46" xfId="796"/>
    <cellStyle name="一般 2 2 30 2 2 30 2 62 2 56 46 2" xfId="1625"/>
    <cellStyle name="一般 2 2 30 2 2 30 2 62 2 56 47" xfId="800"/>
    <cellStyle name="一般 2 2 30 2 2 30 2 62 2 56 47 2" xfId="1629"/>
    <cellStyle name="一般 2 2 30 2 2 30 2 62 2 56 48" xfId="804"/>
    <cellStyle name="一般 2 2 30 2 2 30 2 62 2 56 48 2" xfId="1633"/>
    <cellStyle name="一般 2 2 30 2 2 30 2 62 2 56 49" xfId="808"/>
    <cellStyle name="一般 2 2 30 2 2 30 2 62 2 56 49 2" xfId="1637"/>
    <cellStyle name="一般 2 2 30 2 2 30 2 62 2 56 5" xfId="631"/>
    <cellStyle name="一般 2 2 30 2 2 30 2 62 2 56 5 2" xfId="1460"/>
    <cellStyle name="一般 2 2 30 2 2 30 2 62 2 56 50" xfId="812"/>
    <cellStyle name="一般 2 2 30 2 2 30 2 62 2 56 50 2" xfId="1641"/>
    <cellStyle name="一般 2 2 30 2 2 30 2 62 2 56 51" xfId="816"/>
    <cellStyle name="一般 2 2 30 2 2 30 2 62 2 56 51 2" xfId="1645"/>
    <cellStyle name="一般 2 2 30 2 2 30 2 62 2 56 52" xfId="820"/>
    <cellStyle name="一般 2 2 30 2 2 30 2 62 2 56 52 2" xfId="1649"/>
    <cellStyle name="一般 2 2 30 2 2 30 2 62 2 56 53" xfId="824"/>
    <cellStyle name="一般 2 2 30 2 2 30 2 62 2 56 53 2" xfId="1653"/>
    <cellStyle name="一般 2 2 30 2 2 30 2 62 2 56 54" xfId="828"/>
    <cellStyle name="一般 2 2 30 2 2 30 2 62 2 56 54 2" xfId="1657"/>
    <cellStyle name="一般 2 2 30 2 2 30 2 62 2 56 55" xfId="832"/>
    <cellStyle name="一般 2 2 30 2 2 30 2 62 2 56 55 2" xfId="1661"/>
    <cellStyle name="一般 2 2 30 2 2 30 2 62 2 56 56" xfId="836"/>
    <cellStyle name="一般 2 2 30 2 2 30 2 62 2 56 57" xfId="840"/>
    <cellStyle name="一般 2 2 30 2 2 30 2 62 2 56 58" xfId="844"/>
    <cellStyle name="一般 2 2 30 2 2 30 2 62 2 56 59" xfId="848"/>
    <cellStyle name="一般 2 2 30 2 2 30 2 62 2 56 6" xfId="635"/>
    <cellStyle name="一般 2 2 30 2 2 30 2 62 2 56 6 2" xfId="1464"/>
    <cellStyle name="一般 2 2 30 2 2 30 2 62 2 56 60" xfId="852"/>
    <cellStyle name="一般 2 2 30 2 2 30 2 62 2 56 61" xfId="1429"/>
    <cellStyle name="一般 2 2 30 2 2 30 2 62 2 56 62" xfId="1665"/>
    <cellStyle name="一般 2 2 30 2 2 30 2 62 2 56 63" xfId="1669"/>
    <cellStyle name="一般 2 2 30 2 2 30 2 62 2 56 64" xfId="1673"/>
    <cellStyle name="一般 2 2 30 2 2 30 2 62 2 56 65" xfId="1677"/>
    <cellStyle name="一般 2 2 30 2 2 30 2 62 2 56 66" xfId="1681"/>
    <cellStyle name="一般 2 2 30 2 2 30 2 62 2 56 67" xfId="1685"/>
    <cellStyle name="一般 2 2 30 2 2 30 2 62 2 56 68" xfId="1689"/>
    <cellStyle name="一般 2 2 30 2 2 30 2 62 2 56 69" xfId="1693"/>
    <cellStyle name="一般 2 2 30 2 2 30 2 62 2 56 7" xfId="639"/>
    <cellStyle name="一般 2 2 30 2 2 30 2 62 2 56 7 2" xfId="1468"/>
    <cellStyle name="一般 2 2 30 2 2 30 2 62 2 56 8" xfId="643"/>
    <cellStyle name="一般 2 2 30 2 2 30 2 62 2 56 8 2" xfId="1472"/>
    <cellStyle name="一般 2 2 30 2 2 30 2 62 2 56 9" xfId="647"/>
    <cellStyle name="一般 2 2 30 2 2 30 2 62 2 56 9 2" xfId="1476"/>
    <cellStyle name="一般 2 2 30 2 2 30 2 62 2 57" xfId="607"/>
    <cellStyle name="一般 2 2 30 2 2 30 2 62 2 57 2" xfId="1436"/>
    <cellStyle name="一般 2 2 30 2 2 30 2 62 2 58" xfId="611"/>
    <cellStyle name="一般 2 2 30 2 2 30 2 62 2 58 2" xfId="1440"/>
    <cellStyle name="一般 2 2 30 2 2 30 2 62 2 59" xfId="615"/>
    <cellStyle name="一般 2 2 30 2 2 30 2 62 2 59 2" xfId="1444"/>
    <cellStyle name="一般 2 2 30 2 2 30 2 62 2 6" xfId="374"/>
    <cellStyle name="一般 2 2 30 2 2 30 2 62 2 6 2" xfId="1204"/>
    <cellStyle name="一般 2 2 30 2 2 30 2 62 2 60" xfId="1112"/>
    <cellStyle name="一般 2 2 30 2 2 30 2 62 2 7" xfId="378"/>
    <cellStyle name="一般 2 2 30 2 2 30 2 62 2 7 2" xfId="1208"/>
    <cellStyle name="一般 2 2 30 2 2 30 2 62 2 8" xfId="382"/>
    <cellStyle name="一般 2 2 30 2 2 30 2 62 2 8 2" xfId="1212"/>
    <cellStyle name="一般 2 2 30 2 2 30 2 62 2 9" xfId="386"/>
    <cellStyle name="一般 2 2 30 2 2 30 2 62 2 9 2" xfId="1216"/>
    <cellStyle name="一般 2 2 30 2 2 30 2 62 20" xfId="354"/>
    <cellStyle name="一般 2 2 30 2 2 30 2 62 20 2" xfId="1184"/>
    <cellStyle name="一般 2 2 30 2 2 30 2 62 21" xfId="1105"/>
    <cellStyle name="一般 2 2 30 2 2 30 2 62 3" xfId="286"/>
    <cellStyle name="一般 2 2 30 2 2 30 2 62 3 2" xfId="1116"/>
    <cellStyle name="一般 2 2 30 2 2 30 2 62 4" xfId="290"/>
    <cellStyle name="一般 2 2 30 2 2 30 2 62 4 2" xfId="1120"/>
    <cellStyle name="一般 2 2 30 2 2 30 2 62 5" xfId="294"/>
    <cellStyle name="一般 2 2 30 2 2 30 2 62 5 2" xfId="1124"/>
    <cellStyle name="一般 2 2 30 2 2 30 2 62 6" xfId="298"/>
    <cellStyle name="一般 2 2 30 2 2 30 2 62 6 2" xfId="1128"/>
    <cellStyle name="一般 2 2 30 2 2 30 2 62 7" xfId="302"/>
    <cellStyle name="一般 2 2 30 2 2 30 2 62 7 2" xfId="1132"/>
    <cellStyle name="一般 2 2 30 2 2 30 2 62 8" xfId="306"/>
    <cellStyle name="一般 2 2 30 2 2 30 2 62 8 2" xfId="1136"/>
    <cellStyle name="一般 2 2 30 2 2 30 2 62 9" xfId="310"/>
    <cellStyle name="一般 2 2 30 2 2 30 2 62 9 2" xfId="1140"/>
    <cellStyle name="一般 2 2 30 2 2 30 2 63" xfId="858"/>
    <cellStyle name="一般 2 2 30 2 2 30 2 64" xfId="28"/>
    <cellStyle name="一般 2 2 30 2 2 30 2 7" xfId="58"/>
    <cellStyle name="一般 2 2 30 2 2 30 2 7 2" xfId="888"/>
    <cellStyle name="一般 2 2 30 2 2 30 2 8" xfId="66"/>
    <cellStyle name="一般 2 2 30 2 2 30 2 8 2" xfId="896"/>
    <cellStyle name="一般 2 2 30 2 2 30 2 9" xfId="62"/>
    <cellStyle name="一般 2 2 30 2 2 30 2 9 2" xfId="892"/>
    <cellStyle name="一般 2 2 30 2 2 30 3" xfId="31"/>
    <cellStyle name="一般 2 2 30 2 2 30 3 2" xfId="861"/>
    <cellStyle name="一般 2 2 30 2 2 30 4" xfId="857"/>
    <cellStyle name="一般 2 2 30 2 2 30 4 10" xfId="32"/>
    <cellStyle name="一般 2 2 30 2 2 30 4 10 2" xfId="862"/>
    <cellStyle name="一般 2 2 30 2 3 2" xfId="6"/>
    <cellStyle name="一般 2 2 30 2 3 2 2" xfId="19"/>
    <cellStyle name="一般 2 2 30 2 3 2 2 2" xfId="859"/>
    <cellStyle name="一般 2 2 30 2 3 2 3" xfId="29"/>
    <cellStyle name="一般 2 2 30 3 30" xfId="7"/>
    <cellStyle name="一般 2 2 30 3 30 2" xfId="20"/>
    <cellStyle name="一般 2 2 30 3 30 2 10" xfId="67"/>
    <cellStyle name="一般 2 2 30 3 30 2 10 2" xfId="897"/>
    <cellStyle name="一般 2 2 30 3 30 2 11" xfId="71"/>
    <cellStyle name="一般 2 2 30 3 30 2 11 2" xfId="901"/>
    <cellStyle name="一般 2 2 30 3 30 2 12" xfId="75"/>
    <cellStyle name="一般 2 2 30 3 30 2 12 2" xfId="905"/>
    <cellStyle name="一般 2 2 30 3 30 2 13" xfId="79"/>
    <cellStyle name="一般 2 2 30 3 30 2 13 2" xfId="909"/>
    <cellStyle name="一般 2 2 30 3 30 2 14" xfId="83"/>
    <cellStyle name="一般 2 2 30 3 30 2 14 2" xfId="913"/>
    <cellStyle name="一般 2 2 30 3 30 2 15" xfId="87"/>
    <cellStyle name="一般 2 2 30 3 30 2 15 2" xfId="917"/>
    <cellStyle name="一般 2 2 30 3 30 2 16" xfId="91"/>
    <cellStyle name="一般 2 2 30 3 30 2 16 2" xfId="921"/>
    <cellStyle name="一般 2 2 30 3 30 2 17" xfId="95"/>
    <cellStyle name="一般 2 2 30 3 30 2 17 2" xfId="925"/>
    <cellStyle name="一般 2 2 30 3 30 2 18" xfId="99"/>
    <cellStyle name="一般 2 2 30 3 30 2 18 2" xfId="929"/>
    <cellStyle name="一般 2 2 30 3 30 2 19" xfId="103"/>
    <cellStyle name="一般 2 2 30 3 30 2 19 2" xfId="933"/>
    <cellStyle name="一般 2 2 30 3 30 2 2" xfId="35"/>
    <cellStyle name="一般 2 2 30 3 30 2 2 2" xfId="865"/>
    <cellStyle name="一般 2 2 30 3 30 2 20" xfId="107"/>
    <cellStyle name="一般 2 2 30 3 30 2 20 2" xfId="937"/>
    <cellStyle name="一般 2 2 30 3 30 2 21" xfId="111"/>
    <cellStyle name="一般 2 2 30 3 30 2 21 2" xfId="941"/>
    <cellStyle name="一般 2 2 30 3 30 2 22" xfId="115"/>
    <cellStyle name="一般 2 2 30 3 30 2 22 2" xfId="945"/>
    <cellStyle name="一般 2 2 30 3 30 2 23" xfId="119"/>
    <cellStyle name="一般 2 2 30 3 30 2 23 2" xfId="949"/>
    <cellStyle name="一般 2 2 30 3 30 2 24" xfId="123"/>
    <cellStyle name="一般 2 2 30 3 30 2 24 2" xfId="953"/>
    <cellStyle name="一般 2 2 30 3 30 2 25" xfId="127"/>
    <cellStyle name="一般 2 2 30 3 30 2 25 2" xfId="957"/>
    <cellStyle name="一般 2 2 30 3 30 2 26" xfId="131"/>
    <cellStyle name="一般 2 2 30 3 30 2 26 2" xfId="961"/>
    <cellStyle name="一般 2 2 30 3 30 2 27" xfId="135"/>
    <cellStyle name="一般 2 2 30 3 30 2 27 2" xfId="965"/>
    <cellStyle name="一般 2 2 30 3 30 2 28" xfId="139"/>
    <cellStyle name="一般 2 2 30 3 30 2 28 2" xfId="969"/>
    <cellStyle name="一般 2 2 30 3 30 2 29" xfId="143"/>
    <cellStyle name="一般 2 2 30 3 30 2 29 2" xfId="973"/>
    <cellStyle name="一般 2 2 30 3 30 2 3" xfId="39"/>
    <cellStyle name="一般 2 2 30 3 30 2 3 2" xfId="869"/>
    <cellStyle name="一般 2 2 30 3 30 2 30" xfId="147"/>
    <cellStyle name="一般 2 2 30 3 30 2 30 2" xfId="977"/>
    <cellStyle name="一般 2 2 30 3 30 2 31" xfId="151"/>
    <cellStyle name="一般 2 2 30 3 30 2 31 2" xfId="981"/>
    <cellStyle name="一般 2 2 30 3 30 2 32" xfId="155"/>
    <cellStyle name="一般 2 2 30 3 30 2 32 2" xfId="985"/>
    <cellStyle name="一般 2 2 30 3 30 2 33" xfId="159"/>
    <cellStyle name="一般 2 2 30 3 30 2 33 2" xfId="989"/>
    <cellStyle name="一般 2 2 30 3 30 2 34" xfId="163"/>
    <cellStyle name="一般 2 2 30 3 30 2 34 2" xfId="993"/>
    <cellStyle name="一般 2 2 30 3 30 2 35" xfId="167"/>
    <cellStyle name="一般 2 2 30 3 30 2 35 2" xfId="997"/>
    <cellStyle name="一般 2 2 30 3 30 2 36" xfId="171"/>
    <cellStyle name="一般 2 2 30 3 30 2 36 2" xfId="1001"/>
    <cellStyle name="一般 2 2 30 3 30 2 37" xfId="175"/>
    <cellStyle name="一般 2 2 30 3 30 2 37 2" xfId="1005"/>
    <cellStyle name="一般 2 2 30 3 30 2 38" xfId="179"/>
    <cellStyle name="一般 2 2 30 3 30 2 38 2" xfId="1009"/>
    <cellStyle name="一般 2 2 30 3 30 2 39" xfId="183"/>
    <cellStyle name="一般 2 2 30 3 30 2 39 2" xfId="1013"/>
    <cellStyle name="一般 2 2 30 3 30 2 4" xfId="43"/>
    <cellStyle name="一般 2 2 30 3 30 2 4 2" xfId="873"/>
    <cellStyle name="一般 2 2 30 3 30 2 40" xfId="187"/>
    <cellStyle name="一般 2 2 30 3 30 2 40 2" xfId="1017"/>
    <cellStyle name="一般 2 2 30 3 30 2 41" xfId="191"/>
    <cellStyle name="一般 2 2 30 3 30 2 41 2" xfId="1021"/>
    <cellStyle name="一般 2 2 30 3 30 2 42" xfId="195"/>
    <cellStyle name="一般 2 2 30 3 30 2 42 2" xfId="1025"/>
    <cellStyle name="一般 2 2 30 3 30 2 43" xfId="199"/>
    <cellStyle name="一般 2 2 30 3 30 2 43 2" xfId="1029"/>
    <cellStyle name="一般 2 2 30 3 30 2 44" xfId="203"/>
    <cellStyle name="一般 2 2 30 3 30 2 44 2" xfId="1033"/>
    <cellStyle name="一般 2 2 30 3 30 2 45" xfId="207"/>
    <cellStyle name="一般 2 2 30 3 30 2 45 2" xfId="1037"/>
    <cellStyle name="一般 2 2 30 3 30 2 46" xfId="211"/>
    <cellStyle name="一般 2 2 30 3 30 2 46 2" xfId="1041"/>
    <cellStyle name="一般 2 2 30 3 30 2 47" xfId="215"/>
    <cellStyle name="一般 2 2 30 3 30 2 47 2" xfId="1045"/>
    <cellStyle name="一般 2 2 30 3 30 2 48" xfId="219"/>
    <cellStyle name="一般 2 2 30 3 30 2 48 2" xfId="1049"/>
    <cellStyle name="一般 2 2 30 3 30 2 49" xfId="223"/>
    <cellStyle name="一般 2 2 30 3 30 2 49 2" xfId="1053"/>
    <cellStyle name="一般 2 2 30 3 30 2 5" xfId="47"/>
    <cellStyle name="一般 2 2 30 3 30 2 5 2" xfId="877"/>
    <cellStyle name="一般 2 2 30 3 30 2 50" xfId="227"/>
    <cellStyle name="一般 2 2 30 3 30 2 50 2" xfId="1057"/>
    <cellStyle name="一般 2 2 30 3 30 2 51" xfId="231"/>
    <cellStyle name="一般 2 2 30 3 30 2 51 2" xfId="1061"/>
    <cellStyle name="一般 2 2 30 3 30 2 52" xfId="235"/>
    <cellStyle name="一般 2 2 30 3 30 2 52 2" xfId="1065"/>
    <cellStyle name="一般 2 2 30 3 30 2 53" xfId="239"/>
    <cellStyle name="一般 2 2 30 3 30 2 53 2" xfId="1069"/>
    <cellStyle name="一般 2 2 30 3 30 2 54" xfId="243"/>
    <cellStyle name="一般 2 2 30 3 30 2 54 2" xfId="1073"/>
    <cellStyle name="一般 2 2 30 3 30 2 55" xfId="247"/>
    <cellStyle name="一般 2 2 30 3 30 2 55 2" xfId="1077"/>
    <cellStyle name="一般 2 2 30 3 30 2 56" xfId="251"/>
    <cellStyle name="一般 2 2 30 3 30 2 56 2" xfId="1081"/>
    <cellStyle name="一般 2 2 30 3 30 2 57" xfId="255"/>
    <cellStyle name="一般 2 2 30 3 30 2 57 2" xfId="1085"/>
    <cellStyle name="一般 2 2 30 3 30 2 58" xfId="259"/>
    <cellStyle name="一般 2 2 30 3 30 2 58 2" xfId="1089"/>
    <cellStyle name="一般 2 2 30 3 30 2 59" xfId="263"/>
    <cellStyle name="一般 2 2 30 3 30 2 59 2" xfId="1093"/>
    <cellStyle name="一般 2 2 30 3 30 2 6" xfId="51"/>
    <cellStyle name="一般 2 2 30 3 30 2 6 2" xfId="881"/>
    <cellStyle name="一般 2 2 30 3 30 2 60" xfId="267"/>
    <cellStyle name="一般 2 2 30 3 30 2 60 2" xfId="1097"/>
    <cellStyle name="一般 2 2 30 3 30 2 61" xfId="271"/>
    <cellStyle name="一般 2 2 30 3 30 2 61 2" xfId="1101"/>
    <cellStyle name="一般 2 2 30 3 30 2 62" xfId="277"/>
    <cellStyle name="一般 2 2 30 3 30 2 62 10" xfId="311"/>
    <cellStyle name="一般 2 2 30 3 30 2 62 10 2" xfId="1141"/>
    <cellStyle name="一般 2 2 30 3 30 2 62 11" xfId="315"/>
    <cellStyle name="一般 2 2 30 3 30 2 62 11 2" xfId="1145"/>
    <cellStyle name="一般 2 2 30 3 30 2 62 12" xfId="319"/>
    <cellStyle name="一般 2 2 30 3 30 2 62 12 2" xfId="1149"/>
    <cellStyle name="一般 2 2 30 3 30 2 62 13" xfId="323"/>
    <cellStyle name="一般 2 2 30 3 30 2 62 13 2" xfId="1153"/>
    <cellStyle name="一般 2 2 30 3 30 2 62 14" xfId="327"/>
    <cellStyle name="一般 2 2 30 3 30 2 62 14 2" xfId="1157"/>
    <cellStyle name="一般 2 2 30 3 30 2 62 15" xfId="331"/>
    <cellStyle name="一般 2 2 30 3 30 2 62 15 2" xfId="1161"/>
    <cellStyle name="一般 2 2 30 3 30 2 62 16" xfId="335"/>
    <cellStyle name="一般 2 2 30 3 30 2 62 16 2" xfId="1165"/>
    <cellStyle name="一般 2 2 30 3 30 2 62 17" xfId="339"/>
    <cellStyle name="一般 2 2 30 3 30 2 62 17 2" xfId="1169"/>
    <cellStyle name="一般 2 2 30 3 30 2 62 18" xfId="343"/>
    <cellStyle name="一般 2 2 30 3 30 2 62 18 2" xfId="1173"/>
    <cellStyle name="一般 2 2 30 3 30 2 62 19" xfId="347"/>
    <cellStyle name="一般 2 2 30 3 30 2 62 19 2" xfId="1177"/>
    <cellStyle name="一般 2 2 30 3 30 2 62 2" xfId="279"/>
    <cellStyle name="一般 2 2 30 3 30 2 62 2 10" xfId="388"/>
    <cellStyle name="一般 2 2 30 3 30 2 62 2 10 2" xfId="1217"/>
    <cellStyle name="一般 2 2 30 3 30 2 62 2 11" xfId="392"/>
    <cellStyle name="一般 2 2 30 3 30 2 62 2 11 2" xfId="1221"/>
    <cellStyle name="一般 2 2 30 3 30 2 62 2 12" xfId="396"/>
    <cellStyle name="一般 2 2 30 3 30 2 62 2 12 2" xfId="1225"/>
    <cellStyle name="一般 2 2 30 3 30 2 62 2 13" xfId="400"/>
    <cellStyle name="一般 2 2 30 3 30 2 62 2 13 2" xfId="1229"/>
    <cellStyle name="一般 2 2 30 3 30 2 62 2 14" xfId="404"/>
    <cellStyle name="一般 2 2 30 3 30 2 62 2 14 2" xfId="1233"/>
    <cellStyle name="一般 2 2 30 3 30 2 62 2 15" xfId="408"/>
    <cellStyle name="一般 2 2 30 3 30 2 62 2 15 2" xfId="1237"/>
    <cellStyle name="一般 2 2 30 3 30 2 62 2 16" xfId="412"/>
    <cellStyle name="一般 2 2 30 3 30 2 62 2 16 2" xfId="1241"/>
    <cellStyle name="一般 2 2 30 3 30 2 62 2 17" xfId="416"/>
    <cellStyle name="一般 2 2 30 3 30 2 62 2 17 2" xfId="1245"/>
    <cellStyle name="一般 2 2 30 3 30 2 62 2 18" xfId="420"/>
    <cellStyle name="一般 2 2 30 3 30 2 62 2 18 2" xfId="1249"/>
    <cellStyle name="一般 2 2 30 3 30 2 62 2 19" xfId="424"/>
    <cellStyle name="一般 2 2 30 3 30 2 62 2 19 2" xfId="1253"/>
    <cellStyle name="一般 2 2 30 3 30 2 62 2 2" xfId="355"/>
    <cellStyle name="一般 2 2 30 3 30 2 62 2 2 2" xfId="1185"/>
    <cellStyle name="一般 2 2 30 3 30 2 62 2 20" xfId="428"/>
    <cellStyle name="一般 2 2 30 3 30 2 62 2 20 2" xfId="1257"/>
    <cellStyle name="一般 2 2 30 3 30 2 62 2 21" xfId="432"/>
    <cellStyle name="一般 2 2 30 3 30 2 62 2 21 2" xfId="1261"/>
    <cellStyle name="一般 2 2 30 3 30 2 62 2 22" xfId="436"/>
    <cellStyle name="一般 2 2 30 3 30 2 62 2 22 2" xfId="440"/>
    <cellStyle name="一般 2 2 30 3 30 2 62 2 22 2 2" xfId="1269"/>
    <cellStyle name="一般 2 2 30 3 30 2 62 2 22 3" xfId="444"/>
    <cellStyle name="一般 2 2 30 3 30 2 62 2 22 3 2" xfId="1273"/>
    <cellStyle name="一般 2 2 30 3 30 2 62 2 22 4" xfId="448"/>
    <cellStyle name="一般 2 2 30 3 30 2 62 2 22 4 2" xfId="1277"/>
    <cellStyle name="一般 2 2 30 3 30 2 62 2 22 5" xfId="454"/>
    <cellStyle name="一般 2 2 30 3 30 2 62 2 22 5 2" xfId="1283"/>
    <cellStyle name="一般 2 2 30 3 30 2 62 2 22 6" xfId="1265"/>
    <cellStyle name="一般 2 2 30 3 30 2 62 2 23" xfId="456"/>
    <cellStyle name="一般 2 2 30 3 30 2 62 2 23 2" xfId="1285"/>
    <cellStyle name="一般 2 2 30 3 30 2 62 2 24" xfId="460"/>
    <cellStyle name="一般 2 2 30 3 30 2 62 2 24 2" xfId="1289"/>
    <cellStyle name="一般 2 2 30 3 30 2 62 2 25" xfId="464"/>
    <cellStyle name="一般 2 2 30 3 30 2 62 2 25 2" xfId="1293"/>
    <cellStyle name="一般 2 2 30 3 30 2 62 2 26" xfId="468"/>
    <cellStyle name="一般 2 2 30 3 30 2 62 2 26 2" xfId="1297"/>
    <cellStyle name="一般 2 2 30 3 30 2 62 2 27" xfId="472"/>
    <cellStyle name="一般 2 2 30 3 30 2 62 2 27 2" xfId="1301"/>
    <cellStyle name="一般 2 2 30 3 30 2 62 2 28" xfId="478"/>
    <cellStyle name="一般 2 2 30 3 30 2 62 2 28 2" xfId="480"/>
    <cellStyle name="一般 2 2 30 3 30 2 62 2 28 2 2" xfId="1309"/>
    <cellStyle name="一般 2 2 30 3 30 2 62 2 28 3" xfId="484"/>
    <cellStyle name="一般 2 2 30 3 30 2 62 2 28 3 2" xfId="1313"/>
    <cellStyle name="一般 2 2 30 3 30 2 62 2 28 4" xfId="488"/>
    <cellStyle name="一般 2 2 30 3 30 2 62 2 28 4 2" xfId="1317"/>
    <cellStyle name="一般 2 2 30 3 30 2 62 2 28 5" xfId="1307"/>
    <cellStyle name="一般 2 2 30 3 30 2 62 2 29" xfId="492"/>
    <cellStyle name="一般 2 2 30 3 30 2 62 2 29 2" xfId="1321"/>
    <cellStyle name="一般 2 2 30 3 30 2 62 2 3" xfId="359"/>
    <cellStyle name="一般 2 2 30 3 30 2 62 2 3 2" xfId="1189"/>
    <cellStyle name="一般 2 2 30 3 30 2 62 2 30" xfId="496"/>
    <cellStyle name="一般 2 2 30 3 30 2 62 2 30 2" xfId="1325"/>
    <cellStyle name="一般 2 2 30 3 30 2 62 2 31" xfId="500"/>
    <cellStyle name="一般 2 2 30 3 30 2 62 2 31 2" xfId="1329"/>
    <cellStyle name="一般 2 2 30 3 30 2 62 2 32" xfId="504"/>
    <cellStyle name="一般 2 2 30 3 30 2 62 2 32 2" xfId="1333"/>
    <cellStyle name="一般 2 2 30 3 30 2 62 2 33" xfId="508"/>
    <cellStyle name="一般 2 2 30 3 30 2 62 2 33 2" xfId="1337"/>
    <cellStyle name="一般 2 2 30 3 30 2 62 2 34" xfId="514"/>
    <cellStyle name="一般 2 2 30 3 30 2 62 2 34 2" xfId="1343"/>
    <cellStyle name="一般 2 2 30 3 30 2 62 2 35" xfId="516"/>
    <cellStyle name="一般 2 2 30 3 30 2 62 2 35 2" xfId="1345"/>
    <cellStyle name="一般 2 2 30 3 30 2 62 2 36" xfId="520"/>
    <cellStyle name="一般 2 2 30 3 30 2 62 2 36 2" xfId="1349"/>
    <cellStyle name="一般 2 2 30 3 30 2 62 2 37" xfId="524"/>
    <cellStyle name="一般 2 2 30 3 30 2 62 2 37 2" xfId="1353"/>
    <cellStyle name="一般 2 2 30 3 30 2 62 2 38" xfId="530"/>
    <cellStyle name="一般 2 2 30 3 30 2 62 2 38 2" xfId="1359"/>
    <cellStyle name="一般 2 2 30 3 30 2 62 2 39" xfId="532"/>
    <cellStyle name="一般 2 2 30 3 30 2 62 2 39 2" xfId="1361"/>
    <cellStyle name="一般 2 2 30 3 30 2 62 2 4" xfId="363"/>
    <cellStyle name="一般 2 2 30 3 30 2 62 2 4 2" xfId="1193"/>
    <cellStyle name="一般 2 2 30 3 30 2 62 2 40" xfId="536"/>
    <cellStyle name="一般 2 2 30 3 30 2 62 2 40 2" xfId="1365"/>
    <cellStyle name="一般 2 2 30 3 30 2 62 2 41" xfId="540"/>
    <cellStyle name="一般 2 2 30 3 30 2 62 2 41 2" xfId="1369"/>
    <cellStyle name="一般 2 2 30 3 30 2 62 2 42" xfId="544"/>
    <cellStyle name="一般 2 2 30 3 30 2 62 2 42 2" xfId="1373"/>
    <cellStyle name="一般 2 2 30 3 30 2 62 2 43" xfId="548"/>
    <cellStyle name="一般 2 2 30 3 30 2 62 2 43 2" xfId="1377"/>
    <cellStyle name="一般 2 2 30 3 30 2 62 2 44" xfId="552"/>
    <cellStyle name="一般 2 2 30 3 30 2 62 2 44 2" xfId="1381"/>
    <cellStyle name="一般 2 2 30 3 30 2 62 2 45" xfId="556"/>
    <cellStyle name="一般 2 2 30 3 30 2 62 2 45 2" xfId="1385"/>
    <cellStyle name="一般 2 2 30 3 30 2 62 2 46" xfId="560"/>
    <cellStyle name="一般 2 2 30 3 30 2 62 2 46 2" xfId="1389"/>
    <cellStyle name="一般 2 2 30 3 30 2 62 2 47" xfId="564"/>
    <cellStyle name="一般 2 2 30 3 30 2 62 2 47 2" xfId="1393"/>
    <cellStyle name="一般 2 2 30 3 30 2 62 2 48" xfId="568"/>
    <cellStyle name="一般 2 2 30 3 30 2 62 2 48 2" xfId="1397"/>
    <cellStyle name="一般 2 2 30 3 30 2 62 2 49" xfId="572"/>
    <cellStyle name="一般 2 2 30 3 30 2 62 2 49 2" xfId="1401"/>
    <cellStyle name="一般 2 2 30 3 30 2 62 2 5" xfId="367"/>
    <cellStyle name="一般 2 2 30 3 30 2 62 2 5 2" xfId="1197"/>
    <cellStyle name="一般 2 2 30 3 30 2 62 2 50" xfId="576"/>
    <cellStyle name="一般 2 2 30 3 30 2 62 2 50 2" xfId="1405"/>
    <cellStyle name="一般 2 2 30 3 30 2 62 2 51" xfId="580"/>
    <cellStyle name="一般 2 2 30 3 30 2 62 2 51 2" xfId="1409"/>
    <cellStyle name="一般 2 2 30 3 30 2 62 2 52" xfId="584"/>
    <cellStyle name="一般 2 2 30 3 30 2 62 2 52 2" xfId="1413"/>
    <cellStyle name="一般 2 2 30 3 30 2 62 2 53" xfId="588"/>
    <cellStyle name="一般 2 2 30 3 30 2 62 2 53 2" xfId="1417"/>
    <cellStyle name="一般 2 2 30 3 30 2 62 2 54" xfId="592"/>
    <cellStyle name="一般 2 2 30 3 30 2 62 2 54 2" xfId="1421"/>
    <cellStyle name="一般 2 2 30 3 30 2 62 2 55" xfId="596"/>
    <cellStyle name="一般 2 2 30 3 30 2 62 2 55 2" xfId="1425"/>
    <cellStyle name="一般 2 2 30 3 30 2 62 2 56" xfId="602"/>
    <cellStyle name="一般 2 2 30 3 30 2 62 2 56 10" xfId="648"/>
    <cellStyle name="一般 2 2 30 3 30 2 62 2 56 10 2" xfId="1477"/>
    <cellStyle name="一般 2 2 30 3 30 2 62 2 56 11" xfId="652"/>
    <cellStyle name="一般 2 2 30 3 30 2 62 2 56 11 2" xfId="1481"/>
    <cellStyle name="一般 2 2 30 3 30 2 62 2 56 12" xfId="656"/>
    <cellStyle name="一般 2 2 30 3 30 2 62 2 56 12 2" xfId="1485"/>
    <cellStyle name="一般 2 2 30 3 30 2 62 2 56 13" xfId="660"/>
    <cellStyle name="一般 2 2 30 3 30 2 62 2 56 13 2" xfId="1489"/>
    <cellStyle name="一般 2 2 30 3 30 2 62 2 56 14" xfId="664"/>
    <cellStyle name="一般 2 2 30 3 30 2 62 2 56 14 2" xfId="1493"/>
    <cellStyle name="一般 2 2 30 3 30 2 62 2 56 15" xfId="668"/>
    <cellStyle name="一般 2 2 30 3 30 2 62 2 56 15 2" xfId="1497"/>
    <cellStyle name="一般 2 2 30 3 30 2 62 2 56 16" xfId="672"/>
    <cellStyle name="一般 2 2 30 3 30 2 62 2 56 16 2" xfId="1501"/>
    <cellStyle name="一般 2 2 30 3 30 2 62 2 56 17" xfId="676"/>
    <cellStyle name="一般 2 2 30 3 30 2 62 2 56 17 2" xfId="1505"/>
    <cellStyle name="一般 2 2 30 3 30 2 62 2 56 18" xfId="680"/>
    <cellStyle name="一般 2 2 30 3 30 2 62 2 56 18 2" xfId="1509"/>
    <cellStyle name="一般 2 2 30 3 30 2 62 2 56 19" xfId="684"/>
    <cellStyle name="一般 2 2 30 3 30 2 62 2 56 19 2" xfId="1513"/>
    <cellStyle name="一般 2 2 30 3 30 2 62 2 56 2" xfId="616"/>
    <cellStyle name="一般 2 2 30 3 30 2 62 2 56 2 2" xfId="1445"/>
    <cellStyle name="一般 2 2 30 3 30 2 62 2 56 20" xfId="688"/>
    <cellStyle name="一般 2 2 30 3 30 2 62 2 56 20 2" xfId="1517"/>
    <cellStyle name="一般 2 2 30 3 30 2 62 2 56 21" xfId="692"/>
    <cellStyle name="一般 2 2 30 3 30 2 62 2 56 21 2" xfId="1521"/>
    <cellStyle name="一般 2 2 30 3 30 2 62 2 56 22" xfId="696"/>
    <cellStyle name="一般 2 2 30 3 30 2 62 2 56 22 2" xfId="1525"/>
    <cellStyle name="一般 2 2 30 3 30 2 62 2 56 23" xfId="700"/>
    <cellStyle name="一般 2 2 30 3 30 2 62 2 56 23 2" xfId="1529"/>
    <cellStyle name="一般 2 2 30 3 30 2 62 2 56 24" xfId="704"/>
    <cellStyle name="一般 2 2 30 3 30 2 62 2 56 24 2" xfId="1533"/>
    <cellStyle name="一般 2 2 30 3 30 2 62 2 56 25" xfId="708"/>
    <cellStyle name="一般 2 2 30 3 30 2 62 2 56 25 2" xfId="1537"/>
    <cellStyle name="一般 2 2 30 3 30 2 62 2 56 26" xfId="712"/>
    <cellStyle name="一般 2 2 30 3 30 2 62 2 56 26 2" xfId="1541"/>
    <cellStyle name="一般 2 2 30 3 30 2 62 2 56 27" xfId="716"/>
    <cellStyle name="一般 2 2 30 3 30 2 62 2 56 27 2" xfId="1545"/>
    <cellStyle name="一般 2 2 30 3 30 2 62 2 56 28" xfId="720"/>
    <cellStyle name="一般 2 2 30 3 30 2 62 2 56 28 2" xfId="1549"/>
    <cellStyle name="一般 2 2 30 3 30 2 62 2 56 29" xfId="725"/>
    <cellStyle name="一般 2 2 30 3 30 2 62 2 56 29 2" xfId="1554"/>
    <cellStyle name="一般 2 2 30 3 30 2 62 2 56 3" xfId="620"/>
    <cellStyle name="一般 2 2 30 3 30 2 62 2 56 3 2" xfId="1449"/>
    <cellStyle name="一般 2 2 30 3 30 2 62 2 56 30" xfId="729"/>
    <cellStyle name="一般 2 2 30 3 30 2 62 2 56 30 2" xfId="1558"/>
    <cellStyle name="一般 2 2 30 3 30 2 62 2 56 31" xfId="733"/>
    <cellStyle name="一般 2 2 30 3 30 2 62 2 56 31 2" xfId="1562"/>
    <cellStyle name="一般 2 2 30 3 30 2 62 2 56 32" xfId="737"/>
    <cellStyle name="一般 2 2 30 3 30 2 62 2 56 32 2" xfId="1566"/>
    <cellStyle name="一般 2 2 30 3 30 2 62 2 56 33" xfId="741"/>
    <cellStyle name="一般 2 2 30 3 30 2 62 2 56 33 2" xfId="1570"/>
    <cellStyle name="一般 2 2 30 3 30 2 62 2 56 34" xfId="745"/>
    <cellStyle name="一般 2 2 30 3 30 2 62 2 56 34 2" xfId="1574"/>
    <cellStyle name="一般 2 2 30 3 30 2 62 2 56 35" xfId="749"/>
    <cellStyle name="一般 2 2 30 3 30 2 62 2 56 35 2" xfId="1578"/>
    <cellStyle name="一般 2 2 30 3 30 2 62 2 56 36" xfId="753"/>
    <cellStyle name="一般 2 2 30 3 30 2 62 2 56 36 2" xfId="1582"/>
    <cellStyle name="一般 2 2 30 3 30 2 62 2 56 37" xfId="759"/>
    <cellStyle name="一般 2 2 30 3 30 2 62 2 56 37 2" xfId="1588"/>
    <cellStyle name="一般 2 2 30 3 30 2 62 2 56 38" xfId="761"/>
    <cellStyle name="一般 2 2 30 3 30 2 62 2 56 38 2" xfId="1590"/>
    <cellStyle name="一般 2 2 30 3 30 2 62 2 56 39" xfId="767"/>
    <cellStyle name="一般 2 2 30 3 30 2 62 2 56 39 2" xfId="1596"/>
    <cellStyle name="一般 2 2 30 3 30 2 62 2 56 4" xfId="624"/>
    <cellStyle name="一般 2 2 30 3 30 2 62 2 56 4 2" xfId="1453"/>
    <cellStyle name="一般 2 2 30 3 30 2 62 2 56 40" xfId="771"/>
    <cellStyle name="一般 2 2 30 3 30 2 62 2 56 40 2" xfId="1600"/>
    <cellStyle name="一般 2 2 30 3 30 2 62 2 56 41" xfId="775"/>
    <cellStyle name="一般 2 2 30 3 30 2 62 2 56 41 2" xfId="1604"/>
    <cellStyle name="一般 2 2 30 3 30 2 62 2 56 42" xfId="779"/>
    <cellStyle name="一般 2 2 30 3 30 2 62 2 56 42 2" xfId="1608"/>
    <cellStyle name="一般 2 2 30 3 30 2 62 2 56 43" xfId="781"/>
    <cellStyle name="一般 2 2 30 3 30 2 62 2 56 43 2" xfId="1610"/>
    <cellStyle name="一般 2 2 30 3 30 2 62 2 56 44" xfId="785"/>
    <cellStyle name="一般 2 2 30 3 30 2 62 2 56 44 2" xfId="1614"/>
    <cellStyle name="一般 2 2 30 3 30 2 62 2 56 45" xfId="789"/>
    <cellStyle name="一般 2 2 30 3 30 2 62 2 56 45 2" xfId="1618"/>
    <cellStyle name="一般 2 2 30 3 30 2 62 2 56 46" xfId="793"/>
    <cellStyle name="一般 2 2 30 3 30 2 62 2 56 46 2" xfId="1622"/>
    <cellStyle name="一般 2 2 30 3 30 2 62 2 56 47" xfId="797"/>
    <cellStyle name="一般 2 2 30 3 30 2 62 2 56 47 2" xfId="1626"/>
    <cellStyle name="一般 2 2 30 3 30 2 62 2 56 48" xfId="801"/>
    <cellStyle name="一般 2 2 30 3 30 2 62 2 56 48 2" xfId="1630"/>
    <cellStyle name="一般 2 2 30 3 30 2 62 2 56 49" xfId="805"/>
    <cellStyle name="一般 2 2 30 3 30 2 62 2 56 49 2" xfId="1634"/>
    <cellStyle name="一般 2 2 30 3 30 2 62 2 56 5" xfId="628"/>
    <cellStyle name="一般 2 2 30 3 30 2 62 2 56 5 2" xfId="1457"/>
    <cellStyle name="一般 2 2 30 3 30 2 62 2 56 50" xfId="809"/>
    <cellStyle name="一般 2 2 30 3 30 2 62 2 56 50 2" xfId="1638"/>
    <cellStyle name="一般 2 2 30 3 30 2 62 2 56 51" xfId="813"/>
    <cellStyle name="一般 2 2 30 3 30 2 62 2 56 51 2" xfId="1642"/>
    <cellStyle name="一般 2 2 30 3 30 2 62 2 56 52" xfId="817"/>
    <cellStyle name="一般 2 2 30 3 30 2 62 2 56 52 2" xfId="1646"/>
    <cellStyle name="一般 2 2 30 3 30 2 62 2 56 53" xfId="821"/>
    <cellStyle name="一般 2 2 30 3 30 2 62 2 56 53 2" xfId="1650"/>
    <cellStyle name="一般 2 2 30 3 30 2 62 2 56 54" xfId="825"/>
    <cellStyle name="一般 2 2 30 3 30 2 62 2 56 54 2" xfId="1654"/>
    <cellStyle name="一般 2 2 30 3 30 2 62 2 56 55" xfId="829"/>
    <cellStyle name="一般 2 2 30 3 30 2 62 2 56 55 2" xfId="1658"/>
    <cellStyle name="一般 2 2 30 3 30 2 62 2 56 56" xfId="833"/>
    <cellStyle name="一般 2 2 30 3 30 2 62 2 56 57" xfId="837"/>
    <cellStyle name="一般 2 2 30 3 30 2 62 2 56 58" xfId="841"/>
    <cellStyle name="一般 2 2 30 3 30 2 62 2 56 59" xfId="845"/>
    <cellStyle name="一般 2 2 30 3 30 2 62 2 56 6" xfId="632"/>
    <cellStyle name="一般 2 2 30 3 30 2 62 2 56 6 2" xfId="1461"/>
    <cellStyle name="一般 2 2 30 3 30 2 62 2 56 60" xfId="849"/>
    <cellStyle name="一般 2 2 30 3 30 2 62 2 56 61" xfId="1431"/>
    <cellStyle name="一般 2 2 30 3 30 2 62 2 56 62" xfId="1662"/>
    <cellStyle name="一般 2 2 30 3 30 2 62 2 56 63" xfId="1666"/>
    <cellStyle name="一般 2 2 30 3 30 2 62 2 56 64" xfId="1670"/>
    <cellStyle name="一般 2 2 30 3 30 2 62 2 56 65" xfId="1674"/>
    <cellStyle name="一般 2 2 30 3 30 2 62 2 56 66" xfId="1678"/>
    <cellStyle name="一般 2 2 30 3 30 2 62 2 56 67" xfId="1682"/>
    <cellStyle name="一般 2 2 30 3 30 2 62 2 56 68" xfId="1686"/>
    <cellStyle name="一般 2 2 30 3 30 2 62 2 56 69" xfId="1690"/>
    <cellStyle name="一般 2 2 30 3 30 2 62 2 56 7" xfId="636"/>
    <cellStyle name="一般 2 2 30 3 30 2 62 2 56 7 2" xfId="1465"/>
    <cellStyle name="一般 2 2 30 3 30 2 62 2 56 8" xfId="640"/>
    <cellStyle name="一般 2 2 30 3 30 2 62 2 56 8 2" xfId="1469"/>
    <cellStyle name="一般 2 2 30 3 30 2 62 2 56 9" xfId="644"/>
    <cellStyle name="一般 2 2 30 3 30 2 62 2 56 9 2" xfId="1473"/>
    <cellStyle name="一般 2 2 30 3 30 2 62 2 57" xfId="604"/>
    <cellStyle name="一般 2 2 30 3 30 2 62 2 57 2" xfId="1433"/>
    <cellStyle name="一般 2 2 30 3 30 2 62 2 58" xfId="608"/>
    <cellStyle name="一般 2 2 30 3 30 2 62 2 58 2" xfId="1437"/>
    <cellStyle name="一般 2 2 30 3 30 2 62 2 59" xfId="612"/>
    <cellStyle name="一般 2 2 30 3 30 2 62 2 59 2" xfId="1441"/>
    <cellStyle name="一般 2 2 30 3 30 2 62 2 6" xfId="371"/>
    <cellStyle name="一般 2 2 30 3 30 2 62 2 6 2" xfId="1201"/>
    <cellStyle name="一般 2 2 30 3 30 2 62 2 60" xfId="1109"/>
    <cellStyle name="一般 2 2 30 3 30 2 62 2 7" xfId="375"/>
    <cellStyle name="一般 2 2 30 3 30 2 62 2 7 2" xfId="1205"/>
    <cellStyle name="一般 2 2 30 3 30 2 62 2 8" xfId="379"/>
    <cellStyle name="一般 2 2 30 3 30 2 62 2 8 2" xfId="1209"/>
    <cellStyle name="一般 2 2 30 3 30 2 62 2 9" xfId="383"/>
    <cellStyle name="一般 2 2 30 3 30 2 62 2 9 2" xfId="1213"/>
    <cellStyle name="一般 2 2 30 3 30 2 62 20" xfId="351"/>
    <cellStyle name="一般 2 2 30 3 30 2 62 20 2" xfId="1181"/>
    <cellStyle name="一般 2 2 30 3 30 2 62 21" xfId="1107"/>
    <cellStyle name="一般 2 2 30 3 30 2 62 3" xfId="283"/>
    <cellStyle name="一般 2 2 30 3 30 2 62 3 2" xfId="1113"/>
    <cellStyle name="一般 2 2 30 3 30 2 62 4" xfId="287"/>
    <cellStyle name="一般 2 2 30 3 30 2 62 4 2" xfId="1117"/>
    <cellStyle name="一般 2 2 30 3 30 2 62 5" xfId="291"/>
    <cellStyle name="一般 2 2 30 3 30 2 62 5 2" xfId="1121"/>
    <cellStyle name="一般 2 2 30 3 30 2 62 6" xfId="295"/>
    <cellStyle name="一般 2 2 30 3 30 2 62 6 2" xfId="1125"/>
    <cellStyle name="一般 2 2 30 3 30 2 62 7" xfId="299"/>
    <cellStyle name="一般 2 2 30 3 30 2 62 7 2" xfId="1129"/>
    <cellStyle name="一般 2 2 30 3 30 2 62 8" xfId="303"/>
    <cellStyle name="一般 2 2 30 3 30 2 62 8 2" xfId="1133"/>
    <cellStyle name="一般 2 2 30 3 30 2 62 9" xfId="307"/>
    <cellStyle name="一般 2 2 30 3 30 2 62 9 2" xfId="1137"/>
    <cellStyle name="一般 2 2 30 3 30 2 63" xfId="860"/>
    <cellStyle name="一般 2 2 30 3 30 2 64" xfId="30"/>
    <cellStyle name="一般 2 2 30 3 30 2 7" xfId="55"/>
    <cellStyle name="一般 2 2 30 3 30 2 7 2" xfId="885"/>
    <cellStyle name="一般 2 2 30 3 30 2 8" xfId="63"/>
    <cellStyle name="一般 2 2 30 3 30 2 8 2" xfId="893"/>
    <cellStyle name="一般 2 2 30 3 30 2 9" xfId="59"/>
    <cellStyle name="一般 2 2 30 3 30 2 9 2" xfId="889"/>
    <cellStyle name="一般 2 2 30 3 30 3" xfId="856"/>
    <cellStyle name="一般 2 2 30 3 30 4" xfId="26"/>
    <cellStyle name="一般 2 2 30 3 30 4 29" xfId="33"/>
    <cellStyle name="一般 2 2 30 3 30 4 29 10" xfId="68"/>
    <cellStyle name="一般 2 2 30 3 30 4 29 10 2" xfId="898"/>
    <cellStyle name="一般 2 2 30 3 30 4 29 11" xfId="72"/>
    <cellStyle name="一般 2 2 30 3 30 4 29 11 2" xfId="902"/>
    <cellStyle name="一般 2 2 30 3 30 4 29 12" xfId="76"/>
    <cellStyle name="一般 2 2 30 3 30 4 29 12 2" xfId="906"/>
    <cellStyle name="一般 2 2 30 3 30 4 29 13" xfId="80"/>
    <cellStyle name="一般 2 2 30 3 30 4 29 13 2" xfId="910"/>
    <cellStyle name="一般 2 2 30 3 30 4 29 14" xfId="84"/>
    <cellStyle name="一般 2 2 30 3 30 4 29 14 2" xfId="914"/>
    <cellStyle name="一般 2 2 30 3 30 4 29 15" xfId="88"/>
    <cellStyle name="一般 2 2 30 3 30 4 29 15 2" xfId="918"/>
    <cellStyle name="一般 2 2 30 3 30 4 29 16" xfId="92"/>
    <cellStyle name="一般 2 2 30 3 30 4 29 16 2" xfId="922"/>
    <cellStyle name="一般 2 2 30 3 30 4 29 17" xfId="96"/>
    <cellStyle name="一般 2 2 30 3 30 4 29 17 2" xfId="926"/>
    <cellStyle name="一般 2 2 30 3 30 4 29 18" xfId="100"/>
    <cellStyle name="一般 2 2 30 3 30 4 29 18 2" xfId="930"/>
    <cellStyle name="一般 2 2 30 3 30 4 29 19" xfId="104"/>
    <cellStyle name="一般 2 2 30 3 30 4 29 19 2" xfId="934"/>
    <cellStyle name="一般 2 2 30 3 30 4 29 2" xfId="36"/>
    <cellStyle name="一般 2 2 30 3 30 4 29 2 2" xfId="866"/>
    <cellStyle name="一般 2 2 30 3 30 4 29 20" xfId="108"/>
    <cellStyle name="一般 2 2 30 3 30 4 29 20 2" xfId="938"/>
    <cellStyle name="一般 2 2 30 3 30 4 29 21" xfId="112"/>
    <cellStyle name="一般 2 2 30 3 30 4 29 21 2" xfId="942"/>
    <cellStyle name="一般 2 2 30 3 30 4 29 22" xfId="116"/>
    <cellStyle name="一般 2 2 30 3 30 4 29 22 2" xfId="946"/>
    <cellStyle name="一般 2 2 30 3 30 4 29 23" xfId="120"/>
    <cellStyle name="一般 2 2 30 3 30 4 29 23 2" xfId="950"/>
    <cellStyle name="一般 2 2 30 3 30 4 29 24" xfId="124"/>
    <cellStyle name="一般 2 2 30 3 30 4 29 24 2" xfId="954"/>
    <cellStyle name="一般 2 2 30 3 30 4 29 25" xfId="128"/>
    <cellStyle name="一般 2 2 30 3 30 4 29 25 2" xfId="958"/>
    <cellStyle name="一般 2 2 30 3 30 4 29 26" xfId="132"/>
    <cellStyle name="一般 2 2 30 3 30 4 29 26 2" xfId="962"/>
    <cellStyle name="一般 2 2 30 3 30 4 29 27" xfId="136"/>
    <cellStyle name="一般 2 2 30 3 30 4 29 27 2" xfId="966"/>
    <cellStyle name="一般 2 2 30 3 30 4 29 28" xfId="140"/>
    <cellStyle name="一般 2 2 30 3 30 4 29 28 2" xfId="970"/>
    <cellStyle name="一般 2 2 30 3 30 4 29 29" xfId="144"/>
    <cellStyle name="一般 2 2 30 3 30 4 29 29 2" xfId="974"/>
    <cellStyle name="一般 2 2 30 3 30 4 29 3" xfId="40"/>
    <cellStyle name="一般 2 2 30 3 30 4 29 3 2" xfId="870"/>
    <cellStyle name="一般 2 2 30 3 30 4 29 30" xfId="148"/>
    <cellStyle name="一般 2 2 30 3 30 4 29 30 2" xfId="978"/>
    <cellStyle name="一般 2 2 30 3 30 4 29 31" xfId="152"/>
    <cellStyle name="一般 2 2 30 3 30 4 29 31 2" xfId="982"/>
    <cellStyle name="一般 2 2 30 3 30 4 29 32" xfId="156"/>
    <cellStyle name="一般 2 2 30 3 30 4 29 32 2" xfId="986"/>
    <cellStyle name="一般 2 2 30 3 30 4 29 33" xfId="160"/>
    <cellStyle name="一般 2 2 30 3 30 4 29 33 2" xfId="990"/>
    <cellStyle name="一般 2 2 30 3 30 4 29 34" xfId="164"/>
    <cellStyle name="一般 2 2 30 3 30 4 29 34 2" xfId="994"/>
    <cellStyle name="一般 2 2 30 3 30 4 29 35" xfId="168"/>
    <cellStyle name="一般 2 2 30 3 30 4 29 35 2" xfId="998"/>
    <cellStyle name="一般 2 2 30 3 30 4 29 36" xfId="172"/>
    <cellStyle name="一般 2 2 30 3 30 4 29 36 2" xfId="1002"/>
    <cellStyle name="一般 2 2 30 3 30 4 29 37" xfId="176"/>
    <cellStyle name="一般 2 2 30 3 30 4 29 37 2" xfId="1006"/>
    <cellStyle name="一般 2 2 30 3 30 4 29 38" xfId="180"/>
    <cellStyle name="一般 2 2 30 3 30 4 29 38 2" xfId="1010"/>
    <cellStyle name="一般 2 2 30 3 30 4 29 39" xfId="184"/>
    <cellStyle name="一般 2 2 30 3 30 4 29 39 2" xfId="1014"/>
    <cellStyle name="一般 2 2 30 3 30 4 29 4" xfId="44"/>
    <cellStyle name="一般 2 2 30 3 30 4 29 4 2" xfId="874"/>
    <cellStyle name="一般 2 2 30 3 30 4 29 40" xfId="188"/>
    <cellStyle name="一般 2 2 30 3 30 4 29 40 2" xfId="1018"/>
    <cellStyle name="一般 2 2 30 3 30 4 29 41" xfId="192"/>
    <cellStyle name="一般 2 2 30 3 30 4 29 41 2" xfId="1022"/>
    <cellStyle name="一般 2 2 30 3 30 4 29 42" xfId="196"/>
    <cellStyle name="一般 2 2 30 3 30 4 29 42 2" xfId="1026"/>
    <cellStyle name="一般 2 2 30 3 30 4 29 43" xfId="200"/>
    <cellStyle name="一般 2 2 30 3 30 4 29 43 2" xfId="1030"/>
    <cellStyle name="一般 2 2 30 3 30 4 29 44" xfId="204"/>
    <cellStyle name="一般 2 2 30 3 30 4 29 44 2" xfId="1034"/>
    <cellStyle name="一般 2 2 30 3 30 4 29 45" xfId="208"/>
    <cellStyle name="一般 2 2 30 3 30 4 29 45 2" xfId="1038"/>
    <cellStyle name="一般 2 2 30 3 30 4 29 46" xfId="212"/>
    <cellStyle name="一般 2 2 30 3 30 4 29 46 2" xfId="1042"/>
    <cellStyle name="一般 2 2 30 3 30 4 29 47" xfId="216"/>
    <cellStyle name="一般 2 2 30 3 30 4 29 47 2" xfId="1046"/>
    <cellStyle name="一般 2 2 30 3 30 4 29 48" xfId="220"/>
    <cellStyle name="一般 2 2 30 3 30 4 29 48 2" xfId="1050"/>
    <cellStyle name="一般 2 2 30 3 30 4 29 49" xfId="224"/>
    <cellStyle name="一般 2 2 30 3 30 4 29 49 2" xfId="1054"/>
    <cellStyle name="一般 2 2 30 3 30 4 29 5" xfId="48"/>
    <cellStyle name="一般 2 2 30 3 30 4 29 5 2" xfId="878"/>
    <cellStyle name="一般 2 2 30 3 30 4 29 50" xfId="228"/>
    <cellStyle name="一般 2 2 30 3 30 4 29 50 2" xfId="1058"/>
    <cellStyle name="一般 2 2 30 3 30 4 29 51" xfId="232"/>
    <cellStyle name="一般 2 2 30 3 30 4 29 51 2" xfId="1062"/>
    <cellStyle name="一般 2 2 30 3 30 4 29 52" xfId="236"/>
    <cellStyle name="一般 2 2 30 3 30 4 29 52 2" xfId="1066"/>
    <cellStyle name="一般 2 2 30 3 30 4 29 53" xfId="240"/>
    <cellStyle name="一般 2 2 30 3 30 4 29 53 2" xfId="1070"/>
    <cellStyle name="一般 2 2 30 3 30 4 29 54" xfId="244"/>
    <cellStyle name="一般 2 2 30 3 30 4 29 54 2" xfId="1074"/>
    <cellStyle name="一般 2 2 30 3 30 4 29 55" xfId="248"/>
    <cellStyle name="一般 2 2 30 3 30 4 29 55 2" xfId="1078"/>
    <cellStyle name="一般 2 2 30 3 30 4 29 56" xfId="252"/>
    <cellStyle name="一般 2 2 30 3 30 4 29 56 2" xfId="1082"/>
    <cellStyle name="一般 2 2 30 3 30 4 29 57" xfId="256"/>
    <cellStyle name="一般 2 2 30 3 30 4 29 57 2" xfId="1086"/>
    <cellStyle name="一般 2 2 30 3 30 4 29 58" xfId="260"/>
    <cellStyle name="一般 2 2 30 3 30 4 29 58 2" xfId="1090"/>
    <cellStyle name="一般 2 2 30 3 30 4 29 59" xfId="264"/>
    <cellStyle name="一般 2 2 30 3 30 4 29 59 2" xfId="1094"/>
    <cellStyle name="一般 2 2 30 3 30 4 29 6" xfId="52"/>
    <cellStyle name="一般 2 2 30 3 30 4 29 6 2" xfId="882"/>
    <cellStyle name="一般 2 2 30 3 30 4 29 60" xfId="268"/>
    <cellStyle name="一般 2 2 30 3 30 4 29 60 2" xfId="1098"/>
    <cellStyle name="一般 2 2 30 3 30 4 29 61" xfId="272"/>
    <cellStyle name="一般 2 2 30 3 30 4 29 61 2" xfId="1102"/>
    <cellStyle name="一般 2 2 30 3 30 4 29 62" xfId="278"/>
    <cellStyle name="一般 2 2 30 3 30 4 29 62 10" xfId="312"/>
    <cellStyle name="一般 2 2 30 3 30 4 29 62 10 2" xfId="1142"/>
    <cellStyle name="一般 2 2 30 3 30 4 29 62 11" xfId="316"/>
    <cellStyle name="一般 2 2 30 3 30 4 29 62 11 2" xfId="1146"/>
    <cellStyle name="一般 2 2 30 3 30 4 29 62 12" xfId="320"/>
    <cellStyle name="一般 2 2 30 3 30 4 29 62 12 2" xfId="1150"/>
    <cellStyle name="一般 2 2 30 3 30 4 29 62 13" xfId="324"/>
    <cellStyle name="一般 2 2 30 3 30 4 29 62 13 2" xfId="1154"/>
    <cellStyle name="一般 2 2 30 3 30 4 29 62 14" xfId="328"/>
    <cellStyle name="一般 2 2 30 3 30 4 29 62 14 2" xfId="1158"/>
    <cellStyle name="一般 2 2 30 3 30 4 29 62 15" xfId="332"/>
    <cellStyle name="一般 2 2 30 3 30 4 29 62 15 2" xfId="1162"/>
    <cellStyle name="一般 2 2 30 3 30 4 29 62 16" xfId="336"/>
    <cellStyle name="一般 2 2 30 3 30 4 29 62 16 2" xfId="1166"/>
    <cellStyle name="一般 2 2 30 3 30 4 29 62 17" xfId="340"/>
    <cellStyle name="一般 2 2 30 3 30 4 29 62 17 2" xfId="1170"/>
    <cellStyle name="一般 2 2 30 3 30 4 29 62 18" xfId="344"/>
    <cellStyle name="一般 2 2 30 3 30 4 29 62 18 2" xfId="1174"/>
    <cellStyle name="一般 2 2 30 3 30 4 29 62 19" xfId="348"/>
    <cellStyle name="一般 2 2 30 3 30 4 29 62 19 2" xfId="1178"/>
    <cellStyle name="一般 2 2 30 3 30 4 29 62 2" xfId="280"/>
    <cellStyle name="一般 2 2 30 3 30 4 29 62 2 10" xfId="389"/>
    <cellStyle name="一般 2 2 30 3 30 4 29 62 2 10 2" xfId="1218"/>
    <cellStyle name="一般 2 2 30 3 30 4 29 62 2 11" xfId="393"/>
    <cellStyle name="一般 2 2 30 3 30 4 29 62 2 11 2" xfId="1222"/>
    <cellStyle name="一般 2 2 30 3 30 4 29 62 2 12" xfId="397"/>
    <cellStyle name="一般 2 2 30 3 30 4 29 62 2 12 2" xfId="1226"/>
    <cellStyle name="一般 2 2 30 3 30 4 29 62 2 13" xfId="401"/>
    <cellStyle name="一般 2 2 30 3 30 4 29 62 2 13 2" xfId="1230"/>
    <cellStyle name="一般 2 2 30 3 30 4 29 62 2 14" xfId="405"/>
    <cellStyle name="一般 2 2 30 3 30 4 29 62 2 14 2" xfId="1234"/>
    <cellStyle name="一般 2 2 30 3 30 4 29 62 2 15" xfId="409"/>
    <cellStyle name="一般 2 2 30 3 30 4 29 62 2 15 2" xfId="1238"/>
    <cellStyle name="一般 2 2 30 3 30 4 29 62 2 16" xfId="413"/>
    <cellStyle name="一般 2 2 30 3 30 4 29 62 2 16 2" xfId="1242"/>
    <cellStyle name="一般 2 2 30 3 30 4 29 62 2 17" xfId="417"/>
    <cellStyle name="一般 2 2 30 3 30 4 29 62 2 17 2" xfId="1246"/>
    <cellStyle name="一般 2 2 30 3 30 4 29 62 2 18" xfId="421"/>
    <cellStyle name="一般 2 2 30 3 30 4 29 62 2 18 2" xfId="1250"/>
    <cellStyle name="一般 2 2 30 3 30 4 29 62 2 19" xfId="425"/>
    <cellStyle name="一般 2 2 30 3 30 4 29 62 2 19 2" xfId="1254"/>
    <cellStyle name="一般 2 2 30 3 30 4 29 62 2 2" xfId="356"/>
    <cellStyle name="一般 2 2 30 3 30 4 29 62 2 2 2" xfId="1186"/>
    <cellStyle name="一般 2 2 30 3 30 4 29 62 2 20" xfId="429"/>
    <cellStyle name="一般 2 2 30 3 30 4 29 62 2 20 2" xfId="1258"/>
    <cellStyle name="一般 2 2 30 3 30 4 29 62 2 21" xfId="433"/>
    <cellStyle name="一般 2 2 30 3 30 4 29 62 2 21 2" xfId="1262"/>
    <cellStyle name="一般 2 2 30 3 30 4 29 62 2 22" xfId="437"/>
    <cellStyle name="一般 2 2 30 3 30 4 29 62 2 22 2" xfId="441"/>
    <cellStyle name="一般 2 2 30 3 30 4 29 62 2 22 2 2" xfId="1270"/>
    <cellStyle name="一般 2 2 30 3 30 4 29 62 2 22 3" xfId="445"/>
    <cellStyle name="一般 2 2 30 3 30 4 29 62 2 22 3 2" xfId="1274"/>
    <cellStyle name="一般 2 2 30 3 30 4 29 62 2 22 4" xfId="449"/>
    <cellStyle name="一般 2 2 30 3 30 4 29 62 2 22 4 2" xfId="1278"/>
    <cellStyle name="一般 2 2 30 3 30 4 29 62 2 22 5" xfId="455"/>
    <cellStyle name="一般 2 2 30 3 30 4 29 62 2 22 5 2" xfId="1284"/>
    <cellStyle name="一般 2 2 30 3 30 4 29 62 2 22 6" xfId="1266"/>
    <cellStyle name="一般 2 2 30 3 30 4 29 62 2 23" xfId="457"/>
    <cellStyle name="一般 2 2 30 3 30 4 29 62 2 23 2" xfId="1286"/>
    <cellStyle name="一般 2 2 30 3 30 4 29 62 2 24" xfId="461"/>
    <cellStyle name="一般 2 2 30 3 30 4 29 62 2 24 2" xfId="1290"/>
    <cellStyle name="一般 2 2 30 3 30 4 29 62 2 25" xfId="465"/>
    <cellStyle name="一般 2 2 30 3 30 4 29 62 2 25 2" xfId="1294"/>
    <cellStyle name="一般 2 2 30 3 30 4 29 62 2 26" xfId="469"/>
    <cellStyle name="一般 2 2 30 3 30 4 29 62 2 26 2" xfId="1298"/>
    <cellStyle name="一般 2 2 30 3 30 4 29 62 2 27" xfId="473"/>
    <cellStyle name="一般 2 2 30 3 30 4 29 62 2 27 2" xfId="1302"/>
    <cellStyle name="一般 2 2 30 3 30 4 29 62 2 28" xfId="479"/>
    <cellStyle name="一般 2 2 30 3 30 4 29 62 2 28 2" xfId="481"/>
    <cellStyle name="一般 2 2 30 3 30 4 29 62 2 28 2 2" xfId="1310"/>
    <cellStyle name="一般 2 2 30 3 30 4 29 62 2 28 3" xfId="485"/>
    <cellStyle name="一般 2 2 30 3 30 4 29 62 2 28 3 2" xfId="1314"/>
    <cellStyle name="一般 2 2 30 3 30 4 29 62 2 28 4" xfId="489"/>
    <cellStyle name="一般 2 2 30 3 30 4 29 62 2 28 4 2" xfId="1318"/>
    <cellStyle name="一般 2 2 30 3 30 4 29 62 2 28 5" xfId="1308"/>
    <cellStyle name="一般 2 2 30 3 30 4 29 62 2 29" xfId="493"/>
    <cellStyle name="一般 2 2 30 3 30 4 29 62 2 29 2" xfId="1322"/>
    <cellStyle name="一般 2 2 30 3 30 4 29 62 2 3" xfId="360"/>
    <cellStyle name="一般 2 2 30 3 30 4 29 62 2 3 2" xfId="1190"/>
    <cellStyle name="一般 2 2 30 3 30 4 29 62 2 30" xfId="497"/>
    <cellStyle name="一般 2 2 30 3 30 4 29 62 2 30 2" xfId="1326"/>
    <cellStyle name="一般 2 2 30 3 30 4 29 62 2 31" xfId="501"/>
    <cellStyle name="一般 2 2 30 3 30 4 29 62 2 31 2" xfId="1330"/>
    <cellStyle name="一般 2 2 30 3 30 4 29 62 2 32" xfId="505"/>
    <cellStyle name="一般 2 2 30 3 30 4 29 62 2 32 2" xfId="1334"/>
    <cellStyle name="一般 2 2 30 3 30 4 29 62 2 33" xfId="509"/>
    <cellStyle name="一般 2 2 30 3 30 4 29 62 2 33 2" xfId="1338"/>
    <cellStyle name="一般 2 2 30 3 30 4 29 62 2 34" xfId="515"/>
    <cellStyle name="一般 2 2 30 3 30 4 29 62 2 34 2" xfId="1344"/>
    <cellStyle name="一般 2 2 30 3 30 4 29 62 2 35" xfId="517"/>
    <cellStyle name="一般 2 2 30 3 30 4 29 62 2 35 2" xfId="1346"/>
    <cellStyle name="一般 2 2 30 3 30 4 29 62 2 36" xfId="521"/>
    <cellStyle name="一般 2 2 30 3 30 4 29 62 2 36 2" xfId="1350"/>
    <cellStyle name="一般 2 2 30 3 30 4 29 62 2 37" xfId="525"/>
    <cellStyle name="一般 2 2 30 3 30 4 29 62 2 37 2" xfId="1354"/>
    <cellStyle name="一般 2 2 30 3 30 4 29 62 2 38" xfId="531"/>
    <cellStyle name="一般 2 2 30 3 30 4 29 62 2 38 2" xfId="1360"/>
    <cellStyle name="一般 2 2 30 3 30 4 29 62 2 39" xfId="533"/>
    <cellStyle name="一般 2 2 30 3 30 4 29 62 2 39 2" xfId="1362"/>
    <cellStyle name="一般 2 2 30 3 30 4 29 62 2 4" xfId="364"/>
    <cellStyle name="一般 2 2 30 3 30 4 29 62 2 4 2" xfId="1194"/>
    <cellStyle name="一般 2 2 30 3 30 4 29 62 2 40" xfId="537"/>
    <cellStyle name="一般 2 2 30 3 30 4 29 62 2 40 2" xfId="1366"/>
    <cellStyle name="一般 2 2 30 3 30 4 29 62 2 41" xfId="541"/>
    <cellStyle name="一般 2 2 30 3 30 4 29 62 2 41 2" xfId="1370"/>
    <cellStyle name="一般 2 2 30 3 30 4 29 62 2 42" xfId="545"/>
    <cellStyle name="一般 2 2 30 3 30 4 29 62 2 42 2" xfId="1374"/>
    <cellStyle name="一般 2 2 30 3 30 4 29 62 2 43" xfId="549"/>
    <cellStyle name="一般 2 2 30 3 30 4 29 62 2 43 2" xfId="1378"/>
    <cellStyle name="一般 2 2 30 3 30 4 29 62 2 44" xfId="553"/>
    <cellStyle name="一般 2 2 30 3 30 4 29 62 2 44 2" xfId="1382"/>
    <cellStyle name="一般 2 2 30 3 30 4 29 62 2 45" xfId="557"/>
    <cellStyle name="一般 2 2 30 3 30 4 29 62 2 45 2" xfId="1386"/>
    <cellStyle name="一般 2 2 30 3 30 4 29 62 2 46" xfId="561"/>
    <cellStyle name="一般 2 2 30 3 30 4 29 62 2 46 2" xfId="1390"/>
    <cellStyle name="一般 2 2 30 3 30 4 29 62 2 47" xfId="565"/>
    <cellStyle name="一般 2 2 30 3 30 4 29 62 2 47 2" xfId="1394"/>
    <cellStyle name="一般 2 2 30 3 30 4 29 62 2 48" xfId="569"/>
    <cellStyle name="一般 2 2 30 3 30 4 29 62 2 48 2" xfId="1398"/>
    <cellStyle name="一般 2 2 30 3 30 4 29 62 2 49" xfId="573"/>
    <cellStyle name="一般 2 2 30 3 30 4 29 62 2 49 2" xfId="1402"/>
    <cellStyle name="一般 2 2 30 3 30 4 29 62 2 5" xfId="368"/>
    <cellStyle name="一般 2 2 30 3 30 4 29 62 2 5 2" xfId="1198"/>
    <cellStyle name="一般 2 2 30 3 30 4 29 62 2 50" xfId="577"/>
    <cellStyle name="一般 2 2 30 3 30 4 29 62 2 50 2" xfId="1406"/>
    <cellStyle name="一般 2 2 30 3 30 4 29 62 2 51" xfId="581"/>
    <cellStyle name="一般 2 2 30 3 30 4 29 62 2 51 2" xfId="1410"/>
    <cellStyle name="一般 2 2 30 3 30 4 29 62 2 52" xfId="585"/>
    <cellStyle name="一般 2 2 30 3 30 4 29 62 2 52 2" xfId="1414"/>
    <cellStyle name="一般 2 2 30 3 30 4 29 62 2 53" xfId="589"/>
    <cellStyle name="一般 2 2 30 3 30 4 29 62 2 53 2" xfId="1418"/>
    <cellStyle name="一般 2 2 30 3 30 4 29 62 2 54" xfId="593"/>
    <cellStyle name="一般 2 2 30 3 30 4 29 62 2 54 2" xfId="1422"/>
    <cellStyle name="一般 2 2 30 3 30 4 29 62 2 55" xfId="597"/>
    <cellStyle name="一般 2 2 30 3 30 4 29 62 2 55 2" xfId="1426"/>
    <cellStyle name="一般 2 2 30 3 30 4 29 62 2 56" xfId="603"/>
    <cellStyle name="一般 2 2 30 3 30 4 29 62 2 56 10" xfId="649"/>
    <cellStyle name="一般 2 2 30 3 30 4 29 62 2 56 10 2" xfId="1478"/>
    <cellStyle name="一般 2 2 30 3 30 4 29 62 2 56 11" xfId="653"/>
    <cellStyle name="一般 2 2 30 3 30 4 29 62 2 56 11 2" xfId="1482"/>
    <cellStyle name="一般 2 2 30 3 30 4 29 62 2 56 12" xfId="657"/>
    <cellStyle name="一般 2 2 30 3 30 4 29 62 2 56 12 2" xfId="1486"/>
    <cellStyle name="一般 2 2 30 3 30 4 29 62 2 56 13" xfId="661"/>
    <cellStyle name="一般 2 2 30 3 30 4 29 62 2 56 13 2" xfId="1490"/>
    <cellStyle name="一般 2 2 30 3 30 4 29 62 2 56 14" xfId="665"/>
    <cellStyle name="一般 2 2 30 3 30 4 29 62 2 56 14 2" xfId="1494"/>
    <cellStyle name="一般 2 2 30 3 30 4 29 62 2 56 15" xfId="669"/>
    <cellStyle name="一般 2 2 30 3 30 4 29 62 2 56 15 2" xfId="1498"/>
    <cellStyle name="一般 2 2 30 3 30 4 29 62 2 56 16" xfId="673"/>
    <cellStyle name="一般 2 2 30 3 30 4 29 62 2 56 16 2" xfId="1502"/>
    <cellStyle name="一般 2 2 30 3 30 4 29 62 2 56 17" xfId="677"/>
    <cellStyle name="一般 2 2 30 3 30 4 29 62 2 56 17 2" xfId="1506"/>
    <cellStyle name="一般 2 2 30 3 30 4 29 62 2 56 18" xfId="681"/>
    <cellStyle name="一般 2 2 30 3 30 4 29 62 2 56 18 2" xfId="1510"/>
    <cellStyle name="一般 2 2 30 3 30 4 29 62 2 56 19" xfId="685"/>
    <cellStyle name="一般 2 2 30 3 30 4 29 62 2 56 19 2" xfId="1514"/>
    <cellStyle name="一般 2 2 30 3 30 4 29 62 2 56 2" xfId="617"/>
    <cellStyle name="一般 2 2 30 3 30 4 29 62 2 56 2 2" xfId="1446"/>
    <cellStyle name="一般 2 2 30 3 30 4 29 62 2 56 20" xfId="689"/>
    <cellStyle name="一般 2 2 30 3 30 4 29 62 2 56 20 2" xfId="1518"/>
    <cellStyle name="一般 2 2 30 3 30 4 29 62 2 56 21" xfId="693"/>
    <cellStyle name="一般 2 2 30 3 30 4 29 62 2 56 21 2" xfId="1522"/>
    <cellStyle name="一般 2 2 30 3 30 4 29 62 2 56 22" xfId="697"/>
    <cellStyle name="一般 2 2 30 3 30 4 29 62 2 56 22 2" xfId="1526"/>
    <cellStyle name="一般 2 2 30 3 30 4 29 62 2 56 23" xfId="701"/>
    <cellStyle name="一般 2 2 30 3 30 4 29 62 2 56 23 2" xfId="1530"/>
    <cellStyle name="一般 2 2 30 3 30 4 29 62 2 56 24" xfId="705"/>
    <cellStyle name="一般 2 2 30 3 30 4 29 62 2 56 24 2" xfId="1534"/>
    <cellStyle name="一般 2 2 30 3 30 4 29 62 2 56 25" xfId="709"/>
    <cellStyle name="一般 2 2 30 3 30 4 29 62 2 56 25 2" xfId="1538"/>
    <cellStyle name="一般 2 2 30 3 30 4 29 62 2 56 26" xfId="713"/>
    <cellStyle name="一般 2 2 30 3 30 4 29 62 2 56 26 2" xfId="1542"/>
    <cellStyle name="一般 2 2 30 3 30 4 29 62 2 56 27" xfId="717"/>
    <cellStyle name="一般 2 2 30 3 30 4 29 62 2 56 27 2" xfId="1546"/>
    <cellStyle name="一般 2 2 30 3 30 4 29 62 2 56 28" xfId="721"/>
    <cellStyle name="一般 2 2 30 3 30 4 29 62 2 56 28 2" xfId="1550"/>
    <cellStyle name="一般 2 2 30 3 30 4 29 62 2 56 29" xfId="726"/>
    <cellStyle name="一般 2 2 30 3 30 4 29 62 2 56 29 2" xfId="1555"/>
    <cellStyle name="一般 2 2 30 3 30 4 29 62 2 56 3" xfId="621"/>
    <cellStyle name="一般 2 2 30 3 30 4 29 62 2 56 3 2" xfId="1450"/>
    <cellStyle name="一般 2 2 30 3 30 4 29 62 2 56 30" xfId="730"/>
    <cellStyle name="一般 2 2 30 3 30 4 29 62 2 56 30 2" xfId="1559"/>
    <cellStyle name="一般 2 2 30 3 30 4 29 62 2 56 31" xfId="734"/>
    <cellStyle name="一般 2 2 30 3 30 4 29 62 2 56 31 2" xfId="1563"/>
    <cellStyle name="一般 2 2 30 3 30 4 29 62 2 56 32" xfId="738"/>
    <cellStyle name="一般 2 2 30 3 30 4 29 62 2 56 32 2" xfId="1567"/>
    <cellStyle name="一般 2 2 30 3 30 4 29 62 2 56 33" xfId="742"/>
    <cellStyle name="一般 2 2 30 3 30 4 29 62 2 56 33 2" xfId="1571"/>
    <cellStyle name="一般 2 2 30 3 30 4 29 62 2 56 34" xfId="746"/>
    <cellStyle name="一般 2 2 30 3 30 4 29 62 2 56 34 2" xfId="1575"/>
    <cellStyle name="一般 2 2 30 3 30 4 29 62 2 56 35" xfId="750"/>
    <cellStyle name="一般 2 2 30 3 30 4 29 62 2 56 35 2" xfId="1579"/>
    <cellStyle name="一般 2 2 30 3 30 4 29 62 2 56 36" xfId="754"/>
    <cellStyle name="一般 2 2 30 3 30 4 29 62 2 56 36 2" xfId="1583"/>
    <cellStyle name="一般 2 2 30 3 30 4 29 62 2 56 37" xfId="760"/>
    <cellStyle name="一般 2 2 30 3 30 4 29 62 2 56 37 2" xfId="1589"/>
    <cellStyle name="一般 2 2 30 3 30 4 29 62 2 56 38" xfId="762"/>
    <cellStyle name="一般 2 2 30 3 30 4 29 62 2 56 38 2" xfId="1591"/>
    <cellStyle name="一般 2 2 30 3 30 4 29 62 2 56 39" xfId="768"/>
    <cellStyle name="一般 2 2 30 3 30 4 29 62 2 56 39 2" xfId="1597"/>
    <cellStyle name="一般 2 2 30 3 30 4 29 62 2 56 4" xfId="625"/>
    <cellStyle name="一般 2 2 30 3 30 4 29 62 2 56 4 2" xfId="1454"/>
    <cellStyle name="一般 2 2 30 3 30 4 29 62 2 56 40" xfId="772"/>
    <cellStyle name="一般 2 2 30 3 30 4 29 62 2 56 40 2" xfId="1601"/>
    <cellStyle name="一般 2 2 30 3 30 4 29 62 2 56 41" xfId="776"/>
    <cellStyle name="一般 2 2 30 3 30 4 29 62 2 56 41 2" xfId="1605"/>
    <cellStyle name="一般 2 2 30 3 30 4 29 62 2 56 42" xfId="780"/>
    <cellStyle name="一般 2 2 30 3 30 4 29 62 2 56 42 2" xfId="1609"/>
    <cellStyle name="一般 2 2 30 3 30 4 29 62 2 56 43" xfId="782"/>
    <cellStyle name="一般 2 2 30 3 30 4 29 62 2 56 43 2" xfId="1611"/>
    <cellStyle name="一般 2 2 30 3 30 4 29 62 2 56 44" xfId="786"/>
    <cellStyle name="一般 2 2 30 3 30 4 29 62 2 56 44 2" xfId="1615"/>
    <cellStyle name="一般 2 2 30 3 30 4 29 62 2 56 45" xfId="790"/>
    <cellStyle name="一般 2 2 30 3 30 4 29 62 2 56 45 2" xfId="1619"/>
    <cellStyle name="一般 2 2 30 3 30 4 29 62 2 56 46" xfId="794"/>
    <cellStyle name="一般 2 2 30 3 30 4 29 62 2 56 46 2" xfId="1623"/>
    <cellStyle name="一般 2 2 30 3 30 4 29 62 2 56 47" xfId="798"/>
    <cellStyle name="一般 2 2 30 3 30 4 29 62 2 56 47 2" xfId="1627"/>
    <cellStyle name="一般 2 2 30 3 30 4 29 62 2 56 48" xfId="802"/>
    <cellStyle name="一般 2 2 30 3 30 4 29 62 2 56 48 2" xfId="1631"/>
    <cellStyle name="一般 2 2 30 3 30 4 29 62 2 56 49" xfId="806"/>
    <cellStyle name="一般 2 2 30 3 30 4 29 62 2 56 49 2" xfId="1635"/>
    <cellStyle name="一般 2 2 30 3 30 4 29 62 2 56 5" xfId="629"/>
    <cellStyle name="一般 2 2 30 3 30 4 29 62 2 56 5 2" xfId="1458"/>
    <cellStyle name="一般 2 2 30 3 30 4 29 62 2 56 50" xfId="810"/>
    <cellStyle name="一般 2 2 30 3 30 4 29 62 2 56 50 2" xfId="1639"/>
    <cellStyle name="一般 2 2 30 3 30 4 29 62 2 56 51" xfId="814"/>
    <cellStyle name="一般 2 2 30 3 30 4 29 62 2 56 51 2" xfId="1643"/>
    <cellStyle name="一般 2 2 30 3 30 4 29 62 2 56 52" xfId="818"/>
    <cellStyle name="一般 2 2 30 3 30 4 29 62 2 56 52 2" xfId="1647"/>
    <cellStyle name="一般 2 2 30 3 30 4 29 62 2 56 53" xfId="822"/>
    <cellStyle name="一般 2 2 30 3 30 4 29 62 2 56 53 2" xfId="1651"/>
    <cellStyle name="一般 2 2 30 3 30 4 29 62 2 56 54" xfId="826"/>
    <cellStyle name="一般 2 2 30 3 30 4 29 62 2 56 54 2" xfId="1655"/>
    <cellStyle name="一般 2 2 30 3 30 4 29 62 2 56 55" xfId="830"/>
    <cellStyle name="一般 2 2 30 3 30 4 29 62 2 56 55 2" xfId="1659"/>
    <cellStyle name="一般 2 2 30 3 30 4 29 62 2 56 56" xfId="834"/>
    <cellStyle name="一般 2 2 30 3 30 4 29 62 2 56 57" xfId="838"/>
    <cellStyle name="一般 2 2 30 3 30 4 29 62 2 56 58" xfId="842"/>
    <cellStyle name="一般 2 2 30 3 30 4 29 62 2 56 59" xfId="846"/>
    <cellStyle name="一般 2 2 30 3 30 4 29 62 2 56 6" xfId="633"/>
    <cellStyle name="一般 2 2 30 3 30 4 29 62 2 56 6 2" xfId="1462"/>
    <cellStyle name="一般 2 2 30 3 30 4 29 62 2 56 60" xfId="850"/>
    <cellStyle name="一般 2 2 30 3 30 4 29 62 2 56 61" xfId="1432"/>
    <cellStyle name="一般 2 2 30 3 30 4 29 62 2 56 62" xfId="1663"/>
    <cellStyle name="一般 2 2 30 3 30 4 29 62 2 56 63" xfId="1667"/>
    <cellStyle name="一般 2 2 30 3 30 4 29 62 2 56 64" xfId="1671"/>
    <cellStyle name="一般 2 2 30 3 30 4 29 62 2 56 65" xfId="1675"/>
    <cellStyle name="一般 2 2 30 3 30 4 29 62 2 56 66" xfId="1679"/>
    <cellStyle name="一般 2 2 30 3 30 4 29 62 2 56 67" xfId="1683"/>
    <cellStyle name="一般 2 2 30 3 30 4 29 62 2 56 68" xfId="1687"/>
    <cellStyle name="一般 2 2 30 3 30 4 29 62 2 56 69" xfId="1691"/>
    <cellStyle name="一般 2 2 30 3 30 4 29 62 2 56 7" xfId="637"/>
    <cellStyle name="一般 2 2 30 3 30 4 29 62 2 56 7 2" xfId="1466"/>
    <cellStyle name="一般 2 2 30 3 30 4 29 62 2 56 8" xfId="641"/>
    <cellStyle name="一般 2 2 30 3 30 4 29 62 2 56 8 2" xfId="1470"/>
    <cellStyle name="一般 2 2 30 3 30 4 29 62 2 56 9" xfId="645"/>
    <cellStyle name="一般 2 2 30 3 30 4 29 62 2 56 9 2" xfId="1474"/>
    <cellStyle name="一般 2 2 30 3 30 4 29 62 2 57" xfId="605"/>
    <cellStyle name="一般 2 2 30 3 30 4 29 62 2 57 2" xfId="1434"/>
    <cellStyle name="一般 2 2 30 3 30 4 29 62 2 58" xfId="609"/>
    <cellStyle name="一般 2 2 30 3 30 4 29 62 2 58 2" xfId="1438"/>
    <cellStyle name="一般 2 2 30 3 30 4 29 62 2 59" xfId="613"/>
    <cellStyle name="一般 2 2 30 3 30 4 29 62 2 59 2" xfId="1442"/>
    <cellStyle name="一般 2 2 30 3 30 4 29 62 2 6" xfId="372"/>
    <cellStyle name="一般 2 2 30 3 30 4 29 62 2 6 2" xfId="1202"/>
    <cellStyle name="一般 2 2 30 3 30 4 29 62 2 60" xfId="1110"/>
    <cellStyle name="一般 2 2 30 3 30 4 29 62 2 7" xfId="376"/>
    <cellStyle name="一般 2 2 30 3 30 4 29 62 2 7 2" xfId="1206"/>
    <cellStyle name="一般 2 2 30 3 30 4 29 62 2 8" xfId="380"/>
    <cellStyle name="一般 2 2 30 3 30 4 29 62 2 8 2" xfId="1210"/>
    <cellStyle name="一般 2 2 30 3 30 4 29 62 2 9" xfId="384"/>
    <cellStyle name="一般 2 2 30 3 30 4 29 62 2 9 2" xfId="1214"/>
    <cellStyle name="一般 2 2 30 3 30 4 29 62 20" xfId="352"/>
    <cellStyle name="一般 2 2 30 3 30 4 29 62 20 2" xfId="1182"/>
    <cellStyle name="一般 2 2 30 3 30 4 29 62 21" xfId="1108"/>
    <cellStyle name="一般 2 2 30 3 30 4 29 62 3" xfId="284"/>
    <cellStyle name="一般 2 2 30 3 30 4 29 62 3 2" xfId="1114"/>
    <cellStyle name="一般 2 2 30 3 30 4 29 62 4" xfId="288"/>
    <cellStyle name="一般 2 2 30 3 30 4 29 62 4 2" xfId="1118"/>
    <cellStyle name="一般 2 2 30 3 30 4 29 62 5" xfId="292"/>
    <cellStyle name="一般 2 2 30 3 30 4 29 62 5 2" xfId="1122"/>
    <cellStyle name="一般 2 2 30 3 30 4 29 62 6" xfId="296"/>
    <cellStyle name="一般 2 2 30 3 30 4 29 62 6 2" xfId="1126"/>
    <cellStyle name="一般 2 2 30 3 30 4 29 62 7" xfId="300"/>
    <cellStyle name="一般 2 2 30 3 30 4 29 62 7 2" xfId="1130"/>
    <cellStyle name="一般 2 2 30 3 30 4 29 62 8" xfId="304"/>
    <cellStyle name="一般 2 2 30 3 30 4 29 62 8 2" xfId="1134"/>
    <cellStyle name="一般 2 2 30 3 30 4 29 62 9" xfId="308"/>
    <cellStyle name="一般 2 2 30 3 30 4 29 62 9 2" xfId="1138"/>
    <cellStyle name="一般 2 2 30 3 30 4 29 63" xfId="863"/>
    <cellStyle name="一般 2 2 30 3 30 4 29 7" xfId="56"/>
    <cellStyle name="一般 2 2 30 3 30 4 29 7 2" xfId="886"/>
    <cellStyle name="一般 2 2 30 3 30 4 29 8" xfId="64"/>
    <cellStyle name="一般 2 2 30 3 30 4 29 8 2" xfId="894"/>
    <cellStyle name="一般 2 2 30 3 30 4 29 9" xfId="60"/>
    <cellStyle name="一般 2 2 30 3 30 4 29 9 2" xfId="890"/>
    <cellStyle name="一般 2 2 30 3 30 4 9 21" xfId="34"/>
    <cellStyle name="一般 2 2 30 3 30 4 9 21 10" xfId="69"/>
    <cellStyle name="一般 2 2 30 3 30 4 9 21 10 2" xfId="899"/>
    <cellStyle name="一般 2 2 30 3 30 4 9 21 11" xfId="73"/>
    <cellStyle name="一般 2 2 30 3 30 4 9 21 11 2" xfId="903"/>
    <cellStyle name="一般 2 2 30 3 30 4 9 21 12" xfId="77"/>
    <cellStyle name="一般 2 2 30 3 30 4 9 21 12 2" xfId="907"/>
    <cellStyle name="一般 2 2 30 3 30 4 9 21 13" xfId="81"/>
    <cellStyle name="一般 2 2 30 3 30 4 9 21 13 2" xfId="911"/>
    <cellStyle name="一般 2 2 30 3 30 4 9 21 14" xfId="85"/>
    <cellStyle name="一般 2 2 30 3 30 4 9 21 14 2" xfId="915"/>
    <cellStyle name="一般 2 2 30 3 30 4 9 21 15" xfId="89"/>
    <cellStyle name="一般 2 2 30 3 30 4 9 21 15 2" xfId="919"/>
    <cellStyle name="一般 2 2 30 3 30 4 9 21 16" xfId="93"/>
    <cellStyle name="一般 2 2 30 3 30 4 9 21 16 2" xfId="923"/>
    <cellStyle name="一般 2 2 30 3 30 4 9 21 17" xfId="97"/>
    <cellStyle name="一般 2 2 30 3 30 4 9 21 17 2" xfId="927"/>
    <cellStyle name="一般 2 2 30 3 30 4 9 21 18" xfId="101"/>
    <cellStyle name="一般 2 2 30 3 30 4 9 21 18 2" xfId="931"/>
    <cellStyle name="一般 2 2 30 3 30 4 9 21 19" xfId="105"/>
    <cellStyle name="一般 2 2 30 3 30 4 9 21 19 2" xfId="935"/>
    <cellStyle name="一般 2 2 30 3 30 4 9 21 2" xfId="37"/>
    <cellStyle name="一般 2 2 30 3 30 4 9 21 2 2" xfId="867"/>
    <cellStyle name="一般 2 2 30 3 30 4 9 21 20" xfId="109"/>
    <cellStyle name="一般 2 2 30 3 30 4 9 21 20 2" xfId="939"/>
    <cellStyle name="一般 2 2 30 3 30 4 9 21 21" xfId="113"/>
    <cellStyle name="一般 2 2 30 3 30 4 9 21 21 2" xfId="943"/>
    <cellStyle name="一般 2 2 30 3 30 4 9 21 22" xfId="117"/>
    <cellStyle name="一般 2 2 30 3 30 4 9 21 22 2" xfId="947"/>
    <cellStyle name="一般 2 2 30 3 30 4 9 21 23" xfId="121"/>
    <cellStyle name="一般 2 2 30 3 30 4 9 21 23 2" xfId="951"/>
    <cellStyle name="一般 2 2 30 3 30 4 9 21 24" xfId="125"/>
    <cellStyle name="一般 2 2 30 3 30 4 9 21 24 2" xfId="955"/>
    <cellStyle name="一般 2 2 30 3 30 4 9 21 25" xfId="129"/>
    <cellStyle name="一般 2 2 30 3 30 4 9 21 25 2" xfId="959"/>
    <cellStyle name="一般 2 2 30 3 30 4 9 21 26" xfId="133"/>
    <cellStyle name="一般 2 2 30 3 30 4 9 21 26 2" xfId="963"/>
    <cellStyle name="一般 2 2 30 3 30 4 9 21 27" xfId="137"/>
    <cellStyle name="一般 2 2 30 3 30 4 9 21 27 2" xfId="967"/>
    <cellStyle name="一般 2 2 30 3 30 4 9 21 28" xfId="141"/>
    <cellStyle name="一般 2 2 30 3 30 4 9 21 28 2" xfId="971"/>
    <cellStyle name="一般 2 2 30 3 30 4 9 21 29" xfId="145"/>
    <cellStyle name="一般 2 2 30 3 30 4 9 21 29 2" xfId="975"/>
    <cellStyle name="一般 2 2 30 3 30 4 9 21 3" xfId="41"/>
    <cellStyle name="一般 2 2 30 3 30 4 9 21 3 2" xfId="871"/>
    <cellStyle name="一般 2 2 30 3 30 4 9 21 30" xfId="149"/>
    <cellStyle name="一般 2 2 30 3 30 4 9 21 30 2" xfId="979"/>
    <cellStyle name="一般 2 2 30 3 30 4 9 21 31" xfId="153"/>
    <cellStyle name="一般 2 2 30 3 30 4 9 21 31 2" xfId="983"/>
    <cellStyle name="一般 2 2 30 3 30 4 9 21 32" xfId="157"/>
    <cellStyle name="一般 2 2 30 3 30 4 9 21 32 2" xfId="987"/>
    <cellStyle name="一般 2 2 30 3 30 4 9 21 33" xfId="161"/>
    <cellStyle name="一般 2 2 30 3 30 4 9 21 33 2" xfId="991"/>
    <cellStyle name="一般 2 2 30 3 30 4 9 21 34" xfId="165"/>
    <cellStyle name="一般 2 2 30 3 30 4 9 21 34 2" xfId="995"/>
    <cellStyle name="一般 2 2 30 3 30 4 9 21 35" xfId="169"/>
    <cellStyle name="一般 2 2 30 3 30 4 9 21 35 2" xfId="999"/>
    <cellStyle name="一般 2 2 30 3 30 4 9 21 36" xfId="173"/>
    <cellStyle name="一般 2 2 30 3 30 4 9 21 36 2" xfId="1003"/>
    <cellStyle name="一般 2 2 30 3 30 4 9 21 37" xfId="177"/>
    <cellStyle name="一般 2 2 30 3 30 4 9 21 37 2" xfId="1007"/>
    <cellStyle name="一般 2 2 30 3 30 4 9 21 38" xfId="181"/>
    <cellStyle name="一般 2 2 30 3 30 4 9 21 38 2" xfId="1011"/>
    <cellStyle name="一般 2 2 30 3 30 4 9 21 39" xfId="185"/>
    <cellStyle name="一般 2 2 30 3 30 4 9 21 39 2" xfId="1015"/>
    <cellStyle name="一般 2 2 30 3 30 4 9 21 4" xfId="45"/>
    <cellStyle name="一般 2 2 30 3 30 4 9 21 4 2" xfId="875"/>
    <cellStyle name="一般 2 2 30 3 30 4 9 21 40" xfId="189"/>
    <cellStyle name="一般 2 2 30 3 30 4 9 21 40 2" xfId="1019"/>
    <cellStyle name="一般 2 2 30 3 30 4 9 21 41" xfId="193"/>
    <cellStyle name="一般 2 2 30 3 30 4 9 21 41 2" xfId="1023"/>
    <cellStyle name="一般 2 2 30 3 30 4 9 21 42" xfId="197"/>
    <cellStyle name="一般 2 2 30 3 30 4 9 21 42 2" xfId="1027"/>
    <cellStyle name="一般 2 2 30 3 30 4 9 21 43" xfId="201"/>
    <cellStyle name="一般 2 2 30 3 30 4 9 21 43 2" xfId="1031"/>
    <cellStyle name="一般 2 2 30 3 30 4 9 21 44" xfId="205"/>
    <cellStyle name="一般 2 2 30 3 30 4 9 21 44 2" xfId="1035"/>
    <cellStyle name="一般 2 2 30 3 30 4 9 21 45" xfId="209"/>
    <cellStyle name="一般 2 2 30 3 30 4 9 21 45 2" xfId="1039"/>
    <cellStyle name="一般 2 2 30 3 30 4 9 21 46" xfId="213"/>
    <cellStyle name="一般 2 2 30 3 30 4 9 21 46 2" xfId="1043"/>
    <cellStyle name="一般 2 2 30 3 30 4 9 21 47" xfId="217"/>
    <cellStyle name="一般 2 2 30 3 30 4 9 21 47 2" xfId="1047"/>
    <cellStyle name="一般 2 2 30 3 30 4 9 21 48" xfId="221"/>
    <cellStyle name="一般 2 2 30 3 30 4 9 21 48 2" xfId="1051"/>
    <cellStyle name="一般 2 2 30 3 30 4 9 21 49" xfId="225"/>
    <cellStyle name="一般 2 2 30 3 30 4 9 21 49 2" xfId="1055"/>
    <cellStyle name="一般 2 2 30 3 30 4 9 21 5" xfId="49"/>
    <cellStyle name="一般 2 2 30 3 30 4 9 21 5 2" xfId="879"/>
    <cellStyle name="一般 2 2 30 3 30 4 9 21 50" xfId="229"/>
    <cellStyle name="一般 2 2 30 3 30 4 9 21 50 2" xfId="1059"/>
    <cellStyle name="一般 2 2 30 3 30 4 9 21 51" xfId="233"/>
    <cellStyle name="一般 2 2 30 3 30 4 9 21 51 2" xfId="1063"/>
    <cellStyle name="一般 2 2 30 3 30 4 9 21 52" xfId="237"/>
    <cellStyle name="一般 2 2 30 3 30 4 9 21 52 2" xfId="1067"/>
    <cellStyle name="一般 2 2 30 3 30 4 9 21 53" xfId="241"/>
    <cellStyle name="一般 2 2 30 3 30 4 9 21 53 2" xfId="1071"/>
    <cellStyle name="一般 2 2 30 3 30 4 9 21 54" xfId="245"/>
    <cellStyle name="一般 2 2 30 3 30 4 9 21 54 2" xfId="1075"/>
    <cellStyle name="一般 2 2 30 3 30 4 9 21 55" xfId="249"/>
    <cellStyle name="一般 2 2 30 3 30 4 9 21 55 2" xfId="1079"/>
    <cellStyle name="一般 2 2 30 3 30 4 9 21 56" xfId="253"/>
    <cellStyle name="一般 2 2 30 3 30 4 9 21 56 2" xfId="1083"/>
    <cellStyle name="一般 2 2 30 3 30 4 9 21 57" xfId="257"/>
    <cellStyle name="一般 2 2 30 3 30 4 9 21 57 2" xfId="1087"/>
    <cellStyle name="一般 2 2 30 3 30 4 9 21 58" xfId="261"/>
    <cellStyle name="一般 2 2 30 3 30 4 9 21 58 2" xfId="1091"/>
    <cellStyle name="一般 2 2 30 3 30 4 9 21 59" xfId="265"/>
    <cellStyle name="一般 2 2 30 3 30 4 9 21 59 2" xfId="1095"/>
    <cellStyle name="一般 2 2 30 3 30 4 9 21 6" xfId="53"/>
    <cellStyle name="一般 2 2 30 3 30 4 9 21 6 2" xfId="883"/>
    <cellStyle name="一般 2 2 30 3 30 4 9 21 60" xfId="269"/>
    <cellStyle name="一般 2 2 30 3 30 4 9 21 60 2" xfId="1099"/>
    <cellStyle name="一般 2 2 30 3 30 4 9 21 61" xfId="273"/>
    <cellStyle name="一般 2 2 30 3 30 4 9 21 61 2" xfId="1103"/>
    <cellStyle name="一般 2 2 30 3 30 4 9 21 62" xfId="276"/>
    <cellStyle name="一般 2 2 30 3 30 4 9 21 62 10" xfId="313"/>
    <cellStyle name="一般 2 2 30 3 30 4 9 21 62 10 2" xfId="1143"/>
    <cellStyle name="一般 2 2 30 3 30 4 9 21 62 11" xfId="317"/>
    <cellStyle name="一般 2 2 30 3 30 4 9 21 62 11 2" xfId="1147"/>
    <cellStyle name="一般 2 2 30 3 30 4 9 21 62 12" xfId="321"/>
    <cellStyle name="一般 2 2 30 3 30 4 9 21 62 12 2" xfId="1151"/>
    <cellStyle name="一般 2 2 30 3 30 4 9 21 62 13" xfId="325"/>
    <cellStyle name="一般 2 2 30 3 30 4 9 21 62 13 2" xfId="1155"/>
    <cellStyle name="一般 2 2 30 3 30 4 9 21 62 14" xfId="329"/>
    <cellStyle name="一般 2 2 30 3 30 4 9 21 62 14 2" xfId="1159"/>
    <cellStyle name="一般 2 2 30 3 30 4 9 21 62 15" xfId="333"/>
    <cellStyle name="一般 2 2 30 3 30 4 9 21 62 15 2" xfId="1163"/>
    <cellStyle name="一般 2 2 30 3 30 4 9 21 62 16" xfId="337"/>
    <cellStyle name="一般 2 2 30 3 30 4 9 21 62 16 2" xfId="1167"/>
    <cellStyle name="一般 2 2 30 3 30 4 9 21 62 17" xfId="341"/>
    <cellStyle name="一般 2 2 30 3 30 4 9 21 62 17 2" xfId="1171"/>
    <cellStyle name="一般 2 2 30 3 30 4 9 21 62 18" xfId="345"/>
    <cellStyle name="一般 2 2 30 3 30 4 9 21 62 18 2" xfId="1175"/>
    <cellStyle name="一般 2 2 30 3 30 4 9 21 62 19" xfId="349"/>
    <cellStyle name="一般 2 2 30 3 30 4 9 21 62 19 2" xfId="1179"/>
    <cellStyle name="一般 2 2 30 3 30 4 9 21 62 2" xfId="281"/>
    <cellStyle name="一般 2 2 30 3 30 4 9 21 62 2 10" xfId="390"/>
    <cellStyle name="一般 2 2 30 3 30 4 9 21 62 2 10 2" xfId="1219"/>
    <cellStyle name="一般 2 2 30 3 30 4 9 21 62 2 11" xfId="394"/>
    <cellStyle name="一般 2 2 30 3 30 4 9 21 62 2 11 2" xfId="1223"/>
    <cellStyle name="一般 2 2 30 3 30 4 9 21 62 2 12" xfId="398"/>
    <cellStyle name="一般 2 2 30 3 30 4 9 21 62 2 12 2" xfId="1227"/>
    <cellStyle name="一般 2 2 30 3 30 4 9 21 62 2 13" xfId="402"/>
    <cellStyle name="一般 2 2 30 3 30 4 9 21 62 2 13 2" xfId="1231"/>
    <cellStyle name="一般 2 2 30 3 30 4 9 21 62 2 14" xfId="406"/>
    <cellStyle name="一般 2 2 30 3 30 4 9 21 62 2 14 2" xfId="1235"/>
    <cellStyle name="一般 2 2 30 3 30 4 9 21 62 2 15" xfId="410"/>
    <cellStyle name="一般 2 2 30 3 30 4 9 21 62 2 15 2" xfId="1239"/>
    <cellStyle name="一般 2 2 30 3 30 4 9 21 62 2 16" xfId="414"/>
    <cellStyle name="一般 2 2 30 3 30 4 9 21 62 2 16 2" xfId="1243"/>
    <cellStyle name="一般 2 2 30 3 30 4 9 21 62 2 17" xfId="418"/>
    <cellStyle name="一般 2 2 30 3 30 4 9 21 62 2 17 2" xfId="1247"/>
    <cellStyle name="一般 2 2 30 3 30 4 9 21 62 2 18" xfId="422"/>
    <cellStyle name="一般 2 2 30 3 30 4 9 21 62 2 18 2" xfId="1251"/>
    <cellStyle name="一般 2 2 30 3 30 4 9 21 62 2 19" xfId="426"/>
    <cellStyle name="一般 2 2 30 3 30 4 9 21 62 2 19 2" xfId="1255"/>
    <cellStyle name="一般 2 2 30 3 30 4 9 21 62 2 2" xfId="357"/>
    <cellStyle name="一般 2 2 30 3 30 4 9 21 62 2 2 2" xfId="1187"/>
    <cellStyle name="一般 2 2 30 3 30 4 9 21 62 2 20" xfId="430"/>
    <cellStyle name="一般 2 2 30 3 30 4 9 21 62 2 20 2" xfId="1259"/>
    <cellStyle name="一般 2 2 30 3 30 4 9 21 62 2 21" xfId="434"/>
    <cellStyle name="一般 2 2 30 3 30 4 9 21 62 2 21 2" xfId="1263"/>
    <cellStyle name="一般 2 2 30 3 30 4 9 21 62 2 22" xfId="438"/>
    <cellStyle name="一般 2 2 30 3 30 4 9 21 62 2 22 2" xfId="442"/>
    <cellStyle name="一般 2 2 30 3 30 4 9 21 62 2 22 2 2" xfId="1271"/>
    <cellStyle name="一般 2 2 30 3 30 4 9 21 62 2 22 3" xfId="446"/>
    <cellStyle name="一般 2 2 30 3 30 4 9 21 62 2 22 3 2" xfId="1275"/>
    <cellStyle name="一般 2 2 30 3 30 4 9 21 62 2 22 4" xfId="450"/>
    <cellStyle name="一般 2 2 30 3 30 4 9 21 62 2 22 4 2" xfId="1279"/>
    <cellStyle name="一般 2 2 30 3 30 4 9 21 62 2 22 5" xfId="453"/>
    <cellStyle name="一般 2 2 30 3 30 4 9 21 62 2 22 5 2" xfId="1282"/>
    <cellStyle name="一般 2 2 30 3 30 4 9 21 62 2 22 6" xfId="1267"/>
    <cellStyle name="一般 2 2 30 3 30 4 9 21 62 2 23" xfId="458"/>
    <cellStyle name="一般 2 2 30 3 30 4 9 21 62 2 23 2" xfId="1287"/>
    <cellStyle name="一般 2 2 30 3 30 4 9 21 62 2 24" xfId="462"/>
    <cellStyle name="一般 2 2 30 3 30 4 9 21 62 2 24 2" xfId="1291"/>
    <cellStyle name="一般 2 2 30 3 30 4 9 21 62 2 25" xfId="466"/>
    <cellStyle name="一般 2 2 30 3 30 4 9 21 62 2 25 2" xfId="1295"/>
    <cellStyle name="一般 2 2 30 3 30 4 9 21 62 2 26" xfId="470"/>
    <cellStyle name="一般 2 2 30 3 30 4 9 21 62 2 26 2" xfId="1299"/>
    <cellStyle name="一般 2 2 30 3 30 4 9 21 62 2 27" xfId="474"/>
    <cellStyle name="一般 2 2 30 3 30 4 9 21 62 2 27 2" xfId="1303"/>
    <cellStyle name="一般 2 2 30 3 30 4 9 21 62 2 28" xfId="477"/>
    <cellStyle name="一般 2 2 30 3 30 4 9 21 62 2 28 2" xfId="482"/>
    <cellStyle name="一般 2 2 30 3 30 4 9 21 62 2 28 2 2" xfId="1311"/>
    <cellStyle name="一般 2 2 30 3 30 4 9 21 62 2 28 3" xfId="486"/>
    <cellStyle name="一般 2 2 30 3 30 4 9 21 62 2 28 3 2" xfId="1315"/>
    <cellStyle name="一般 2 2 30 3 30 4 9 21 62 2 28 4" xfId="490"/>
    <cellStyle name="一般 2 2 30 3 30 4 9 21 62 2 28 4 2" xfId="1319"/>
    <cellStyle name="一般 2 2 30 3 30 4 9 21 62 2 28 5" xfId="1306"/>
    <cellStyle name="一般 2 2 30 3 30 4 9 21 62 2 29" xfId="494"/>
    <cellStyle name="一般 2 2 30 3 30 4 9 21 62 2 29 2" xfId="1323"/>
    <cellStyle name="一般 2 2 30 3 30 4 9 21 62 2 3" xfId="361"/>
    <cellStyle name="一般 2 2 30 3 30 4 9 21 62 2 3 2" xfId="1191"/>
    <cellStyle name="一般 2 2 30 3 30 4 9 21 62 2 30" xfId="498"/>
    <cellStyle name="一般 2 2 30 3 30 4 9 21 62 2 30 2" xfId="1327"/>
    <cellStyle name="一般 2 2 30 3 30 4 9 21 62 2 31" xfId="502"/>
    <cellStyle name="一般 2 2 30 3 30 4 9 21 62 2 31 2" xfId="1331"/>
    <cellStyle name="一般 2 2 30 3 30 4 9 21 62 2 32" xfId="506"/>
    <cellStyle name="一般 2 2 30 3 30 4 9 21 62 2 32 2" xfId="1335"/>
    <cellStyle name="一般 2 2 30 3 30 4 9 21 62 2 33" xfId="510"/>
    <cellStyle name="一般 2 2 30 3 30 4 9 21 62 2 33 2" xfId="1339"/>
    <cellStyle name="一般 2 2 30 3 30 4 9 21 62 2 34" xfId="513"/>
    <cellStyle name="一般 2 2 30 3 30 4 9 21 62 2 34 2" xfId="1342"/>
    <cellStyle name="一般 2 2 30 3 30 4 9 21 62 2 35" xfId="518"/>
    <cellStyle name="一般 2 2 30 3 30 4 9 21 62 2 35 2" xfId="1347"/>
    <cellStyle name="一般 2 2 30 3 30 4 9 21 62 2 36" xfId="522"/>
    <cellStyle name="一般 2 2 30 3 30 4 9 21 62 2 36 2" xfId="1351"/>
    <cellStyle name="一般 2 2 30 3 30 4 9 21 62 2 37" xfId="526"/>
    <cellStyle name="一般 2 2 30 3 30 4 9 21 62 2 37 2" xfId="1355"/>
    <cellStyle name="一般 2 2 30 3 30 4 9 21 62 2 38" xfId="529"/>
    <cellStyle name="一般 2 2 30 3 30 4 9 21 62 2 38 2" xfId="1358"/>
    <cellStyle name="一般 2 2 30 3 30 4 9 21 62 2 39" xfId="534"/>
    <cellStyle name="一般 2 2 30 3 30 4 9 21 62 2 39 2" xfId="1363"/>
    <cellStyle name="一般 2 2 30 3 30 4 9 21 62 2 4" xfId="365"/>
    <cellStyle name="一般 2 2 30 3 30 4 9 21 62 2 4 2" xfId="1195"/>
    <cellStyle name="一般 2 2 30 3 30 4 9 21 62 2 40" xfId="538"/>
    <cellStyle name="一般 2 2 30 3 30 4 9 21 62 2 40 2" xfId="1367"/>
    <cellStyle name="一般 2 2 30 3 30 4 9 21 62 2 41" xfId="542"/>
    <cellStyle name="一般 2 2 30 3 30 4 9 21 62 2 41 2" xfId="1371"/>
    <cellStyle name="一般 2 2 30 3 30 4 9 21 62 2 42" xfId="546"/>
    <cellStyle name="一般 2 2 30 3 30 4 9 21 62 2 42 2" xfId="1375"/>
    <cellStyle name="一般 2 2 30 3 30 4 9 21 62 2 43" xfId="550"/>
    <cellStyle name="一般 2 2 30 3 30 4 9 21 62 2 43 2" xfId="1379"/>
    <cellStyle name="一般 2 2 30 3 30 4 9 21 62 2 44" xfId="554"/>
    <cellStyle name="一般 2 2 30 3 30 4 9 21 62 2 44 2" xfId="1383"/>
    <cellStyle name="一般 2 2 30 3 30 4 9 21 62 2 45" xfId="558"/>
    <cellStyle name="一般 2 2 30 3 30 4 9 21 62 2 45 2" xfId="1387"/>
    <cellStyle name="一般 2 2 30 3 30 4 9 21 62 2 46" xfId="562"/>
    <cellStyle name="一般 2 2 30 3 30 4 9 21 62 2 46 2" xfId="1391"/>
    <cellStyle name="一般 2 2 30 3 30 4 9 21 62 2 47" xfId="566"/>
    <cellStyle name="一般 2 2 30 3 30 4 9 21 62 2 47 2" xfId="1395"/>
    <cellStyle name="一般 2 2 30 3 30 4 9 21 62 2 48" xfId="570"/>
    <cellStyle name="一般 2 2 30 3 30 4 9 21 62 2 48 2" xfId="1399"/>
    <cellStyle name="一般 2 2 30 3 30 4 9 21 62 2 49" xfId="574"/>
    <cellStyle name="一般 2 2 30 3 30 4 9 21 62 2 49 2" xfId="1403"/>
    <cellStyle name="一般 2 2 30 3 30 4 9 21 62 2 5" xfId="369"/>
    <cellStyle name="一般 2 2 30 3 30 4 9 21 62 2 5 2" xfId="1199"/>
    <cellStyle name="一般 2 2 30 3 30 4 9 21 62 2 50" xfId="578"/>
    <cellStyle name="一般 2 2 30 3 30 4 9 21 62 2 50 2" xfId="1407"/>
    <cellStyle name="一般 2 2 30 3 30 4 9 21 62 2 51" xfId="582"/>
    <cellStyle name="一般 2 2 30 3 30 4 9 21 62 2 51 2" xfId="1411"/>
    <cellStyle name="一般 2 2 30 3 30 4 9 21 62 2 52" xfId="586"/>
    <cellStyle name="一般 2 2 30 3 30 4 9 21 62 2 52 2" xfId="1415"/>
    <cellStyle name="一般 2 2 30 3 30 4 9 21 62 2 53" xfId="590"/>
    <cellStyle name="一般 2 2 30 3 30 4 9 21 62 2 53 2" xfId="1419"/>
    <cellStyle name="一般 2 2 30 3 30 4 9 21 62 2 54" xfId="594"/>
    <cellStyle name="一般 2 2 30 3 30 4 9 21 62 2 54 2" xfId="1423"/>
    <cellStyle name="一般 2 2 30 3 30 4 9 21 62 2 55" xfId="598"/>
    <cellStyle name="一般 2 2 30 3 30 4 9 21 62 2 55 2" xfId="1427"/>
    <cellStyle name="一般 2 2 30 3 30 4 9 21 62 2 56" xfId="601"/>
    <cellStyle name="一般 2 2 30 3 30 4 9 21 62 2 56 10" xfId="650"/>
    <cellStyle name="一般 2 2 30 3 30 4 9 21 62 2 56 10 2" xfId="1479"/>
    <cellStyle name="一般 2 2 30 3 30 4 9 21 62 2 56 11" xfId="654"/>
    <cellStyle name="一般 2 2 30 3 30 4 9 21 62 2 56 11 2" xfId="1483"/>
    <cellStyle name="一般 2 2 30 3 30 4 9 21 62 2 56 12" xfId="658"/>
    <cellStyle name="一般 2 2 30 3 30 4 9 21 62 2 56 12 2" xfId="1487"/>
    <cellStyle name="一般 2 2 30 3 30 4 9 21 62 2 56 13" xfId="662"/>
    <cellStyle name="一般 2 2 30 3 30 4 9 21 62 2 56 13 2" xfId="1491"/>
    <cellStyle name="一般 2 2 30 3 30 4 9 21 62 2 56 14" xfId="666"/>
    <cellStyle name="一般 2 2 30 3 30 4 9 21 62 2 56 14 2" xfId="1495"/>
    <cellStyle name="一般 2 2 30 3 30 4 9 21 62 2 56 15" xfId="670"/>
    <cellStyle name="一般 2 2 30 3 30 4 9 21 62 2 56 15 2" xfId="1499"/>
    <cellStyle name="一般 2 2 30 3 30 4 9 21 62 2 56 16" xfId="674"/>
    <cellStyle name="一般 2 2 30 3 30 4 9 21 62 2 56 16 2" xfId="1503"/>
    <cellStyle name="一般 2 2 30 3 30 4 9 21 62 2 56 17" xfId="678"/>
    <cellStyle name="一般 2 2 30 3 30 4 9 21 62 2 56 17 2" xfId="1507"/>
    <cellStyle name="一般 2 2 30 3 30 4 9 21 62 2 56 18" xfId="682"/>
    <cellStyle name="一般 2 2 30 3 30 4 9 21 62 2 56 18 2" xfId="1511"/>
    <cellStyle name="一般 2 2 30 3 30 4 9 21 62 2 56 19" xfId="686"/>
    <cellStyle name="一般 2 2 30 3 30 4 9 21 62 2 56 19 2" xfId="1515"/>
    <cellStyle name="一般 2 2 30 3 30 4 9 21 62 2 56 2" xfId="618"/>
    <cellStyle name="一般 2 2 30 3 30 4 9 21 62 2 56 2 2" xfId="1447"/>
    <cellStyle name="一般 2 2 30 3 30 4 9 21 62 2 56 20" xfId="690"/>
    <cellStyle name="一般 2 2 30 3 30 4 9 21 62 2 56 20 2" xfId="1519"/>
    <cellStyle name="一般 2 2 30 3 30 4 9 21 62 2 56 21" xfId="694"/>
    <cellStyle name="一般 2 2 30 3 30 4 9 21 62 2 56 21 2" xfId="1523"/>
    <cellStyle name="一般 2 2 30 3 30 4 9 21 62 2 56 22" xfId="698"/>
    <cellStyle name="一般 2 2 30 3 30 4 9 21 62 2 56 22 2" xfId="1527"/>
    <cellStyle name="一般 2 2 30 3 30 4 9 21 62 2 56 23" xfId="702"/>
    <cellStyle name="一般 2 2 30 3 30 4 9 21 62 2 56 23 2" xfId="1531"/>
    <cellStyle name="一般 2 2 30 3 30 4 9 21 62 2 56 24" xfId="706"/>
    <cellStyle name="一般 2 2 30 3 30 4 9 21 62 2 56 24 2" xfId="1535"/>
    <cellStyle name="一般 2 2 30 3 30 4 9 21 62 2 56 25" xfId="710"/>
    <cellStyle name="一般 2 2 30 3 30 4 9 21 62 2 56 25 2" xfId="1539"/>
    <cellStyle name="一般 2 2 30 3 30 4 9 21 62 2 56 26" xfId="714"/>
    <cellStyle name="一般 2 2 30 3 30 4 9 21 62 2 56 26 2" xfId="1543"/>
    <cellStyle name="一般 2 2 30 3 30 4 9 21 62 2 56 27" xfId="718"/>
    <cellStyle name="一般 2 2 30 3 30 4 9 21 62 2 56 27 2" xfId="1547"/>
    <cellStyle name="一般 2 2 30 3 30 4 9 21 62 2 56 28" xfId="722"/>
    <cellStyle name="一般 2 2 30 3 30 4 9 21 62 2 56 28 2" xfId="1551"/>
    <cellStyle name="一般 2 2 30 3 30 4 9 21 62 2 56 29" xfId="727"/>
    <cellStyle name="一般 2 2 30 3 30 4 9 21 62 2 56 29 2" xfId="1556"/>
    <cellStyle name="一般 2 2 30 3 30 4 9 21 62 2 56 3" xfId="622"/>
    <cellStyle name="一般 2 2 30 3 30 4 9 21 62 2 56 3 2" xfId="1451"/>
    <cellStyle name="一般 2 2 30 3 30 4 9 21 62 2 56 30" xfId="731"/>
    <cellStyle name="一般 2 2 30 3 30 4 9 21 62 2 56 30 2" xfId="1560"/>
    <cellStyle name="一般 2 2 30 3 30 4 9 21 62 2 56 31" xfId="735"/>
    <cellStyle name="一般 2 2 30 3 30 4 9 21 62 2 56 31 2" xfId="1564"/>
    <cellStyle name="一般 2 2 30 3 30 4 9 21 62 2 56 32" xfId="739"/>
    <cellStyle name="一般 2 2 30 3 30 4 9 21 62 2 56 32 2" xfId="1568"/>
    <cellStyle name="一般 2 2 30 3 30 4 9 21 62 2 56 33" xfId="743"/>
    <cellStyle name="一般 2 2 30 3 30 4 9 21 62 2 56 33 2" xfId="1572"/>
    <cellStyle name="一般 2 2 30 3 30 4 9 21 62 2 56 34" xfId="747"/>
    <cellStyle name="一般 2 2 30 3 30 4 9 21 62 2 56 34 2" xfId="1576"/>
    <cellStyle name="一般 2 2 30 3 30 4 9 21 62 2 56 35" xfId="751"/>
    <cellStyle name="一般 2 2 30 3 30 4 9 21 62 2 56 35 2" xfId="1580"/>
    <cellStyle name="一般 2 2 30 3 30 4 9 21 62 2 56 36" xfId="755"/>
    <cellStyle name="一般 2 2 30 3 30 4 9 21 62 2 56 36 2" xfId="1584"/>
    <cellStyle name="一般 2 2 30 3 30 4 9 21 62 2 56 37" xfId="758"/>
    <cellStyle name="一般 2 2 30 3 30 4 9 21 62 2 56 37 2" xfId="1587"/>
    <cellStyle name="一般 2 2 30 3 30 4 9 21 62 2 56 38" xfId="763"/>
    <cellStyle name="一般 2 2 30 3 30 4 9 21 62 2 56 38 2" xfId="1592"/>
    <cellStyle name="一般 2 2 30 3 30 4 9 21 62 2 56 39" xfId="766"/>
    <cellStyle name="一般 2 2 30 3 30 4 9 21 62 2 56 39 2" xfId="1595"/>
    <cellStyle name="一般 2 2 30 3 30 4 9 21 62 2 56 4" xfId="626"/>
    <cellStyle name="一般 2 2 30 3 30 4 9 21 62 2 56 4 2" xfId="1455"/>
    <cellStyle name="一般 2 2 30 3 30 4 9 21 62 2 56 40" xfId="770"/>
    <cellStyle name="一般 2 2 30 3 30 4 9 21 62 2 56 40 2" xfId="1599"/>
    <cellStyle name="一般 2 2 30 3 30 4 9 21 62 2 56 41" xfId="774"/>
    <cellStyle name="一般 2 2 30 3 30 4 9 21 62 2 56 41 2" xfId="1603"/>
    <cellStyle name="一般 2 2 30 3 30 4 9 21 62 2 56 42" xfId="778"/>
    <cellStyle name="一般 2 2 30 3 30 4 9 21 62 2 56 42 2" xfId="1607"/>
    <cellStyle name="一般 2 2 30 3 30 4 9 21 62 2 56 43" xfId="783"/>
    <cellStyle name="一般 2 2 30 3 30 4 9 21 62 2 56 43 2" xfId="1612"/>
    <cellStyle name="一般 2 2 30 3 30 4 9 21 62 2 56 44" xfId="787"/>
    <cellStyle name="一般 2 2 30 3 30 4 9 21 62 2 56 44 2" xfId="1616"/>
    <cellStyle name="一般 2 2 30 3 30 4 9 21 62 2 56 45" xfId="791"/>
    <cellStyle name="一般 2 2 30 3 30 4 9 21 62 2 56 45 2" xfId="1620"/>
    <cellStyle name="一般 2 2 30 3 30 4 9 21 62 2 56 46" xfId="795"/>
    <cellStyle name="一般 2 2 30 3 30 4 9 21 62 2 56 46 2" xfId="1624"/>
    <cellStyle name="一般 2 2 30 3 30 4 9 21 62 2 56 47" xfId="799"/>
    <cellStyle name="一般 2 2 30 3 30 4 9 21 62 2 56 47 2" xfId="1628"/>
    <cellStyle name="一般 2 2 30 3 30 4 9 21 62 2 56 48" xfId="803"/>
    <cellStyle name="一般 2 2 30 3 30 4 9 21 62 2 56 48 2" xfId="1632"/>
    <cellStyle name="一般 2 2 30 3 30 4 9 21 62 2 56 49" xfId="807"/>
    <cellStyle name="一般 2 2 30 3 30 4 9 21 62 2 56 49 2" xfId="1636"/>
    <cellStyle name="一般 2 2 30 3 30 4 9 21 62 2 56 5" xfId="630"/>
    <cellStyle name="一般 2 2 30 3 30 4 9 21 62 2 56 5 2" xfId="1459"/>
    <cellStyle name="一般 2 2 30 3 30 4 9 21 62 2 56 50" xfId="811"/>
    <cellStyle name="一般 2 2 30 3 30 4 9 21 62 2 56 50 2" xfId="1640"/>
    <cellStyle name="一般 2 2 30 3 30 4 9 21 62 2 56 51" xfId="815"/>
    <cellStyle name="一般 2 2 30 3 30 4 9 21 62 2 56 51 2" xfId="1644"/>
    <cellStyle name="一般 2 2 30 3 30 4 9 21 62 2 56 52" xfId="819"/>
    <cellStyle name="一般 2 2 30 3 30 4 9 21 62 2 56 52 2" xfId="1648"/>
    <cellStyle name="一般 2 2 30 3 30 4 9 21 62 2 56 53" xfId="823"/>
    <cellStyle name="一般 2 2 30 3 30 4 9 21 62 2 56 53 2" xfId="1652"/>
    <cellStyle name="一般 2 2 30 3 30 4 9 21 62 2 56 54" xfId="827"/>
    <cellStyle name="一般 2 2 30 3 30 4 9 21 62 2 56 54 2" xfId="1656"/>
    <cellStyle name="一般 2 2 30 3 30 4 9 21 62 2 56 55" xfId="831"/>
    <cellStyle name="一般 2 2 30 3 30 4 9 21 62 2 56 55 2" xfId="1660"/>
    <cellStyle name="一般 2 2 30 3 30 4 9 21 62 2 56 56" xfId="835"/>
    <cellStyle name="一般 2 2 30 3 30 4 9 21 62 2 56 57" xfId="839"/>
    <cellStyle name="一般 2 2 30 3 30 4 9 21 62 2 56 58" xfId="843"/>
    <cellStyle name="一般 2 2 30 3 30 4 9 21 62 2 56 59" xfId="847"/>
    <cellStyle name="一般 2 2 30 3 30 4 9 21 62 2 56 6" xfId="634"/>
    <cellStyle name="一般 2 2 30 3 30 4 9 21 62 2 56 6 2" xfId="1463"/>
    <cellStyle name="一般 2 2 30 3 30 4 9 21 62 2 56 60" xfId="851"/>
    <cellStyle name="一般 2 2 30 3 30 4 9 21 62 2 56 61" xfId="1430"/>
    <cellStyle name="一般 2 2 30 3 30 4 9 21 62 2 56 62" xfId="1664"/>
    <cellStyle name="一般 2 2 30 3 30 4 9 21 62 2 56 63" xfId="1668"/>
    <cellStyle name="一般 2 2 30 3 30 4 9 21 62 2 56 64" xfId="1672"/>
    <cellStyle name="一般 2 2 30 3 30 4 9 21 62 2 56 65" xfId="1676"/>
    <cellStyle name="一般 2 2 30 3 30 4 9 21 62 2 56 66" xfId="1680"/>
    <cellStyle name="一般 2 2 30 3 30 4 9 21 62 2 56 67" xfId="1684"/>
    <cellStyle name="一般 2 2 30 3 30 4 9 21 62 2 56 68" xfId="1688"/>
    <cellStyle name="一般 2 2 30 3 30 4 9 21 62 2 56 69" xfId="1692"/>
    <cellStyle name="一般 2 2 30 3 30 4 9 21 62 2 56 7" xfId="638"/>
    <cellStyle name="一般 2 2 30 3 30 4 9 21 62 2 56 7 2" xfId="1467"/>
    <cellStyle name="一般 2 2 30 3 30 4 9 21 62 2 56 8" xfId="642"/>
    <cellStyle name="一般 2 2 30 3 30 4 9 21 62 2 56 8 2" xfId="1471"/>
    <cellStyle name="一般 2 2 30 3 30 4 9 21 62 2 56 9" xfId="646"/>
    <cellStyle name="一般 2 2 30 3 30 4 9 21 62 2 56 9 2" xfId="1475"/>
    <cellStyle name="一般 2 2 30 3 30 4 9 21 62 2 57" xfId="606"/>
    <cellStyle name="一般 2 2 30 3 30 4 9 21 62 2 57 2" xfId="1435"/>
    <cellStyle name="一般 2 2 30 3 30 4 9 21 62 2 58" xfId="610"/>
    <cellStyle name="一般 2 2 30 3 30 4 9 21 62 2 58 2" xfId="1439"/>
    <cellStyle name="一般 2 2 30 3 30 4 9 21 62 2 59" xfId="614"/>
    <cellStyle name="一般 2 2 30 3 30 4 9 21 62 2 59 2" xfId="1443"/>
    <cellStyle name="一般 2 2 30 3 30 4 9 21 62 2 6" xfId="373"/>
    <cellStyle name="一般 2 2 30 3 30 4 9 21 62 2 6 2" xfId="1203"/>
    <cellStyle name="一般 2 2 30 3 30 4 9 21 62 2 60" xfId="1111"/>
    <cellStyle name="一般 2 2 30 3 30 4 9 21 62 2 7" xfId="377"/>
    <cellStyle name="一般 2 2 30 3 30 4 9 21 62 2 7 2" xfId="1207"/>
    <cellStyle name="一般 2 2 30 3 30 4 9 21 62 2 8" xfId="381"/>
    <cellStyle name="一般 2 2 30 3 30 4 9 21 62 2 8 2" xfId="1211"/>
    <cellStyle name="一般 2 2 30 3 30 4 9 21 62 2 9" xfId="385"/>
    <cellStyle name="一般 2 2 30 3 30 4 9 21 62 2 9 2" xfId="1215"/>
    <cellStyle name="一般 2 2 30 3 30 4 9 21 62 20" xfId="353"/>
    <cellStyle name="一般 2 2 30 3 30 4 9 21 62 20 2" xfId="1183"/>
    <cellStyle name="一般 2 2 30 3 30 4 9 21 62 21" xfId="1106"/>
    <cellStyle name="一般 2 2 30 3 30 4 9 21 62 3" xfId="285"/>
    <cellStyle name="一般 2 2 30 3 30 4 9 21 62 3 2" xfId="1115"/>
    <cellStyle name="一般 2 2 30 3 30 4 9 21 62 4" xfId="289"/>
    <cellStyle name="一般 2 2 30 3 30 4 9 21 62 4 2" xfId="1119"/>
    <cellStyle name="一般 2 2 30 3 30 4 9 21 62 5" xfId="293"/>
    <cellStyle name="一般 2 2 30 3 30 4 9 21 62 5 2" xfId="1123"/>
    <cellStyle name="一般 2 2 30 3 30 4 9 21 62 6" xfId="297"/>
    <cellStyle name="一般 2 2 30 3 30 4 9 21 62 6 2" xfId="1127"/>
    <cellStyle name="一般 2 2 30 3 30 4 9 21 62 7" xfId="301"/>
    <cellStyle name="一般 2 2 30 3 30 4 9 21 62 7 2" xfId="1131"/>
    <cellStyle name="一般 2 2 30 3 30 4 9 21 62 8" xfId="305"/>
    <cellStyle name="一般 2 2 30 3 30 4 9 21 62 8 2" xfId="1135"/>
    <cellStyle name="一般 2 2 30 3 30 4 9 21 62 9" xfId="309"/>
    <cellStyle name="一般 2 2 30 3 30 4 9 21 62 9 2" xfId="1139"/>
    <cellStyle name="一般 2 2 30 3 30 4 9 21 63" xfId="864"/>
    <cellStyle name="一般 2 2 30 3 30 4 9 21 7" xfId="57"/>
    <cellStyle name="一般 2 2 30 3 30 4 9 21 7 2" xfId="887"/>
    <cellStyle name="一般 2 2 30 3 30 4 9 21 8" xfId="65"/>
    <cellStyle name="一般 2 2 30 3 30 4 9 21 8 2" xfId="895"/>
    <cellStyle name="一般 2 2 30 3 30 4 9 21 9" xfId="61"/>
    <cellStyle name="一般 2 2 30 3 30 4 9 21 9 2" xfId="891"/>
    <cellStyle name="一般 2 2 4" xfId="25"/>
    <cellStyle name="一般 3" xfId="11"/>
    <cellStyle name="一般 3 3" xfId="23"/>
    <cellStyle name="一般 3 3 2" xfId="853"/>
    <cellStyle name="一般 4" xfId="5"/>
    <cellStyle name="千分位 2" xfId="2"/>
    <cellStyle name="千分位 2 2" xfId="17"/>
    <cellStyle name="千分位 2 3" xfId="1553"/>
    <cellStyle name="千分位 3" xfId="724"/>
    <cellStyle name="百分比" xfId="15" builtinId="5"/>
    <cellStyle name="百分比 2" xfId="8"/>
    <cellStyle name="百分比 2 2" xfId="10"/>
    <cellStyle name="百分比 3" xfId="3"/>
    <cellStyle name="百分比 3 2" xfId="387"/>
    <cellStyle name="百分比 4" xfId="13"/>
    <cellStyle name="百分比 6" xfId="24"/>
    <cellStyle name="百分比 6 2" xfId="85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nfon_pm01\AppData\Local\Microsoft\Windows\INetCache\Content.Outlook\A7MBDII8\&#12304;JFM&#25351;&#23566;&#12305;&#26032;&#35920;&#24288;&#29983;&#29986;&#31649;&#29702;&#22577;&#34920;20250916-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4℃-主食）"/>
      <sheetName val="（５-2）品群別人時生產性（4℃-熱食義麵)"/>
      <sheetName val="（５-3）品群別人時生產性（4℃-季節調理麵)"/>
      <sheetName val="（５-1）品群別人時生產性（4℃-便當）"/>
      <sheetName val="（５-4）品群別人時生產性（4℃-微波小吃)"/>
      <sheetName val="（５-5）品群別人時生產性（4℃-三明治)"/>
      <sheetName val="（５-6）品群別人時生產性（4℃-調理麵包)"/>
      <sheetName val="（５-7）品群別人時生產性（4℃-沙拉)"/>
      <sheetName val="生產管理報表 6-1"/>
      <sheetName val="生產管理報表 6-2"/>
      <sheetName val="生產管理報表 6-3"/>
      <sheetName val="生產管理報表 6-4"/>
      <sheetName val="生產管理報表 7-1(月)"/>
      <sheetName val="生產管理報表 7-1 (週)"/>
      <sheetName val="生產管理報表 8-1(月報廢)"/>
      <sheetName val="生產管理報表 8-2(月報廢)"/>
      <sheetName val="生產管理報表 8-3(月超用)"/>
      <sheetName val="生產管理報表 8-4(月超用)"/>
      <sheetName val="生產管理報表 8-5(週報廢)"/>
      <sheetName val="生產管理報表 8-6(週報廢)"/>
      <sheetName val="生產管理報表 8-7(週超用)"/>
      <sheetName val="生產管理報表 8-8(週超用)"/>
      <sheetName val="生產管理報表 9"/>
      <sheetName val="報廢－原因別分析"/>
      <sheetName val="超用－原因別分析"/>
      <sheetName val="填寫舉例"/>
      <sheetName val="下拉式選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9">
          <cell r="B9">
            <v>97660.860000000015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tabColor rgb="FFFF0000"/>
    <outlinePr summaryBelow="0" summaryRight="0"/>
  </sheetPr>
  <dimension ref="A1:Q41"/>
  <sheetViews>
    <sheetView view="pageBreakPreview" zoomScaleNormal="60" zoomScaleSheetLayoutView="100" workbookViewId="0">
      <selection activeCell="B17" sqref="B17"/>
    </sheetView>
  </sheetViews>
  <sheetFormatPr defaultColWidth="12.7109375" defaultRowHeight="15.75" customHeight="1" x14ac:dyDescent="0.25"/>
  <cols>
    <col min="1" max="1" width="27.42578125" style="100" bestFit="1" customWidth="1"/>
    <col min="2" max="2" width="12.7109375" style="100" customWidth="1"/>
    <col min="3" max="4" width="12.7109375" style="100"/>
    <col min="5" max="5" width="16.42578125" style="100" customWidth="1"/>
    <col min="6" max="6" width="2.28515625" style="100" customWidth="1"/>
    <col min="7" max="7" width="24.85546875" style="100" bestFit="1" customWidth="1"/>
    <col min="8" max="10" width="12.7109375" style="100"/>
    <col min="11" max="11" width="16.42578125" style="100" customWidth="1"/>
    <col min="12" max="12" width="12.7109375" style="101"/>
    <col min="13" max="16384" width="12.7109375" style="100"/>
  </cols>
  <sheetData>
    <row r="1" spans="1:12" ht="15.75" customHeight="1" x14ac:dyDescent="0.25">
      <c r="A1" s="438" t="s">
        <v>601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100"/>
    </row>
    <row r="2" spans="1:12" s="101" customFormat="1" ht="15.75" customHeight="1" x14ac:dyDescent="0.25">
      <c r="A2" s="438"/>
      <c r="B2" s="438"/>
      <c r="C2" s="438"/>
      <c r="D2" s="438"/>
      <c r="E2" s="438"/>
      <c r="F2" s="438"/>
      <c r="G2" s="438"/>
      <c r="H2" s="438"/>
      <c r="I2" s="438"/>
      <c r="J2" s="438"/>
      <c r="K2" s="438"/>
    </row>
    <row r="3" spans="1:12" ht="21.6" customHeight="1" x14ac:dyDescent="0.25">
      <c r="A3" s="121" t="s">
        <v>21</v>
      </c>
      <c r="B3" s="291">
        <v>9</v>
      </c>
      <c r="C3" s="121" t="s">
        <v>20</v>
      </c>
      <c r="D3" s="439" t="s">
        <v>500</v>
      </c>
      <c r="E3" s="439"/>
      <c r="F3" s="112"/>
      <c r="G3" s="113"/>
      <c r="H3" s="112"/>
      <c r="I3" s="112"/>
      <c r="J3" s="112"/>
      <c r="K3" s="112"/>
    </row>
    <row r="4" spans="1:12" s="102" customFormat="1" ht="15.75" customHeight="1" x14ac:dyDescent="0.25">
      <c r="A4" s="114" t="s">
        <v>602</v>
      </c>
      <c r="B4" s="115"/>
      <c r="C4" s="115"/>
      <c r="D4" s="115"/>
      <c r="E4" s="104" t="s">
        <v>24</v>
      </c>
      <c r="F4" s="115"/>
      <c r="G4" s="114" t="s">
        <v>133</v>
      </c>
      <c r="H4" s="115"/>
      <c r="I4" s="115"/>
      <c r="J4" s="115"/>
      <c r="K4" s="115"/>
    </row>
    <row r="5" spans="1:12" s="106" customFormat="1" ht="15.75" customHeight="1" x14ac:dyDescent="0.25">
      <c r="A5" s="122" t="s">
        <v>206</v>
      </c>
      <c r="B5" s="122" t="s">
        <v>23</v>
      </c>
      <c r="C5" s="122" t="s">
        <v>1</v>
      </c>
      <c r="D5" s="122" t="s">
        <v>2</v>
      </c>
      <c r="E5" s="122" t="s">
        <v>3</v>
      </c>
      <c r="F5" s="117"/>
      <c r="G5" s="122" t="s">
        <v>206</v>
      </c>
      <c r="H5" s="122" t="s">
        <v>70</v>
      </c>
      <c r="I5" s="122" t="s">
        <v>23</v>
      </c>
      <c r="J5" s="122" t="s">
        <v>68</v>
      </c>
      <c r="K5" s="122" t="s">
        <v>3</v>
      </c>
      <c r="L5" s="107" t="s">
        <v>61</v>
      </c>
    </row>
    <row r="6" spans="1:12" s="102" customFormat="1" ht="18" customHeight="1" x14ac:dyDescent="0.25">
      <c r="A6" s="109" t="s">
        <v>25</v>
      </c>
      <c r="B6" s="123">
        <f>'（１）收支狀況'!H36/1000</f>
        <v>169544.86283999999</v>
      </c>
      <c r="C6" s="123">
        <v>170636.49106999996</v>
      </c>
      <c r="D6" s="123">
        <f t="shared" ref="D6:D11" si="0">B6-C6</f>
        <v>-1091.628229999973</v>
      </c>
      <c r="E6" s="110"/>
      <c r="F6" s="115"/>
      <c r="G6" s="109" t="s">
        <v>603</v>
      </c>
      <c r="H6" s="304">
        <f>'生產管理報表(週) '!H6</f>
        <v>150.5</v>
      </c>
      <c r="I6" s="125">
        <f>'（２）ＫＰＩ達成進度'!H36</f>
        <v>140.37333333333333</v>
      </c>
      <c r="J6" s="125">
        <v>136.63548387096779</v>
      </c>
      <c r="K6" s="126"/>
      <c r="L6" s="103" t="s">
        <v>204</v>
      </c>
    </row>
    <row r="7" spans="1:12" s="102" customFormat="1" ht="18" customHeight="1" x14ac:dyDescent="0.25">
      <c r="A7" s="109" t="s">
        <v>26</v>
      </c>
      <c r="B7" s="123">
        <f>'（４）訂單數量構成比'!H38</f>
        <v>5123862</v>
      </c>
      <c r="C7" s="123">
        <v>4956065</v>
      </c>
      <c r="D7" s="123">
        <f t="shared" si="0"/>
        <v>167797</v>
      </c>
      <c r="E7" s="110"/>
      <c r="F7" s="115"/>
      <c r="G7" s="109" t="s">
        <v>604</v>
      </c>
      <c r="H7" s="285">
        <f>'生產管理報表(週) '!H7</f>
        <v>0.8</v>
      </c>
      <c r="I7" s="124">
        <f>'（２）ＫＰＩ達成進度'!K36</f>
        <v>0.93271317829457379</v>
      </c>
      <c r="J7" s="124">
        <v>0.90787696924231054</v>
      </c>
      <c r="K7" s="124"/>
      <c r="L7" s="103" t="s">
        <v>4</v>
      </c>
    </row>
    <row r="8" spans="1:12" s="102" customFormat="1" ht="18" customHeight="1" x14ac:dyDescent="0.25">
      <c r="A8" s="109" t="s">
        <v>5</v>
      </c>
      <c r="B8" s="123">
        <f>'（１）收支狀況'!N36/1000</f>
        <v>117996.63808510412</v>
      </c>
      <c r="C8" s="123">
        <v>120315.66926119328</v>
      </c>
      <c r="D8" s="123">
        <f>B8-C8</f>
        <v>-2319.0311760891636</v>
      </c>
      <c r="E8" s="110"/>
      <c r="F8" s="115"/>
      <c r="G8" s="109" t="s">
        <v>207</v>
      </c>
      <c r="H8" s="286">
        <f>'生產管理報表(週) '!H8</f>
        <v>2.5000000000000001E-3</v>
      </c>
      <c r="I8" s="124">
        <f>'（２）ＫＰＩ達成進度'!N36</f>
        <v>2.4304510513538024E-3</v>
      </c>
      <c r="J8" s="124">
        <v>2.4262337620586005E-3</v>
      </c>
      <c r="K8" s="124"/>
      <c r="L8" s="103" t="s">
        <v>56</v>
      </c>
    </row>
    <row r="9" spans="1:12" s="102" customFormat="1" ht="18" customHeight="1" x14ac:dyDescent="0.25">
      <c r="A9" s="109" t="s">
        <v>6</v>
      </c>
      <c r="B9" s="124">
        <f>'（１）收支狀況'!Q36</f>
        <v>0.6959611521609943</v>
      </c>
      <c r="C9" s="124">
        <v>0.70509999999999995</v>
      </c>
      <c r="D9" s="124">
        <f t="shared" si="0"/>
        <v>-9.1388478390056482E-3</v>
      </c>
      <c r="E9" s="124"/>
      <c r="F9" s="115"/>
      <c r="G9" s="109" t="s">
        <v>208</v>
      </c>
      <c r="H9" s="124">
        <f>'生產管理報表(週) '!H9</f>
        <v>4.0000000000000001E-3</v>
      </c>
      <c r="I9" s="124">
        <f>'（２）ＫＰＩ達成進度'!Q36</f>
        <v>7.6554307649619327E-3</v>
      </c>
      <c r="J9" s="124">
        <v>8.3806862449703392E-3</v>
      </c>
      <c r="K9" s="124"/>
      <c r="L9" s="103" t="s">
        <v>99</v>
      </c>
    </row>
    <row r="10" spans="1:12" s="102" customFormat="1" ht="18" customHeight="1" x14ac:dyDescent="0.25">
      <c r="A10" s="109" t="s">
        <v>65</v>
      </c>
      <c r="B10" s="123">
        <f>'（１）收支狀況'!T36/1000</f>
        <v>28554.123604999997</v>
      </c>
      <c r="C10" s="123">
        <v>28193.857893802</v>
      </c>
      <c r="D10" s="123">
        <f t="shared" si="0"/>
        <v>360.26571119799701</v>
      </c>
      <c r="E10" s="110"/>
      <c r="F10" s="115"/>
      <c r="G10" s="109" t="s">
        <v>605</v>
      </c>
      <c r="H10" s="285">
        <f>'生產管理報表(週) '!H10</f>
        <v>0.8</v>
      </c>
      <c r="I10" s="124">
        <f>'（２）ＫＰＩ達成進度'!T36</f>
        <v>0.80000000000000038</v>
      </c>
      <c r="J10" s="124">
        <v>0.80000000000000038</v>
      </c>
      <c r="K10" s="124"/>
      <c r="L10" s="103" t="s">
        <v>7</v>
      </c>
    </row>
    <row r="11" spans="1:12" s="102" customFormat="1" ht="18" customHeight="1" x14ac:dyDescent="0.25">
      <c r="A11" s="109" t="s">
        <v>66</v>
      </c>
      <c r="B11" s="124">
        <f>'（１）收支狀況'!W36</f>
        <v>0.16841633020722435</v>
      </c>
      <c r="C11" s="124">
        <v>0.16522760001104378</v>
      </c>
      <c r="D11" s="124">
        <f t="shared" si="0"/>
        <v>3.1887301961805725E-3</v>
      </c>
      <c r="E11" s="124"/>
      <c r="F11" s="115"/>
      <c r="G11" s="109" t="s">
        <v>606</v>
      </c>
      <c r="H11" s="285">
        <f>'生產管理報表(週) '!H11</f>
        <v>1</v>
      </c>
      <c r="I11" s="124">
        <f>'（２）ＫＰＩ達成進度'!W36</f>
        <v>0.69868888888888891</v>
      </c>
      <c r="J11" s="124">
        <v>0.60867741935483888</v>
      </c>
      <c r="K11" s="124"/>
      <c r="L11" s="103" t="s">
        <v>63</v>
      </c>
    </row>
    <row r="12" spans="1:12" s="102" customFormat="1" ht="9.6" customHeight="1" x14ac:dyDescent="0.25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</row>
    <row r="13" spans="1:12" s="102" customFormat="1" ht="15.75" customHeight="1" x14ac:dyDescent="0.25">
      <c r="A13" s="114" t="s">
        <v>33</v>
      </c>
      <c r="B13" s="115"/>
      <c r="C13" s="115"/>
      <c r="D13" s="115"/>
      <c r="E13" s="115"/>
      <c r="F13" s="115"/>
      <c r="G13" s="114" t="s">
        <v>148</v>
      </c>
      <c r="H13" s="115"/>
      <c r="I13" s="115"/>
      <c r="J13" s="115"/>
      <c r="K13" s="115"/>
    </row>
    <row r="14" spans="1:12" s="108" customFormat="1" ht="14.25" x14ac:dyDescent="0.25">
      <c r="A14" s="109" t="s">
        <v>193</v>
      </c>
      <c r="B14" s="127" t="s">
        <v>23</v>
      </c>
      <c r="C14" s="127" t="s">
        <v>67</v>
      </c>
      <c r="D14" s="127" t="s">
        <v>68</v>
      </c>
      <c r="E14" s="127" t="s">
        <v>69</v>
      </c>
      <c r="F14" s="118"/>
      <c r="G14" s="109" t="s">
        <v>193</v>
      </c>
      <c r="H14" s="127" t="s">
        <v>23</v>
      </c>
      <c r="I14" s="127" t="s">
        <v>67</v>
      </c>
      <c r="J14" s="127" t="s">
        <v>68</v>
      </c>
      <c r="K14" s="127" t="s">
        <v>69</v>
      </c>
    </row>
    <row r="15" spans="1:12" s="102" customFormat="1" ht="18" customHeight="1" x14ac:dyDescent="0.25">
      <c r="A15" s="109" t="s">
        <v>226</v>
      </c>
      <c r="B15" s="123">
        <f>SUM('（３）業績構成比'!M38:M67)/1000</f>
        <v>42761.559270000005</v>
      </c>
      <c r="C15" s="124">
        <f t="shared" ref="C15:C23" si="1">IFERROR(B15/$B$6,"")</f>
        <v>0.25221383033205919</v>
      </c>
      <c r="D15" s="124">
        <v>0.26117873562998606</v>
      </c>
      <c r="E15" s="124">
        <f>IFERROR(C15-D15,"")</f>
        <v>-8.9649052979268729E-3</v>
      </c>
      <c r="F15" s="115"/>
      <c r="G15" s="109" t="s">
        <v>226</v>
      </c>
      <c r="H15" s="123">
        <f>SUM('（４）訂單數量構成比'!M38:M67)</f>
        <v>803076</v>
      </c>
      <c r="I15" s="124">
        <f t="shared" ref="I15:I23" si="2">IFERROR(H15/$B$7,"")</f>
        <v>0.15673255837100999</v>
      </c>
      <c r="J15" s="124">
        <v>0.16774860700979508</v>
      </c>
      <c r="K15" s="124">
        <f t="shared" ref="K15:K23" si="3">IFERROR(I15-J15,"")</f>
        <v>-1.1016048638785081E-2</v>
      </c>
    </row>
    <row r="16" spans="1:12" s="102" customFormat="1" ht="18" customHeight="1" x14ac:dyDescent="0.25">
      <c r="A16" s="109" t="s">
        <v>228</v>
      </c>
      <c r="B16" s="123">
        <v>0</v>
      </c>
      <c r="C16" s="124">
        <f t="shared" si="1"/>
        <v>0</v>
      </c>
      <c r="D16" s="124">
        <v>0</v>
      </c>
      <c r="E16" s="124">
        <f t="shared" ref="E16:E23" si="4">IFERROR(C16-D16,"")</f>
        <v>0</v>
      </c>
      <c r="F16" s="115"/>
      <c r="G16" s="109" t="s">
        <v>228</v>
      </c>
      <c r="H16" s="123">
        <v>0</v>
      </c>
      <c r="I16" s="124">
        <f t="shared" si="2"/>
        <v>0</v>
      </c>
      <c r="J16" s="124">
        <v>0</v>
      </c>
      <c r="K16" s="124">
        <f t="shared" si="3"/>
        <v>0</v>
      </c>
    </row>
    <row r="17" spans="1:17" s="102" customFormat="1" ht="18" customHeight="1" x14ac:dyDescent="0.25">
      <c r="A17" s="109" t="s">
        <v>229</v>
      </c>
      <c r="B17" s="123">
        <v>0</v>
      </c>
      <c r="C17" s="124">
        <f t="shared" si="1"/>
        <v>0</v>
      </c>
      <c r="D17" s="124">
        <v>0</v>
      </c>
      <c r="E17" s="124">
        <f t="shared" si="4"/>
        <v>0</v>
      </c>
      <c r="F17" s="115"/>
      <c r="G17" s="109" t="s">
        <v>229</v>
      </c>
      <c r="H17" s="123">
        <v>0</v>
      </c>
      <c r="I17" s="124">
        <f t="shared" si="2"/>
        <v>0</v>
      </c>
      <c r="J17" s="124">
        <v>0</v>
      </c>
      <c r="K17" s="124">
        <f t="shared" si="3"/>
        <v>0</v>
      </c>
    </row>
    <row r="18" spans="1:17" s="102" customFormat="1" ht="18" customHeight="1" x14ac:dyDescent="0.25">
      <c r="A18" s="109" t="s">
        <v>230</v>
      </c>
      <c r="B18" s="123">
        <f>SUM('（３）業績構成比'!U38:U67)/1000</f>
        <v>4068.1928799999991</v>
      </c>
      <c r="C18" s="124">
        <f t="shared" si="1"/>
        <v>2.3994787054321814E-2</v>
      </c>
      <c r="D18" s="124">
        <v>2.3249336616823352E-2</v>
      </c>
      <c r="E18" s="124">
        <f t="shared" si="4"/>
        <v>7.4545043749846274E-4</v>
      </c>
      <c r="F18" s="115"/>
      <c r="G18" s="109" t="s">
        <v>230</v>
      </c>
      <c r="H18" s="123">
        <f>SUM('（４）訂單數量構成比'!U38:U67)</f>
        <v>97129</v>
      </c>
      <c r="I18" s="124">
        <f t="shared" si="2"/>
        <v>1.8956209203136228E-2</v>
      </c>
      <c r="J18" s="124">
        <v>1.9123235873621511E-2</v>
      </c>
      <c r="K18" s="124">
        <f t="shared" si="3"/>
        <v>-1.6702667048528255E-4</v>
      </c>
    </row>
    <row r="19" spans="1:17" s="102" customFormat="1" ht="18" customHeight="1" x14ac:dyDescent="0.25">
      <c r="A19" s="109" t="s">
        <v>241</v>
      </c>
      <c r="B19" s="123">
        <f>SUM('（３）業績構成比'!W38:W67)/1000</f>
        <v>61196.610959999998</v>
      </c>
      <c r="C19" s="124">
        <f t="shared" si="1"/>
        <v>0.36094641816279288</v>
      </c>
      <c r="D19" s="124">
        <v>0.31458886087840843</v>
      </c>
      <c r="E19" s="124">
        <f t="shared" si="4"/>
        <v>4.6357557284384454E-2</v>
      </c>
      <c r="F19" s="115"/>
      <c r="G19" s="109" t="s">
        <v>241</v>
      </c>
      <c r="H19" s="123">
        <f>SUM('（４）訂單數量構成比'!W38:W67)</f>
        <v>2490351</v>
      </c>
      <c r="I19" s="124">
        <f t="shared" si="2"/>
        <v>0.48603006872550431</v>
      </c>
      <c r="J19" s="124">
        <v>0.4368447548609633</v>
      </c>
      <c r="K19" s="124">
        <f t="shared" si="3"/>
        <v>4.9185313864541003E-2</v>
      </c>
    </row>
    <row r="20" spans="1:17" s="102" customFormat="1" ht="18" customHeight="1" x14ac:dyDescent="0.25">
      <c r="A20" s="109" t="s">
        <v>244</v>
      </c>
      <c r="B20" s="123">
        <f>SUM('（３）業績構成比'!Y38:Y67)/1000</f>
        <v>28056.734759999992</v>
      </c>
      <c r="C20" s="124">
        <f t="shared" si="1"/>
        <v>0.16548265922086486</v>
      </c>
      <c r="D20" s="124">
        <v>0.18417162790289676</v>
      </c>
      <c r="E20" s="124">
        <f t="shared" si="4"/>
        <v>-1.8688968682031903E-2</v>
      </c>
      <c r="F20" s="115"/>
      <c r="G20" s="109" t="s">
        <v>244</v>
      </c>
      <c r="H20" s="123">
        <f>SUM('（４）訂單數量構成比'!Y38:Y67)</f>
        <v>913952</v>
      </c>
      <c r="I20" s="124">
        <f t="shared" si="2"/>
        <v>0.17837170478049566</v>
      </c>
      <c r="J20" s="124">
        <v>0.20288414296422666</v>
      </c>
      <c r="K20" s="124">
        <f t="shared" si="3"/>
        <v>-2.4512438183731E-2</v>
      </c>
    </row>
    <row r="21" spans="1:17" s="102" customFormat="1" ht="18" customHeight="1" x14ac:dyDescent="0.25">
      <c r="A21" s="109" t="s">
        <v>240</v>
      </c>
      <c r="B21" s="123">
        <f>SUM('（３）業績構成比'!AA38:AA67)/1000</f>
        <v>31420.425920000001</v>
      </c>
      <c r="C21" s="124">
        <f t="shared" ref="C21" si="5">IFERROR(B21/$B$6,"")</f>
        <v>0.18532219374674627</v>
      </c>
      <c r="D21" s="124">
        <v>0.1837515004169735</v>
      </c>
      <c r="E21" s="124">
        <f t="shared" ref="E21" si="6">IFERROR(C21-D21,"")</f>
        <v>1.5706933297727765E-3</v>
      </c>
      <c r="F21" s="115"/>
      <c r="G21" s="109" t="s">
        <v>240</v>
      </c>
      <c r="H21" s="123">
        <f>SUM('（４）訂單數量構成比'!AA38:AA67)</f>
        <v>795199</v>
      </c>
      <c r="I21" s="124">
        <f t="shared" ref="I21" si="7">IFERROR(H21/$B$7,"")</f>
        <v>0.15519524140189567</v>
      </c>
      <c r="J21" s="124">
        <v>0.15969867223291059</v>
      </c>
      <c r="K21" s="124">
        <f t="shared" ref="K21" si="8">IFERROR(I21-J21,"")</f>
        <v>-4.5034308310149262E-3</v>
      </c>
    </row>
    <row r="22" spans="1:17" s="102" customFormat="1" ht="18" customHeight="1" x14ac:dyDescent="0.25">
      <c r="A22" s="352" t="s">
        <v>670</v>
      </c>
      <c r="B22" s="123">
        <f>SUM('（３）業績構成比'!O38:O67)/1000</f>
        <v>2041.3390499999998</v>
      </c>
      <c r="C22" s="124">
        <f t="shared" si="1"/>
        <v>1.2040111483215023E-2</v>
      </c>
      <c r="D22" s="124">
        <v>3.3059938554912065E-2</v>
      </c>
      <c r="E22" s="124">
        <f t="shared" si="4"/>
        <v>-2.1019827071697042E-2</v>
      </c>
      <c r="F22" s="115"/>
      <c r="G22" s="352" t="s">
        <v>670</v>
      </c>
      <c r="H22" s="123">
        <f>SUM('（４）訂單數量構成比'!O38:O67)</f>
        <v>24155</v>
      </c>
      <c r="I22" s="124">
        <f t="shared" si="2"/>
        <v>4.7142175179581336E-3</v>
      </c>
      <c r="J22" s="124">
        <v>1.3700587058482889E-2</v>
      </c>
      <c r="K22" s="124">
        <f t="shared" si="3"/>
        <v>-8.9863695405247544E-3</v>
      </c>
    </row>
    <row r="23" spans="1:17" s="102" customFormat="1" ht="18" customHeight="1" x14ac:dyDescent="0.25">
      <c r="A23" s="109"/>
      <c r="B23" s="123"/>
      <c r="C23" s="124">
        <f t="shared" si="1"/>
        <v>0</v>
      </c>
      <c r="D23" s="124">
        <v>0</v>
      </c>
      <c r="E23" s="124">
        <f t="shared" si="4"/>
        <v>0</v>
      </c>
      <c r="F23" s="115"/>
      <c r="G23" s="109"/>
      <c r="H23" s="123"/>
      <c r="I23" s="124">
        <f t="shared" si="2"/>
        <v>0</v>
      </c>
      <c r="J23" s="124">
        <v>0</v>
      </c>
      <c r="K23" s="124">
        <f t="shared" si="3"/>
        <v>0</v>
      </c>
    </row>
    <row r="24" spans="1:17" s="102" customFormat="1" ht="15.75" customHeight="1" x14ac:dyDescent="0.25">
      <c r="A24" s="115"/>
      <c r="B24" s="115"/>
      <c r="C24" s="119">
        <f t="shared" ref="C24:D24" si="9">SUM(C15:C23)</f>
        <v>1.0000000000000002</v>
      </c>
      <c r="D24" s="119">
        <f t="shared" si="9"/>
        <v>1.0000000000000002</v>
      </c>
      <c r="E24" s="115"/>
      <c r="F24" s="115"/>
      <c r="G24" s="115"/>
      <c r="H24" s="115"/>
      <c r="I24" s="119">
        <f t="shared" ref="I24:J24" si="10">SUM(I15:I23)</f>
        <v>1</v>
      </c>
      <c r="J24" s="119">
        <f t="shared" si="10"/>
        <v>1</v>
      </c>
      <c r="K24" s="115"/>
    </row>
    <row r="25" spans="1:17" s="102" customFormat="1" ht="9.6" customHeight="1" x14ac:dyDescent="0.25">
      <c r="A25" s="120"/>
      <c r="B25" s="115"/>
      <c r="C25" s="115"/>
      <c r="D25" s="115"/>
      <c r="E25" s="115"/>
      <c r="F25" s="115"/>
      <c r="G25" s="115"/>
      <c r="H25" s="115"/>
      <c r="I25" s="115"/>
      <c r="J25" s="115"/>
      <c r="K25" s="115"/>
    </row>
    <row r="26" spans="1:17" s="102" customFormat="1" ht="15.75" customHeight="1" x14ac:dyDescent="0.25">
      <c r="A26" s="114" t="s">
        <v>205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</row>
    <row r="27" spans="1:17" s="102" customFormat="1" ht="15.75" customHeight="1" x14ac:dyDescent="0.25">
      <c r="A27" s="109" t="s">
        <v>193</v>
      </c>
      <c r="B27" s="109" t="s">
        <v>23</v>
      </c>
      <c r="C27" s="109" t="s">
        <v>1</v>
      </c>
      <c r="D27" s="109" t="s">
        <v>2</v>
      </c>
      <c r="E27" s="109" t="s">
        <v>3</v>
      </c>
      <c r="F27" s="115"/>
      <c r="G27" s="115"/>
      <c r="H27" s="115"/>
      <c r="I27" s="115"/>
      <c r="J27" s="115"/>
      <c r="K27" s="115"/>
    </row>
    <row r="28" spans="1:17" s="102" customFormat="1" ht="18" customHeight="1" x14ac:dyDescent="0.25">
      <c r="A28" s="109" t="s">
        <v>226</v>
      </c>
      <c r="B28" s="296">
        <f>'（５-1）品群別人時生產性（4℃-主食）'!C1</f>
        <v>117.6282586922342</v>
      </c>
      <c r="C28" s="296">
        <v>114.3144721555409</v>
      </c>
      <c r="D28" s="110">
        <v>0</v>
      </c>
      <c r="E28" s="111"/>
      <c r="F28" s="115"/>
      <c r="G28" s="128"/>
      <c r="H28" s="128"/>
      <c r="I28" s="128"/>
      <c r="J28" s="128"/>
      <c r="K28" s="128"/>
      <c r="L28" s="128"/>
      <c r="M28" s="128"/>
      <c r="N28" s="128"/>
      <c r="O28" s="128"/>
      <c r="P28" s="129"/>
      <c r="Q28" s="129"/>
    </row>
    <row r="29" spans="1:17" s="102" customFormat="1" ht="18" customHeight="1" x14ac:dyDescent="0.25">
      <c r="A29" s="109" t="s">
        <v>228</v>
      </c>
      <c r="B29" s="296">
        <v>0</v>
      </c>
      <c r="C29" s="296">
        <v>0</v>
      </c>
      <c r="D29" s="110">
        <v>0</v>
      </c>
      <c r="E29" s="111"/>
      <c r="F29" s="115"/>
      <c r="G29" s="130"/>
      <c r="H29" s="130"/>
      <c r="I29" s="131"/>
      <c r="J29" s="132"/>
      <c r="K29" s="133"/>
      <c r="L29" s="134"/>
      <c r="M29" s="135"/>
      <c r="N29" s="134"/>
      <c r="O29" s="134"/>
      <c r="P29" s="134"/>
      <c r="Q29" s="134"/>
    </row>
    <row r="30" spans="1:17" s="102" customFormat="1" ht="18" customHeight="1" x14ac:dyDescent="0.25">
      <c r="A30" s="109" t="s">
        <v>229</v>
      </c>
      <c r="B30" s="296">
        <v>0</v>
      </c>
      <c r="C30" s="296">
        <v>0</v>
      </c>
      <c r="D30" s="110">
        <v>0</v>
      </c>
      <c r="E30" s="111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</row>
    <row r="31" spans="1:17" s="102" customFormat="1" ht="18" customHeight="1" x14ac:dyDescent="0.25">
      <c r="A31" s="109" t="s">
        <v>230</v>
      </c>
      <c r="B31" s="296">
        <f>'（５-4）品群別人時生產性（4℃-微波小吃)'!C1</f>
        <v>84.392498873470373</v>
      </c>
      <c r="C31" s="296">
        <v>81.5216302941745</v>
      </c>
      <c r="D31" s="110">
        <v>0</v>
      </c>
      <c r="E31" s="111"/>
      <c r="F31" s="115"/>
      <c r="G31" s="115"/>
      <c r="H31" s="115"/>
      <c r="I31" s="115"/>
      <c r="J31" s="115"/>
      <c r="K31" s="115"/>
    </row>
    <row r="32" spans="1:17" s="102" customFormat="1" ht="18" customHeight="1" x14ac:dyDescent="0.25">
      <c r="A32" s="109" t="s">
        <v>241</v>
      </c>
      <c r="B32" s="296">
        <f>'（５-5）品群別人時生產性（4℃-三明治)'!C1</f>
        <v>132.79714618751137</v>
      </c>
      <c r="C32" s="296">
        <v>128.65990460725607</v>
      </c>
      <c r="D32" s="110">
        <v>0</v>
      </c>
      <c r="E32" s="111"/>
      <c r="F32" s="115"/>
      <c r="G32" s="115"/>
      <c r="H32" s="115"/>
      <c r="I32" s="115"/>
      <c r="J32" s="115"/>
      <c r="K32" s="115"/>
    </row>
    <row r="33" spans="1:11" s="102" customFormat="1" ht="18" customHeight="1" x14ac:dyDescent="0.25">
      <c r="A33" s="109" t="s">
        <v>244</v>
      </c>
      <c r="B33" s="296">
        <f>'（５-6）品群別人時生產性（4℃-調理麵包)'!C1</f>
        <v>286.68958848182444</v>
      </c>
      <c r="C33" s="296">
        <v>275.60818983780314</v>
      </c>
      <c r="D33" s="110">
        <v>0</v>
      </c>
      <c r="E33" s="111"/>
      <c r="F33" s="115"/>
      <c r="G33" s="115"/>
      <c r="H33" s="115"/>
      <c r="I33" s="115"/>
      <c r="J33" s="115"/>
      <c r="K33" s="115"/>
    </row>
    <row r="34" spans="1:11" s="102" customFormat="1" ht="18" customHeight="1" x14ac:dyDescent="0.25">
      <c r="A34" s="109" t="s">
        <v>240</v>
      </c>
      <c r="B34" s="296">
        <f>'（５-7）品群別人時生產性（4℃-沙拉)'!C1</f>
        <v>105.93586636145368</v>
      </c>
      <c r="C34" s="296">
        <v>99.461944388514496</v>
      </c>
      <c r="D34" s="110">
        <v>0</v>
      </c>
      <c r="E34" s="111"/>
      <c r="F34" s="115"/>
      <c r="G34" s="115"/>
      <c r="H34" s="115"/>
      <c r="I34" s="115"/>
      <c r="J34" s="115"/>
      <c r="K34" s="115"/>
    </row>
    <row r="35" spans="1:11" s="102" customFormat="1" ht="18" customHeight="1" x14ac:dyDescent="0.25">
      <c r="A35" s="352" t="s">
        <v>670</v>
      </c>
      <c r="B35" s="296" t="e">
        <f>'（５-1）品群別人時生產性（4℃-便當）'!C1</f>
        <v>#DIV/0!</v>
      </c>
      <c r="C35" s="296">
        <v>134.13533424810879</v>
      </c>
      <c r="D35" s="110">
        <v>0</v>
      </c>
      <c r="E35" s="111"/>
      <c r="F35" s="115"/>
      <c r="G35" s="115"/>
      <c r="H35" s="115"/>
      <c r="I35" s="115"/>
      <c r="J35" s="115"/>
      <c r="K35" s="115"/>
    </row>
    <row r="36" spans="1:11" s="102" customFormat="1" ht="18" customHeight="1" x14ac:dyDescent="0.25">
      <c r="A36" s="105"/>
      <c r="B36" s="297"/>
      <c r="C36" s="297"/>
      <c r="D36" s="110">
        <v>0</v>
      </c>
      <c r="E36" s="105"/>
      <c r="F36" s="115"/>
      <c r="G36" s="115"/>
      <c r="H36" s="115"/>
      <c r="I36" s="115"/>
      <c r="J36" s="115"/>
      <c r="K36" s="115"/>
    </row>
    <row r="37" spans="1:11" s="102" customFormat="1" ht="15.75" customHeight="1" x14ac:dyDescent="0.25"/>
    <row r="38" spans="1:11" s="102" customFormat="1" ht="15.75" customHeight="1" x14ac:dyDescent="0.25"/>
    <row r="39" spans="1:11" ht="15.75" customHeight="1" x14ac:dyDescent="0.25">
      <c r="A39" s="215" t="s">
        <v>242</v>
      </c>
    </row>
    <row r="40" spans="1:11" ht="15.75" customHeight="1" x14ac:dyDescent="0.25">
      <c r="A40" s="215" t="s">
        <v>243</v>
      </c>
    </row>
    <row r="41" spans="1:11" ht="15.75" customHeight="1" x14ac:dyDescent="0.25">
      <c r="A41" s="215" t="s">
        <v>245</v>
      </c>
    </row>
  </sheetData>
  <mergeCells count="2">
    <mergeCell ref="A1:K2"/>
    <mergeCell ref="D3:E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92D050"/>
    <outlinePr summaryBelow="0" summaryRight="0"/>
  </sheetPr>
  <dimension ref="A1:Q41"/>
  <sheetViews>
    <sheetView view="pageBreakPreview" zoomScaleNormal="60" zoomScaleSheetLayoutView="100" workbookViewId="0">
      <selection activeCell="B6" sqref="B6"/>
    </sheetView>
  </sheetViews>
  <sheetFormatPr defaultColWidth="12.7109375" defaultRowHeight="15.75" customHeight="1" x14ac:dyDescent="0.25"/>
  <cols>
    <col min="1" max="1" width="27.42578125" style="100" bestFit="1" customWidth="1"/>
    <col min="2" max="2" width="12.7109375" style="100" customWidth="1"/>
    <col min="3" max="4" width="12.7109375" style="100"/>
    <col min="5" max="5" width="16.42578125" style="100" customWidth="1"/>
    <col min="6" max="6" width="2.28515625" style="100" customWidth="1"/>
    <col min="7" max="7" width="24.85546875" style="100" bestFit="1" customWidth="1"/>
    <col min="8" max="10" width="12.7109375" style="100"/>
    <col min="11" max="11" width="16.42578125" style="100" customWidth="1"/>
    <col min="12" max="12" width="12.7109375" style="101"/>
    <col min="13" max="16384" width="12.7109375" style="100"/>
  </cols>
  <sheetData>
    <row r="1" spans="1:12" ht="15.75" customHeight="1" x14ac:dyDescent="0.25">
      <c r="A1" s="438" t="s">
        <v>568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100"/>
    </row>
    <row r="2" spans="1:12" s="101" customFormat="1" ht="15.75" customHeight="1" x14ac:dyDescent="0.25">
      <c r="A2" s="438"/>
      <c r="B2" s="438"/>
      <c r="C2" s="438"/>
      <c r="D2" s="438"/>
      <c r="E2" s="438"/>
      <c r="F2" s="438"/>
      <c r="G2" s="438"/>
      <c r="H2" s="438"/>
      <c r="I2" s="438"/>
      <c r="J2" s="438"/>
      <c r="K2" s="438"/>
    </row>
    <row r="3" spans="1:12" ht="21.6" customHeight="1" x14ac:dyDescent="0.25">
      <c r="A3" s="121" t="s">
        <v>301</v>
      </c>
      <c r="B3" s="290">
        <v>10</v>
      </c>
      <c r="C3" s="121" t="s">
        <v>302</v>
      </c>
      <c r="D3" s="291" t="s">
        <v>828</v>
      </c>
      <c r="E3" s="121" t="s">
        <v>20</v>
      </c>
      <c r="F3" s="439" t="str">
        <f>'生產管理報表(月)'!D3</f>
        <v>屏榮新豐廠</v>
      </c>
      <c r="G3" s="439"/>
      <c r="H3" s="112"/>
      <c r="I3" s="112"/>
      <c r="J3" s="112"/>
      <c r="K3" s="112"/>
    </row>
    <row r="4" spans="1:12" s="102" customFormat="1" ht="15.75" customHeight="1" x14ac:dyDescent="0.25">
      <c r="A4" s="114" t="s">
        <v>569</v>
      </c>
      <c r="B4" s="115"/>
      <c r="C4" s="115"/>
      <c r="D4" s="104"/>
      <c r="E4" s="104" t="s">
        <v>581</v>
      </c>
      <c r="F4" s="115"/>
      <c r="G4" s="114" t="s">
        <v>133</v>
      </c>
      <c r="H4" s="115"/>
      <c r="I4" s="115"/>
      <c r="J4" s="115"/>
      <c r="K4" s="115"/>
    </row>
    <row r="5" spans="1:12" s="106" customFormat="1" ht="15.75" customHeight="1" x14ac:dyDescent="0.25">
      <c r="A5" s="122" t="s">
        <v>206</v>
      </c>
      <c r="B5" s="122" t="s">
        <v>570</v>
      </c>
      <c r="C5" s="122" t="s">
        <v>571</v>
      </c>
      <c r="D5" s="122" t="s">
        <v>2</v>
      </c>
      <c r="E5" s="122" t="s">
        <v>3</v>
      </c>
      <c r="F5" s="117"/>
      <c r="G5" s="122" t="s">
        <v>206</v>
      </c>
      <c r="H5" s="122" t="s">
        <v>70</v>
      </c>
      <c r="I5" s="122" t="s">
        <v>501</v>
      </c>
      <c r="J5" s="122" t="s">
        <v>502</v>
      </c>
      <c r="K5" s="122" t="s">
        <v>3</v>
      </c>
      <c r="L5" s="107" t="s">
        <v>61</v>
      </c>
    </row>
    <row r="6" spans="1:12" s="102" customFormat="1" ht="18" customHeight="1" x14ac:dyDescent="0.25">
      <c r="A6" s="109" t="s">
        <v>25</v>
      </c>
      <c r="B6" s="123">
        <f>'（１）收支狀況'!G72:G72/1000</f>
        <v>38039.754970000009</v>
      </c>
      <c r="C6" s="123">
        <v>37041.130530000002</v>
      </c>
      <c r="D6" s="123">
        <f t="shared" ref="D6:D11" si="0">B6-C6</f>
        <v>998.62444000000687</v>
      </c>
      <c r="E6" s="303">
        <f>'（１）收支狀況'!H66:H66/1000</f>
        <v>68840.50894</v>
      </c>
      <c r="F6" s="115"/>
      <c r="G6" s="109" t="s">
        <v>503</v>
      </c>
      <c r="H6" s="304">
        <v>150.5</v>
      </c>
      <c r="I6" s="304">
        <f>'（２）ＫＰＩ達成進度'!G72</f>
        <v>146.75714285714284</v>
      </c>
      <c r="J6" s="125">
        <v>146.45714285714286</v>
      </c>
      <c r="K6" s="304">
        <f>'（２）ＫＰＩ達成進度'!H66</f>
        <v>146.78461538461539</v>
      </c>
      <c r="L6" s="103" t="s">
        <v>204</v>
      </c>
    </row>
    <row r="7" spans="1:12" s="102" customFormat="1" ht="18" customHeight="1" x14ac:dyDescent="0.25">
      <c r="A7" s="109" t="s">
        <v>26</v>
      </c>
      <c r="B7" s="123">
        <f>'（１）收支狀況'!J72:J72</f>
        <v>1166245</v>
      </c>
      <c r="C7" s="123">
        <v>1146243</v>
      </c>
      <c r="D7" s="123">
        <f>B7-C7</f>
        <v>20002</v>
      </c>
      <c r="E7" s="303">
        <f>'（１）收支狀況'!K66:K66</f>
        <v>2119105</v>
      </c>
      <c r="F7" s="115"/>
      <c r="G7" s="109" t="s">
        <v>504</v>
      </c>
      <c r="H7" s="285">
        <v>0.8</v>
      </c>
      <c r="I7" s="285">
        <f>'（２）ＫＰＩ達成進度'!J72</f>
        <v>0.97513051732320843</v>
      </c>
      <c r="J7" s="124">
        <v>0.9731371618414808</v>
      </c>
      <c r="K7" s="285">
        <f>'（２）ＫＰＩ達成進度'!K66</f>
        <v>0.97531305903398924</v>
      </c>
      <c r="L7" s="103" t="s">
        <v>4</v>
      </c>
    </row>
    <row r="8" spans="1:12" s="102" customFormat="1" ht="18" customHeight="1" x14ac:dyDescent="0.25">
      <c r="A8" s="109" t="s">
        <v>5</v>
      </c>
      <c r="B8" s="123">
        <f>'（１）收支狀況'!M72:M72/1000</f>
        <v>26763.704034376806</v>
      </c>
      <c r="C8" s="123">
        <v>25894.137464835567</v>
      </c>
      <c r="D8" s="123">
        <f>B8-C8</f>
        <v>869.56656954123901</v>
      </c>
      <c r="E8" s="303">
        <f>'（１）收支狀況'!N66:N66/1000</f>
        <v>48318.206438853616</v>
      </c>
      <c r="F8" s="115"/>
      <c r="G8" s="109" t="s">
        <v>207</v>
      </c>
      <c r="H8" s="286">
        <v>2.5000000000000001E-3</v>
      </c>
      <c r="I8" s="286">
        <f>'（２）ＫＰＩ達成進度'!M72</f>
        <v>2.4217523495871848E-3</v>
      </c>
      <c r="J8" s="286">
        <v>2.4197510056832854E-3</v>
      </c>
      <c r="K8" s="286">
        <f>'（２）ＫＰＩ達成進度'!N66</f>
        <v>2.4189558297293416E-3</v>
      </c>
      <c r="L8" s="103" t="s">
        <v>56</v>
      </c>
    </row>
    <row r="9" spans="1:12" s="102" customFormat="1" ht="18" customHeight="1" x14ac:dyDescent="0.25">
      <c r="A9" s="109" t="s">
        <v>6</v>
      </c>
      <c r="B9" s="285">
        <f>'（１）收支狀況'!P72</f>
        <v>0.70357193561009956</v>
      </c>
      <c r="C9" s="285">
        <v>0.69906444793480671</v>
      </c>
      <c r="D9" s="285">
        <f t="shared" si="0"/>
        <v>4.5074876752928539E-3</v>
      </c>
      <c r="E9" s="285">
        <f>'（１）收支狀況'!Q66</f>
        <v>0.70188624667151711</v>
      </c>
      <c r="F9" s="115"/>
      <c r="G9" s="109" t="s">
        <v>208</v>
      </c>
      <c r="H9" s="124">
        <v>4.0000000000000001E-3</v>
      </c>
      <c r="I9" s="124">
        <f>'（２）ＫＰＩ達成進度'!P72</f>
        <v>7.359721334263796E-3</v>
      </c>
      <c r="J9" s="124">
        <v>7.3152535785956877E-3</v>
      </c>
      <c r="K9" s="124">
        <f>'（２）ＫＰＩ達成進度'!Q66</f>
        <v>7.3188614198427407E-3</v>
      </c>
      <c r="L9" s="103" t="s">
        <v>99</v>
      </c>
    </row>
    <row r="10" spans="1:12" s="102" customFormat="1" ht="18" customHeight="1" x14ac:dyDescent="0.25">
      <c r="A10" s="109" t="s">
        <v>65</v>
      </c>
      <c r="B10" s="123">
        <f>'（１）收支狀況'!S72:S72/1000</f>
        <v>6494.3503600000004</v>
      </c>
      <c r="C10" s="123">
        <v>6589.7489420000002</v>
      </c>
      <c r="D10" s="123">
        <f t="shared" si="0"/>
        <v>-95.398581999999806</v>
      </c>
      <c r="E10" s="303">
        <f>'（１）收支狀況'!T66:T66/1000</f>
        <v>12053.477277999997</v>
      </c>
      <c r="F10" s="115"/>
      <c r="G10" s="109" t="s">
        <v>572</v>
      </c>
      <c r="H10" s="285">
        <v>0.8</v>
      </c>
      <c r="I10" s="285">
        <f>'（２）ＫＰＩ達成進度'!S72</f>
        <v>0.79999999999999993</v>
      </c>
      <c r="J10" s="285">
        <v>0.79999999999999993</v>
      </c>
      <c r="K10" s="285">
        <f>'（２）ＫＰＩ達成進度'!T66</f>
        <v>0.8</v>
      </c>
      <c r="L10" s="103" t="s">
        <v>7</v>
      </c>
    </row>
    <row r="11" spans="1:12" s="102" customFormat="1" ht="18" customHeight="1" x14ac:dyDescent="0.25">
      <c r="A11" s="109" t="s">
        <v>66</v>
      </c>
      <c r="B11" s="285">
        <f>'（１）收支狀況'!V72:V72</f>
        <v>0.17072534681471424</v>
      </c>
      <c r="C11" s="285">
        <v>0.17790355876592084</v>
      </c>
      <c r="D11" s="285">
        <f t="shared" si="0"/>
        <v>-7.1782119512066034E-3</v>
      </c>
      <c r="E11" s="285">
        <f>'（１）收支狀況'!W66:W66</f>
        <v>0.1750927973020299</v>
      </c>
      <c r="F11" s="115"/>
      <c r="G11" s="109" t="s">
        <v>573</v>
      </c>
      <c r="H11" s="285">
        <v>1</v>
      </c>
      <c r="I11" s="285">
        <f>'（２）ＫＰＩ達成進度'!V72</f>
        <v>0.75</v>
      </c>
      <c r="J11" s="285">
        <v>0.75</v>
      </c>
      <c r="K11" s="285">
        <f>'（２）ＫＰＩ達成進度'!W66</f>
        <v>0.75</v>
      </c>
      <c r="L11" s="103" t="s">
        <v>63</v>
      </c>
    </row>
    <row r="12" spans="1:12" s="102" customFormat="1" ht="9.6" customHeight="1" x14ac:dyDescent="0.25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</row>
    <row r="13" spans="1:12" s="102" customFormat="1" ht="15.75" customHeight="1" x14ac:dyDescent="0.25">
      <c r="A13" s="116" t="s">
        <v>33</v>
      </c>
      <c r="B13" s="115"/>
      <c r="C13" s="115"/>
      <c r="D13" s="115"/>
      <c r="E13" s="358" t="s">
        <v>24</v>
      </c>
      <c r="F13" s="115"/>
      <c r="G13" s="116" t="s">
        <v>148</v>
      </c>
      <c r="H13" s="115"/>
      <c r="I13" s="115"/>
      <c r="J13" s="115"/>
      <c r="K13" s="358" t="s">
        <v>657</v>
      </c>
    </row>
    <row r="14" spans="1:12" s="108" customFormat="1" ht="14.25" x14ac:dyDescent="0.25">
      <c r="A14" s="109" t="s">
        <v>193</v>
      </c>
      <c r="B14" s="127" t="s">
        <v>501</v>
      </c>
      <c r="C14" s="127" t="s">
        <v>42</v>
      </c>
      <c r="D14" s="127" t="s">
        <v>502</v>
      </c>
      <c r="E14" s="127" t="s">
        <v>69</v>
      </c>
      <c r="F14" s="118"/>
      <c r="G14" s="109" t="s">
        <v>193</v>
      </c>
      <c r="H14" s="127" t="s">
        <v>501</v>
      </c>
      <c r="I14" s="127" t="s">
        <v>42</v>
      </c>
      <c r="J14" s="127" t="s">
        <v>502</v>
      </c>
      <c r="K14" s="127" t="s">
        <v>69</v>
      </c>
    </row>
    <row r="15" spans="1:12" s="102" customFormat="1" ht="18" customHeight="1" x14ac:dyDescent="0.25">
      <c r="A15" s="109" t="s">
        <v>226</v>
      </c>
      <c r="B15" s="123">
        <f>SUM('（３）業績構成比'!M74:M80)/1000</f>
        <v>9076.4818799999994</v>
      </c>
      <c r="C15" s="285">
        <f>IFERROR(B15/$B$6,"")</f>
        <v>0.23860516155159653</v>
      </c>
      <c r="D15" s="298">
        <v>0.24943554442856256</v>
      </c>
      <c r="E15" s="285">
        <f>IFERROR(C15-D15,"")</f>
        <v>-1.0830382876966027E-2</v>
      </c>
      <c r="F15" s="115"/>
      <c r="G15" s="109" t="s">
        <v>226</v>
      </c>
      <c r="H15" s="123">
        <f>SUM('（４）訂單數量構成比'!M74:M80)</f>
        <v>170302</v>
      </c>
      <c r="I15" s="285">
        <f t="shared" ref="I15:I23" si="1">IFERROR(H15/$B$7,"")</f>
        <v>0.14602592079708809</v>
      </c>
      <c r="J15" s="298">
        <v>0.15130037871550797</v>
      </c>
      <c r="K15" s="285">
        <f t="shared" ref="K15:K23" si="2">IFERROR(I15-J15,"")</f>
        <v>-5.2744579184198781E-3</v>
      </c>
    </row>
    <row r="16" spans="1:12" s="102" customFormat="1" ht="18" customHeight="1" x14ac:dyDescent="0.25">
      <c r="A16" s="109" t="s">
        <v>228</v>
      </c>
      <c r="B16" s="123">
        <f>SUM('（３）業績構成比'!Q74:Q80)/1000</f>
        <v>0</v>
      </c>
      <c r="C16" s="285">
        <f t="shared" ref="C16:C23" si="3">IFERROR(B16/$B$6,"")</f>
        <v>0</v>
      </c>
      <c r="D16" s="298">
        <v>0</v>
      </c>
      <c r="E16" s="285">
        <f t="shared" ref="E16:E23" si="4">IFERROR(C16-D16,"")</f>
        <v>0</v>
      </c>
      <c r="F16" s="115"/>
      <c r="G16" s="109" t="s">
        <v>228</v>
      </c>
      <c r="H16" s="123">
        <v>0</v>
      </c>
      <c r="I16" s="285">
        <f t="shared" si="1"/>
        <v>0</v>
      </c>
      <c r="J16" s="298">
        <v>0</v>
      </c>
      <c r="K16" s="285">
        <f t="shared" si="2"/>
        <v>0</v>
      </c>
    </row>
    <row r="17" spans="1:17" s="102" customFormat="1" ht="18" customHeight="1" x14ac:dyDescent="0.25">
      <c r="A17" s="109" t="s">
        <v>574</v>
      </c>
      <c r="B17" s="123">
        <f>SUM('（３）業績構成比'!S74:S80)/1000</f>
        <v>0</v>
      </c>
      <c r="C17" s="285">
        <f t="shared" si="3"/>
        <v>0</v>
      </c>
      <c r="D17" s="298">
        <v>0</v>
      </c>
      <c r="E17" s="285">
        <f t="shared" si="4"/>
        <v>0</v>
      </c>
      <c r="F17" s="115"/>
      <c r="G17" s="109" t="s">
        <v>575</v>
      </c>
      <c r="H17" s="123">
        <v>0</v>
      </c>
      <c r="I17" s="285">
        <f t="shared" si="1"/>
        <v>0</v>
      </c>
      <c r="J17" s="298">
        <v>0</v>
      </c>
      <c r="K17" s="285">
        <f t="shared" si="2"/>
        <v>0</v>
      </c>
    </row>
    <row r="18" spans="1:17" s="102" customFormat="1" ht="18" customHeight="1" x14ac:dyDescent="0.25">
      <c r="A18" s="109" t="s">
        <v>230</v>
      </c>
      <c r="B18" s="123">
        <f>SUM('（３）業績構成比'!U74:U80)/1000</f>
        <v>946.62416000000007</v>
      </c>
      <c r="C18" s="285">
        <f>IFERROR(B18/$B$6,"")</f>
        <v>2.488512769723553E-2</v>
      </c>
      <c r="D18" s="298">
        <v>2.4756640169427354E-2</v>
      </c>
      <c r="E18" s="285">
        <f t="shared" si="4"/>
        <v>1.2848752780817568E-4</v>
      </c>
      <c r="F18" s="115"/>
      <c r="G18" s="109" t="s">
        <v>230</v>
      </c>
      <c r="H18" s="123">
        <f>SUM('（４）訂單數量構成比'!U74:U80)</f>
        <v>22632</v>
      </c>
      <c r="I18" s="285">
        <f t="shared" si="1"/>
        <v>1.9405870979082439E-2</v>
      </c>
      <c r="J18" s="298">
        <v>1.9115492962661493E-2</v>
      </c>
      <c r="K18" s="285">
        <f t="shared" si="2"/>
        <v>2.9037801642094532E-4</v>
      </c>
    </row>
    <row r="19" spans="1:17" s="102" customFormat="1" ht="18" customHeight="1" x14ac:dyDescent="0.25">
      <c r="A19" s="109" t="s">
        <v>241</v>
      </c>
      <c r="B19" s="123">
        <f>SUM('（３）業績構成比'!W74:W80)/1000</f>
        <v>13898.939839999999</v>
      </c>
      <c r="C19" s="285">
        <f t="shared" si="3"/>
        <v>0.36537932094886982</v>
      </c>
      <c r="D19" s="298">
        <v>0.39544399780499895</v>
      </c>
      <c r="E19" s="285">
        <f t="shared" si="4"/>
        <v>-3.0064676856129124E-2</v>
      </c>
      <c r="F19" s="115"/>
      <c r="G19" s="109" t="s">
        <v>241</v>
      </c>
      <c r="H19" s="123">
        <f>SUM('（４）訂單數量構成比'!W74:W80)</f>
        <v>565182</v>
      </c>
      <c r="I19" s="285">
        <f t="shared" si="1"/>
        <v>0.48461686866824721</v>
      </c>
      <c r="J19" s="298">
        <v>0.51957481964993457</v>
      </c>
      <c r="K19" s="285">
        <f t="shared" si="2"/>
        <v>-3.4957950981687358E-2</v>
      </c>
    </row>
    <row r="20" spans="1:17" s="102" customFormat="1" ht="18" customHeight="1" x14ac:dyDescent="0.25">
      <c r="A20" s="109" t="s">
        <v>244</v>
      </c>
      <c r="B20" s="123">
        <f>SUM('（３）業績構成比'!Y74:Y80)/1000</f>
        <v>7980.1998400000002</v>
      </c>
      <c r="C20" s="285">
        <f t="shared" si="3"/>
        <v>0.2097857845376126</v>
      </c>
      <c r="D20" s="298">
        <v>0.16018384550100281</v>
      </c>
      <c r="E20" s="285">
        <f t="shared" si="4"/>
        <v>4.9601939036609782E-2</v>
      </c>
      <c r="F20" s="115"/>
      <c r="G20" s="109" t="s">
        <v>576</v>
      </c>
      <c r="H20" s="123">
        <f>SUM('（４）訂單數量構成比'!Y74:Y80)</f>
        <v>252639</v>
      </c>
      <c r="I20" s="285">
        <f t="shared" si="1"/>
        <v>0.21662600911472291</v>
      </c>
      <c r="J20" s="298">
        <v>0.17082939655901933</v>
      </c>
      <c r="K20" s="285">
        <f t="shared" si="2"/>
        <v>4.5796612555703581E-2</v>
      </c>
    </row>
    <row r="21" spans="1:17" s="102" customFormat="1" ht="18" customHeight="1" x14ac:dyDescent="0.25">
      <c r="A21" s="109" t="s">
        <v>240</v>
      </c>
      <c r="B21" s="123">
        <f>SUM('（３）業績構成比'!AA74:AA80)/1000</f>
        <v>6137.5092500000001</v>
      </c>
      <c r="C21" s="285">
        <f t="shared" si="3"/>
        <v>0.16134460526468525</v>
      </c>
      <c r="D21" s="298">
        <v>0.17017997209600824</v>
      </c>
      <c r="E21" s="285">
        <f t="shared" si="4"/>
        <v>-8.8353668313229938E-3</v>
      </c>
      <c r="F21" s="115"/>
      <c r="G21" s="109" t="s">
        <v>240</v>
      </c>
      <c r="H21" s="123">
        <f>SUM('（４）訂單數量構成比'!AA74:AA80)</f>
        <v>155490</v>
      </c>
      <c r="I21" s="285">
        <f t="shared" si="1"/>
        <v>0.13332533044085934</v>
      </c>
      <c r="J21" s="298">
        <v>0.13917991211287659</v>
      </c>
      <c r="K21" s="285">
        <f t="shared" si="2"/>
        <v>-5.854581672017245E-3</v>
      </c>
    </row>
    <row r="22" spans="1:17" s="102" customFormat="1" ht="18" customHeight="1" x14ac:dyDescent="0.25">
      <c r="A22" s="352" t="s">
        <v>654</v>
      </c>
      <c r="B22" s="123">
        <f>SUM('（３）業績構成比'!O74:O80)/1000</f>
        <v>0</v>
      </c>
      <c r="C22" s="285">
        <f t="shared" si="3"/>
        <v>0</v>
      </c>
      <c r="D22" s="285">
        <v>0</v>
      </c>
      <c r="E22" s="285">
        <f t="shared" si="4"/>
        <v>0</v>
      </c>
      <c r="F22" s="115"/>
      <c r="G22" s="352" t="s">
        <v>654</v>
      </c>
      <c r="H22" s="123">
        <f>SUM('（４）訂單數量構成比'!O74:O80)</f>
        <v>0</v>
      </c>
      <c r="I22" s="285">
        <f t="shared" si="1"/>
        <v>0</v>
      </c>
      <c r="J22" s="285">
        <v>0</v>
      </c>
      <c r="K22" s="285">
        <f t="shared" si="2"/>
        <v>0</v>
      </c>
    </row>
    <row r="23" spans="1:17" s="102" customFormat="1" ht="18" customHeight="1" x14ac:dyDescent="0.25">
      <c r="A23" s="109"/>
      <c r="B23" s="123"/>
      <c r="C23" s="285">
        <f t="shared" si="3"/>
        <v>0</v>
      </c>
      <c r="D23" s="285">
        <v>0</v>
      </c>
      <c r="E23" s="285">
        <f t="shared" si="4"/>
        <v>0</v>
      </c>
      <c r="F23" s="115"/>
      <c r="G23" s="109"/>
      <c r="H23" s="123"/>
      <c r="I23" s="285">
        <f t="shared" si="1"/>
        <v>0</v>
      </c>
      <c r="J23" s="285">
        <v>0</v>
      </c>
      <c r="K23" s="285">
        <f t="shared" si="2"/>
        <v>0</v>
      </c>
    </row>
    <row r="24" spans="1:17" s="102" customFormat="1" ht="15.75" customHeight="1" x14ac:dyDescent="0.25">
      <c r="A24" s="115"/>
      <c r="B24" s="115"/>
      <c r="C24" s="299">
        <f t="shared" ref="C24:D24" si="5">SUM(C15:C23)</f>
        <v>0.99999999999999956</v>
      </c>
      <c r="D24" s="337">
        <f t="shared" si="5"/>
        <v>0.99999999999999989</v>
      </c>
      <c r="E24" s="115"/>
      <c r="F24" s="115"/>
      <c r="G24" s="115"/>
      <c r="H24" s="115"/>
      <c r="I24" s="299">
        <f t="shared" ref="I24" si="6">SUM(I15:I23)</f>
        <v>1</v>
      </c>
      <c r="J24" s="337">
        <f>SUM(J15:J23)</f>
        <v>0.99999999999999989</v>
      </c>
      <c r="K24" s="115"/>
    </row>
    <row r="25" spans="1:17" s="102" customFormat="1" ht="9.6" customHeight="1" x14ac:dyDescent="0.25">
      <c r="A25" s="120"/>
      <c r="B25" s="115"/>
      <c r="C25" s="115"/>
      <c r="D25" s="115"/>
      <c r="E25" s="115"/>
      <c r="F25" s="115"/>
      <c r="G25" s="115"/>
      <c r="H25" s="115"/>
      <c r="I25" s="115"/>
      <c r="J25" s="115"/>
      <c r="K25" s="115"/>
    </row>
    <row r="26" spans="1:17" s="102" customFormat="1" ht="15.75" customHeight="1" x14ac:dyDescent="0.25">
      <c r="A26" s="116" t="s">
        <v>577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</row>
    <row r="27" spans="1:17" s="102" customFormat="1" ht="15.75" customHeight="1" x14ac:dyDescent="0.25">
      <c r="A27" s="109" t="s">
        <v>193</v>
      </c>
      <c r="B27" s="109" t="s">
        <v>501</v>
      </c>
      <c r="C27" s="109" t="s">
        <v>502</v>
      </c>
      <c r="D27" s="109" t="s">
        <v>2</v>
      </c>
      <c r="E27" s="109" t="s">
        <v>3</v>
      </c>
      <c r="F27" s="115"/>
      <c r="G27" s="115"/>
      <c r="H27" s="115"/>
      <c r="I27" s="115"/>
      <c r="J27" s="115"/>
      <c r="K27" s="115"/>
    </row>
    <row r="28" spans="1:17" s="102" customFormat="1" ht="18" customHeight="1" x14ac:dyDescent="0.25">
      <c r="A28" s="109" t="s">
        <v>226</v>
      </c>
      <c r="B28" s="296">
        <f>'（５-1）品群別人時生產性（4℃-主食）'!L207</f>
        <v>117.68197727098215</v>
      </c>
      <c r="C28" s="296">
        <v>117.57454011348624</v>
      </c>
      <c r="D28" s="300">
        <f>B28-C28</f>
        <v>0.10743715749590876</v>
      </c>
      <c r="E28" s="301">
        <f>'（５-1）品群別人時生產性（4℃-主食）'!C1</f>
        <v>117.6282586922342</v>
      </c>
      <c r="F28" s="115"/>
      <c r="G28" s="305"/>
      <c r="H28" s="305"/>
      <c r="I28" s="305"/>
      <c r="J28" s="305"/>
      <c r="K28" s="305"/>
      <c r="L28" s="128"/>
      <c r="M28" s="128"/>
      <c r="N28" s="128"/>
      <c r="O28" s="128"/>
      <c r="P28" s="129"/>
      <c r="Q28" s="129"/>
    </row>
    <row r="29" spans="1:17" s="102" customFormat="1" ht="18" customHeight="1" x14ac:dyDescent="0.25">
      <c r="A29" s="109" t="s">
        <v>578</v>
      </c>
      <c r="B29" s="296">
        <v>0</v>
      </c>
      <c r="C29" s="296">
        <v>0</v>
      </c>
      <c r="D29" s="300">
        <f t="shared" ref="D29:D35" si="7">B29-C29</f>
        <v>0</v>
      </c>
      <c r="E29" s="301">
        <v>0</v>
      </c>
      <c r="F29" s="115"/>
      <c r="G29" s="306"/>
      <c r="H29" s="306"/>
      <c r="I29" s="307"/>
      <c r="J29" s="308"/>
      <c r="K29" s="309"/>
      <c r="L29" s="134"/>
      <c r="M29" s="135"/>
      <c r="N29" s="134"/>
      <c r="O29" s="134"/>
      <c r="P29" s="134"/>
      <c r="Q29" s="134"/>
    </row>
    <row r="30" spans="1:17" s="102" customFormat="1" ht="18" customHeight="1" x14ac:dyDescent="0.25">
      <c r="A30" s="109" t="s">
        <v>579</v>
      </c>
      <c r="B30" s="296">
        <v>0</v>
      </c>
      <c r="C30" s="296">
        <v>0</v>
      </c>
      <c r="D30" s="300">
        <f t="shared" si="7"/>
        <v>0</v>
      </c>
      <c r="E30" s="301">
        <v>0</v>
      </c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</row>
    <row r="31" spans="1:17" s="102" customFormat="1" ht="18" customHeight="1" x14ac:dyDescent="0.25">
      <c r="A31" s="109" t="s">
        <v>230</v>
      </c>
      <c r="B31" s="296">
        <f>'（５-4）品群別人時生產性（4℃-微波小吃)'!L207</f>
        <v>84.577141272735375</v>
      </c>
      <c r="C31" s="296">
        <v>84.207856474205386</v>
      </c>
      <c r="D31" s="300">
        <f t="shared" si="7"/>
        <v>0.36928479852998919</v>
      </c>
      <c r="E31" s="301">
        <f>'（５-4）品群別人時生產性（4℃-微波小吃)'!C1</f>
        <v>84.392498873470373</v>
      </c>
      <c r="F31" s="115"/>
      <c r="G31" s="115"/>
      <c r="H31" s="115"/>
      <c r="I31" s="115"/>
      <c r="J31" s="115"/>
      <c r="K31" s="115"/>
    </row>
    <row r="32" spans="1:17" s="102" customFormat="1" ht="18" customHeight="1" x14ac:dyDescent="0.25">
      <c r="A32" s="109" t="s">
        <v>241</v>
      </c>
      <c r="B32" s="296">
        <f>'（５-5）品群別人時生產性（4℃-三明治)'!L228</f>
        <v>132.73286641992172</v>
      </c>
      <c r="C32" s="296">
        <v>132.86142595510105</v>
      </c>
      <c r="D32" s="300">
        <f t="shared" si="7"/>
        <v>-0.12855953517933472</v>
      </c>
      <c r="E32" s="301">
        <f>'（５-5）品群別人時生產性（4℃-三明治)'!C1</f>
        <v>132.79714618751137</v>
      </c>
      <c r="F32" s="115"/>
      <c r="G32" s="115"/>
      <c r="H32" s="115"/>
      <c r="I32" s="115"/>
      <c r="J32" s="115"/>
      <c r="K32" s="115"/>
    </row>
    <row r="33" spans="1:11" s="102" customFormat="1" ht="18" customHeight="1" x14ac:dyDescent="0.25">
      <c r="A33" s="109" t="s">
        <v>580</v>
      </c>
      <c r="B33" s="296">
        <f>'（５-6）品群別人時生產性（4℃-調理麵包)'!L207</f>
        <v>293.11240634811759</v>
      </c>
      <c r="C33" s="296">
        <v>280.26677061553124</v>
      </c>
      <c r="D33" s="300">
        <f t="shared" si="7"/>
        <v>12.845635732586345</v>
      </c>
      <c r="E33" s="301">
        <f>'（５-6）品群別人時生產性（4℃-調理麵包)'!C1</f>
        <v>286.68958848182444</v>
      </c>
      <c r="F33" s="115"/>
      <c r="G33" s="115"/>
      <c r="H33" s="115"/>
      <c r="I33" s="115"/>
      <c r="J33" s="115"/>
      <c r="K33" s="115"/>
    </row>
    <row r="34" spans="1:11" s="102" customFormat="1" ht="18" customHeight="1" x14ac:dyDescent="0.25">
      <c r="A34" s="109" t="s">
        <v>240</v>
      </c>
      <c r="B34" s="296">
        <f>'（５-7）品群別人時生產性（4℃-沙拉)'!L207</f>
        <v>105.85411211955888</v>
      </c>
      <c r="C34" s="296">
        <v>106.01762060334848</v>
      </c>
      <c r="D34" s="300">
        <f t="shared" si="7"/>
        <v>-0.16350848378959881</v>
      </c>
      <c r="E34" s="301">
        <f>'（５-7）品群別人時生產性（4℃-沙拉)'!C1</f>
        <v>105.93586636145368</v>
      </c>
      <c r="F34" s="115"/>
      <c r="G34" s="115"/>
      <c r="H34" s="115"/>
      <c r="I34" s="115"/>
      <c r="J34" s="115"/>
      <c r="K34" s="115"/>
    </row>
    <row r="35" spans="1:11" s="102" customFormat="1" ht="18" customHeight="1" x14ac:dyDescent="0.25">
      <c r="A35" s="352" t="s">
        <v>655</v>
      </c>
      <c r="B35" s="296" t="str">
        <f>'（５-1）品群別人時生產性（4℃-便當）'!L207</f>
        <v>-</v>
      </c>
      <c r="C35" s="296" t="s">
        <v>8</v>
      </c>
      <c r="D35" s="300" t="e">
        <f t="shared" si="7"/>
        <v>#VALUE!</v>
      </c>
      <c r="E35" s="301" t="e">
        <f>'（５-1）品群別人時生產性（4℃-便當）'!C1</f>
        <v>#DIV/0!</v>
      </c>
      <c r="F35" s="115"/>
      <c r="G35" s="115"/>
      <c r="H35" s="115"/>
      <c r="I35" s="115"/>
      <c r="J35" s="115"/>
      <c r="K35" s="115"/>
    </row>
    <row r="36" spans="1:11" s="102" customFormat="1" ht="18" customHeight="1" x14ac:dyDescent="0.25">
      <c r="A36" s="105"/>
      <c r="B36" s="297"/>
      <c r="C36" s="105"/>
      <c r="D36" s="110">
        <v>0</v>
      </c>
      <c r="E36" s="302"/>
      <c r="F36" s="115"/>
      <c r="G36" s="115"/>
      <c r="H36" s="115"/>
      <c r="I36" s="115"/>
      <c r="J36" s="115"/>
      <c r="K36" s="115"/>
    </row>
    <row r="37" spans="1:11" s="102" customFormat="1" ht="15.75" customHeight="1" x14ac:dyDescent="0.25"/>
    <row r="38" spans="1:11" s="102" customFormat="1" ht="15.75" customHeight="1" x14ac:dyDescent="0.25"/>
    <row r="39" spans="1:11" ht="15.75" customHeight="1" x14ac:dyDescent="0.25">
      <c r="A39" s="215" t="s">
        <v>242</v>
      </c>
    </row>
    <row r="40" spans="1:11" ht="15.75" customHeight="1" x14ac:dyDescent="0.25">
      <c r="A40" s="215" t="s">
        <v>243</v>
      </c>
    </row>
    <row r="41" spans="1:11" ht="15.75" customHeight="1" x14ac:dyDescent="0.25">
      <c r="A41" s="215" t="s">
        <v>245</v>
      </c>
    </row>
  </sheetData>
  <mergeCells count="2">
    <mergeCell ref="A1:K2"/>
    <mergeCell ref="F3:G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FFFFCC"/>
  </sheetPr>
  <dimension ref="B2:W133"/>
  <sheetViews>
    <sheetView zoomScale="85" zoomScaleNormal="8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G72" sqref="G72:G78"/>
    </sheetView>
  </sheetViews>
  <sheetFormatPr defaultColWidth="8.85546875" defaultRowHeight="14.25" x14ac:dyDescent="0.25"/>
  <cols>
    <col min="1" max="1" width="0" style="79" hidden="1" customWidth="1"/>
    <col min="2" max="2" width="11.5703125" style="78" bestFit="1" customWidth="1"/>
    <col min="3" max="3" width="8.85546875" style="79"/>
    <col min="4" max="4" width="10.42578125" style="80" bestFit="1" customWidth="1"/>
    <col min="5" max="5" width="3.85546875" style="80" bestFit="1" customWidth="1"/>
    <col min="6" max="6" width="15.28515625" style="83" bestFit="1" customWidth="1"/>
    <col min="7" max="8" width="16.5703125" style="83" bestFit="1" customWidth="1"/>
    <col min="9" max="9" width="11.7109375" style="84" bestFit="1" customWidth="1"/>
    <col min="10" max="11" width="13.140625" style="84" bestFit="1" customWidth="1"/>
    <col min="12" max="12" width="15.28515625" style="84" bestFit="1" customWidth="1"/>
    <col min="13" max="13" width="16.5703125" style="84" bestFit="1" customWidth="1"/>
    <col min="14" max="14" width="18.28515625" style="85" bestFit="1" customWidth="1"/>
    <col min="15" max="15" width="8.7109375" style="86" bestFit="1" customWidth="1"/>
    <col min="16" max="16" width="9.140625" style="86" bestFit="1" customWidth="1"/>
    <col min="17" max="17" width="10.42578125" style="86" customWidth="1"/>
    <col min="18" max="18" width="19" style="85" bestFit="1" customWidth="1"/>
    <col min="19" max="19" width="15.28515625" style="85" bestFit="1" customWidth="1"/>
    <col min="20" max="20" width="16.5703125" style="85" bestFit="1" customWidth="1"/>
    <col min="21" max="21" width="8.7109375" style="86" bestFit="1" customWidth="1"/>
    <col min="22" max="22" width="9.140625" style="79" bestFit="1" customWidth="1"/>
    <col min="23" max="23" width="12.5703125" style="79" customWidth="1"/>
    <col min="24" max="16384" width="8.85546875" style="79"/>
  </cols>
  <sheetData>
    <row r="2" spans="2:23" ht="37.9" customHeight="1" x14ac:dyDescent="0.25">
      <c r="B2" s="447" t="s">
        <v>129</v>
      </c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  <c r="T2" s="447"/>
      <c r="U2" s="447"/>
      <c r="V2" s="447"/>
      <c r="W2" s="447"/>
    </row>
    <row r="3" spans="2:23" s="80" customFormat="1" ht="23.45" customHeight="1" x14ac:dyDescent="0.25">
      <c r="B3" s="451" t="s">
        <v>125</v>
      </c>
      <c r="C3" s="452" t="s">
        <v>122</v>
      </c>
      <c r="D3" s="453" t="s">
        <v>106</v>
      </c>
      <c r="E3" s="453"/>
      <c r="F3" s="450" t="s">
        <v>126</v>
      </c>
      <c r="G3" s="450"/>
      <c r="H3" s="450"/>
      <c r="I3" s="448" t="s">
        <v>127</v>
      </c>
      <c r="J3" s="448"/>
      <c r="K3" s="448"/>
      <c r="L3" s="449" t="s">
        <v>128</v>
      </c>
      <c r="M3" s="449"/>
      <c r="N3" s="449"/>
      <c r="O3" s="443" t="s">
        <v>130</v>
      </c>
      <c r="P3" s="443"/>
      <c r="Q3" s="443"/>
      <c r="R3" s="454" t="s">
        <v>131</v>
      </c>
      <c r="S3" s="454"/>
      <c r="T3" s="454"/>
      <c r="U3" s="443" t="s">
        <v>132</v>
      </c>
      <c r="V3" s="443"/>
      <c r="W3" s="443"/>
    </row>
    <row r="4" spans="2:23" s="80" customFormat="1" ht="23.45" customHeight="1" x14ac:dyDescent="0.25">
      <c r="B4" s="451"/>
      <c r="C4" s="452"/>
      <c r="D4" s="453"/>
      <c r="E4" s="453"/>
      <c r="F4" s="74" t="s">
        <v>118</v>
      </c>
      <c r="G4" s="74" t="s">
        <v>123</v>
      </c>
      <c r="H4" s="74" t="s">
        <v>124</v>
      </c>
      <c r="I4" s="88" t="s">
        <v>118</v>
      </c>
      <c r="J4" s="88" t="s">
        <v>123</v>
      </c>
      <c r="K4" s="88" t="s">
        <v>124</v>
      </c>
      <c r="L4" s="87" t="s">
        <v>118</v>
      </c>
      <c r="M4" s="87" t="s">
        <v>123</v>
      </c>
      <c r="N4" s="87" t="s">
        <v>124</v>
      </c>
      <c r="O4" s="81" t="s">
        <v>118</v>
      </c>
      <c r="P4" s="81" t="s">
        <v>123</v>
      </c>
      <c r="Q4" s="81" t="s">
        <v>124</v>
      </c>
      <c r="R4" s="81" t="s">
        <v>118</v>
      </c>
      <c r="S4" s="81" t="s">
        <v>123</v>
      </c>
      <c r="T4" s="81" t="s">
        <v>124</v>
      </c>
      <c r="U4" s="81" t="s">
        <v>118</v>
      </c>
      <c r="V4" s="81" t="s">
        <v>123</v>
      </c>
      <c r="W4" s="81" t="s">
        <v>124</v>
      </c>
    </row>
    <row r="5" spans="2:23" hidden="1" x14ac:dyDescent="0.25">
      <c r="B5" s="445">
        <f>D17</f>
        <v>45882</v>
      </c>
      <c r="C5" s="446" t="s">
        <v>121</v>
      </c>
      <c r="D5" s="82">
        <v>45870</v>
      </c>
      <c r="E5" s="82" t="s">
        <v>116</v>
      </c>
      <c r="F5" s="270">
        <f>'（３）業績構成比'!F7</f>
        <v>4376902.38</v>
      </c>
      <c r="G5" s="440">
        <f>SUM(F5:F8)</f>
        <v>20827993.370000001</v>
      </c>
      <c r="H5" s="440">
        <f>SUM(F5:F35)</f>
        <v>170636491.06999996</v>
      </c>
      <c r="I5" s="289">
        <f>'（４）訂單數量構成比'!F7</f>
        <v>126626</v>
      </c>
      <c r="J5" s="441">
        <f>SUM(I5:I8)</f>
        <v>603449</v>
      </c>
      <c r="K5" s="441">
        <f>SUM(I5:I35)</f>
        <v>4956065</v>
      </c>
      <c r="L5" s="270">
        <v>2914701.1261453605</v>
      </c>
      <c r="M5" s="440">
        <f>SUM(L5:L8)</f>
        <v>14609030.000821136</v>
      </c>
      <c r="N5" s="444">
        <f>SUM(L5:L35)</f>
        <v>120315669.26119328</v>
      </c>
      <c r="O5" s="310">
        <f t="shared" ref="O5:O68" si="0">IFERROR(L5/F5,"")</f>
        <v>0.66592783505154629</v>
      </c>
      <c r="P5" s="442">
        <f>M5/G5</f>
        <v>0.70141322504277015</v>
      </c>
      <c r="Q5" s="442">
        <f>N5/H5</f>
        <v>0.70509929327974963</v>
      </c>
      <c r="R5" s="269">
        <v>879473.38600000006</v>
      </c>
      <c r="S5" s="440">
        <f>SUM(R5:R8)</f>
        <v>3602566.3569999998</v>
      </c>
      <c r="T5" s="440">
        <f>SUM(R5:R35)</f>
        <v>28193857.893801998</v>
      </c>
      <c r="U5" s="310">
        <f>IFERROR(R5/F5,"")</f>
        <v>0.20093511566963485</v>
      </c>
      <c r="V5" s="455">
        <f>S5/G5</f>
        <v>0.17296751986626926</v>
      </c>
      <c r="W5" s="442">
        <f>T5/H5</f>
        <v>0.16522760001104378</v>
      </c>
    </row>
    <row r="6" spans="2:23" hidden="1" x14ac:dyDescent="0.25">
      <c r="B6" s="446"/>
      <c r="C6" s="446"/>
      <c r="D6" s="82">
        <v>45871</v>
      </c>
      <c r="E6" s="82" t="s">
        <v>117</v>
      </c>
      <c r="F6" s="270">
        <f>'（３）業績構成比'!F8</f>
        <v>4635761.74</v>
      </c>
      <c r="G6" s="440"/>
      <c r="H6" s="440"/>
      <c r="I6" s="289">
        <f>'（４）訂單數量構成比'!F8</f>
        <v>132231</v>
      </c>
      <c r="J6" s="441"/>
      <c r="K6" s="441"/>
      <c r="L6" s="270">
        <v>3336553.6688463925</v>
      </c>
      <c r="M6" s="440"/>
      <c r="N6" s="440"/>
      <c r="O6" s="310">
        <f t="shared" si="0"/>
        <v>0.7197422680412372</v>
      </c>
      <c r="P6" s="442"/>
      <c r="Q6" s="442"/>
      <c r="R6" s="269">
        <v>890278.88</v>
      </c>
      <c r="S6" s="440"/>
      <c r="T6" s="440"/>
      <c r="U6" s="310">
        <f t="shared" ref="U6:U69" si="1">IFERROR(R6/F6,"")</f>
        <v>0.19204586644696714</v>
      </c>
      <c r="V6" s="455"/>
      <c r="W6" s="442"/>
    </row>
    <row r="7" spans="2:23" hidden="1" x14ac:dyDescent="0.25">
      <c r="B7" s="446"/>
      <c r="C7" s="446"/>
      <c r="D7" s="82">
        <v>45872</v>
      </c>
      <c r="E7" s="82" t="s">
        <v>118</v>
      </c>
      <c r="F7" s="270">
        <f>'（３）業績構成比'!F9</f>
        <v>5941913.1300000008</v>
      </c>
      <c r="G7" s="440"/>
      <c r="H7" s="440"/>
      <c r="I7" s="289">
        <f>'（４）訂單數量構成比'!F9</f>
        <v>172946</v>
      </c>
      <c r="J7" s="441"/>
      <c r="K7" s="441"/>
      <c r="L7" s="270">
        <v>4251530.7297695884</v>
      </c>
      <c r="M7" s="440"/>
      <c r="N7" s="440"/>
      <c r="O7" s="310">
        <f t="shared" si="0"/>
        <v>0.71551546391752585</v>
      </c>
      <c r="P7" s="442"/>
      <c r="Q7" s="442"/>
      <c r="R7" s="269">
        <v>873942.42500000005</v>
      </c>
      <c r="S7" s="440"/>
      <c r="T7" s="440"/>
      <c r="U7" s="310">
        <f t="shared" si="1"/>
        <v>0.14708098315802876</v>
      </c>
      <c r="V7" s="455"/>
      <c r="W7" s="442"/>
    </row>
    <row r="8" spans="2:23" hidden="1" x14ac:dyDescent="0.25">
      <c r="B8" s="446"/>
      <c r="C8" s="446"/>
      <c r="D8" s="82">
        <v>45873</v>
      </c>
      <c r="E8" s="82" t="s">
        <v>119</v>
      </c>
      <c r="F8" s="270">
        <f>'（３）業績構成比'!F10</f>
        <v>5873416.1200000001</v>
      </c>
      <c r="G8" s="440"/>
      <c r="H8" s="440"/>
      <c r="I8" s="289">
        <f>'（４）訂單數量構成比'!F10</f>
        <v>171646</v>
      </c>
      <c r="J8" s="441"/>
      <c r="K8" s="441"/>
      <c r="L8" s="270">
        <v>4106244.4760597935</v>
      </c>
      <c r="M8" s="440"/>
      <c r="N8" s="440"/>
      <c r="O8" s="310">
        <f t="shared" si="0"/>
        <v>0.69912371134020612</v>
      </c>
      <c r="P8" s="442"/>
      <c r="Q8" s="442"/>
      <c r="R8" s="269">
        <v>958871.66599999997</v>
      </c>
      <c r="S8" s="440"/>
      <c r="T8" s="440"/>
      <c r="U8" s="310">
        <f t="shared" si="1"/>
        <v>0.16325621178701705</v>
      </c>
      <c r="V8" s="455"/>
      <c r="W8" s="442"/>
    </row>
    <row r="9" spans="2:23" hidden="1" x14ac:dyDescent="0.25">
      <c r="B9" s="446"/>
      <c r="C9" s="446"/>
      <c r="D9" s="82">
        <v>45874</v>
      </c>
      <c r="E9" s="82" t="s">
        <v>120</v>
      </c>
      <c r="F9" s="270">
        <f>'（３）業績構成比'!F11</f>
        <v>6182700.1499999994</v>
      </c>
      <c r="G9" s="440">
        <f>SUM(F9:F15)</f>
        <v>38973976.979999997</v>
      </c>
      <c r="H9" s="440"/>
      <c r="I9" s="289">
        <f>'（４）訂單數量構成比'!F11</f>
        <v>185947</v>
      </c>
      <c r="J9" s="441">
        <f t="shared" ref="J9" si="2">SUM(I9:I15)</f>
        <v>1159872</v>
      </c>
      <c r="K9" s="441"/>
      <c r="L9" s="270">
        <v>4317373.1408273196</v>
      </c>
      <c r="M9" s="440">
        <f t="shared" ref="M9" si="3">SUM(L9:L15)</f>
        <v>27196273.410152577</v>
      </c>
      <c r="N9" s="440"/>
      <c r="O9" s="310">
        <f t="shared" si="0"/>
        <v>0.69829896907216504</v>
      </c>
      <c r="P9" s="442">
        <f>M9/G9</f>
        <v>0.69780595970764536</v>
      </c>
      <c r="Q9" s="442"/>
      <c r="R9" s="269">
        <v>973458.52599999995</v>
      </c>
      <c r="S9" s="440">
        <f t="shared" ref="S9" si="4">SUM(R9:R15)</f>
        <v>6523306.9199999999</v>
      </c>
      <c r="T9" s="440"/>
      <c r="U9" s="310">
        <f t="shared" si="1"/>
        <v>0.15744876872283706</v>
      </c>
      <c r="V9" s="442">
        <f t="shared" ref="V9" si="5">S9/G9</f>
        <v>0.1673759627699149</v>
      </c>
      <c r="W9" s="442"/>
    </row>
    <row r="10" spans="2:23" hidden="1" x14ac:dyDescent="0.25">
      <c r="B10" s="446"/>
      <c r="C10" s="446"/>
      <c r="D10" s="82">
        <v>45875</v>
      </c>
      <c r="E10" s="82" t="s">
        <v>114</v>
      </c>
      <c r="F10" s="270">
        <f>'（３）業績構成比'!F12</f>
        <v>6008483.6100000013</v>
      </c>
      <c r="G10" s="440"/>
      <c r="H10" s="440"/>
      <c r="I10" s="289">
        <f>'（４）訂單數量構成比'!F12</f>
        <v>179806</v>
      </c>
      <c r="J10" s="441"/>
      <c r="K10" s="441"/>
      <c r="L10" s="270">
        <v>4167843.5020500007</v>
      </c>
      <c r="M10" s="440"/>
      <c r="N10" s="440"/>
      <c r="O10" s="310">
        <f t="shared" si="0"/>
        <v>0.69365979381443299</v>
      </c>
      <c r="P10" s="442"/>
      <c r="Q10" s="442"/>
      <c r="R10" s="269">
        <v>1011615.899</v>
      </c>
      <c r="S10" s="440"/>
      <c r="T10" s="440"/>
      <c r="U10" s="310">
        <f t="shared" si="1"/>
        <v>0.16836459324218739</v>
      </c>
      <c r="V10" s="442"/>
      <c r="W10" s="442"/>
    </row>
    <row r="11" spans="2:23" hidden="1" x14ac:dyDescent="0.25">
      <c r="B11" s="446"/>
      <c r="C11" s="446"/>
      <c r="D11" s="82">
        <v>45876</v>
      </c>
      <c r="E11" s="82" t="s">
        <v>115</v>
      </c>
      <c r="F11" s="270">
        <f>'（３）業績構成比'!F13</f>
        <v>5578775.709999999</v>
      </c>
      <c r="G11" s="440"/>
      <c r="H11" s="440"/>
      <c r="I11" s="289">
        <f>'（４）訂單數量構成比'!F13</f>
        <v>167846</v>
      </c>
      <c r="J11" s="441"/>
      <c r="K11" s="441"/>
      <c r="L11" s="270">
        <v>3948565.4264953607</v>
      </c>
      <c r="M11" s="440"/>
      <c r="N11" s="440"/>
      <c r="O11" s="310">
        <f t="shared" si="0"/>
        <v>0.70778350515463928</v>
      </c>
      <c r="P11" s="442"/>
      <c r="Q11" s="442"/>
      <c r="R11" s="269">
        <v>958610.27599999995</v>
      </c>
      <c r="S11" s="440"/>
      <c r="T11" s="440"/>
      <c r="U11" s="310">
        <f t="shared" si="1"/>
        <v>0.17183165730819461</v>
      </c>
      <c r="V11" s="442"/>
      <c r="W11" s="442"/>
    </row>
    <row r="12" spans="2:23" hidden="1" x14ac:dyDescent="0.25">
      <c r="B12" s="446"/>
      <c r="C12" s="446"/>
      <c r="D12" s="82">
        <v>45877</v>
      </c>
      <c r="E12" s="82" t="s">
        <v>116</v>
      </c>
      <c r="F12" s="270">
        <f>'（３）業績構成比'!F14</f>
        <v>4540704.45</v>
      </c>
      <c r="G12" s="440"/>
      <c r="H12" s="440"/>
      <c r="I12" s="289">
        <f>'（４）訂單數量構成比'!F14</f>
        <v>133441</v>
      </c>
      <c r="J12" s="441"/>
      <c r="K12" s="441"/>
      <c r="L12" s="270">
        <v>3136128.8105953611</v>
      </c>
      <c r="M12" s="440"/>
      <c r="N12" s="440"/>
      <c r="O12" s="310">
        <f t="shared" si="0"/>
        <v>0.69067010309278354</v>
      </c>
      <c r="P12" s="442"/>
      <c r="Q12" s="442"/>
      <c r="R12" s="269">
        <v>918456.39199999999</v>
      </c>
      <c r="S12" s="440"/>
      <c r="T12" s="440"/>
      <c r="U12" s="310">
        <f t="shared" si="1"/>
        <v>0.2022717845025126</v>
      </c>
      <c r="V12" s="442"/>
      <c r="W12" s="442"/>
    </row>
    <row r="13" spans="2:23" hidden="1" x14ac:dyDescent="0.25">
      <c r="B13" s="446"/>
      <c r="C13" s="446"/>
      <c r="D13" s="82">
        <v>45878</v>
      </c>
      <c r="E13" s="82" t="s">
        <v>117</v>
      </c>
      <c r="F13" s="270">
        <f>'（３）業績構成比'!F15</f>
        <v>4698362.9500000011</v>
      </c>
      <c r="G13" s="440"/>
      <c r="H13" s="440"/>
      <c r="I13" s="289">
        <f>'（４）訂單數量構成比'!F15</f>
        <v>136383</v>
      </c>
      <c r="J13" s="441"/>
      <c r="K13" s="441"/>
      <c r="L13" s="270">
        <v>3324455.062610826</v>
      </c>
      <c r="M13" s="440"/>
      <c r="N13" s="440"/>
      <c r="O13" s="310">
        <f t="shared" si="0"/>
        <v>0.70757731958762893</v>
      </c>
      <c r="P13" s="442"/>
      <c r="Q13" s="442"/>
      <c r="R13" s="269">
        <v>846441.94700000004</v>
      </c>
      <c r="S13" s="440"/>
      <c r="T13" s="440"/>
      <c r="U13" s="310">
        <f t="shared" si="1"/>
        <v>0.18015678141681238</v>
      </c>
      <c r="V13" s="442"/>
      <c r="W13" s="442"/>
    </row>
    <row r="14" spans="2:23" hidden="1" x14ac:dyDescent="0.25">
      <c r="B14" s="446"/>
      <c r="C14" s="446"/>
      <c r="D14" s="82">
        <v>45879</v>
      </c>
      <c r="E14" s="82" t="s">
        <v>118</v>
      </c>
      <c r="F14" s="270">
        <f>'（３）業績構成比'!F16</f>
        <v>6020434.0999999996</v>
      </c>
      <c r="G14" s="440"/>
      <c r="H14" s="440"/>
      <c r="I14" s="289">
        <f>'（４）訂單數量構成比'!F16</f>
        <v>179198</v>
      </c>
      <c r="J14" s="441"/>
      <c r="K14" s="441"/>
      <c r="L14" s="270">
        <v>4164340.4736030926</v>
      </c>
      <c r="M14" s="440"/>
      <c r="N14" s="440"/>
      <c r="O14" s="310">
        <f t="shared" si="0"/>
        <v>0.69170103092783508</v>
      </c>
      <c r="P14" s="442"/>
      <c r="Q14" s="442"/>
      <c r="R14" s="269">
        <v>855877.16899999999</v>
      </c>
      <c r="S14" s="440"/>
      <c r="T14" s="440"/>
      <c r="U14" s="310">
        <f t="shared" si="1"/>
        <v>0.14216203595684238</v>
      </c>
      <c r="V14" s="442"/>
      <c r="W14" s="442"/>
    </row>
    <row r="15" spans="2:23" hidden="1" x14ac:dyDescent="0.25">
      <c r="B15" s="446"/>
      <c r="C15" s="446"/>
      <c r="D15" s="82">
        <v>45880</v>
      </c>
      <c r="E15" s="82" t="s">
        <v>119</v>
      </c>
      <c r="F15" s="270">
        <f>'（３）業績構成比'!F17</f>
        <v>5944516.0099999998</v>
      </c>
      <c r="G15" s="440"/>
      <c r="H15" s="440"/>
      <c r="I15" s="289">
        <f>'（４）訂單數量構成比'!F17</f>
        <v>177251</v>
      </c>
      <c r="J15" s="441"/>
      <c r="K15" s="441"/>
      <c r="L15" s="270">
        <v>4137566.9939706181</v>
      </c>
      <c r="M15" s="440"/>
      <c r="N15" s="440"/>
      <c r="O15" s="310">
        <f t="shared" si="0"/>
        <v>0.69603092783505149</v>
      </c>
      <c r="P15" s="442"/>
      <c r="Q15" s="442"/>
      <c r="R15" s="269">
        <v>958846.71100000001</v>
      </c>
      <c r="S15" s="440"/>
      <c r="T15" s="440"/>
      <c r="U15" s="310">
        <f t="shared" si="1"/>
        <v>0.16129937397544331</v>
      </c>
      <c r="V15" s="442"/>
      <c r="W15" s="442"/>
    </row>
    <row r="16" spans="2:23" hidden="1" x14ac:dyDescent="0.25">
      <c r="B16" s="445">
        <f>D24</f>
        <v>45889</v>
      </c>
      <c r="C16" s="446"/>
      <c r="D16" s="82">
        <v>45881</v>
      </c>
      <c r="E16" s="82" t="s">
        <v>120</v>
      </c>
      <c r="F16" s="270">
        <f>'（３）業績構成比'!F18</f>
        <v>5571059.9600000009</v>
      </c>
      <c r="G16" s="440">
        <f t="shared" ref="G16" si="6">SUM(F16:F22)</f>
        <v>36769733.580000006</v>
      </c>
      <c r="H16" s="440"/>
      <c r="I16" s="289">
        <f>'（４）訂單數量構成比'!F18</f>
        <v>163807</v>
      </c>
      <c r="J16" s="441">
        <f t="shared" ref="J16" si="7">SUM(I16:I22)</f>
        <v>1082673</v>
      </c>
      <c r="K16" s="441"/>
      <c r="L16" s="270">
        <v>3965503.4529711353</v>
      </c>
      <c r="M16" s="440">
        <f t="shared" ref="M16" si="8">SUM(L16:L22)</f>
        <v>25835317.037120622</v>
      </c>
      <c r="N16" s="440"/>
      <c r="O16" s="310">
        <f t="shared" si="0"/>
        <v>0.71180412371134028</v>
      </c>
      <c r="P16" s="442">
        <f t="shared" ref="P16" si="9">M16/G16</f>
        <v>0.70262453713216755</v>
      </c>
      <c r="Q16" s="442"/>
      <c r="R16" s="269">
        <v>941877.14899999998</v>
      </c>
      <c r="S16" s="440">
        <f t="shared" ref="S16" si="10">SUM(R16:R22)</f>
        <v>6176194.7468019994</v>
      </c>
      <c r="T16" s="440"/>
      <c r="U16" s="310">
        <f t="shared" si="1"/>
        <v>0.16906605848126607</v>
      </c>
      <c r="V16" s="442">
        <f t="shared" ref="V16" si="11">S16/G16</f>
        <v>0.1679695267131712</v>
      </c>
      <c r="W16" s="442"/>
    </row>
    <row r="17" spans="2:23" hidden="1" x14ac:dyDescent="0.25">
      <c r="B17" s="446"/>
      <c r="C17" s="446"/>
      <c r="D17" s="82">
        <v>45882</v>
      </c>
      <c r="E17" s="82" t="s">
        <v>114</v>
      </c>
      <c r="F17" s="270">
        <f>'（３）業績構成比'!F19</f>
        <v>5601894.3000000017</v>
      </c>
      <c r="G17" s="440"/>
      <c r="H17" s="440"/>
      <c r="I17" s="289">
        <f>'（４）訂單數量構成比'!F19</f>
        <v>165300</v>
      </c>
      <c r="J17" s="441"/>
      <c r="K17" s="441"/>
      <c r="L17" s="270">
        <v>3927389.9162010318</v>
      </c>
      <c r="M17" s="440"/>
      <c r="N17" s="440"/>
      <c r="O17" s="310">
        <f t="shared" si="0"/>
        <v>0.70108247422680403</v>
      </c>
      <c r="P17" s="442"/>
      <c r="Q17" s="442"/>
      <c r="R17" s="269">
        <v>918616.61899999995</v>
      </c>
      <c r="S17" s="440"/>
      <c r="T17" s="440"/>
      <c r="U17" s="310">
        <f t="shared" si="1"/>
        <v>0.16398321171465155</v>
      </c>
      <c r="V17" s="442"/>
      <c r="W17" s="442"/>
    </row>
    <row r="18" spans="2:23" hidden="1" x14ac:dyDescent="0.25">
      <c r="B18" s="446"/>
      <c r="C18" s="446"/>
      <c r="D18" s="82">
        <v>45883</v>
      </c>
      <c r="E18" s="82" t="s">
        <v>115</v>
      </c>
      <c r="F18" s="270">
        <f>'（３）業績構成比'!F20</f>
        <v>5220507.6899999995</v>
      </c>
      <c r="G18" s="440"/>
      <c r="H18" s="440"/>
      <c r="I18" s="289">
        <f>'（４）訂單數量構成比'!F20</f>
        <v>154459</v>
      </c>
      <c r="J18" s="441"/>
      <c r="K18" s="441"/>
      <c r="L18" s="270">
        <v>3599190.2244201032</v>
      </c>
      <c r="M18" s="440"/>
      <c r="N18" s="440"/>
      <c r="O18" s="310">
        <f t="shared" si="0"/>
        <v>0.68943298969072175</v>
      </c>
      <c r="P18" s="442"/>
      <c r="Q18" s="442"/>
      <c r="R18" s="269">
        <v>892023.12100000004</v>
      </c>
      <c r="S18" s="440"/>
      <c r="T18" s="440"/>
      <c r="U18" s="310">
        <f t="shared" si="1"/>
        <v>0.17086903687713945</v>
      </c>
      <c r="V18" s="442"/>
      <c r="W18" s="442"/>
    </row>
    <row r="19" spans="2:23" hidden="1" x14ac:dyDescent="0.25">
      <c r="B19" s="446"/>
      <c r="C19" s="446"/>
      <c r="D19" s="82">
        <v>45884</v>
      </c>
      <c r="E19" s="82" t="s">
        <v>116</v>
      </c>
      <c r="F19" s="270">
        <f>'（３）業績構成比'!F21</f>
        <v>4456648.04</v>
      </c>
      <c r="G19" s="440"/>
      <c r="H19" s="440"/>
      <c r="I19" s="289">
        <f>'（４）訂單數量構成比'!F21</f>
        <v>129575</v>
      </c>
      <c r="J19" s="441"/>
      <c r="K19" s="441"/>
      <c r="L19" s="270">
        <v>3145612.4542123713</v>
      </c>
      <c r="M19" s="440"/>
      <c r="N19" s="440"/>
      <c r="O19" s="310">
        <f t="shared" si="0"/>
        <v>0.70582474226804126</v>
      </c>
      <c r="P19" s="442"/>
      <c r="Q19" s="442"/>
      <c r="R19" s="269">
        <v>852394.55900000001</v>
      </c>
      <c r="S19" s="440"/>
      <c r="T19" s="440"/>
      <c r="U19" s="310">
        <f t="shared" si="1"/>
        <v>0.19126360245400936</v>
      </c>
      <c r="V19" s="442"/>
      <c r="W19" s="442"/>
    </row>
    <row r="20" spans="2:23" hidden="1" x14ac:dyDescent="0.25">
      <c r="B20" s="446"/>
      <c r="C20" s="446"/>
      <c r="D20" s="82">
        <v>45885</v>
      </c>
      <c r="E20" s="82" t="s">
        <v>117</v>
      </c>
      <c r="F20" s="270">
        <f>'（３）業績構成比'!F22</f>
        <v>4483117.49</v>
      </c>
      <c r="G20" s="440"/>
      <c r="H20" s="440"/>
      <c r="I20" s="289">
        <f>'（４）訂單數量構成比'!F22</f>
        <v>129760</v>
      </c>
      <c r="J20" s="441"/>
      <c r="K20" s="441"/>
      <c r="L20" s="270">
        <v>3180471.4440654637</v>
      </c>
      <c r="M20" s="440"/>
      <c r="N20" s="440"/>
      <c r="O20" s="310">
        <f t="shared" si="0"/>
        <v>0.70943298969072155</v>
      </c>
      <c r="P20" s="442"/>
      <c r="Q20" s="442"/>
      <c r="R20" s="269">
        <v>826415.91500000004</v>
      </c>
      <c r="S20" s="440"/>
      <c r="T20" s="440"/>
      <c r="U20" s="310">
        <f t="shared" si="1"/>
        <v>0.18433956211127539</v>
      </c>
      <c r="V20" s="442"/>
      <c r="W20" s="442"/>
    </row>
    <row r="21" spans="2:23" hidden="1" x14ac:dyDescent="0.25">
      <c r="B21" s="446"/>
      <c r="C21" s="446"/>
      <c r="D21" s="82">
        <v>45886</v>
      </c>
      <c r="E21" s="82" t="s">
        <v>118</v>
      </c>
      <c r="F21" s="270">
        <f>'（３）業績構成比'!F23</f>
        <v>5735188.2799999993</v>
      </c>
      <c r="G21" s="440"/>
      <c r="H21" s="440"/>
      <c r="I21" s="289">
        <f>'（４）訂單數量構成比'!F23</f>
        <v>169934</v>
      </c>
      <c r="J21" s="441"/>
      <c r="K21" s="441"/>
      <c r="L21" s="270">
        <v>4087060.7201546389</v>
      </c>
      <c r="M21" s="440"/>
      <c r="N21" s="440"/>
      <c r="O21" s="310">
        <f t="shared" si="0"/>
        <v>0.71262886597938147</v>
      </c>
      <c r="P21" s="442"/>
      <c r="Q21" s="442"/>
      <c r="R21" s="269">
        <v>826385.08299999998</v>
      </c>
      <c r="S21" s="440"/>
      <c r="T21" s="440"/>
      <c r="U21" s="310">
        <f t="shared" si="1"/>
        <v>0.14409031450315352</v>
      </c>
      <c r="V21" s="442"/>
      <c r="W21" s="442"/>
    </row>
    <row r="22" spans="2:23" hidden="1" x14ac:dyDescent="0.25">
      <c r="B22" s="446"/>
      <c r="C22" s="446"/>
      <c r="D22" s="82">
        <v>45887</v>
      </c>
      <c r="E22" s="82" t="s">
        <v>119</v>
      </c>
      <c r="F22" s="270">
        <f>'（３）業績構成比'!F24</f>
        <v>5701317.8199999994</v>
      </c>
      <c r="G22" s="440"/>
      <c r="H22" s="440"/>
      <c r="I22" s="289">
        <f>'（４）訂單數量構成比'!F24</f>
        <v>169838</v>
      </c>
      <c r="J22" s="441"/>
      <c r="K22" s="441"/>
      <c r="L22" s="270">
        <v>3930088.8250958761</v>
      </c>
      <c r="M22" s="440"/>
      <c r="N22" s="440"/>
      <c r="O22" s="310">
        <f t="shared" si="0"/>
        <v>0.68932989690721658</v>
      </c>
      <c r="P22" s="442"/>
      <c r="Q22" s="442"/>
      <c r="R22" s="269">
        <v>918482.30080199987</v>
      </c>
      <c r="S22" s="440"/>
      <c r="T22" s="440"/>
      <c r="U22" s="310">
        <f t="shared" si="1"/>
        <v>0.16109999999999999</v>
      </c>
      <c r="V22" s="442"/>
      <c r="W22" s="442"/>
    </row>
    <row r="23" spans="2:23" hidden="1" x14ac:dyDescent="0.25">
      <c r="B23" s="445">
        <f>D31</f>
        <v>45896</v>
      </c>
      <c r="C23" s="446"/>
      <c r="D23" s="82">
        <v>45888</v>
      </c>
      <c r="E23" s="82" t="s">
        <v>120</v>
      </c>
      <c r="F23" s="270">
        <f>'（３）業績構成比'!F25</f>
        <v>6939236.5499999998</v>
      </c>
      <c r="G23" s="440">
        <f t="shared" ref="G23" si="12">SUM(F23:F29)</f>
        <v>41790038.960000001</v>
      </c>
      <c r="H23" s="440"/>
      <c r="I23" s="289">
        <f>'（４）訂單數量構成比'!F25</f>
        <v>193634</v>
      </c>
      <c r="J23" s="441">
        <f t="shared" ref="J23" si="13">SUM(I23:I29)</f>
        <v>1179305</v>
      </c>
      <c r="K23" s="441"/>
      <c r="L23" s="270">
        <v>5126092.731858247</v>
      </c>
      <c r="M23" s="440">
        <f t="shared" ref="M23" si="14">SUM(L23:L29)</f>
        <v>29847662.122743297</v>
      </c>
      <c r="N23" s="440"/>
      <c r="O23" s="310">
        <f t="shared" si="0"/>
        <v>0.73871134020618556</v>
      </c>
      <c r="P23" s="442">
        <f t="shared" ref="P23" si="15">M23/G23</f>
        <v>0.71422910496236824</v>
      </c>
      <c r="Q23" s="442"/>
      <c r="R23" s="269">
        <v>917891.65899999999</v>
      </c>
      <c r="S23" s="440">
        <f t="shared" ref="S23" si="16">SUM(R23:R29)</f>
        <v>6478375.767</v>
      </c>
      <c r="T23" s="440"/>
      <c r="U23" s="310">
        <f t="shared" si="1"/>
        <v>0.13227559723410784</v>
      </c>
      <c r="V23" s="442">
        <f t="shared" ref="V23" si="17">S23/G23</f>
        <v>0.15502200831161894</v>
      </c>
      <c r="W23" s="442"/>
    </row>
    <row r="24" spans="2:23" hidden="1" x14ac:dyDescent="0.25">
      <c r="B24" s="446"/>
      <c r="C24" s="446"/>
      <c r="D24" s="82">
        <v>45889</v>
      </c>
      <c r="E24" s="82" t="s">
        <v>114</v>
      </c>
      <c r="F24" s="270">
        <f>'（３）業績構成比'!F26</f>
        <v>6333786.3600000003</v>
      </c>
      <c r="G24" s="440"/>
      <c r="H24" s="440"/>
      <c r="I24" s="289">
        <f>'（４）訂單數量構成比'!F26</f>
        <v>180887</v>
      </c>
      <c r="J24" s="441"/>
      <c r="K24" s="441"/>
      <c r="L24" s="270">
        <v>4556734.8570371149</v>
      </c>
      <c r="M24" s="440"/>
      <c r="N24" s="440"/>
      <c r="O24" s="310">
        <f t="shared" si="0"/>
        <v>0.71943298969072189</v>
      </c>
      <c r="P24" s="442"/>
      <c r="Q24" s="442"/>
      <c r="R24" s="269">
        <v>1030986.505</v>
      </c>
      <c r="S24" s="440"/>
      <c r="T24" s="440"/>
      <c r="U24" s="310">
        <f t="shared" si="1"/>
        <v>0.1627756994632828</v>
      </c>
      <c r="V24" s="442"/>
      <c r="W24" s="442"/>
    </row>
    <row r="25" spans="2:23" hidden="1" x14ac:dyDescent="0.25">
      <c r="B25" s="446"/>
      <c r="C25" s="446"/>
      <c r="D25" s="82">
        <v>45890</v>
      </c>
      <c r="E25" s="82" t="s">
        <v>115</v>
      </c>
      <c r="F25" s="270">
        <f>'（３）業績構成比'!F27</f>
        <v>5963895.6600000001</v>
      </c>
      <c r="G25" s="440"/>
      <c r="H25" s="440"/>
      <c r="I25" s="289">
        <f>'（４）訂單數量構成比'!F27</f>
        <v>170601</v>
      </c>
      <c r="J25" s="441"/>
      <c r="K25" s="441"/>
      <c r="L25" s="270">
        <v>4187331.0713845361</v>
      </c>
      <c r="M25" s="440"/>
      <c r="N25" s="440"/>
      <c r="O25" s="310">
        <f t="shared" si="0"/>
        <v>0.70211340206185568</v>
      </c>
      <c r="P25" s="442"/>
      <c r="Q25" s="442"/>
      <c r="R25" s="269">
        <v>967364.37100000004</v>
      </c>
      <c r="S25" s="440"/>
      <c r="T25" s="440"/>
      <c r="U25" s="310">
        <f t="shared" si="1"/>
        <v>0.16220343650344815</v>
      </c>
      <c r="V25" s="442"/>
      <c r="W25" s="442"/>
    </row>
    <row r="26" spans="2:23" hidden="1" x14ac:dyDescent="0.25">
      <c r="B26" s="446"/>
      <c r="C26" s="446"/>
      <c r="D26" s="82">
        <v>45891</v>
      </c>
      <c r="E26" s="82" t="s">
        <v>116</v>
      </c>
      <c r="F26" s="270">
        <f>'（３）業績構成比'!F28</f>
        <v>4909450.9799999995</v>
      </c>
      <c r="G26" s="440"/>
      <c r="H26" s="440"/>
      <c r="I26" s="289">
        <f>'（４）訂單數量構成比'!F28</f>
        <v>134952</v>
      </c>
      <c r="J26" s="441"/>
      <c r="K26" s="441"/>
      <c r="L26" s="270">
        <v>3583140.0219494835</v>
      </c>
      <c r="M26" s="440"/>
      <c r="N26" s="440"/>
      <c r="O26" s="310">
        <f t="shared" si="0"/>
        <v>0.72984536082474216</v>
      </c>
      <c r="P26" s="442"/>
      <c r="Q26" s="442"/>
      <c r="R26" s="269">
        <v>895981.96900000004</v>
      </c>
      <c r="S26" s="440"/>
      <c r="T26" s="440"/>
      <c r="U26" s="310">
        <f t="shared" si="1"/>
        <v>0.18250145946054444</v>
      </c>
      <c r="V26" s="442"/>
      <c r="W26" s="442"/>
    </row>
    <row r="27" spans="2:23" hidden="1" x14ac:dyDescent="0.25">
      <c r="B27" s="446"/>
      <c r="C27" s="446"/>
      <c r="D27" s="82">
        <v>45892</v>
      </c>
      <c r="E27" s="82" t="s">
        <v>117</v>
      </c>
      <c r="F27" s="270">
        <f>'（３）業績構成比'!F29</f>
        <v>5147138.6599999992</v>
      </c>
      <c r="G27" s="440"/>
      <c r="H27" s="440"/>
      <c r="I27" s="289">
        <f>'（４）訂單數量構成比'!F29</f>
        <v>140531</v>
      </c>
      <c r="J27" s="441"/>
      <c r="K27" s="441"/>
      <c r="L27" s="270">
        <v>3664285.1563536078</v>
      </c>
      <c r="M27" s="440"/>
      <c r="N27" s="440"/>
      <c r="O27" s="310">
        <f t="shared" si="0"/>
        <v>0.71190721649484534</v>
      </c>
      <c r="P27" s="442"/>
      <c r="Q27" s="442"/>
      <c r="R27" s="269">
        <v>839624.79599999997</v>
      </c>
      <c r="S27" s="440"/>
      <c r="T27" s="440"/>
      <c r="U27" s="310">
        <f t="shared" si="1"/>
        <v>0.16312457298362351</v>
      </c>
      <c r="V27" s="442"/>
      <c r="W27" s="442"/>
    </row>
    <row r="28" spans="2:23" hidden="1" x14ac:dyDescent="0.25">
      <c r="B28" s="446"/>
      <c r="C28" s="446"/>
      <c r="D28" s="82">
        <v>45893</v>
      </c>
      <c r="E28" s="82" t="s">
        <v>118</v>
      </c>
      <c r="F28" s="270">
        <f>'（３）業績構成比'!F30</f>
        <v>6385967.1200000001</v>
      </c>
      <c r="G28" s="440"/>
      <c r="H28" s="440"/>
      <c r="I28" s="289">
        <f>'（４）訂單數量構成比'!F30</f>
        <v>182419</v>
      </c>
      <c r="J28" s="441"/>
      <c r="K28" s="441"/>
      <c r="L28" s="270">
        <v>4502765.1667257734</v>
      </c>
      <c r="M28" s="440"/>
      <c r="N28" s="440"/>
      <c r="O28" s="310">
        <f t="shared" si="0"/>
        <v>0.70510309278350514</v>
      </c>
      <c r="P28" s="442"/>
      <c r="Q28" s="442"/>
      <c r="R28" s="269">
        <v>869487.03500000003</v>
      </c>
      <c r="S28" s="440"/>
      <c r="T28" s="440"/>
      <c r="U28" s="310">
        <f t="shared" si="1"/>
        <v>0.13615588972841439</v>
      </c>
      <c r="V28" s="442"/>
      <c r="W28" s="442"/>
    </row>
    <row r="29" spans="2:23" hidden="1" x14ac:dyDescent="0.25">
      <c r="B29" s="446"/>
      <c r="C29" s="446"/>
      <c r="D29" s="82">
        <v>45894</v>
      </c>
      <c r="E29" s="82" t="s">
        <v>119</v>
      </c>
      <c r="F29" s="270">
        <f>'（３）業績構成比'!F31</f>
        <v>6110563.6299999999</v>
      </c>
      <c r="G29" s="440"/>
      <c r="H29" s="440"/>
      <c r="I29" s="289">
        <f>'（４）訂單數量構成比'!F31</f>
        <v>176281</v>
      </c>
      <c r="J29" s="441"/>
      <c r="K29" s="441"/>
      <c r="L29" s="270">
        <v>4227313.1174345361</v>
      </c>
      <c r="M29" s="440"/>
      <c r="N29" s="440"/>
      <c r="O29" s="310">
        <f t="shared" si="0"/>
        <v>0.69180412371134026</v>
      </c>
      <c r="P29" s="442"/>
      <c r="Q29" s="442"/>
      <c r="R29" s="269">
        <v>957039.43200000003</v>
      </c>
      <c r="S29" s="440"/>
      <c r="T29" s="440"/>
      <c r="U29" s="310">
        <f t="shared" si="1"/>
        <v>0.15662048379651683</v>
      </c>
      <c r="V29" s="442"/>
      <c r="W29" s="442"/>
    </row>
    <row r="30" spans="2:23" hidden="1" x14ac:dyDescent="0.25">
      <c r="B30" s="445">
        <f>D38</f>
        <v>45903</v>
      </c>
      <c r="C30" s="446"/>
      <c r="D30" s="82">
        <v>45895</v>
      </c>
      <c r="E30" s="82" t="s">
        <v>120</v>
      </c>
      <c r="F30" s="270">
        <f>'（３）業績構成比'!F32</f>
        <v>5751890.8199999994</v>
      </c>
      <c r="G30" s="440">
        <f>SUM(F30:F36)</f>
        <v>38277517.119999997</v>
      </c>
      <c r="H30" s="440"/>
      <c r="I30" s="289">
        <f>'（４）訂單數量構成比'!F32</f>
        <v>166644</v>
      </c>
      <c r="J30" s="441">
        <f t="shared" ref="J30" si="18">SUM(I30:I36)</f>
        <v>1105998</v>
      </c>
      <c r="K30" s="441"/>
      <c r="L30" s="270">
        <v>4112601.9363000006</v>
      </c>
      <c r="M30" s="440">
        <f t="shared" ref="M30" si="19">SUM(L30:L36)</f>
        <v>27040773.528292786</v>
      </c>
      <c r="N30" s="440"/>
      <c r="O30" s="310">
        <f t="shared" si="0"/>
        <v>0.71500000000000019</v>
      </c>
      <c r="P30" s="442">
        <f t="shared" ref="P30" si="20">M30/G30</f>
        <v>0.70644011322677946</v>
      </c>
      <c r="Q30" s="442"/>
      <c r="R30" s="269">
        <v>953162.47499999998</v>
      </c>
      <c r="S30" s="440">
        <f t="shared" ref="S30" si="21">SUM(R30:R36)</f>
        <v>6420325.1950000003</v>
      </c>
      <c r="T30" s="440"/>
      <c r="U30" s="310">
        <f t="shared" si="1"/>
        <v>0.16571289421658392</v>
      </c>
      <c r="V30" s="442">
        <f t="shared" ref="V30" si="22">S30/G30</f>
        <v>0.16773097311594909</v>
      </c>
      <c r="W30" s="442"/>
    </row>
    <row r="31" spans="2:23" hidden="1" x14ac:dyDescent="0.25">
      <c r="B31" s="446"/>
      <c r="C31" s="446"/>
      <c r="D31" s="82">
        <v>45896</v>
      </c>
      <c r="E31" s="82" t="s">
        <v>114</v>
      </c>
      <c r="F31" s="270">
        <f>'（３）業績構成比'!F33</f>
        <v>5656058.3599999994</v>
      </c>
      <c r="G31" s="440"/>
      <c r="H31" s="440"/>
      <c r="I31" s="289">
        <f>'（４）訂單數量構成比'!F33</f>
        <v>164419</v>
      </c>
      <c r="J31" s="441"/>
      <c r="K31" s="441"/>
      <c r="L31" s="270">
        <v>4056909.9010000001</v>
      </c>
      <c r="M31" s="440"/>
      <c r="N31" s="440"/>
      <c r="O31" s="310">
        <f t="shared" si="0"/>
        <v>0.71726804123711352</v>
      </c>
      <c r="P31" s="442"/>
      <c r="Q31" s="442"/>
      <c r="R31" s="269">
        <v>922677.27</v>
      </c>
      <c r="S31" s="440"/>
      <c r="T31" s="440"/>
      <c r="U31" s="310">
        <f t="shared" si="1"/>
        <v>0.16313079025584878</v>
      </c>
      <c r="V31" s="442"/>
      <c r="W31" s="442"/>
    </row>
    <row r="32" spans="2:23" hidden="1" x14ac:dyDescent="0.25">
      <c r="B32" s="446"/>
      <c r="C32" s="446"/>
      <c r="D32" s="82">
        <v>45897</v>
      </c>
      <c r="E32" s="82" t="s">
        <v>115</v>
      </c>
      <c r="F32" s="270">
        <f>'（３）業績構成比'!F34</f>
        <v>5359266.3100000005</v>
      </c>
      <c r="G32" s="440"/>
      <c r="H32" s="440"/>
      <c r="I32" s="289">
        <f>'（４）訂單數量構成比'!F34</f>
        <v>155645</v>
      </c>
      <c r="J32" s="441"/>
      <c r="K32" s="441"/>
      <c r="L32" s="270">
        <v>3756182.6812922684</v>
      </c>
      <c r="M32" s="440"/>
      <c r="N32" s="440"/>
      <c r="O32" s="310">
        <f t="shared" si="0"/>
        <v>0.70087628865979379</v>
      </c>
      <c r="P32" s="442"/>
      <c r="Q32" s="442"/>
      <c r="R32" s="269">
        <v>915926.47900000005</v>
      </c>
      <c r="S32" s="440"/>
      <c r="T32" s="440"/>
      <c r="U32" s="310">
        <f t="shared" si="1"/>
        <v>0.17090519970820409</v>
      </c>
      <c r="V32" s="442"/>
      <c r="W32" s="442"/>
    </row>
    <row r="33" spans="2:23" hidden="1" x14ac:dyDescent="0.25">
      <c r="B33" s="446"/>
      <c r="C33" s="446"/>
      <c r="D33" s="82">
        <v>45898</v>
      </c>
      <c r="E33" s="82" t="s">
        <v>116</v>
      </c>
      <c r="F33" s="270">
        <f>'（３）業績構成比'!F35</f>
        <v>4553981.2600000007</v>
      </c>
      <c r="G33" s="440"/>
      <c r="H33" s="440"/>
      <c r="I33" s="289">
        <f>'（４）訂單數量構成比'!F35</f>
        <v>129900</v>
      </c>
      <c r="J33" s="441"/>
      <c r="K33" s="441"/>
      <c r="L33" s="270">
        <v>3202106.1014257735</v>
      </c>
      <c r="M33" s="440"/>
      <c r="N33" s="440"/>
      <c r="O33" s="310">
        <f t="shared" si="0"/>
        <v>0.70314432989690712</v>
      </c>
      <c r="P33" s="442"/>
      <c r="Q33" s="442"/>
      <c r="R33" s="269">
        <v>903047.26</v>
      </c>
      <c r="S33" s="440"/>
      <c r="T33" s="440"/>
      <c r="U33" s="310">
        <f t="shared" si="1"/>
        <v>0.19829841372689352</v>
      </c>
      <c r="V33" s="442"/>
      <c r="W33" s="442"/>
    </row>
    <row r="34" spans="2:23" hidden="1" x14ac:dyDescent="0.25">
      <c r="B34" s="446"/>
      <c r="C34" s="446"/>
      <c r="D34" s="82">
        <v>45899</v>
      </c>
      <c r="E34" s="82" t="s">
        <v>117</v>
      </c>
      <c r="F34" s="270">
        <f>'（３）業績構成比'!F36</f>
        <v>4840642.0399999991</v>
      </c>
      <c r="G34" s="440"/>
      <c r="H34" s="440"/>
      <c r="I34" s="289">
        <f>'（４）訂單數量構成比'!F36</f>
        <v>136235</v>
      </c>
      <c r="J34" s="441"/>
      <c r="K34" s="441"/>
      <c r="L34" s="270">
        <v>3386203.7693216493</v>
      </c>
      <c r="M34" s="440"/>
      <c r="N34" s="440"/>
      <c r="O34" s="310">
        <f t="shared" si="0"/>
        <v>0.69953608247422694</v>
      </c>
      <c r="P34" s="442"/>
      <c r="Q34" s="442"/>
      <c r="R34" s="269">
        <v>836362.96900000004</v>
      </c>
      <c r="S34" s="440"/>
      <c r="T34" s="440"/>
      <c r="U34" s="310">
        <f t="shared" si="1"/>
        <v>0.17277934664220704</v>
      </c>
      <c r="V34" s="442"/>
      <c r="W34" s="442"/>
    </row>
    <row r="35" spans="2:23" hidden="1" x14ac:dyDescent="0.25">
      <c r="B35" s="446"/>
      <c r="C35" s="446"/>
      <c r="D35" s="82">
        <v>45900</v>
      </c>
      <c r="E35" s="82" t="s">
        <v>118</v>
      </c>
      <c r="F35" s="270">
        <f>'（３）業績構成比'!F37</f>
        <v>6112909.3899999997</v>
      </c>
      <c r="G35" s="440"/>
      <c r="H35" s="440"/>
      <c r="I35" s="289">
        <f>'（４）訂單數量構成比'!F37</f>
        <v>177923</v>
      </c>
      <c r="J35" s="441"/>
      <c r="K35" s="441"/>
      <c r="L35" s="270">
        <v>4313382.3010159787</v>
      </c>
      <c r="M35" s="440"/>
      <c r="N35" s="440"/>
      <c r="O35" s="310">
        <f t="shared" si="0"/>
        <v>0.7056185567010308</v>
      </c>
      <c r="P35" s="442"/>
      <c r="Q35" s="442"/>
      <c r="R35" s="269">
        <v>882237.65</v>
      </c>
      <c r="S35" s="440"/>
      <c r="T35" s="440"/>
      <c r="U35" s="310">
        <f t="shared" si="1"/>
        <v>0.14432369166852643</v>
      </c>
      <c r="V35" s="442"/>
      <c r="W35" s="442"/>
    </row>
    <row r="36" spans="2:23" ht="12" hidden="1" customHeight="1" x14ac:dyDescent="0.25">
      <c r="B36" s="446"/>
      <c r="C36" s="456" t="s">
        <v>671</v>
      </c>
      <c r="D36" s="220">
        <v>45901</v>
      </c>
      <c r="E36" s="220" t="s">
        <v>119</v>
      </c>
      <c r="F36" s="270">
        <f>'（３）業績構成比'!F38</f>
        <v>6002768.9399999995</v>
      </c>
      <c r="G36" s="440"/>
      <c r="H36" s="440">
        <f>SUM(F36:F65)</f>
        <v>169544862.83999997</v>
      </c>
      <c r="I36" s="289">
        <f>'（４）訂單數量構成比'!F38</f>
        <v>175232</v>
      </c>
      <c r="J36" s="441"/>
      <c r="K36" s="441">
        <f>SUM(I36:I65)</f>
        <v>5123862</v>
      </c>
      <c r="L36" s="270">
        <v>4213386.8379371129</v>
      </c>
      <c r="M36" s="440"/>
      <c r="N36" s="440">
        <f>SUM(L36:L65)</f>
        <v>117996638.08510412</v>
      </c>
      <c r="O36" s="310">
        <f t="shared" si="0"/>
        <v>0.70190721649484533</v>
      </c>
      <c r="P36" s="442"/>
      <c r="Q36" s="442">
        <f>N36/H36</f>
        <v>0.6959611521609943</v>
      </c>
      <c r="R36" s="269">
        <v>1006911.0919999999</v>
      </c>
      <c r="S36" s="440"/>
      <c r="T36" s="440">
        <f>SUM(R36:R65)</f>
        <v>28554123.604999997</v>
      </c>
      <c r="U36" s="310">
        <f t="shared" si="1"/>
        <v>0.16774110449102178</v>
      </c>
      <c r="V36" s="442"/>
      <c r="W36" s="442">
        <f>T36/H36</f>
        <v>0.16841633020722435</v>
      </c>
    </row>
    <row r="37" spans="2:23" hidden="1" x14ac:dyDescent="0.25">
      <c r="B37" s="446"/>
      <c r="C37" s="456"/>
      <c r="D37" s="220">
        <v>45902</v>
      </c>
      <c r="E37" s="220" t="s">
        <v>120</v>
      </c>
      <c r="F37" s="270">
        <f>'（３）業績構成比'!F39</f>
        <v>6639488.3500000006</v>
      </c>
      <c r="G37" s="440">
        <f t="shared" ref="G37" si="23">SUM(F37:F43)</f>
        <v>40192282.859999999</v>
      </c>
      <c r="H37" s="440"/>
      <c r="I37" s="289">
        <f>'（４）訂單數量構成比'!F39</f>
        <v>193593</v>
      </c>
      <c r="J37" s="441">
        <f t="shared" ref="J37" si="24">SUM(I37:I43)</f>
        <v>1186458</v>
      </c>
      <c r="K37" s="441"/>
      <c r="L37" s="270">
        <v>4697951.3701262893</v>
      </c>
      <c r="M37" s="440">
        <f t="shared" ref="M37" si="25">SUM(L37:L43)</f>
        <v>27970289.00744433</v>
      </c>
      <c r="N37" s="440"/>
      <c r="O37" s="310">
        <f t="shared" si="0"/>
        <v>0.70757731958762893</v>
      </c>
      <c r="P37" s="442">
        <f t="shared" ref="P37" si="26">M37/G37</f>
        <v>0.69591192679629565</v>
      </c>
      <c r="Q37" s="442"/>
      <c r="R37" s="269">
        <v>1063249.6189999999</v>
      </c>
      <c r="S37" s="440">
        <f t="shared" ref="S37" si="27">SUM(R37:R43)</f>
        <v>6810329.3489999995</v>
      </c>
      <c r="T37" s="440"/>
      <c r="U37" s="310">
        <f t="shared" si="1"/>
        <v>0.16014029439482333</v>
      </c>
      <c r="V37" s="442">
        <f t="shared" ref="V37" si="28">S37/G37</f>
        <v>0.1694437057163963</v>
      </c>
      <c r="W37" s="442"/>
    </row>
    <row r="38" spans="2:23" hidden="1" x14ac:dyDescent="0.25">
      <c r="B38" s="446"/>
      <c r="C38" s="456"/>
      <c r="D38" s="220">
        <v>45903</v>
      </c>
      <c r="E38" s="220" t="s">
        <v>114</v>
      </c>
      <c r="F38" s="270">
        <f>'（３）業績構成比'!F40</f>
        <v>6228436.4100000001</v>
      </c>
      <c r="G38" s="440"/>
      <c r="H38" s="440"/>
      <c r="I38" s="289">
        <f>'（４）訂單數量構成比'!F40</f>
        <v>182804</v>
      </c>
      <c r="J38" s="441"/>
      <c r="K38" s="441"/>
      <c r="L38" s="270">
        <v>4292163.2147056712</v>
      </c>
      <c r="M38" s="440"/>
      <c r="N38" s="440"/>
      <c r="O38" s="310">
        <f t="shared" si="0"/>
        <v>0.68912371134020634</v>
      </c>
      <c r="P38" s="442"/>
      <c r="Q38" s="442"/>
      <c r="R38" s="269">
        <v>988761.34100000001</v>
      </c>
      <c r="S38" s="440"/>
      <c r="T38" s="440"/>
      <c r="U38" s="310">
        <f t="shared" si="1"/>
        <v>0.15874952811792453</v>
      </c>
      <c r="V38" s="442"/>
      <c r="W38" s="442"/>
    </row>
    <row r="39" spans="2:23" hidden="1" x14ac:dyDescent="0.25">
      <c r="B39" s="446"/>
      <c r="C39" s="456"/>
      <c r="D39" s="220">
        <v>45904</v>
      </c>
      <c r="E39" s="220" t="s">
        <v>115</v>
      </c>
      <c r="F39" s="270">
        <f>'（３）業績構成比'!F41</f>
        <v>5632441.8300000001</v>
      </c>
      <c r="G39" s="440"/>
      <c r="H39" s="440"/>
      <c r="I39" s="289">
        <f>'（４）訂單數量構成比'!F41</f>
        <v>168001</v>
      </c>
      <c r="J39" s="441"/>
      <c r="K39" s="441"/>
      <c r="L39" s="270">
        <v>3958677.543920103</v>
      </c>
      <c r="M39" s="440"/>
      <c r="N39" s="440"/>
      <c r="O39" s="310">
        <f t="shared" si="0"/>
        <v>0.7028350515463917</v>
      </c>
      <c r="P39" s="442"/>
      <c r="Q39" s="442"/>
      <c r="R39" s="269">
        <v>971018.77500000002</v>
      </c>
      <c r="S39" s="440"/>
      <c r="T39" s="440"/>
      <c r="U39" s="310">
        <f t="shared" si="1"/>
        <v>0.17239747951378309</v>
      </c>
      <c r="V39" s="442"/>
      <c r="W39" s="442"/>
    </row>
    <row r="40" spans="2:23" hidden="1" x14ac:dyDescent="0.25">
      <c r="B40" s="446"/>
      <c r="C40" s="456"/>
      <c r="D40" s="220">
        <v>45905</v>
      </c>
      <c r="E40" s="220" t="s">
        <v>116</v>
      </c>
      <c r="F40" s="270">
        <f>'（３）業績構成比'!F42</f>
        <v>4472238.97</v>
      </c>
      <c r="G40" s="440"/>
      <c r="H40" s="440"/>
      <c r="I40" s="289">
        <f>'（４）訂單數量構成比'!F42</f>
        <v>132042</v>
      </c>
      <c r="J40" s="441"/>
      <c r="K40" s="441"/>
      <c r="L40" s="270">
        <v>3171831.7519706194</v>
      </c>
      <c r="M40" s="440"/>
      <c r="N40" s="440"/>
      <c r="O40" s="310">
        <f t="shared" si="0"/>
        <v>0.70922680412371153</v>
      </c>
      <c r="P40" s="442"/>
      <c r="Q40" s="442"/>
      <c r="R40" s="269">
        <v>898496.30299999996</v>
      </c>
      <c r="S40" s="440"/>
      <c r="T40" s="440"/>
      <c r="U40" s="310">
        <f t="shared" si="1"/>
        <v>0.20090525328077449</v>
      </c>
      <c r="V40" s="442"/>
      <c r="W40" s="442"/>
    </row>
    <row r="41" spans="2:23" hidden="1" x14ac:dyDescent="0.25">
      <c r="B41" s="446"/>
      <c r="C41" s="456"/>
      <c r="D41" s="220">
        <v>45906</v>
      </c>
      <c r="E41" s="220" t="s">
        <v>117</v>
      </c>
      <c r="F41" s="270">
        <f>'（３）業績構成比'!F43</f>
        <v>4788156.05</v>
      </c>
      <c r="G41" s="440"/>
      <c r="H41" s="440"/>
      <c r="I41" s="289">
        <f>'（４）訂單數量構成比'!F43</f>
        <v>139507</v>
      </c>
      <c r="J41" s="441"/>
      <c r="K41" s="441"/>
      <c r="L41" s="270">
        <v>3332704.6981005152</v>
      </c>
      <c r="M41" s="440"/>
      <c r="N41" s="440"/>
      <c r="O41" s="310">
        <f t="shared" si="0"/>
        <v>0.69603092783505149</v>
      </c>
      <c r="P41" s="442"/>
      <c r="Q41" s="442"/>
      <c r="R41" s="269">
        <v>920494.30500000005</v>
      </c>
      <c r="S41" s="440"/>
      <c r="T41" s="440"/>
      <c r="U41" s="310">
        <f t="shared" si="1"/>
        <v>0.19224400695963118</v>
      </c>
      <c r="V41" s="442"/>
      <c r="W41" s="442"/>
    </row>
    <row r="42" spans="2:23" hidden="1" x14ac:dyDescent="0.25">
      <c r="B42" s="446"/>
      <c r="C42" s="456"/>
      <c r="D42" s="220">
        <v>45907</v>
      </c>
      <c r="E42" s="220" t="s">
        <v>118</v>
      </c>
      <c r="F42" s="270">
        <f>'（３）業績構成比'!F44</f>
        <v>6259452.25</v>
      </c>
      <c r="G42" s="440"/>
      <c r="H42" s="440"/>
      <c r="I42" s="289">
        <f>'（４）訂單數量構成比'!F44</f>
        <v>186596</v>
      </c>
      <c r="J42" s="441"/>
      <c r="K42" s="441"/>
      <c r="L42" s="270">
        <v>4249006.5299097942</v>
      </c>
      <c r="M42" s="440"/>
      <c r="N42" s="440"/>
      <c r="O42" s="310">
        <f t="shared" si="0"/>
        <v>0.6788144329896908</v>
      </c>
      <c r="P42" s="442"/>
      <c r="Q42" s="442"/>
      <c r="R42" s="269">
        <v>988834.25699999998</v>
      </c>
      <c r="S42" s="440"/>
      <c r="T42" s="440"/>
      <c r="U42" s="310">
        <f t="shared" si="1"/>
        <v>0.15797456670429907</v>
      </c>
      <c r="V42" s="442"/>
      <c r="W42" s="442"/>
    </row>
    <row r="43" spans="2:23" hidden="1" x14ac:dyDescent="0.25">
      <c r="B43" s="446"/>
      <c r="C43" s="456"/>
      <c r="D43" s="220">
        <v>45908</v>
      </c>
      <c r="E43" s="220" t="s">
        <v>119</v>
      </c>
      <c r="F43" s="270">
        <f>'（３）業績構成比'!F45</f>
        <v>6172069</v>
      </c>
      <c r="G43" s="440"/>
      <c r="H43" s="440"/>
      <c r="I43" s="289">
        <f>'（４）訂單數量構成比'!F45</f>
        <v>183915</v>
      </c>
      <c r="J43" s="441"/>
      <c r="K43" s="441"/>
      <c r="L43" s="270">
        <v>4267953.8987113405</v>
      </c>
      <c r="M43" s="440"/>
      <c r="N43" s="440"/>
      <c r="O43" s="310">
        <f t="shared" si="0"/>
        <v>0.69149484536082484</v>
      </c>
      <c r="P43" s="442"/>
      <c r="Q43" s="442"/>
      <c r="R43" s="269">
        <v>979474.74899999995</v>
      </c>
      <c r="S43" s="440"/>
      <c r="T43" s="440"/>
      <c r="U43" s="310">
        <f t="shared" si="1"/>
        <v>0.15869471793008147</v>
      </c>
      <c r="V43" s="442"/>
      <c r="W43" s="442"/>
    </row>
    <row r="44" spans="2:23" hidden="1" x14ac:dyDescent="0.25">
      <c r="C44" s="456"/>
      <c r="D44" s="220">
        <v>45909</v>
      </c>
      <c r="E44" s="220" t="s">
        <v>120</v>
      </c>
      <c r="F44" s="270">
        <f>'（３）業績構成比'!F46</f>
        <v>5945144.4500000002</v>
      </c>
      <c r="G44" s="440">
        <f t="shared" ref="G44:G65" si="29">SUM(F44:F50)</f>
        <v>39067121.450000003</v>
      </c>
      <c r="H44" s="440"/>
      <c r="I44" s="289">
        <f>'（４）訂單數量構成比'!F46</f>
        <v>177865</v>
      </c>
      <c r="J44" s="441">
        <f t="shared" ref="J44:J58" si="30">SUM(I44:I50)</f>
        <v>1166143</v>
      </c>
      <c r="K44" s="441"/>
      <c r="L44" s="270">
        <v>4111036.7421005163</v>
      </c>
      <c r="M44" s="440">
        <f t="shared" ref="M44:M58" si="31">SUM(L44:L50)</f>
        <v>27164782.918459274</v>
      </c>
      <c r="N44" s="440"/>
      <c r="O44" s="310">
        <f t="shared" si="0"/>
        <v>0.69149484536082484</v>
      </c>
      <c r="P44" s="442">
        <f t="shared" ref="P44:P65" si="32">M44/G44</f>
        <v>0.69533617810122206</v>
      </c>
      <c r="Q44" s="442"/>
      <c r="R44" s="85">
        <v>992611.799</v>
      </c>
      <c r="S44" s="440">
        <f t="shared" ref="S44:S58" si="33">SUM(R44:R50)</f>
        <v>6685984.6059999997</v>
      </c>
      <c r="T44" s="440"/>
      <c r="U44" s="310">
        <f t="shared" si="1"/>
        <v>0.16696176305690941</v>
      </c>
      <c r="V44" s="442">
        <f t="shared" ref="V44:V58" si="34">S44/G44</f>
        <v>0.17114095837741838</v>
      </c>
      <c r="W44" s="442"/>
    </row>
    <row r="45" spans="2:23" hidden="1" x14ac:dyDescent="0.25">
      <c r="C45" s="456"/>
      <c r="D45" s="220">
        <v>45910</v>
      </c>
      <c r="E45" s="220" t="s">
        <v>114</v>
      </c>
      <c r="F45" s="270">
        <f>'（３）業績構成比'!F47</f>
        <v>5803938.3199999994</v>
      </c>
      <c r="G45" s="440"/>
      <c r="H45" s="440"/>
      <c r="I45" s="289">
        <f>'（４）訂單數量構成比'!F47</f>
        <v>175592</v>
      </c>
      <c r="J45" s="441"/>
      <c r="K45" s="441"/>
      <c r="L45" s="270">
        <v>4074424.5350556695</v>
      </c>
      <c r="M45" s="440"/>
      <c r="N45" s="440"/>
      <c r="O45" s="310">
        <f t="shared" si="0"/>
        <v>0.70201030927835051</v>
      </c>
      <c r="P45" s="442"/>
      <c r="Q45" s="442"/>
      <c r="R45" s="85">
        <v>967643.43099999998</v>
      </c>
      <c r="S45" s="440"/>
      <c r="T45" s="440"/>
      <c r="U45" s="310">
        <f t="shared" si="1"/>
        <v>0.16672186671342848</v>
      </c>
      <c r="V45" s="442"/>
      <c r="W45" s="442"/>
    </row>
    <row r="46" spans="2:23" hidden="1" x14ac:dyDescent="0.25">
      <c r="C46" s="456"/>
      <c r="D46" s="220">
        <v>45911</v>
      </c>
      <c r="E46" s="220" t="s">
        <v>115</v>
      </c>
      <c r="F46" s="270">
        <f>'（３）業績構成比'!F48</f>
        <v>5409403.6099999994</v>
      </c>
      <c r="G46" s="440"/>
      <c r="H46" s="440"/>
      <c r="I46" s="289">
        <f>'（４）訂單數量構成比'!F48</f>
        <v>164410</v>
      </c>
      <c r="J46" s="441"/>
      <c r="K46" s="441"/>
      <c r="L46" s="270">
        <v>3789092.0441386593</v>
      </c>
      <c r="M46" s="440"/>
      <c r="N46" s="440"/>
      <c r="O46" s="310">
        <f t="shared" si="0"/>
        <v>0.70046391752577319</v>
      </c>
      <c r="P46" s="442"/>
      <c r="Q46" s="442"/>
      <c r="R46" s="85">
        <v>961124.56</v>
      </c>
      <c r="S46" s="440"/>
      <c r="T46" s="440"/>
      <c r="U46" s="310">
        <f t="shared" si="1"/>
        <v>0.17767662191507286</v>
      </c>
      <c r="V46" s="442"/>
      <c r="W46" s="442"/>
    </row>
    <row r="47" spans="2:23" hidden="1" x14ac:dyDescent="0.25">
      <c r="C47" s="456"/>
      <c r="D47" s="220">
        <v>45912</v>
      </c>
      <c r="E47" s="220" t="s">
        <v>116</v>
      </c>
      <c r="F47" s="270">
        <f>'（３）業績構成比'!F49</f>
        <v>4572248.96</v>
      </c>
      <c r="G47" s="440"/>
      <c r="H47" s="440"/>
      <c r="I47" s="289">
        <f>'（４）訂單數量構成比'!F49</f>
        <v>134348</v>
      </c>
      <c r="J47" s="441"/>
      <c r="K47" s="441"/>
      <c r="L47" s="270">
        <v>3156972.9288247423</v>
      </c>
      <c r="M47" s="440"/>
      <c r="N47" s="440"/>
      <c r="O47" s="310">
        <f t="shared" si="0"/>
        <v>0.69046391752577319</v>
      </c>
      <c r="P47" s="442"/>
      <c r="Q47" s="442"/>
      <c r="R47" s="85">
        <v>957542.31700000004</v>
      </c>
      <c r="S47" s="440"/>
      <c r="T47" s="440"/>
      <c r="U47" s="310">
        <f t="shared" si="1"/>
        <v>0.2094247984694167</v>
      </c>
      <c r="V47" s="442"/>
      <c r="W47" s="442"/>
    </row>
    <row r="48" spans="2:23" hidden="1" x14ac:dyDescent="0.25">
      <c r="C48" s="456"/>
      <c r="D48" s="220">
        <v>45913</v>
      </c>
      <c r="E48" s="220" t="s">
        <v>117</v>
      </c>
      <c r="F48" s="270">
        <f>'（３）業績構成比'!F50</f>
        <v>4851151.87</v>
      </c>
      <c r="G48" s="440"/>
      <c r="H48" s="440"/>
      <c r="I48" s="289">
        <f>'（４）訂單數量構成比'!F50</f>
        <v>140458</v>
      </c>
      <c r="J48" s="441"/>
      <c r="K48" s="441"/>
      <c r="L48" s="270">
        <v>3335041.8809376294</v>
      </c>
      <c r="M48" s="440"/>
      <c r="N48" s="440"/>
      <c r="O48" s="310">
        <f t="shared" si="0"/>
        <v>0.68747422680412384</v>
      </c>
      <c r="P48" s="442"/>
      <c r="Q48" s="442"/>
      <c r="R48" s="85">
        <v>902781.49899999995</v>
      </c>
      <c r="S48" s="440"/>
      <c r="T48" s="440"/>
      <c r="U48" s="310">
        <f t="shared" si="1"/>
        <v>0.18609631757415995</v>
      </c>
      <c r="V48" s="442"/>
      <c r="W48" s="442"/>
    </row>
    <row r="49" spans="3:23" hidden="1" x14ac:dyDescent="0.25">
      <c r="C49" s="456"/>
      <c r="D49" s="220">
        <v>45914</v>
      </c>
      <c r="E49" s="220" t="s">
        <v>118</v>
      </c>
      <c r="F49" s="270">
        <f>'（３）業績構成比'!F51</f>
        <v>6253868.8199999994</v>
      </c>
      <c r="G49" s="440"/>
      <c r="H49" s="440"/>
      <c r="I49" s="289">
        <f>'（４）訂單數量構成比'!F51</f>
        <v>186761</v>
      </c>
      <c r="J49" s="441"/>
      <c r="K49" s="441"/>
      <c r="L49" s="270">
        <v>4463134.7326237112</v>
      </c>
      <c r="M49" s="440"/>
      <c r="N49" s="440"/>
      <c r="O49" s="310">
        <f t="shared" si="0"/>
        <v>0.71365979381443301</v>
      </c>
      <c r="P49" s="442"/>
      <c r="Q49" s="442"/>
      <c r="R49" s="85">
        <v>918406.00199999998</v>
      </c>
      <c r="S49" s="440"/>
      <c r="T49" s="440"/>
      <c r="U49" s="310">
        <f t="shared" si="1"/>
        <v>0.14685405601456156</v>
      </c>
      <c r="V49" s="442"/>
      <c r="W49" s="442"/>
    </row>
    <row r="50" spans="3:23" hidden="1" x14ac:dyDescent="0.25">
      <c r="C50" s="456"/>
      <c r="D50" s="220">
        <v>45915</v>
      </c>
      <c r="E50" s="220" t="s">
        <v>119</v>
      </c>
      <c r="F50" s="270">
        <f>'（３）業績構成比'!F52</f>
        <v>6231365.4199999999</v>
      </c>
      <c r="G50" s="440"/>
      <c r="H50" s="440"/>
      <c r="I50" s="289">
        <f>'（４）訂單數量構成比'!F52</f>
        <v>186709</v>
      </c>
      <c r="J50" s="441"/>
      <c r="K50" s="441"/>
      <c r="L50" s="270">
        <v>4235080.0547783505</v>
      </c>
      <c r="M50" s="440"/>
      <c r="N50" s="440"/>
      <c r="O50" s="310">
        <f t="shared" si="0"/>
        <v>0.67963917525773199</v>
      </c>
      <c r="P50" s="442"/>
      <c r="Q50" s="442"/>
      <c r="R50" s="85">
        <v>985874.99800000002</v>
      </c>
      <c r="S50" s="440"/>
      <c r="T50" s="440"/>
      <c r="U50" s="310">
        <f t="shared" si="1"/>
        <v>0.15821171309192777</v>
      </c>
      <c r="V50" s="442"/>
      <c r="W50" s="442"/>
    </row>
    <row r="51" spans="3:23" hidden="1" x14ac:dyDescent="0.25">
      <c r="C51" s="456"/>
      <c r="D51" s="220">
        <v>45916</v>
      </c>
      <c r="E51" s="220" t="s">
        <v>120</v>
      </c>
      <c r="F51" s="270">
        <f>'（３）業績構成比'!F53</f>
        <v>6265697.0700000003</v>
      </c>
      <c r="G51" s="440">
        <f t="shared" si="29"/>
        <v>40141736.860000007</v>
      </c>
      <c r="H51" s="440"/>
      <c r="I51" s="289">
        <f>'（４）訂單數量構成比'!F53</f>
        <v>194375</v>
      </c>
      <c r="J51" s="441">
        <f t="shared" si="30"/>
        <v>1236089</v>
      </c>
      <c r="K51" s="441"/>
      <c r="L51" s="270">
        <v>4378559.5452572163</v>
      </c>
      <c r="M51" s="440">
        <f t="shared" si="31"/>
        <v>27746242.777369075</v>
      </c>
      <c r="N51" s="440"/>
      <c r="O51" s="310">
        <f t="shared" si="0"/>
        <v>0.6988144329896907</v>
      </c>
      <c r="P51" s="442">
        <f t="shared" si="32"/>
        <v>0.69120683228376556</v>
      </c>
      <c r="Q51" s="442"/>
      <c r="R51" s="85">
        <v>1044919.647</v>
      </c>
      <c r="S51" s="440">
        <f t="shared" si="33"/>
        <v>6658005.7290000003</v>
      </c>
      <c r="T51" s="440"/>
      <c r="U51" s="310">
        <f t="shared" si="1"/>
        <v>0.16676829973205198</v>
      </c>
      <c r="V51" s="442">
        <f t="shared" si="34"/>
        <v>0.1658624227501849</v>
      </c>
      <c r="W51" s="442"/>
    </row>
    <row r="52" spans="3:23" hidden="1" x14ac:dyDescent="0.25">
      <c r="C52" s="456"/>
      <c r="D52" s="220">
        <v>45917</v>
      </c>
      <c r="E52" s="220" t="s">
        <v>114</v>
      </c>
      <c r="F52" s="270">
        <f>'（３）業績構成比'!F54</f>
        <v>6072276.2599999998</v>
      </c>
      <c r="G52" s="440"/>
      <c r="H52" s="440"/>
      <c r="I52" s="289">
        <f>'（４）訂單數量構成比'!F54</f>
        <v>188216</v>
      </c>
      <c r="J52" s="441"/>
      <c r="K52" s="441"/>
      <c r="L52" s="270">
        <v>4237760.2208319576</v>
      </c>
      <c r="M52" s="440"/>
      <c r="N52" s="440"/>
      <c r="O52" s="310">
        <f t="shared" si="0"/>
        <v>0.69788659793814423</v>
      </c>
      <c r="P52" s="442"/>
      <c r="Q52" s="442"/>
      <c r="R52" s="85">
        <v>986591.17200000002</v>
      </c>
      <c r="S52" s="440"/>
      <c r="T52" s="440"/>
      <c r="U52" s="310">
        <f t="shared" si="1"/>
        <v>0.16247468490506392</v>
      </c>
      <c r="V52" s="442"/>
      <c r="W52" s="442"/>
    </row>
    <row r="53" spans="3:23" hidden="1" x14ac:dyDescent="0.25">
      <c r="C53" s="456"/>
      <c r="D53" s="220">
        <v>45918</v>
      </c>
      <c r="E53" s="220" t="s">
        <v>115</v>
      </c>
      <c r="F53" s="270">
        <f>'（３）業績構成比'!F55</f>
        <v>5709151.7199999997</v>
      </c>
      <c r="G53" s="440"/>
      <c r="H53" s="440"/>
      <c r="I53" s="289">
        <f>'（４）訂單數量構成比'!F55</f>
        <v>177826</v>
      </c>
      <c r="J53" s="441"/>
      <c r="K53" s="441"/>
      <c r="L53" s="270">
        <v>4029660.5413381443</v>
      </c>
      <c r="M53" s="440"/>
      <c r="N53" s="440"/>
      <c r="O53" s="310">
        <f t="shared" si="0"/>
        <v>0.70582474226804126</v>
      </c>
      <c r="P53" s="442"/>
      <c r="Q53" s="442"/>
      <c r="R53" s="85">
        <v>993574.98600000003</v>
      </c>
      <c r="S53" s="440"/>
      <c r="T53" s="440"/>
      <c r="U53" s="310">
        <f t="shared" si="1"/>
        <v>0.17403198140966555</v>
      </c>
      <c r="V53" s="442"/>
      <c r="W53" s="442"/>
    </row>
    <row r="54" spans="3:23" hidden="1" x14ac:dyDescent="0.25">
      <c r="C54" s="456"/>
      <c r="D54" s="220">
        <v>45919</v>
      </c>
      <c r="E54" s="220" t="s">
        <v>116</v>
      </c>
      <c r="F54" s="270">
        <f>'（３）業績構成比'!F56</f>
        <v>4674568.32</v>
      </c>
      <c r="G54" s="440"/>
      <c r="H54" s="440"/>
      <c r="I54" s="289">
        <f>'（４）訂單數量構成比'!F56</f>
        <v>142595</v>
      </c>
      <c r="J54" s="441"/>
      <c r="K54" s="441"/>
      <c r="L54" s="270">
        <v>3258945.1818556706</v>
      </c>
      <c r="M54" s="440"/>
      <c r="N54" s="440"/>
      <c r="O54" s="310">
        <f t="shared" si="0"/>
        <v>0.69716494845360832</v>
      </c>
      <c r="P54" s="442"/>
      <c r="Q54" s="442"/>
      <c r="R54" s="85">
        <v>874519.46799999999</v>
      </c>
      <c r="S54" s="440"/>
      <c r="T54" s="440"/>
      <c r="U54" s="310">
        <f t="shared" si="1"/>
        <v>0.18708026241875528</v>
      </c>
      <c r="V54" s="442"/>
      <c r="W54" s="442"/>
    </row>
    <row r="55" spans="3:23" hidden="1" x14ac:dyDescent="0.25">
      <c r="C55" s="456"/>
      <c r="D55" s="220">
        <v>45920</v>
      </c>
      <c r="E55" s="220" t="s">
        <v>117</v>
      </c>
      <c r="F55" s="270">
        <f>'（３）業績構成比'!F57</f>
        <v>4900519.2600000007</v>
      </c>
      <c r="G55" s="440"/>
      <c r="H55" s="440"/>
      <c r="I55" s="289">
        <f>'（４）訂單數量構成比'!F57</f>
        <v>148182</v>
      </c>
      <c r="J55" s="441"/>
      <c r="K55" s="441"/>
      <c r="L55" s="270">
        <v>3409397.342897939</v>
      </c>
      <c r="M55" s="440"/>
      <c r="N55" s="440"/>
      <c r="O55" s="310">
        <f t="shared" si="0"/>
        <v>0.69572164948453619</v>
      </c>
      <c r="P55" s="442"/>
      <c r="Q55" s="442"/>
      <c r="R55" s="85">
        <v>910351.54599999997</v>
      </c>
      <c r="S55" s="440"/>
      <c r="T55" s="440"/>
      <c r="U55" s="310">
        <f t="shared" si="1"/>
        <v>0.18576634387107782</v>
      </c>
      <c r="V55" s="442"/>
      <c r="W55" s="442"/>
    </row>
    <row r="56" spans="3:23" hidden="1" x14ac:dyDescent="0.25">
      <c r="C56" s="456"/>
      <c r="D56" s="220">
        <v>45921</v>
      </c>
      <c r="E56" s="220" t="s">
        <v>118</v>
      </c>
      <c r="F56" s="270">
        <f>'（３）業績構成比'!F58</f>
        <v>6327228.8800000008</v>
      </c>
      <c r="G56" s="440"/>
      <c r="H56" s="440"/>
      <c r="I56" s="289">
        <f>'（４）訂單數量構成比'!F58</f>
        <v>194633</v>
      </c>
      <c r="J56" s="441"/>
      <c r="K56" s="441"/>
      <c r="L56" s="270">
        <v>4349154.4904536093</v>
      </c>
      <c r="M56" s="440"/>
      <c r="N56" s="440"/>
      <c r="O56" s="310">
        <f t="shared" si="0"/>
        <v>0.68737113402061867</v>
      </c>
      <c r="P56" s="442"/>
      <c r="Q56" s="442"/>
      <c r="R56" s="85">
        <v>922554.43</v>
      </c>
      <c r="S56" s="440"/>
      <c r="T56" s="440"/>
      <c r="U56" s="310">
        <f t="shared" si="1"/>
        <v>0.1458070266615675</v>
      </c>
      <c r="V56" s="442"/>
      <c r="W56" s="442"/>
    </row>
    <row r="57" spans="3:23" hidden="1" x14ac:dyDescent="0.25">
      <c r="C57" s="456"/>
      <c r="D57" s="220">
        <v>45922</v>
      </c>
      <c r="E57" s="220" t="s">
        <v>119</v>
      </c>
      <c r="F57" s="270">
        <f>'（３）業績構成比'!F59</f>
        <v>6192295.3499999996</v>
      </c>
      <c r="G57" s="440"/>
      <c r="H57" s="440"/>
      <c r="I57" s="289">
        <f>'（４）訂單數量構成比'!F59</f>
        <v>190262</v>
      </c>
      <c r="J57" s="441"/>
      <c r="K57" s="441"/>
      <c r="L57" s="270">
        <v>4082765.4547345364</v>
      </c>
      <c r="M57" s="440"/>
      <c r="N57" s="440"/>
      <c r="O57" s="310">
        <f t="shared" si="0"/>
        <v>0.65932989690721655</v>
      </c>
      <c r="P57" s="442"/>
      <c r="Q57" s="442"/>
      <c r="R57" s="85">
        <v>925494.48</v>
      </c>
      <c r="S57" s="440"/>
      <c r="T57" s="440"/>
      <c r="U57" s="310">
        <f t="shared" si="1"/>
        <v>0.14945903379754005</v>
      </c>
      <c r="V57" s="442"/>
      <c r="W57" s="442"/>
    </row>
    <row r="58" spans="3:23" hidden="1" x14ac:dyDescent="0.25">
      <c r="C58" s="456"/>
      <c r="D58" s="220">
        <v>45923</v>
      </c>
      <c r="E58" s="220" t="s">
        <v>120</v>
      </c>
      <c r="F58" s="270">
        <f>'（３）業績構成比'!F60</f>
        <v>6204692.0999999996</v>
      </c>
      <c r="G58" s="440">
        <f t="shared" si="29"/>
        <v>37900576.170000002</v>
      </c>
      <c r="H58" s="440"/>
      <c r="I58" s="289">
        <f>'（４）訂單數量構成比'!F60</f>
        <v>193580</v>
      </c>
      <c r="J58" s="441">
        <f t="shared" si="30"/>
        <v>1166557</v>
      </c>
      <c r="K58" s="441"/>
      <c r="L58" s="270">
        <v>4268764.1989020621</v>
      </c>
      <c r="M58" s="440">
        <f t="shared" si="31"/>
        <v>26562301.483535573</v>
      </c>
      <c r="N58" s="440"/>
      <c r="O58" s="310">
        <f t="shared" si="0"/>
        <v>0.68798969072164962</v>
      </c>
      <c r="P58" s="442">
        <f t="shared" si="32"/>
        <v>0.7008416274304774</v>
      </c>
      <c r="Q58" s="442"/>
      <c r="R58" s="85">
        <v>984454.103</v>
      </c>
      <c r="S58" s="440">
        <f t="shared" si="33"/>
        <v>6362270.8049999997</v>
      </c>
      <c r="T58" s="440"/>
      <c r="U58" s="310">
        <f t="shared" si="1"/>
        <v>0.15866284533280872</v>
      </c>
      <c r="V58" s="442">
        <f t="shared" si="34"/>
        <v>0.16786739010147347</v>
      </c>
      <c r="W58" s="442"/>
    </row>
    <row r="59" spans="3:23" hidden="1" x14ac:dyDescent="0.25">
      <c r="C59" s="456"/>
      <c r="D59" s="220">
        <v>45924</v>
      </c>
      <c r="E59" s="220" t="s">
        <v>114</v>
      </c>
      <c r="F59" s="270">
        <f>'（３）業績構成比'!F61</f>
        <v>6068582.8799999999</v>
      </c>
      <c r="G59" s="440"/>
      <c r="H59" s="440"/>
      <c r="I59" s="289">
        <f>'（４）訂單數量構成比'!F61</f>
        <v>188192</v>
      </c>
      <c r="J59" s="441"/>
      <c r="K59" s="441"/>
      <c r="L59" s="270">
        <v>4206403.813781444</v>
      </c>
      <c r="M59" s="440"/>
      <c r="N59" s="440"/>
      <c r="O59" s="310">
        <f t="shared" si="0"/>
        <v>0.69314432989690733</v>
      </c>
      <c r="P59" s="442"/>
      <c r="Q59" s="442"/>
      <c r="R59" s="85">
        <v>954135.70600000001</v>
      </c>
      <c r="S59" s="440"/>
      <c r="T59" s="440"/>
      <c r="U59" s="310">
        <f t="shared" si="1"/>
        <v>0.15722545524499784</v>
      </c>
      <c r="V59" s="442"/>
      <c r="W59" s="442"/>
    </row>
    <row r="60" spans="3:23" hidden="1" x14ac:dyDescent="0.25">
      <c r="C60" s="456"/>
      <c r="D60" s="220">
        <v>45925</v>
      </c>
      <c r="E60" s="220" t="s">
        <v>115</v>
      </c>
      <c r="F60" s="270">
        <f>'（３）業績構成比'!F62</f>
        <v>5545534.8899999997</v>
      </c>
      <c r="G60" s="440"/>
      <c r="H60" s="440"/>
      <c r="I60" s="289">
        <f>'（４）訂單數量構成比'!F62</f>
        <v>172278</v>
      </c>
      <c r="J60" s="441"/>
      <c r="K60" s="441"/>
      <c r="L60" s="270">
        <v>3903313.3465438145</v>
      </c>
      <c r="M60" s="440"/>
      <c r="N60" s="440"/>
      <c r="O60" s="310">
        <f t="shared" si="0"/>
        <v>0.70386597938144335</v>
      </c>
      <c r="P60" s="442"/>
      <c r="Q60" s="442"/>
      <c r="R60" s="85">
        <v>955466.57</v>
      </c>
      <c r="S60" s="440"/>
      <c r="T60" s="440"/>
      <c r="U60" s="310">
        <f t="shared" si="1"/>
        <v>0.17229475405933295</v>
      </c>
      <c r="V60" s="442"/>
      <c r="W60" s="442"/>
    </row>
    <row r="61" spans="3:23" hidden="1" x14ac:dyDescent="0.25">
      <c r="C61" s="456"/>
      <c r="D61" s="220">
        <v>45926</v>
      </c>
      <c r="E61" s="220" t="s">
        <v>116</v>
      </c>
      <c r="F61" s="270">
        <f>'（３）業績構成比'!F63</f>
        <v>4389261.03</v>
      </c>
      <c r="G61" s="440"/>
      <c r="H61" s="440"/>
      <c r="I61" s="289">
        <f>'（４）訂單數量構成比'!F63</f>
        <v>133617</v>
      </c>
      <c r="J61" s="441"/>
      <c r="K61" s="441"/>
      <c r="L61" s="270">
        <v>3151896.6705634026</v>
      </c>
      <c r="M61" s="440"/>
      <c r="N61" s="440"/>
      <c r="O61" s="310">
        <f t="shared" si="0"/>
        <v>0.71809278350515471</v>
      </c>
      <c r="P61" s="442"/>
      <c r="Q61" s="442"/>
      <c r="R61" s="85">
        <v>861427.571</v>
      </c>
      <c r="S61" s="440"/>
      <c r="T61" s="440"/>
      <c r="U61" s="310">
        <f t="shared" si="1"/>
        <v>0.19625799539199426</v>
      </c>
      <c r="V61" s="442"/>
      <c r="W61" s="442"/>
    </row>
    <row r="62" spans="3:23" hidden="1" x14ac:dyDescent="0.25">
      <c r="C62" s="456"/>
      <c r="D62" s="220">
        <v>45927</v>
      </c>
      <c r="E62" s="220" t="s">
        <v>117</v>
      </c>
      <c r="F62" s="270">
        <f>'（３）業績構成比'!F64</f>
        <v>4423149.76</v>
      </c>
      <c r="G62" s="440"/>
      <c r="H62" s="440"/>
      <c r="I62" s="289">
        <f>'（４）訂單數量構成比'!F64</f>
        <v>133344</v>
      </c>
      <c r="J62" s="441"/>
      <c r="K62" s="441"/>
      <c r="L62" s="270">
        <v>3144768.2803958771</v>
      </c>
      <c r="M62" s="440"/>
      <c r="N62" s="440"/>
      <c r="O62" s="310">
        <f t="shared" si="0"/>
        <v>0.7109793814432992</v>
      </c>
      <c r="P62" s="442"/>
      <c r="Q62" s="442"/>
      <c r="R62" s="85">
        <v>827723.38699999999</v>
      </c>
      <c r="S62" s="440"/>
      <c r="T62" s="440"/>
      <c r="U62" s="310">
        <f t="shared" si="1"/>
        <v>0.1871343797773648</v>
      </c>
      <c r="V62" s="442"/>
      <c r="W62" s="442"/>
    </row>
    <row r="63" spans="3:23" hidden="1" x14ac:dyDescent="0.25">
      <c r="C63" s="456"/>
      <c r="D63" s="220">
        <v>45928</v>
      </c>
      <c r="E63" s="220" t="s">
        <v>118</v>
      </c>
      <c r="F63" s="270">
        <f>'（３）業績構成比'!F65</f>
        <v>4811205.5599999996</v>
      </c>
      <c r="G63" s="440"/>
      <c r="H63" s="440"/>
      <c r="I63" s="289">
        <f>'（４）訂單數量構成比'!F65</f>
        <v>145605</v>
      </c>
      <c r="J63" s="441"/>
      <c r="K63" s="441"/>
      <c r="L63" s="270">
        <v>3389419.9169340204</v>
      </c>
      <c r="M63" s="440"/>
      <c r="N63" s="440"/>
      <c r="O63" s="310">
        <f t="shared" si="0"/>
        <v>0.70448453608247419</v>
      </c>
      <c r="P63" s="442"/>
      <c r="Q63" s="442"/>
      <c r="R63" s="85">
        <v>825068.11</v>
      </c>
      <c r="S63" s="440"/>
      <c r="T63" s="440"/>
      <c r="U63" s="310">
        <f t="shared" si="1"/>
        <v>0.17148885029140182</v>
      </c>
      <c r="V63" s="442"/>
      <c r="W63" s="442"/>
    </row>
    <row r="64" spans="3:23" hidden="1" x14ac:dyDescent="0.25">
      <c r="C64" s="456"/>
      <c r="D64" s="220">
        <v>45929</v>
      </c>
      <c r="E64" s="220" t="s">
        <v>119</v>
      </c>
      <c r="F64" s="270">
        <f>'（３）業績構成比'!F66</f>
        <v>6458149.9499999993</v>
      </c>
      <c r="G64" s="440"/>
      <c r="H64" s="440"/>
      <c r="I64" s="289">
        <f>'（４）訂單數量構成比'!F66</f>
        <v>199941</v>
      </c>
      <c r="J64" s="441"/>
      <c r="K64" s="441"/>
      <c r="L64" s="270">
        <v>4497735.256414948</v>
      </c>
      <c r="M64" s="440"/>
      <c r="N64" s="440"/>
      <c r="O64" s="310">
        <f t="shared" si="0"/>
        <v>0.6964432989690722</v>
      </c>
      <c r="P64" s="442"/>
      <c r="Q64" s="442"/>
      <c r="R64" s="85">
        <v>953995.35800000001</v>
      </c>
      <c r="S64" s="440"/>
      <c r="T64" s="440"/>
      <c r="U64" s="310">
        <f t="shared" si="1"/>
        <v>0.14771960474531876</v>
      </c>
      <c r="V64" s="442"/>
      <c r="W64" s="442"/>
    </row>
    <row r="65" spans="3:23" x14ac:dyDescent="0.25">
      <c r="C65" s="456"/>
      <c r="D65" s="220">
        <v>45930</v>
      </c>
      <c r="E65" s="220" t="s">
        <v>120</v>
      </c>
      <c r="F65" s="270">
        <f>'（３）業績構成比'!F67</f>
        <v>6240376.5599999996</v>
      </c>
      <c r="G65" s="440">
        <f t="shared" si="29"/>
        <v>37041130.530000001</v>
      </c>
      <c r="H65" s="440"/>
      <c r="I65" s="289">
        <f>'（４）訂單數量構成比'!F67</f>
        <v>193383</v>
      </c>
      <c r="J65" s="441">
        <f t="shared" ref="J65:J93" si="35">SUM(I65:I71)</f>
        <v>1146243</v>
      </c>
      <c r="K65" s="441"/>
      <c r="L65" s="270">
        <v>4339635.0603587627</v>
      </c>
      <c r="M65" s="440">
        <f t="shared" ref="M65:M93" si="36">SUM(L65:L71)</f>
        <v>25894137.464835566</v>
      </c>
      <c r="N65" s="440"/>
      <c r="O65" s="310">
        <f t="shared" si="0"/>
        <v>0.69541237113402066</v>
      </c>
      <c r="P65" s="442">
        <f t="shared" si="32"/>
        <v>0.69906444793480671</v>
      </c>
      <c r="Q65" s="442"/>
      <c r="R65" s="269">
        <v>1030622.024</v>
      </c>
      <c r="S65" s="440">
        <f t="shared" ref="S65:S93" si="37">SUM(R65:R71)</f>
        <v>6589748.9419999998</v>
      </c>
      <c r="T65" s="440"/>
      <c r="U65" s="310">
        <f t="shared" si="1"/>
        <v>0.16515381949963609</v>
      </c>
      <c r="V65" s="442">
        <f t="shared" ref="V65:V93" si="38">S65/G65</f>
        <v>0.17790355876592084</v>
      </c>
      <c r="W65" s="442"/>
    </row>
    <row r="66" spans="3:23" ht="12" customHeight="1" x14ac:dyDescent="0.25">
      <c r="C66" s="456" t="s">
        <v>790</v>
      </c>
      <c r="D66" s="220">
        <v>45931</v>
      </c>
      <c r="E66" s="80" t="str">
        <f>RIGHT(TEXT(D66,"aaa"),1)</f>
        <v>三</v>
      </c>
      <c r="F66" s="270">
        <f>'（３）業績構成比'!F68</f>
        <v>5968684.419999999</v>
      </c>
      <c r="G66" s="440"/>
      <c r="H66" s="440">
        <f>SUM(F66:F96)</f>
        <v>68840508.939999998</v>
      </c>
      <c r="I66" s="289">
        <f>'（４）訂單數量構成比'!F68</f>
        <v>186725</v>
      </c>
      <c r="J66" s="441"/>
      <c r="K66" s="441">
        <f>SUM(I66:I96)</f>
        <v>2119105</v>
      </c>
      <c r="L66" s="270">
        <v>4086702.8428278342</v>
      </c>
      <c r="M66" s="440"/>
      <c r="N66" s="440">
        <f>SUM(L66:L96)</f>
        <v>48318206.438853614</v>
      </c>
      <c r="O66" s="310">
        <f t="shared" si="0"/>
        <v>0.68469072164948452</v>
      </c>
      <c r="P66" s="442"/>
      <c r="Q66" s="442">
        <f>N66/H66</f>
        <v>0.70188624667151711</v>
      </c>
      <c r="R66" s="269">
        <v>986270.12300000002</v>
      </c>
      <c r="S66" s="440"/>
      <c r="T66" s="440">
        <f>SUM(R66:R96)</f>
        <v>12053477.277999997</v>
      </c>
      <c r="U66" s="310">
        <f t="shared" si="1"/>
        <v>0.16524078902466086</v>
      </c>
      <c r="V66" s="442"/>
      <c r="W66" s="442">
        <f>T66/H66</f>
        <v>0.1750927973020299</v>
      </c>
    </row>
    <row r="67" spans="3:23" ht="12" customHeight="1" x14ac:dyDescent="0.25">
      <c r="C67" s="456"/>
      <c r="D67" s="220">
        <v>45932</v>
      </c>
      <c r="E67" s="80" t="str">
        <f t="shared" ref="E67:E96" si="39">RIGHT(TEXT(D67,"aaa"),1)</f>
        <v>四</v>
      </c>
      <c r="F67" s="270">
        <f>'（３）業績構成比'!F69</f>
        <v>5488740.5</v>
      </c>
      <c r="G67" s="440"/>
      <c r="H67" s="440"/>
      <c r="I67" s="289">
        <f>'（４）訂單數量構成比'!F69</f>
        <v>171980</v>
      </c>
      <c r="J67" s="441"/>
      <c r="K67" s="441"/>
      <c r="L67" s="270">
        <v>3930107.9528608248</v>
      </c>
      <c r="M67" s="440"/>
      <c r="N67" s="440"/>
      <c r="O67" s="310">
        <f t="shared" si="0"/>
        <v>0.71603092783505151</v>
      </c>
      <c r="P67" s="442"/>
      <c r="Q67" s="442"/>
      <c r="R67" s="269">
        <v>935120.049</v>
      </c>
      <c r="S67" s="440"/>
      <c r="T67" s="440"/>
      <c r="U67" s="310">
        <f t="shared" si="1"/>
        <v>0.17037060669929649</v>
      </c>
      <c r="V67" s="442"/>
      <c r="W67" s="442"/>
    </row>
    <row r="68" spans="3:23" ht="12" customHeight="1" x14ac:dyDescent="0.25">
      <c r="C68" s="456"/>
      <c r="D68" s="220">
        <v>45933</v>
      </c>
      <c r="E68" s="80" t="str">
        <f t="shared" si="39"/>
        <v>五</v>
      </c>
      <c r="F68" s="270">
        <f>'（３）業績構成比'!F70</f>
        <v>4274146.5299999993</v>
      </c>
      <c r="G68" s="440"/>
      <c r="H68" s="440"/>
      <c r="I68" s="289">
        <f>'（４）訂單數量構成比'!F70</f>
        <v>131535</v>
      </c>
      <c r="J68" s="441"/>
      <c r="K68" s="441"/>
      <c r="L68" s="270">
        <v>3074962.016454123</v>
      </c>
      <c r="M68" s="440"/>
      <c r="N68" s="440"/>
      <c r="O68" s="310">
        <f t="shared" si="0"/>
        <v>0.71943298969072156</v>
      </c>
      <c r="P68" s="442"/>
      <c r="Q68" s="442"/>
      <c r="R68" s="269">
        <v>843458.31900000002</v>
      </c>
      <c r="S68" s="440"/>
      <c r="T68" s="440"/>
      <c r="U68" s="310">
        <f t="shared" si="1"/>
        <v>0.19733958886992117</v>
      </c>
      <c r="V68" s="442"/>
      <c r="W68" s="442"/>
    </row>
    <row r="69" spans="3:23" ht="12" customHeight="1" x14ac:dyDescent="0.25">
      <c r="C69" s="456"/>
      <c r="D69" s="220">
        <v>45934</v>
      </c>
      <c r="E69" s="80" t="str">
        <f t="shared" si="39"/>
        <v>六</v>
      </c>
      <c r="F69" s="270">
        <f>'（３）業績構成比'!F71</f>
        <v>4208871.67</v>
      </c>
      <c r="G69" s="440"/>
      <c r="H69" s="440"/>
      <c r="I69" s="289">
        <f>'（４）訂單數量構成比'!F71</f>
        <v>127425</v>
      </c>
      <c r="J69" s="441"/>
      <c r="K69" s="441"/>
      <c r="L69" s="270">
        <v>2961179.8672077321</v>
      </c>
      <c r="M69" s="440"/>
      <c r="N69" s="440"/>
      <c r="O69" s="310">
        <f t="shared" ref="O69:O96" si="40">IFERROR(L69/F69,"")</f>
        <v>0.70355670103092782</v>
      </c>
      <c r="P69" s="442"/>
      <c r="Q69" s="442"/>
      <c r="R69" s="269">
        <v>848274.78799999994</v>
      </c>
      <c r="S69" s="440"/>
      <c r="T69" s="440"/>
      <c r="U69" s="310">
        <f t="shared" si="1"/>
        <v>0.20154446476625407</v>
      </c>
      <c r="V69" s="442"/>
      <c r="W69" s="442"/>
    </row>
    <row r="70" spans="3:23" ht="12" customHeight="1" x14ac:dyDescent="0.25">
      <c r="C70" s="456"/>
      <c r="D70" s="220">
        <v>45935</v>
      </c>
      <c r="E70" s="80" t="str">
        <f t="shared" si="39"/>
        <v>日</v>
      </c>
      <c r="F70" s="270">
        <f>'（３）業績構成比'!F72</f>
        <v>4683513.2000000011</v>
      </c>
      <c r="G70" s="440"/>
      <c r="H70" s="440"/>
      <c r="I70" s="289">
        <f>'（４）訂單數量構成比'!F72</f>
        <v>143171</v>
      </c>
      <c r="J70" s="441"/>
      <c r="K70" s="441"/>
      <c r="L70" s="270">
        <v>3192755.7768041245</v>
      </c>
      <c r="M70" s="440"/>
      <c r="N70" s="440"/>
      <c r="O70" s="310">
        <f t="shared" si="40"/>
        <v>0.68170103092783507</v>
      </c>
      <c r="P70" s="442"/>
      <c r="Q70" s="442"/>
      <c r="R70" s="269">
        <v>926249.97600000002</v>
      </c>
      <c r="S70" s="440"/>
      <c r="T70" s="440"/>
      <c r="U70" s="310">
        <f t="shared" ref="U70:U96" si="41">IFERROR(R70/F70,"")</f>
        <v>0.19776820016222008</v>
      </c>
      <c r="V70" s="442"/>
      <c r="W70" s="442"/>
    </row>
    <row r="71" spans="3:23" ht="12" customHeight="1" x14ac:dyDescent="0.25">
      <c r="C71" s="456"/>
      <c r="D71" s="220">
        <v>45936</v>
      </c>
      <c r="E71" s="80" t="str">
        <f t="shared" si="39"/>
        <v>一</v>
      </c>
      <c r="F71" s="270">
        <f>'（３）業績構成比'!F73</f>
        <v>6176797.6499999994</v>
      </c>
      <c r="G71" s="440"/>
      <c r="H71" s="440"/>
      <c r="I71" s="289">
        <f>'（４）訂單數量構成比'!F73</f>
        <v>192024</v>
      </c>
      <c r="J71" s="441"/>
      <c r="K71" s="441"/>
      <c r="L71" s="270">
        <v>4308793.9483221648</v>
      </c>
      <c r="M71" s="440"/>
      <c r="N71" s="440"/>
      <c r="O71" s="310">
        <f t="shared" si="40"/>
        <v>0.69757731958762892</v>
      </c>
      <c r="P71" s="442"/>
      <c r="Q71" s="442"/>
      <c r="R71" s="269">
        <v>1019753.6629999999</v>
      </c>
      <c r="S71" s="440"/>
      <c r="T71" s="440"/>
      <c r="U71" s="310">
        <f t="shared" si="41"/>
        <v>0.16509423179825231</v>
      </c>
      <c r="V71" s="442"/>
      <c r="W71" s="442"/>
    </row>
    <row r="72" spans="3:23" ht="12" customHeight="1" x14ac:dyDescent="0.25">
      <c r="C72" s="456"/>
      <c r="D72" s="220">
        <v>45937</v>
      </c>
      <c r="E72" s="80" t="str">
        <f t="shared" si="39"/>
        <v>二</v>
      </c>
      <c r="F72" s="270">
        <f>'（３）業績構成比'!F74</f>
        <v>6380120.7400000012</v>
      </c>
      <c r="G72" s="440">
        <f t="shared" ref="G72:G93" si="42">SUM(F72:F78)</f>
        <v>38039754.970000006</v>
      </c>
      <c r="H72" s="440"/>
      <c r="I72" s="289">
        <f>'（４）訂單數量構成比'!F74</f>
        <v>198029</v>
      </c>
      <c r="J72" s="441">
        <f t="shared" si="35"/>
        <v>1166245</v>
      </c>
      <c r="K72" s="441"/>
      <c r="L72" s="270">
        <v>4561786.3291000016</v>
      </c>
      <c r="M72" s="440">
        <f t="shared" si="36"/>
        <v>26763704.034376808</v>
      </c>
      <c r="N72" s="440"/>
      <c r="O72" s="310">
        <f t="shared" si="40"/>
        <v>0.71500000000000008</v>
      </c>
      <c r="P72" s="442">
        <f t="shared" ref="P72:P93" si="43">M72/G72</f>
        <v>0.70357193561009956</v>
      </c>
      <c r="Q72" s="442"/>
      <c r="R72" s="269">
        <v>1040263.147</v>
      </c>
      <c r="S72" s="440">
        <f t="shared" si="37"/>
        <v>6494350.3600000003</v>
      </c>
      <c r="T72" s="440"/>
      <c r="U72" s="310">
        <f t="shared" si="41"/>
        <v>0.16304756436317847</v>
      </c>
      <c r="V72" s="442">
        <f t="shared" si="38"/>
        <v>0.17072534681471424</v>
      </c>
      <c r="W72" s="442"/>
    </row>
    <row r="73" spans="3:23" ht="12" customHeight="1" x14ac:dyDescent="0.25">
      <c r="C73" s="456"/>
      <c r="D73" s="220">
        <v>45938</v>
      </c>
      <c r="E73" s="80" t="str">
        <f t="shared" si="39"/>
        <v>三</v>
      </c>
      <c r="F73" s="270">
        <f>'（３）業績構成比'!F75</f>
        <v>5629987.7999999998</v>
      </c>
      <c r="G73" s="440"/>
      <c r="H73" s="440"/>
      <c r="I73" s="289">
        <f>'（４）訂單數量構成比'!F75</f>
        <v>175504</v>
      </c>
      <c r="J73" s="441"/>
      <c r="K73" s="441"/>
      <c r="L73" s="270">
        <v>3969141.3989999997</v>
      </c>
      <c r="M73" s="440"/>
      <c r="N73" s="440"/>
      <c r="O73" s="310">
        <f t="shared" si="40"/>
        <v>0.70499999999999996</v>
      </c>
      <c r="P73" s="442"/>
      <c r="Q73" s="442"/>
      <c r="R73" s="269">
        <v>947415.64500000002</v>
      </c>
      <c r="S73" s="440"/>
      <c r="T73" s="440"/>
      <c r="U73" s="310">
        <f t="shared" si="41"/>
        <v>0.16828023055396321</v>
      </c>
      <c r="V73" s="442"/>
      <c r="W73" s="442"/>
    </row>
    <row r="74" spans="3:23" ht="12" customHeight="1" x14ac:dyDescent="0.25">
      <c r="C74" s="456"/>
      <c r="D74" s="220">
        <v>45939</v>
      </c>
      <c r="E74" s="80" t="str">
        <f t="shared" si="39"/>
        <v>四</v>
      </c>
      <c r="F74" s="270">
        <f>'（３）業績構成比'!F76</f>
        <v>4565439.8</v>
      </c>
      <c r="G74" s="440"/>
      <c r="H74" s="440"/>
      <c r="I74" s="289">
        <f>'（４）訂單數量構成比'!F76</f>
        <v>139920</v>
      </c>
      <c r="J74" s="441"/>
      <c r="K74" s="441"/>
      <c r="L74" s="270">
        <v>3213928.4200309282</v>
      </c>
      <c r="M74" s="440"/>
      <c r="N74" s="440"/>
      <c r="O74" s="310">
        <f t="shared" si="40"/>
        <v>0.70396907216494853</v>
      </c>
      <c r="P74" s="442"/>
      <c r="Q74" s="442"/>
      <c r="R74" s="269">
        <v>825542.37399999995</v>
      </c>
      <c r="S74" s="440"/>
      <c r="T74" s="440"/>
      <c r="U74" s="310">
        <f t="shared" si="41"/>
        <v>0.18082428203302561</v>
      </c>
      <c r="V74" s="442"/>
      <c r="W74" s="442"/>
    </row>
    <row r="75" spans="3:23" ht="12" customHeight="1" x14ac:dyDescent="0.25">
      <c r="C75" s="456"/>
      <c r="D75" s="220">
        <v>45940</v>
      </c>
      <c r="E75" s="80" t="str">
        <f t="shared" si="39"/>
        <v>五</v>
      </c>
      <c r="F75" s="270">
        <f>'（３）業績構成比'!F77</f>
        <v>4347157.37</v>
      </c>
      <c r="G75" s="440"/>
      <c r="H75" s="440"/>
      <c r="I75" s="289">
        <f>'（４）訂單數量構成比'!F77</f>
        <v>131230</v>
      </c>
      <c r="J75" s="441"/>
      <c r="K75" s="441"/>
      <c r="L75" s="270">
        <v>3041889.7576159798</v>
      </c>
      <c r="M75" s="440"/>
      <c r="N75" s="440"/>
      <c r="O75" s="310">
        <f t="shared" si="40"/>
        <v>0.69974226804123718</v>
      </c>
      <c r="P75" s="442"/>
      <c r="Q75" s="442"/>
      <c r="R75" s="269">
        <v>854096.26899999997</v>
      </c>
      <c r="S75" s="440"/>
      <c r="T75" s="440"/>
      <c r="U75" s="310">
        <f t="shared" si="41"/>
        <v>0.19647236028172588</v>
      </c>
      <c r="V75" s="442"/>
      <c r="W75" s="442"/>
    </row>
    <row r="76" spans="3:23" ht="12" customHeight="1" x14ac:dyDescent="0.25">
      <c r="C76" s="456"/>
      <c r="D76" s="220">
        <v>45941</v>
      </c>
      <c r="E76" s="80" t="str">
        <f t="shared" si="39"/>
        <v>六</v>
      </c>
      <c r="F76" s="270">
        <f>'（３）業績構成比'!F78</f>
        <v>4738977.2799999993</v>
      </c>
      <c r="G76" s="440"/>
      <c r="H76" s="440"/>
      <c r="I76" s="289">
        <f>'（４）訂單數量構成比'!F78</f>
        <v>141185</v>
      </c>
      <c r="J76" s="441"/>
      <c r="K76" s="441"/>
      <c r="L76" s="270">
        <v>3344398.8629113398</v>
      </c>
      <c r="M76" s="440"/>
      <c r="N76" s="440"/>
      <c r="O76" s="310">
        <f t="shared" si="40"/>
        <v>0.70572164948453608</v>
      </c>
      <c r="P76" s="442"/>
      <c r="Q76" s="442"/>
      <c r="R76" s="269">
        <v>908742.66099999996</v>
      </c>
      <c r="S76" s="440"/>
      <c r="T76" s="440"/>
      <c r="U76" s="310">
        <f t="shared" si="41"/>
        <v>0.19175923565516653</v>
      </c>
      <c r="V76" s="442"/>
      <c r="W76" s="442"/>
    </row>
    <row r="77" spans="3:23" ht="12" customHeight="1" x14ac:dyDescent="0.25">
      <c r="C77" s="456"/>
      <c r="D77" s="220">
        <v>45942</v>
      </c>
      <c r="E77" s="80" t="str">
        <f t="shared" si="39"/>
        <v>日</v>
      </c>
      <c r="F77" s="270">
        <f>'（３）業績構成比'!F79</f>
        <v>6231751.370000001</v>
      </c>
      <c r="G77" s="440"/>
      <c r="H77" s="440"/>
      <c r="I77" s="289">
        <f>'（４）訂單數量構成比'!F79</f>
        <v>191217</v>
      </c>
      <c r="J77" s="441"/>
      <c r="K77" s="441"/>
      <c r="L77" s="270">
        <v>4378608.3981685573</v>
      </c>
      <c r="M77" s="440"/>
      <c r="N77" s="440"/>
      <c r="O77" s="310">
        <f t="shared" si="40"/>
        <v>0.70262886597938146</v>
      </c>
      <c r="P77" s="442"/>
      <c r="Q77" s="442"/>
      <c r="R77" s="269">
        <v>996481.91700000002</v>
      </c>
      <c r="S77" s="440"/>
      <c r="T77" s="440"/>
      <c r="U77" s="310">
        <f t="shared" si="41"/>
        <v>0.1599039913237103</v>
      </c>
      <c r="V77" s="442"/>
      <c r="W77" s="442"/>
    </row>
    <row r="78" spans="3:23" ht="12" customHeight="1" x14ac:dyDescent="0.25">
      <c r="C78" s="456"/>
      <c r="D78" s="220">
        <v>45943</v>
      </c>
      <c r="E78" s="80" t="str">
        <f t="shared" si="39"/>
        <v>一</v>
      </c>
      <c r="F78" s="270">
        <f>'（３）業績構成比'!F80</f>
        <v>6146320.6100000003</v>
      </c>
      <c r="G78" s="440"/>
      <c r="H78" s="440"/>
      <c r="I78" s="289">
        <f>'（４）訂單數量構成比'!F80</f>
        <v>189160</v>
      </c>
      <c r="J78" s="441"/>
      <c r="K78" s="441"/>
      <c r="L78" s="270">
        <v>4253950.8675500005</v>
      </c>
      <c r="M78" s="440"/>
      <c r="N78" s="440"/>
      <c r="O78" s="310">
        <f t="shared" si="40"/>
        <v>0.69211340206185568</v>
      </c>
      <c r="P78" s="442"/>
      <c r="Q78" s="442"/>
      <c r="R78" s="269">
        <v>921808.34699999995</v>
      </c>
      <c r="S78" s="440"/>
      <c r="T78" s="440"/>
      <c r="U78" s="310">
        <f t="shared" si="41"/>
        <v>0.14997726371452658</v>
      </c>
      <c r="V78" s="442"/>
      <c r="W78" s="442"/>
    </row>
    <row r="79" spans="3:23" ht="12" customHeight="1" x14ac:dyDescent="0.25">
      <c r="C79" s="456"/>
      <c r="D79" s="220">
        <v>45944</v>
      </c>
      <c r="E79" s="80" t="str">
        <f t="shared" si="39"/>
        <v>二</v>
      </c>
      <c r="F79" s="270">
        <f>'（３）業績構成比'!F81</f>
        <v>0</v>
      </c>
      <c r="G79" s="440">
        <f t="shared" si="42"/>
        <v>0</v>
      </c>
      <c r="H79" s="440"/>
      <c r="I79" s="289">
        <f>'（４）訂單數量構成比'!F81</f>
        <v>0</v>
      </c>
      <c r="J79" s="441">
        <f t="shared" si="35"/>
        <v>0</v>
      </c>
      <c r="K79" s="441"/>
      <c r="L79" s="270"/>
      <c r="M79" s="440">
        <f t="shared" si="36"/>
        <v>0</v>
      </c>
      <c r="N79" s="440"/>
      <c r="O79" s="310" t="str">
        <f t="shared" si="40"/>
        <v/>
      </c>
      <c r="P79" s="442" t="e">
        <f t="shared" si="43"/>
        <v>#DIV/0!</v>
      </c>
      <c r="Q79" s="442"/>
      <c r="R79" s="269"/>
      <c r="S79" s="440">
        <f t="shared" si="37"/>
        <v>0</v>
      </c>
      <c r="T79" s="440"/>
      <c r="U79" s="310" t="str">
        <f t="shared" si="41"/>
        <v/>
      </c>
      <c r="V79" s="442" t="e">
        <f t="shared" si="38"/>
        <v>#DIV/0!</v>
      </c>
      <c r="W79" s="442"/>
    </row>
    <row r="80" spans="3:23" ht="12" customHeight="1" x14ac:dyDescent="0.25">
      <c r="C80" s="456"/>
      <c r="D80" s="220">
        <v>45945</v>
      </c>
      <c r="E80" s="80" t="str">
        <f t="shared" si="39"/>
        <v>三</v>
      </c>
      <c r="F80" s="270">
        <f>'（３）業績構成比'!F82</f>
        <v>0</v>
      </c>
      <c r="G80" s="440"/>
      <c r="H80" s="440"/>
      <c r="I80" s="289">
        <f>'（４）訂單數量構成比'!F82</f>
        <v>0</v>
      </c>
      <c r="J80" s="441"/>
      <c r="K80" s="441"/>
      <c r="L80" s="270"/>
      <c r="M80" s="440"/>
      <c r="N80" s="440"/>
      <c r="O80" s="310" t="str">
        <f t="shared" si="40"/>
        <v/>
      </c>
      <c r="P80" s="442"/>
      <c r="Q80" s="442"/>
      <c r="R80" s="269"/>
      <c r="S80" s="440"/>
      <c r="T80" s="440"/>
      <c r="U80" s="310" t="str">
        <f t="shared" si="41"/>
        <v/>
      </c>
      <c r="V80" s="442"/>
      <c r="W80" s="442"/>
    </row>
    <row r="81" spans="3:23" ht="12" customHeight="1" x14ac:dyDescent="0.25">
      <c r="C81" s="456"/>
      <c r="D81" s="220">
        <v>45946</v>
      </c>
      <c r="E81" s="80" t="str">
        <f t="shared" si="39"/>
        <v>四</v>
      </c>
      <c r="F81" s="270">
        <f>'（３）業績構成比'!F83</f>
        <v>0</v>
      </c>
      <c r="G81" s="440"/>
      <c r="H81" s="440"/>
      <c r="I81" s="289">
        <f>'（４）訂單數量構成比'!F83</f>
        <v>0</v>
      </c>
      <c r="J81" s="441"/>
      <c r="K81" s="441"/>
      <c r="L81" s="270"/>
      <c r="M81" s="440"/>
      <c r="N81" s="440"/>
      <c r="O81" s="310" t="str">
        <f t="shared" si="40"/>
        <v/>
      </c>
      <c r="P81" s="442"/>
      <c r="Q81" s="442"/>
      <c r="R81" s="269"/>
      <c r="S81" s="440"/>
      <c r="T81" s="440"/>
      <c r="U81" s="310" t="str">
        <f t="shared" si="41"/>
        <v/>
      </c>
      <c r="V81" s="442"/>
      <c r="W81" s="442"/>
    </row>
    <row r="82" spans="3:23" ht="12" customHeight="1" x14ac:dyDescent="0.25">
      <c r="C82" s="456"/>
      <c r="D82" s="220">
        <v>45947</v>
      </c>
      <c r="E82" s="80" t="str">
        <f t="shared" si="39"/>
        <v>五</v>
      </c>
      <c r="F82" s="270">
        <f>'（３）業績構成比'!F84</f>
        <v>0</v>
      </c>
      <c r="G82" s="440"/>
      <c r="H82" s="440"/>
      <c r="I82" s="289">
        <f>'（４）訂單數量構成比'!F84</f>
        <v>0</v>
      </c>
      <c r="J82" s="441"/>
      <c r="K82" s="441"/>
      <c r="L82" s="270"/>
      <c r="M82" s="440"/>
      <c r="N82" s="440"/>
      <c r="O82" s="310" t="str">
        <f t="shared" si="40"/>
        <v/>
      </c>
      <c r="P82" s="442"/>
      <c r="Q82" s="442"/>
      <c r="R82" s="269"/>
      <c r="S82" s="440"/>
      <c r="T82" s="440"/>
      <c r="U82" s="310" t="str">
        <f t="shared" si="41"/>
        <v/>
      </c>
      <c r="V82" s="442"/>
      <c r="W82" s="442"/>
    </row>
    <row r="83" spans="3:23" ht="12" customHeight="1" x14ac:dyDescent="0.25">
      <c r="C83" s="456"/>
      <c r="D83" s="220">
        <v>45948</v>
      </c>
      <c r="E83" s="80" t="str">
        <f t="shared" si="39"/>
        <v>六</v>
      </c>
      <c r="F83" s="270">
        <f>'（３）業績構成比'!F85</f>
        <v>0</v>
      </c>
      <c r="G83" s="440"/>
      <c r="H83" s="440"/>
      <c r="I83" s="289">
        <f>'（４）訂單數量構成比'!F85</f>
        <v>0</v>
      </c>
      <c r="J83" s="441"/>
      <c r="K83" s="441"/>
      <c r="L83" s="270"/>
      <c r="M83" s="440"/>
      <c r="N83" s="440"/>
      <c r="O83" s="310" t="str">
        <f t="shared" si="40"/>
        <v/>
      </c>
      <c r="P83" s="442"/>
      <c r="Q83" s="442"/>
      <c r="R83" s="269"/>
      <c r="S83" s="440"/>
      <c r="T83" s="440"/>
      <c r="U83" s="310" t="str">
        <f t="shared" si="41"/>
        <v/>
      </c>
      <c r="V83" s="442"/>
      <c r="W83" s="442"/>
    </row>
    <row r="84" spans="3:23" ht="12" customHeight="1" x14ac:dyDescent="0.25">
      <c r="C84" s="456"/>
      <c r="D84" s="220">
        <v>45949</v>
      </c>
      <c r="E84" s="80" t="str">
        <f t="shared" si="39"/>
        <v>日</v>
      </c>
      <c r="F84" s="270">
        <f>'（３）業績構成比'!F86</f>
        <v>0</v>
      </c>
      <c r="G84" s="440"/>
      <c r="H84" s="440"/>
      <c r="I84" s="289">
        <f>'（４）訂單數量構成比'!F86</f>
        <v>0</v>
      </c>
      <c r="J84" s="441"/>
      <c r="K84" s="441"/>
      <c r="L84" s="270"/>
      <c r="M84" s="440"/>
      <c r="N84" s="440"/>
      <c r="O84" s="310" t="str">
        <f t="shared" si="40"/>
        <v/>
      </c>
      <c r="P84" s="442"/>
      <c r="Q84" s="442"/>
      <c r="R84" s="269"/>
      <c r="S84" s="440"/>
      <c r="T84" s="440"/>
      <c r="U84" s="310" t="str">
        <f t="shared" si="41"/>
        <v/>
      </c>
      <c r="V84" s="442"/>
      <c r="W84" s="442"/>
    </row>
    <row r="85" spans="3:23" ht="12" customHeight="1" x14ac:dyDescent="0.25">
      <c r="C85" s="456"/>
      <c r="D85" s="220">
        <v>45950</v>
      </c>
      <c r="E85" s="80" t="str">
        <f t="shared" si="39"/>
        <v>一</v>
      </c>
      <c r="F85" s="270">
        <f>'（３）業績構成比'!F87</f>
        <v>0</v>
      </c>
      <c r="G85" s="440"/>
      <c r="H85" s="440"/>
      <c r="I85" s="289">
        <f>'（４）訂單數量構成比'!F87</f>
        <v>0</v>
      </c>
      <c r="J85" s="441"/>
      <c r="K85" s="441"/>
      <c r="L85" s="270"/>
      <c r="M85" s="440"/>
      <c r="N85" s="440"/>
      <c r="O85" s="310" t="str">
        <f t="shared" si="40"/>
        <v/>
      </c>
      <c r="P85" s="442"/>
      <c r="Q85" s="442"/>
      <c r="R85" s="269"/>
      <c r="S85" s="440"/>
      <c r="T85" s="440"/>
      <c r="U85" s="310" t="str">
        <f t="shared" si="41"/>
        <v/>
      </c>
      <c r="V85" s="442"/>
      <c r="W85" s="442"/>
    </row>
    <row r="86" spans="3:23" ht="12" customHeight="1" x14ac:dyDescent="0.25">
      <c r="C86" s="456"/>
      <c r="D86" s="220">
        <v>45951</v>
      </c>
      <c r="E86" s="80" t="str">
        <f t="shared" si="39"/>
        <v>二</v>
      </c>
      <c r="F86" s="270">
        <f>'（３）業績構成比'!F88</f>
        <v>0</v>
      </c>
      <c r="G86" s="440">
        <f t="shared" si="42"/>
        <v>0</v>
      </c>
      <c r="H86" s="440"/>
      <c r="I86" s="289">
        <f>'（４）訂單數量構成比'!F88</f>
        <v>0</v>
      </c>
      <c r="J86" s="441">
        <f t="shared" si="35"/>
        <v>0</v>
      </c>
      <c r="K86" s="441"/>
      <c r="L86" s="270"/>
      <c r="M86" s="440">
        <f t="shared" si="36"/>
        <v>0</v>
      </c>
      <c r="N86" s="440"/>
      <c r="O86" s="310" t="str">
        <f t="shared" si="40"/>
        <v/>
      </c>
      <c r="P86" s="442" t="e">
        <f t="shared" si="43"/>
        <v>#DIV/0!</v>
      </c>
      <c r="Q86" s="442"/>
      <c r="R86" s="269"/>
      <c r="S86" s="440">
        <f t="shared" si="37"/>
        <v>0</v>
      </c>
      <c r="T86" s="440"/>
      <c r="U86" s="310" t="str">
        <f t="shared" si="41"/>
        <v/>
      </c>
      <c r="V86" s="442" t="e">
        <f t="shared" si="38"/>
        <v>#DIV/0!</v>
      </c>
      <c r="W86" s="442"/>
    </row>
    <row r="87" spans="3:23" ht="12" customHeight="1" x14ac:dyDescent="0.25">
      <c r="C87" s="456"/>
      <c r="D87" s="220">
        <v>45952</v>
      </c>
      <c r="E87" s="80" t="str">
        <f t="shared" si="39"/>
        <v>三</v>
      </c>
      <c r="F87" s="270">
        <f>'（３）業績構成比'!F89</f>
        <v>0</v>
      </c>
      <c r="G87" s="440"/>
      <c r="H87" s="440"/>
      <c r="I87" s="289">
        <f>'（４）訂單數量構成比'!F89</f>
        <v>0</v>
      </c>
      <c r="J87" s="441"/>
      <c r="K87" s="441"/>
      <c r="L87" s="270"/>
      <c r="M87" s="440"/>
      <c r="N87" s="440"/>
      <c r="O87" s="310" t="str">
        <f t="shared" si="40"/>
        <v/>
      </c>
      <c r="P87" s="442"/>
      <c r="Q87" s="442"/>
      <c r="R87" s="269"/>
      <c r="S87" s="440"/>
      <c r="T87" s="440"/>
      <c r="U87" s="310" t="str">
        <f t="shared" si="41"/>
        <v/>
      </c>
      <c r="V87" s="442"/>
      <c r="W87" s="442"/>
    </row>
    <row r="88" spans="3:23" ht="12" customHeight="1" x14ac:dyDescent="0.25">
      <c r="C88" s="456"/>
      <c r="D88" s="220">
        <v>45953</v>
      </c>
      <c r="E88" s="80" t="str">
        <f t="shared" si="39"/>
        <v>四</v>
      </c>
      <c r="F88" s="270">
        <f>'（３）業績構成比'!F90</f>
        <v>0</v>
      </c>
      <c r="G88" s="440"/>
      <c r="H88" s="440"/>
      <c r="I88" s="289">
        <f>'（４）訂單數量構成比'!F90</f>
        <v>0</v>
      </c>
      <c r="J88" s="441"/>
      <c r="K88" s="441"/>
      <c r="L88" s="270"/>
      <c r="M88" s="440"/>
      <c r="N88" s="440"/>
      <c r="O88" s="310" t="str">
        <f t="shared" si="40"/>
        <v/>
      </c>
      <c r="P88" s="442"/>
      <c r="Q88" s="442"/>
      <c r="R88" s="269"/>
      <c r="S88" s="440"/>
      <c r="T88" s="440"/>
      <c r="U88" s="310" t="str">
        <f t="shared" si="41"/>
        <v/>
      </c>
      <c r="V88" s="442"/>
      <c r="W88" s="442"/>
    </row>
    <row r="89" spans="3:23" ht="12" customHeight="1" x14ac:dyDescent="0.25">
      <c r="C89" s="456"/>
      <c r="D89" s="220">
        <v>45954</v>
      </c>
      <c r="E89" s="80" t="str">
        <f t="shared" si="39"/>
        <v>五</v>
      </c>
      <c r="F89" s="270">
        <f>'（３）業績構成比'!F91</f>
        <v>0</v>
      </c>
      <c r="G89" s="440"/>
      <c r="H89" s="440"/>
      <c r="I89" s="289">
        <f>'（４）訂單數量構成比'!F91</f>
        <v>0</v>
      </c>
      <c r="J89" s="441"/>
      <c r="K89" s="441"/>
      <c r="L89" s="270"/>
      <c r="M89" s="440"/>
      <c r="N89" s="440"/>
      <c r="O89" s="310" t="str">
        <f t="shared" si="40"/>
        <v/>
      </c>
      <c r="P89" s="442"/>
      <c r="Q89" s="442"/>
      <c r="R89" s="269"/>
      <c r="S89" s="440"/>
      <c r="T89" s="440"/>
      <c r="U89" s="310" t="str">
        <f t="shared" si="41"/>
        <v/>
      </c>
      <c r="V89" s="442"/>
      <c r="W89" s="442"/>
    </row>
    <row r="90" spans="3:23" ht="12" customHeight="1" x14ac:dyDescent="0.25">
      <c r="C90" s="456"/>
      <c r="D90" s="220">
        <v>45955</v>
      </c>
      <c r="E90" s="80" t="str">
        <f t="shared" si="39"/>
        <v>六</v>
      </c>
      <c r="F90" s="270">
        <f>'（３）業績構成比'!F92</f>
        <v>0</v>
      </c>
      <c r="G90" s="440"/>
      <c r="H90" s="440"/>
      <c r="I90" s="289">
        <f>'（４）訂單數量構成比'!F92</f>
        <v>0</v>
      </c>
      <c r="J90" s="441"/>
      <c r="K90" s="441"/>
      <c r="L90" s="270"/>
      <c r="M90" s="440"/>
      <c r="N90" s="440"/>
      <c r="O90" s="310" t="str">
        <f t="shared" si="40"/>
        <v/>
      </c>
      <c r="P90" s="442"/>
      <c r="Q90" s="442"/>
      <c r="R90" s="269"/>
      <c r="S90" s="440"/>
      <c r="T90" s="440"/>
      <c r="U90" s="310" t="str">
        <f t="shared" si="41"/>
        <v/>
      </c>
      <c r="V90" s="442"/>
      <c r="W90" s="442"/>
    </row>
    <row r="91" spans="3:23" ht="12" customHeight="1" x14ac:dyDescent="0.25">
      <c r="C91" s="456"/>
      <c r="D91" s="220">
        <v>45956</v>
      </c>
      <c r="E91" s="80" t="str">
        <f t="shared" si="39"/>
        <v>日</v>
      </c>
      <c r="F91" s="270">
        <f>'（３）業績構成比'!F93</f>
        <v>0</v>
      </c>
      <c r="G91" s="440"/>
      <c r="H91" s="440"/>
      <c r="I91" s="289">
        <f>'（４）訂單數量構成比'!F93</f>
        <v>0</v>
      </c>
      <c r="J91" s="441"/>
      <c r="K91" s="441"/>
      <c r="L91" s="270"/>
      <c r="M91" s="440"/>
      <c r="N91" s="440"/>
      <c r="O91" s="310" t="str">
        <f t="shared" si="40"/>
        <v/>
      </c>
      <c r="P91" s="442"/>
      <c r="Q91" s="442"/>
      <c r="R91" s="269"/>
      <c r="S91" s="440"/>
      <c r="T91" s="440"/>
      <c r="U91" s="310" t="str">
        <f t="shared" si="41"/>
        <v/>
      </c>
      <c r="V91" s="442"/>
      <c r="W91" s="442"/>
    </row>
    <row r="92" spans="3:23" ht="12" customHeight="1" x14ac:dyDescent="0.25">
      <c r="C92" s="456"/>
      <c r="D92" s="220">
        <v>45957</v>
      </c>
      <c r="E92" s="80" t="str">
        <f t="shared" si="39"/>
        <v>一</v>
      </c>
      <c r="F92" s="270">
        <f>'（３）業績構成比'!F94</f>
        <v>0</v>
      </c>
      <c r="G92" s="440"/>
      <c r="H92" s="440"/>
      <c r="I92" s="289">
        <f>'（４）訂單數量構成比'!F94</f>
        <v>0</v>
      </c>
      <c r="J92" s="441"/>
      <c r="K92" s="441"/>
      <c r="L92" s="270"/>
      <c r="M92" s="440"/>
      <c r="N92" s="440"/>
      <c r="O92" s="310" t="str">
        <f t="shared" si="40"/>
        <v/>
      </c>
      <c r="P92" s="442"/>
      <c r="Q92" s="442"/>
      <c r="R92" s="269"/>
      <c r="S92" s="440"/>
      <c r="T92" s="440"/>
      <c r="U92" s="310" t="str">
        <f t="shared" si="41"/>
        <v/>
      </c>
      <c r="V92" s="442"/>
      <c r="W92" s="442"/>
    </row>
    <row r="93" spans="3:23" ht="12" customHeight="1" x14ac:dyDescent="0.25">
      <c r="C93" s="456"/>
      <c r="D93" s="220">
        <v>45958</v>
      </c>
      <c r="E93" s="80" t="str">
        <f t="shared" si="39"/>
        <v>二</v>
      </c>
      <c r="F93" s="270">
        <f>'（３）業績構成比'!F95</f>
        <v>0</v>
      </c>
      <c r="G93" s="440">
        <f t="shared" si="42"/>
        <v>0</v>
      </c>
      <c r="H93" s="440"/>
      <c r="I93" s="289">
        <f>'（４）訂單數量構成比'!F95</f>
        <v>0</v>
      </c>
      <c r="J93" s="441">
        <f t="shared" si="35"/>
        <v>0</v>
      </c>
      <c r="K93" s="441"/>
      <c r="L93" s="270"/>
      <c r="M93" s="440">
        <f t="shared" si="36"/>
        <v>0</v>
      </c>
      <c r="N93" s="440"/>
      <c r="O93" s="310" t="str">
        <f t="shared" si="40"/>
        <v/>
      </c>
      <c r="P93" s="442" t="e">
        <f t="shared" si="43"/>
        <v>#DIV/0!</v>
      </c>
      <c r="Q93" s="442"/>
      <c r="R93" s="269"/>
      <c r="S93" s="440">
        <f t="shared" si="37"/>
        <v>0</v>
      </c>
      <c r="T93" s="440"/>
      <c r="U93" s="310" t="str">
        <f t="shared" si="41"/>
        <v/>
      </c>
      <c r="V93" s="442" t="e">
        <f t="shared" si="38"/>
        <v>#DIV/0!</v>
      </c>
      <c r="W93" s="442"/>
    </row>
    <row r="94" spans="3:23" ht="12" customHeight="1" x14ac:dyDescent="0.25">
      <c r="C94" s="456"/>
      <c r="D94" s="220">
        <v>45959</v>
      </c>
      <c r="E94" s="80" t="str">
        <f t="shared" si="39"/>
        <v>三</v>
      </c>
      <c r="F94" s="270">
        <f>'（３）業績構成比'!F96</f>
        <v>0</v>
      </c>
      <c r="G94" s="440"/>
      <c r="H94" s="440"/>
      <c r="I94" s="289">
        <f>'（４）訂單數量構成比'!F96</f>
        <v>0</v>
      </c>
      <c r="J94" s="441"/>
      <c r="K94" s="441"/>
      <c r="L94" s="270"/>
      <c r="M94" s="440"/>
      <c r="N94" s="440"/>
      <c r="O94" s="310" t="str">
        <f t="shared" si="40"/>
        <v/>
      </c>
      <c r="P94" s="442"/>
      <c r="Q94" s="442"/>
      <c r="R94" s="269"/>
      <c r="S94" s="440"/>
      <c r="T94" s="440"/>
      <c r="U94" s="310" t="str">
        <f t="shared" si="41"/>
        <v/>
      </c>
      <c r="V94" s="442"/>
      <c r="W94" s="442"/>
    </row>
    <row r="95" spans="3:23" ht="12" customHeight="1" x14ac:dyDescent="0.25">
      <c r="C95" s="456"/>
      <c r="D95" s="220">
        <v>45960</v>
      </c>
      <c r="E95" s="80" t="str">
        <f t="shared" si="39"/>
        <v>四</v>
      </c>
      <c r="F95" s="270">
        <f>'（３）業績構成比'!F97</f>
        <v>0</v>
      </c>
      <c r="G95" s="440"/>
      <c r="H95" s="440"/>
      <c r="I95" s="289">
        <f>'（４）訂單數量構成比'!F97</f>
        <v>0</v>
      </c>
      <c r="J95" s="441"/>
      <c r="K95" s="441"/>
      <c r="L95" s="270"/>
      <c r="M95" s="440"/>
      <c r="N95" s="440"/>
      <c r="O95" s="310" t="str">
        <f t="shared" si="40"/>
        <v/>
      </c>
      <c r="P95" s="442"/>
      <c r="Q95" s="442"/>
      <c r="R95" s="269"/>
      <c r="S95" s="440"/>
      <c r="T95" s="440"/>
      <c r="U95" s="310" t="str">
        <f t="shared" si="41"/>
        <v/>
      </c>
      <c r="V95" s="442"/>
      <c r="W95" s="442"/>
    </row>
    <row r="96" spans="3:23" x14ac:dyDescent="0.25">
      <c r="C96" s="456"/>
      <c r="D96" s="220">
        <v>45961</v>
      </c>
      <c r="E96" s="80" t="str">
        <f t="shared" si="39"/>
        <v>五</v>
      </c>
      <c r="F96" s="270">
        <f>'（３）業績構成比'!F98</f>
        <v>0</v>
      </c>
      <c r="G96" s="440"/>
      <c r="H96" s="440"/>
      <c r="I96" s="289">
        <f>'（４）訂單數量構成比'!F98</f>
        <v>0</v>
      </c>
      <c r="J96" s="441"/>
      <c r="K96" s="441"/>
      <c r="L96" s="270"/>
      <c r="M96" s="440"/>
      <c r="N96" s="440"/>
      <c r="O96" s="310" t="str">
        <f t="shared" si="40"/>
        <v/>
      </c>
      <c r="P96" s="442"/>
      <c r="Q96" s="442"/>
      <c r="R96" s="269"/>
      <c r="S96" s="440"/>
      <c r="T96" s="440"/>
      <c r="U96" s="310" t="str">
        <f t="shared" si="41"/>
        <v/>
      </c>
      <c r="V96" s="442"/>
      <c r="W96" s="442"/>
    </row>
    <row r="97" spans="7:22" x14ac:dyDescent="0.25">
      <c r="G97" s="440"/>
      <c r="I97" s="270"/>
      <c r="J97" s="441"/>
      <c r="L97" s="270"/>
      <c r="M97" s="440"/>
      <c r="P97" s="442"/>
      <c r="R97" s="269"/>
      <c r="S97" s="440"/>
      <c r="U97" s="310"/>
      <c r="V97" s="442"/>
    </row>
    <row r="98" spans="7:22" x14ac:dyDescent="0.25">
      <c r="G98" s="440"/>
      <c r="J98" s="441"/>
      <c r="L98" s="270"/>
      <c r="M98" s="440"/>
      <c r="P98" s="442"/>
      <c r="R98" s="269"/>
      <c r="S98" s="440"/>
      <c r="V98" s="442"/>
    </row>
    <row r="99" spans="7:22" x14ac:dyDescent="0.25">
      <c r="G99" s="440"/>
      <c r="J99" s="441"/>
      <c r="L99" s="270"/>
      <c r="M99" s="440"/>
      <c r="P99" s="442"/>
      <c r="R99" s="269"/>
      <c r="S99" s="440"/>
      <c r="V99" s="442"/>
    </row>
    <row r="100" spans="7:22" x14ac:dyDescent="0.25">
      <c r="L100" s="270"/>
      <c r="R100" s="269"/>
    </row>
    <row r="101" spans="7:22" x14ac:dyDescent="0.25">
      <c r="L101" s="270"/>
      <c r="R101" s="269"/>
    </row>
    <row r="102" spans="7:22" x14ac:dyDescent="0.25">
      <c r="L102" s="270"/>
      <c r="R102" s="269"/>
    </row>
    <row r="103" spans="7:22" x14ac:dyDescent="0.25">
      <c r="L103" s="270"/>
      <c r="R103" s="269"/>
    </row>
    <row r="104" spans="7:22" x14ac:dyDescent="0.25">
      <c r="L104" s="270"/>
      <c r="R104" s="269"/>
    </row>
    <row r="105" spans="7:22" x14ac:dyDescent="0.25">
      <c r="L105" s="270"/>
      <c r="R105" s="269"/>
    </row>
    <row r="106" spans="7:22" x14ac:dyDescent="0.25">
      <c r="L106" s="270"/>
      <c r="R106" s="269"/>
    </row>
    <row r="107" spans="7:22" x14ac:dyDescent="0.25">
      <c r="L107" s="270"/>
      <c r="R107" s="269"/>
    </row>
    <row r="108" spans="7:22" x14ac:dyDescent="0.25">
      <c r="L108" s="270"/>
      <c r="R108" s="269"/>
    </row>
    <row r="109" spans="7:22" x14ac:dyDescent="0.25">
      <c r="L109" s="270"/>
      <c r="R109" s="269"/>
    </row>
    <row r="110" spans="7:22" x14ac:dyDescent="0.25">
      <c r="L110" s="270"/>
      <c r="R110" s="269"/>
    </row>
    <row r="111" spans="7:22" x14ac:dyDescent="0.25">
      <c r="L111" s="270"/>
      <c r="R111" s="269"/>
    </row>
    <row r="112" spans="7:22" x14ac:dyDescent="0.25">
      <c r="L112" s="270"/>
      <c r="R112" s="269"/>
    </row>
    <row r="113" spans="12:18" x14ac:dyDescent="0.25">
      <c r="L113" s="270"/>
      <c r="R113" s="269"/>
    </row>
    <row r="114" spans="12:18" x14ac:dyDescent="0.25">
      <c r="L114" s="270"/>
      <c r="R114" s="269"/>
    </row>
    <row r="115" spans="12:18" x14ac:dyDescent="0.25">
      <c r="L115" s="270"/>
      <c r="R115" s="269"/>
    </row>
    <row r="116" spans="12:18" x14ac:dyDescent="0.25">
      <c r="L116" s="270"/>
      <c r="R116" s="269"/>
    </row>
    <row r="117" spans="12:18" x14ac:dyDescent="0.25">
      <c r="L117" s="270"/>
      <c r="R117" s="269"/>
    </row>
    <row r="118" spans="12:18" x14ac:dyDescent="0.25">
      <c r="L118" s="270"/>
      <c r="R118" s="269"/>
    </row>
    <row r="119" spans="12:18" x14ac:dyDescent="0.25">
      <c r="L119" s="270"/>
      <c r="R119" s="269"/>
    </row>
    <row r="120" spans="12:18" x14ac:dyDescent="0.25">
      <c r="L120" s="270"/>
      <c r="R120" s="269"/>
    </row>
    <row r="121" spans="12:18" x14ac:dyDescent="0.25">
      <c r="L121" s="270"/>
      <c r="R121" s="269"/>
    </row>
    <row r="122" spans="12:18" x14ac:dyDescent="0.25">
      <c r="L122" s="270"/>
      <c r="R122" s="269"/>
    </row>
    <row r="123" spans="12:18" x14ac:dyDescent="0.25">
      <c r="L123" s="270"/>
    </row>
    <row r="124" spans="12:18" x14ac:dyDescent="0.25">
      <c r="L124" s="270"/>
    </row>
    <row r="125" spans="12:18" x14ac:dyDescent="0.25">
      <c r="L125" s="270"/>
    </row>
    <row r="126" spans="12:18" x14ac:dyDescent="0.25">
      <c r="L126" s="270"/>
    </row>
    <row r="127" spans="12:18" x14ac:dyDescent="0.25">
      <c r="L127" s="270"/>
    </row>
    <row r="128" spans="12:18" x14ac:dyDescent="0.25">
      <c r="L128" s="270"/>
    </row>
    <row r="129" spans="12:12" x14ac:dyDescent="0.25">
      <c r="L129" s="270"/>
    </row>
    <row r="130" spans="12:12" x14ac:dyDescent="0.25">
      <c r="L130" s="270"/>
    </row>
    <row r="131" spans="12:12" x14ac:dyDescent="0.25">
      <c r="L131" s="270"/>
    </row>
    <row r="132" spans="12:12" x14ac:dyDescent="0.25">
      <c r="L132" s="270"/>
    </row>
    <row r="133" spans="12:12" x14ac:dyDescent="0.25">
      <c r="L133" s="270"/>
    </row>
  </sheetData>
  <mergeCells count="120">
    <mergeCell ref="V44:V50"/>
    <mergeCell ref="V51:V57"/>
    <mergeCell ref="V58:V64"/>
    <mergeCell ref="W36:W65"/>
    <mergeCell ref="S44:S50"/>
    <mergeCell ref="S51:S57"/>
    <mergeCell ref="S58:S64"/>
    <mergeCell ref="V37:V43"/>
    <mergeCell ref="W66:W96"/>
    <mergeCell ref="V65:V71"/>
    <mergeCell ref="V72:V78"/>
    <mergeCell ref="V79:V85"/>
    <mergeCell ref="V86:V92"/>
    <mergeCell ref="V93:V99"/>
    <mergeCell ref="G86:G92"/>
    <mergeCell ref="G93:G99"/>
    <mergeCell ref="K36:K65"/>
    <mergeCell ref="M44:M50"/>
    <mergeCell ref="M51:M57"/>
    <mergeCell ref="M58:M64"/>
    <mergeCell ref="H36:H65"/>
    <mergeCell ref="J44:J50"/>
    <mergeCell ref="J51:J57"/>
    <mergeCell ref="J58:J64"/>
    <mergeCell ref="M30:M36"/>
    <mergeCell ref="M37:M43"/>
    <mergeCell ref="K66:K96"/>
    <mergeCell ref="M79:M85"/>
    <mergeCell ref="M86:M92"/>
    <mergeCell ref="M93:M99"/>
    <mergeCell ref="H66:H96"/>
    <mergeCell ref="J72:J78"/>
    <mergeCell ref="J79:J85"/>
    <mergeCell ref="J86:J92"/>
    <mergeCell ref="J93:J99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C36:C65"/>
    <mergeCell ref="G44:G50"/>
    <mergeCell ref="G51:G57"/>
    <mergeCell ref="G58:G64"/>
    <mergeCell ref="G65:G71"/>
    <mergeCell ref="C66:C96"/>
    <mergeCell ref="G72:G78"/>
    <mergeCell ref="G79:G85"/>
    <mergeCell ref="B30:B36"/>
    <mergeCell ref="H5:H35"/>
    <mergeCell ref="J5:J8"/>
    <mergeCell ref="K5:K35"/>
    <mergeCell ref="B37:B43"/>
    <mergeCell ref="B5:B15"/>
    <mergeCell ref="B16:B22"/>
    <mergeCell ref="B23:B29"/>
    <mergeCell ref="C5:C35"/>
    <mergeCell ref="J37:J43"/>
    <mergeCell ref="G9:G15"/>
    <mergeCell ref="G16:G22"/>
    <mergeCell ref="G23:G29"/>
    <mergeCell ref="G30:G36"/>
    <mergeCell ref="G37:G43"/>
    <mergeCell ref="J9:J15"/>
    <mergeCell ref="O3:Q3"/>
    <mergeCell ref="P5:P8"/>
    <mergeCell ref="Q5:Q35"/>
    <mergeCell ref="P9:P15"/>
    <mergeCell ref="P16:P22"/>
    <mergeCell ref="P23:P29"/>
    <mergeCell ref="P30:P36"/>
    <mergeCell ref="M5:M8"/>
    <mergeCell ref="N5:N35"/>
    <mergeCell ref="M9:M15"/>
    <mergeCell ref="M16:M22"/>
    <mergeCell ref="M23:M29"/>
    <mergeCell ref="Q36:Q65"/>
    <mergeCell ref="N36:N65"/>
    <mergeCell ref="P44:P50"/>
    <mergeCell ref="P51:P57"/>
    <mergeCell ref="P58:P64"/>
    <mergeCell ref="P65:P71"/>
    <mergeCell ref="P37:P43"/>
    <mergeCell ref="N66:N96"/>
    <mergeCell ref="P72:P78"/>
    <mergeCell ref="P79:P85"/>
    <mergeCell ref="P86:P92"/>
    <mergeCell ref="M72:M78"/>
    <mergeCell ref="S5:S8"/>
    <mergeCell ref="T5:T35"/>
    <mergeCell ref="S9:S15"/>
    <mergeCell ref="S16:S22"/>
    <mergeCell ref="S23:S29"/>
    <mergeCell ref="S30:S36"/>
    <mergeCell ref="J16:J22"/>
    <mergeCell ref="J23:J29"/>
    <mergeCell ref="J30:J36"/>
    <mergeCell ref="T36:T65"/>
    <mergeCell ref="S37:S43"/>
    <mergeCell ref="M65:M71"/>
    <mergeCell ref="J65:J71"/>
    <mergeCell ref="T66:T96"/>
    <mergeCell ref="Q66:Q96"/>
    <mergeCell ref="S65:S71"/>
    <mergeCell ref="S72:S78"/>
    <mergeCell ref="S79:S85"/>
    <mergeCell ref="S86:S92"/>
    <mergeCell ref="S93:S99"/>
    <mergeCell ref="P93:P99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FFCC"/>
  </sheetPr>
  <dimension ref="A1:W99"/>
  <sheetViews>
    <sheetView zoomScale="85" zoomScaleNormal="85" workbookViewId="0">
      <pane xSplit="5" ySplit="4" topLeftCell="F80" activePane="bottomRight" state="frozen"/>
      <selection pane="topRight" activeCell="F1" sqref="F1"/>
      <selection pane="bottomLeft" activeCell="A5" sqref="A5"/>
      <selection pane="bottomRight" activeCell="X70" sqref="X70"/>
    </sheetView>
  </sheetViews>
  <sheetFormatPr defaultColWidth="8.85546875" defaultRowHeight="14.25" x14ac:dyDescent="0.25"/>
  <cols>
    <col min="1" max="1" width="4.42578125" style="252" hidden="1" customWidth="1"/>
    <col min="2" max="2" width="15.140625" style="249" customWidth="1"/>
    <col min="3" max="3" width="8.85546875" style="224"/>
    <col min="4" max="4" width="10.42578125" style="226" bestFit="1" customWidth="1"/>
    <col min="5" max="5" width="4.42578125" style="226" customWidth="1"/>
    <col min="6" max="6" width="9.28515625" style="250" bestFit="1" customWidth="1"/>
    <col min="7" max="7" width="8.7109375" style="250" bestFit="1" customWidth="1"/>
    <col min="8" max="8" width="8.140625" style="250" bestFit="1" customWidth="1"/>
    <col min="9" max="9" width="9.28515625" style="251" bestFit="1" customWidth="1"/>
    <col min="10" max="12" width="8.140625" style="251" bestFit="1" customWidth="1"/>
    <col min="13" max="13" width="8.7109375" style="251" bestFit="1" customWidth="1"/>
    <col min="14" max="14" width="8.140625" style="251" bestFit="1" customWidth="1"/>
    <col min="15" max="15" width="7.140625" style="251" bestFit="1" customWidth="1"/>
    <col min="16" max="16" width="8.7109375" style="251" bestFit="1" customWidth="1"/>
    <col min="17" max="17" width="8.140625" style="251" bestFit="1" customWidth="1"/>
    <col min="18" max="18" width="7.5703125" style="251" customWidth="1"/>
    <col min="19" max="19" width="9.140625" style="251" bestFit="1" customWidth="1"/>
    <col min="20" max="20" width="7.85546875" style="251" bestFit="1" customWidth="1"/>
    <col min="21" max="21" width="7.140625" style="251" bestFit="1" customWidth="1"/>
    <col min="22" max="22" width="8.7109375" style="252" bestFit="1" customWidth="1"/>
    <col min="23" max="23" width="8.140625" style="252" bestFit="1" customWidth="1"/>
    <col min="24" max="16384" width="8.85546875" style="252"/>
  </cols>
  <sheetData>
    <row r="1" spans="2:23" x14ac:dyDescent="0.25">
      <c r="B1" s="266" t="s">
        <v>567</v>
      </c>
      <c r="C1" s="267">
        <v>150.5</v>
      </c>
    </row>
    <row r="2" spans="2:23" ht="38.1" customHeight="1" x14ac:dyDescent="0.25">
      <c r="B2" s="462" t="s">
        <v>303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</row>
    <row r="3" spans="2:23" s="253" customFormat="1" ht="23.45" customHeight="1" x14ac:dyDescent="0.25">
      <c r="B3" s="464" t="s">
        <v>304</v>
      </c>
      <c r="C3" s="465" t="s">
        <v>305</v>
      </c>
      <c r="D3" s="466" t="s">
        <v>306</v>
      </c>
      <c r="E3" s="466"/>
      <c r="F3" s="467" t="s">
        <v>108</v>
      </c>
      <c r="G3" s="467"/>
      <c r="H3" s="467"/>
      <c r="I3" s="468" t="s">
        <v>109</v>
      </c>
      <c r="J3" s="468"/>
      <c r="K3" s="468"/>
      <c r="L3" s="469" t="s">
        <v>307</v>
      </c>
      <c r="M3" s="469"/>
      <c r="N3" s="469"/>
      <c r="O3" s="469" t="s">
        <v>107</v>
      </c>
      <c r="P3" s="469"/>
      <c r="Q3" s="469"/>
      <c r="R3" s="469" t="s">
        <v>110</v>
      </c>
      <c r="S3" s="469"/>
      <c r="T3" s="469"/>
      <c r="U3" s="469" t="s">
        <v>111</v>
      </c>
      <c r="V3" s="469"/>
      <c r="W3" s="469"/>
    </row>
    <row r="4" spans="2:23" ht="15.75" x14ac:dyDescent="0.25">
      <c r="B4" s="464"/>
      <c r="C4" s="465"/>
      <c r="D4" s="466"/>
      <c r="E4" s="466"/>
      <c r="F4" s="254" t="s">
        <v>308</v>
      </c>
      <c r="G4" s="255" t="s">
        <v>309</v>
      </c>
      <c r="H4" s="255" t="s">
        <v>311</v>
      </c>
      <c r="I4" s="254" t="s">
        <v>308</v>
      </c>
      <c r="J4" s="256" t="s">
        <v>312</v>
      </c>
      <c r="K4" s="256" t="s">
        <v>311</v>
      </c>
      <c r="L4" s="254" t="s">
        <v>308</v>
      </c>
      <c r="M4" s="256" t="s">
        <v>309</v>
      </c>
      <c r="N4" s="256" t="s">
        <v>311</v>
      </c>
      <c r="O4" s="254" t="s">
        <v>308</v>
      </c>
      <c r="P4" s="256" t="s">
        <v>309</v>
      </c>
      <c r="Q4" s="256" t="s">
        <v>310</v>
      </c>
      <c r="R4" s="254" t="s">
        <v>308</v>
      </c>
      <c r="S4" s="256" t="s">
        <v>309</v>
      </c>
      <c r="T4" s="256" t="s">
        <v>311</v>
      </c>
      <c r="U4" s="254" t="s">
        <v>313</v>
      </c>
      <c r="V4" s="256" t="s">
        <v>312</v>
      </c>
      <c r="W4" s="256" t="s">
        <v>311</v>
      </c>
    </row>
    <row r="5" spans="2:23" ht="14.45" hidden="1" customHeight="1" x14ac:dyDescent="0.25">
      <c r="B5" s="470">
        <f>D17</f>
        <v>45882</v>
      </c>
      <c r="C5" s="471" t="s">
        <v>314</v>
      </c>
      <c r="D5" s="220">
        <v>45870</v>
      </c>
      <c r="E5" s="220" t="s">
        <v>315</v>
      </c>
      <c r="F5" s="257">
        <v>130.1</v>
      </c>
      <c r="G5" s="460">
        <f>AVERAGE(F5:F8)</f>
        <v>134.69999999999999</v>
      </c>
      <c r="H5" s="460">
        <f>AVERAGEIF(F5:F35,"&lt;&gt;0")</f>
        <v>136.63548387096779</v>
      </c>
      <c r="I5" s="258">
        <f t="shared" ref="I5:I43" si="0">F5/$C$1</f>
        <v>0.8644518272425249</v>
      </c>
      <c r="J5" s="457">
        <f>AVERAGE(I5:I8)</f>
        <v>0.895016611295681</v>
      </c>
      <c r="K5" s="457">
        <f>AVERAGEIF(I5:I35,"&lt;&gt;0")</f>
        <v>0.90787696924231054</v>
      </c>
      <c r="L5" s="268">
        <v>2.4042962548321669E-3</v>
      </c>
      <c r="M5" s="459">
        <f>AVERAGE(L5:L8)</f>
        <v>2.4211185977708479E-3</v>
      </c>
      <c r="N5" s="459">
        <f>AVERAGEIF(L5:L35,"&lt;&gt;0")</f>
        <v>2.4262337620586005E-3</v>
      </c>
      <c r="O5" s="227">
        <v>8.5958988192009894E-3</v>
      </c>
      <c r="P5" s="458">
        <f>AVERAGE(O5:O8)</f>
        <v>8.5787423355929045E-3</v>
      </c>
      <c r="Q5" s="458">
        <f>AVERAGEIF(O5:O35,"&lt;&gt;0")</f>
        <v>8.3806862449703392E-3</v>
      </c>
      <c r="R5" s="258">
        <f>(10-2)/10</f>
        <v>0.8</v>
      </c>
      <c r="S5" s="457">
        <f>AVERAGE(R5:R8)</f>
        <v>0.8</v>
      </c>
      <c r="T5" s="457">
        <f>AVERAGEIF(R5:R35,"&lt;&gt;0")</f>
        <v>0.80000000000000038</v>
      </c>
      <c r="U5" s="258">
        <v>0.58299999999999996</v>
      </c>
      <c r="V5" s="457">
        <f>AVERAGE(U5:U8)</f>
        <v>0.58299999999999996</v>
      </c>
      <c r="W5" s="457">
        <f>AVERAGEIF(U5:U35,"&lt;&gt;0")</f>
        <v>0.60867741935483888</v>
      </c>
    </row>
    <row r="6" spans="2:23" ht="14.45" hidden="1" customHeight="1" x14ac:dyDescent="0.25">
      <c r="B6" s="471"/>
      <c r="C6" s="471"/>
      <c r="D6" s="220">
        <v>45871</v>
      </c>
      <c r="E6" s="220" t="s">
        <v>316</v>
      </c>
      <c r="F6" s="257">
        <v>135.9</v>
      </c>
      <c r="G6" s="460"/>
      <c r="H6" s="460"/>
      <c r="I6" s="258">
        <f t="shared" si="0"/>
        <v>0.90299003322259142</v>
      </c>
      <c r="J6" s="457"/>
      <c r="K6" s="457"/>
      <c r="L6" s="268">
        <v>2.4062431646886136E-3</v>
      </c>
      <c r="M6" s="459"/>
      <c r="N6" s="459"/>
      <c r="O6" s="227">
        <v>8.5932975494120174E-3</v>
      </c>
      <c r="P6" s="458"/>
      <c r="Q6" s="458"/>
      <c r="R6" s="258">
        <f t="shared" ref="R6:R69" si="1">(10-2)/10</f>
        <v>0.8</v>
      </c>
      <c r="S6" s="457"/>
      <c r="T6" s="457"/>
      <c r="U6" s="258">
        <v>0.58299999999999996</v>
      </c>
      <c r="V6" s="457"/>
      <c r="W6" s="457"/>
    </row>
    <row r="7" spans="2:23" ht="14.45" hidden="1" customHeight="1" x14ac:dyDescent="0.25">
      <c r="B7" s="471"/>
      <c r="C7" s="471"/>
      <c r="D7" s="220">
        <v>45872</v>
      </c>
      <c r="E7" s="220" t="s">
        <v>308</v>
      </c>
      <c r="F7" s="257">
        <v>136.30000000000001</v>
      </c>
      <c r="G7" s="460"/>
      <c r="H7" s="460"/>
      <c r="I7" s="258">
        <f t="shared" si="0"/>
        <v>0.90564784053156155</v>
      </c>
      <c r="J7" s="457"/>
      <c r="K7" s="457"/>
      <c r="L7" s="268">
        <v>2.4375045011807502E-3</v>
      </c>
      <c r="M7" s="459"/>
      <c r="N7" s="459"/>
      <c r="O7" s="227">
        <v>8.5624021904877664E-3</v>
      </c>
      <c r="P7" s="458"/>
      <c r="Q7" s="458"/>
      <c r="R7" s="258">
        <f t="shared" si="1"/>
        <v>0.8</v>
      </c>
      <c r="S7" s="457"/>
      <c r="T7" s="457"/>
      <c r="U7" s="258">
        <v>0.58299999999999996</v>
      </c>
      <c r="V7" s="457"/>
      <c r="W7" s="457"/>
    </row>
    <row r="8" spans="2:23" ht="14.45" hidden="1" customHeight="1" x14ac:dyDescent="0.25">
      <c r="B8" s="471"/>
      <c r="C8" s="471"/>
      <c r="D8" s="220">
        <v>45873</v>
      </c>
      <c r="E8" s="220" t="s">
        <v>317</v>
      </c>
      <c r="F8" s="257">
        <v>136.5</v>
      </c>
      <c r="G8" s="460"/>
      <c r="H8" s="460"/>
      <c r="I8" s="258">
        <f>F8/$C$1</f>
        <v>0.90697674418604646</v>
      </c>
      <c r="J8" s="457"/>
      <c r="K8" s="457"/>
      <c r="L8" s="268">
        <v>2.4364304703818618E-3</v>
      </c>
      <c r="M8" s="459"/>
      <c r="N8" s="459"/>
      <c r="O8" s="227">
        <v>8.5633707832708465E-3</v>
      </c>
      <c r="P8" s="458"/>
      <c r="Q8" s="458"/>
      <c r="R8" s="258">
        <f t="shared" si="1"/>
        <v>0.8</v>
      </c>
      <c r="S8" s="457"/>
      <c r="T8" s="457"/>
      <c r="U8" s="258">
        <v>0.58299999999999996</v>
      </c>
      <c r="V8" s="457"/>
      <c r="W8" s="457"/>
    </row>
    <row r="9" spans="2:23" ht="14.45" hidden="1" customHeight="1" x14ac:dyDescent="0.25">
      <c r="B9" s="471"/>
      <c r="C9" s="471"/>
      <c r="D9" s="220">
        <v>45874</v>
      </c>
      <c r="E9" s="220" t="s">
        <v>318</v>
      </c>
      <c r="F9" s="257">
        <v>137.4</v>
      </c>
      <c r="G9" s="460">
        <f>AVERAGE(F9:F15)</f>
        <v>137.35714285714286</v>
      </c>
      <c r="H9" s="460"/>
      <c r="I9" s="258">
        <f t="shared" si="0"/>
        <v>0.91295681063122924</v>
      </c>
      <c r="J9" s="457">
        <f>AVERAGE(I9:I15)</f>
        <v>0.91267204556241111</v>
      </c>
      <c r="K9" s="457"/>
      <c r="L9" s="268">
        <v>2.4501382296535914E-3</v>
      </c>
      <c r="M9" s="459">
        <f t="shared" ref="M9" si="2">AVERAGE(L9:L15)</f>
        <v>2.4313113365616082E-3</v>
      </c>
      <c r="N9" s="459"/>
      <c r="O9" s="227">
        <v>8.5497935719881235E-3</v>
      </c>
      <c r="P9" s="458">
        <f t="shared" ref="P9" si="3">AVERAGE(O9:O15)</f>
        <v>8.5685374440100694E-3</v>
      </c>
      <c r="Q9" s="458"/>
      <c r="R9" s="258">
        <f t="shared" si="1"/>
        <v>0.8</v>
      </c>
      <c r="S9" s="457">
        <f t="shared" ref="S9" si="4">AVERAGE(R9:R15)</f>
        <v>0.79999999999999993</v>
      </c>
      <c r="T9" s="457"/>
      <c r="U9" s="258">
        <v>0.58299999999999996</v>
      </c>
      <c r="V9" s="457">
        <f t="shared" ref="V9" si="5">AVERAGE(U9:U15)</f>
        <v>0.58300000000000007</v>
      </c>
      <c r="W9" s="457"/>
    </row>
    <row r="10" spans="2:23" ht="14.45" hidden="1" customHeight="1" x14ac:dyDescent="0.25">
      <c r="B10" s="471"/>
      <c r="C10" s="471"/>
      <c r="D10" s="220">
        <v>45875</v>
      </c>
      <c r="E10" s="220" t="s">
        <v>319</v>
      </c>
      <c r="F10" s="257">
        <v>137.30000000000001</v>
      </c>
      <c r="G10" s="460"/>
      <c r="H10" s="460"/>
      <c r="I10" s="258">
        <f t="shared" si="0"/>
        <v>0.91229235880398674</v>
      </c>
      <c r="J10" s="457"/>
      <c r="K10" s="457"/>
      <c r="L10" s="268">
        <v>2.4394274747801129E-3</v>
      </c>
      <c r="M10" s="459"/>
      <c r="N10" s="459"/>
      <c r="O10" s="227">
        <v>8.5603162692158858E-3</v>
      </c>
      <c r="P10" s="458"/>
      <c r="Q10" s="458"/>
      <c r="R10" s="258">
        <f t="shared" si="1"/>
        <v>0.8</v>
      </c>
      <c r="S10" s="457"/>
      <c r="T10" s="457"/>
      <c r="U10" s="258">
        <v>0.58299999999999996</v>
      </c>
      <c r="V10" s="457"/>
      <c r="W10" s="457"/>
    </row>
    <row r="11" spans="2:23" ht="14.45" hidden="1" customHeight="1" x14ac:dyDescent="0.25">
      <c r="B11" s="471"/>
      <c r="C11" s="471"/>
      <c r="D11" s="220">
        <v>45876</v>
      </c>
      <c r="E11" s="220" t="s">
        <v>320</v>
      </c>
      <c r="F11" s="257">
        <v>137.5</v>
      </c>
      <c r="G11" s="460"/>
      <c r="H11" s="460"/>
      <c r="I11" s="258">
        <f t="shared" si="0"/>
        <v>0.91362126245847175</v>
      </c>
      <c r="J11" s="457"/>
      <c r="K11" s="457"/>
      <c r="L11" s="268">
        <v>2.4293054075837732E-3</v>
      </c>
      <c r="M11" s="459"/>
      <c r="N11" s="459"/>
      <c r="O11" s="227">
        <v>8.570604463322291E-3</v>
      </c>
      <c r="P11" s="458"/>
      <c r="Q11" s="458"/>
      <c r="R11" s="258">
        <f t="shared" si="1"/>
        <v>0.8</v>
      </c>
      <c r="S11" s="457"/>
      <c r="T11" s="457"/>
      <c r="U11" s="258">
        <v>0.58299999999999996</v>
      </c>
      <c r="V11" s="457"/>
      <c r="W11" s="457"/>
    </row>
    <row r="12" spans="2:23" ht="14.45" hidden="1" customHeight="1" x14ac:dyDescent="0.25">
      <c r="B12" s="471"/>
      <c r="C12" s="471"/>
      <c r="D12" s="220">
        <v>45877</v>
      </c>
      <c r="E12" s="220" t="s">
        <v>315</v>
      </c>
      <c r="F12" s="257">
        <v>137.19999999999999</v>
      </c>
      <c r="G12" s="460"/>
      <c r="H12" s="460"/>
      <c r="I12" s="258">
        <f t="shared" si="0"/>
        <v>0.91162790697674412</v>
      </c>
      <c r="J12" s="457"/>
      <c r="K12" s="457"/>
      <c r="L12" s="268">
        <v>2.4038032248498353E-3</v>
      </c>
      <c r="M12" s="459"/>
      <c r="N12" s="459"/>
      <c r="O12" s="227">
        <v>8.5963467628905003E-3</v>
      </c>
      <c r="P12" s="458"/>
      <c r="Q12" s="458"/>
      <c r="R12" s="258">
        <f t="shared" si="1"/>
        <v>0.8</v>
      </c>
      <c r="S12" s="457"/>
      <c r="T12" s="457"/>
      <c r="U12" s="258">
        <v>0.58299999999999996</v>
      </c>
      <c r="V12" s="457"/>
      <c r="W12" s="457"/>
    </row>
    <row r="13" spans="2:23" ht="14.45" hidden="1" customHeight="1" x14ac:dyDescent="0.25">
      <c r="B13" s="471"/>
      <c r="C13" s="471"/>
      <c r="D13" s="220">
        <v>45878</v>
      </c>
      <c r="E13" s="220" t="s">
        <v>321</v>
      </c>
      <c r="F13" s="257">
        <v>137.19999999999999</v>
      </c>
      <c r="G13" s="460"/>
      <c r="H13" s="460"/>
      <c r="I13" s="258">
        <f t="shared" si="0"/>
        <v>0.91162790697674412</v>
      </c>
      <c r="J13" s="457"/>
      <c r="K13" s="457"/>
      <c r="L13" s="268">
        <v>2.4070234931509514E-3</v>
      </c>
      <c r="M13" s="459"/>
      <c r="N13" s="459"/>
      <c r="O13" s="227">
        <v>8.5928993629579009E-3</v>
      </c>
      <c r="P13" s="458"/>
      <c r="Q13" s="458"/>
      <c r="R13" s="258">
        <f t="shared" si="1"/>
        <v>0.8</v>
      </c>
      <c r="S13" s="457"/>
      <c r="T13" s="457"/>
      <c r="U13" s="258">
        <v>0.58299999999999996</v>
      </c>
      <c r="V13" s="457"/>
      <c r="W13" s="457"/>
    </row>
    <row r="14" spans="2:23" ht="14.45" hidden="1" customHeight="1" x14ac:dyDescent="0.25">
      <c r="B14" s="471"/>
      <c r="C14" s="471"/>
      <c r="D14" s="220">
        <v>45879</v>
      </c>
      <c r="E14" s="220" t="s">
        <v>313</v>
      </c>
      <c r="F14" s="257">
        <v>137.5</v>
      </c>
      <c r="G14" s="460"/>
      <c r="H14" s="460"/>
      <c r="I14" s="258">
        <f t="shared" si="0"/>
        <v>0.91362126245847175</v>
      </c>
      <c r="J14" s="457"/>
      <c r="K14" s="457"/>
      <c r="L14" s="268">
        <v>2.4394553210041786E-3</v>
      </c>
      <c r="M14" s="459"/>
      <c r="N14" s="459"/>
      <c r="O14" s="227">
        <v>8.5601468505402279E-3</v>
      </c>
      <c r="P14" s="458"/>
      <c r="Q14" s="458"/>
      <c r="R14" s="258">
        <f t="shared" si="1"/>
        <v>0.8</v>
      </c>
      <c r="S14" s="457"/>
      <c r="T14" s="457"/>
      <c r="U14" s="258">
        <v>0.58299999999999996</v>
      </c>
      <c r="V14" s="457"/>
      <c r="W14" s="457"/>
    </row>
    <row r="15" spans="2:23" ht="14.45" hidden="1" customHeight="1" x14ac:dyDescent="0.25">
      <c r="B15" s="471"/>
      <c r="C15" s="471"/>
      <c r="D15" s="220">
        <v>45880</v>
      </c>
      <c r="E15" s="220" t="s">
        <v>317</v>
      </c>
      <c r="F15" s="257">
        <v>137.4</v>
      </c>
      <c r="G15" s="460"/>
      <c r="H15" s="460"/>
      <c r="I15" s="258">
        <f t="shared" si="0"/>
        <v>0.91295681063122924</v>
      </c>
      <c r="J15" s="457"/>
      <c r="K15" s="457"/>
      <c r="L15" s="268">
        <v>2.4500262049088166E-3</v>
      </c>
      <c r="M15" s="459"/>
      <c r="N15" s="459"/>
      <c r="O15" s="227">
        <v>8.5496548271555596E-3</v>
      </c>
      <c r="P15" s="458"/>
      <c r="Q15" s="458"/>
      <c r="R15" s="258">
        <f t="shared" si="1"/>
        <v>0.8</v>
      </c>
      <c r="S15" s="457"/>
      <c r="T15" s="457"/>
      <c r="U15" s="258">
        <v>0.58299999999999996</v>
      </c>
      <c r="V15" s="457"/>
      <c r="W15" s="457"/>
    </row>
    <row r="16" spans="2:23" ht="14.45" hidden="1" customHeight="1" x14ac:dyDescent="0.25">
      <c r="B16" s="470">
        <f>D24</f>
        <v>45889</v>
      </c>
      <c r="C16" s="471"/>
      <c r="D16" s="220">
        <v>45881</v>
      </c>
      <c r="E16" s="220" t="s">
        <v>318</v>
      </c>
      <c r="F16" s="257">
        <v>138.19999999999999</v>
      </c>
      <c r="G16" s="460">
        <f t="shared" ref="G16" si="6">AVERAGE(F16:F22)</f>
        <v>138.07142857142858</v>
      </c>
      <c r="H16" s="460"/>
      <c r="I16" s="258">
        <f t="shared" si="0"/>
        <v>0.91827242524916941</v>
      </c>
      <c r="J16" s="457">
        <f t="shared" ref="J16" si="7">AVERAGE(I16:I22)</f>
        <v>0.91741813004271489</v>
      </c>
      <c r="K16" s="457"/>
      <c r="L16" s="268">
        <v>2.4293617547063691E-3</v>
      </c>
      <c r="M16" s="459">
        <f t="shared" ref="M16" si="8">AVERAGE(L16:L22)</f>
        <v>2.4137149644511543E-3</v>
      </c>
      <c r="N16" s="459"/>
      <c r="O16" s="227">
        <v>8.5707262788103245E-3</v>
      </c>
      <c r="P16" s="458">
        <f t="shared" ref="P16" si="9">AVERAGE(O16:O22)</f>
        <v>8.5862570706077713E-3</v>
      </c>
      <c r="Q16" s="458"/>
      <c r="R16" s="258">
        <f t="shared" si="1"/>
        <v>0.8</v>
      </c>
      <c r="S16" s="457">
        <f t="shared" ref="S16" si="10">AVERAGE(R16:R22)</f>
        <v>0.79999999999999993</v>
      </c>
      <c r="T16" s="457"/>
      <c r="U16" s="258">
        <v>0.58299999999999996</v>
      </c>
      <c r="V16" s="457">
        <f t="shared" ref="V16" si="11">AVERAGE(U16:U22)</f>
        <v>0.58300000000000007</v>
      </c>
      <c r="W16" s="457"/>
    </row>
    <row r="17" spans="2:23" ht="14.45" hidden="1" customHeight="1" x14ac:dyDescent="0.25">
      <c r="B17" s="471"/>
      <c r="C17" s="471"/>
      <c r="D17" s="220">
        <v>45882</v>
      </c>
      <c r="E17" s="220" t="s">
        <v>319</v>
      </c>
      <c r="F17" s="257">
        <v>138.19999999999999</v>
      </c>
      <c r="G17" s="460"/>
      <c r="H17" s="460"/>
      <c r="I17" s="258">
        <f t="shared" si="0"/>
        <v>0.91827242524916941</v>
      </c>
      <c r="J17" s="457"/>
      <c r="K17" s="457"/>
      <c r="L17" s="268">
        <v>2.3996489901639169E-3</v>
      </c>
      <c r="M17" s="459"/>
      <c r="N17" s="459"/>
      <c r="O17" s="227">
        <v>8.6003175747175389E-3</v>
      </c>
      <c r="P17" s="458"/>
      <c r="Q17" s="458"/>
      <c r="R17" s="258">
        <f t="shared" si="1"/>
        <v>0.8</v>
      </c>
      <c r="S17" s="457"/>
      <c r="T17" s="457"/>
      <c r="U17" s="258">
        <v>0.58299999999999996</v>
      </c>
      <c r="V17" s="457"/>
      <c r="W17" s="457"/>
    </row>
    <row r="18" spans="2:23" ht="14.45" hidden="1" customHeight="1" x14ac:dyDescent="0.25">
      <c r="B18" s="471"/>
      <c r="C18" s="471"/>
      <c r="D18" s="220">
        <v>45883</v>
      </c>
      <c r="E18" s="220" t="s">
        <v>322</v>
      </c>
      <c r="F18" s="257">
        <v>138.4</v>
      </c>
      <c r="G18" s="460"/>
      <c r="H18" s="460"/>
      <c r="I18" s="258">
        <f t="shared" si="0"/>
        <v>0.91960132890365454</v>
      </c>
      <c r="J18" s="457"/>
      <c r="K18" s="457"/>
      <c r="L18" s="268">
        <v>2.4003719071238449E-3</v>
      </c>
      <c r="M18" s="459"/>
      <c r="N18" s="459"/>
      <c r="O18" s="227">
        <v>8.5997440605245033E-3</v>
      </c>
      <c r="P18" s="458"/>
      <c r="Q18" s="458"/>
      <c r="R18" s="258">
        <f t="shared" si="1"/>
        <v>0.8</v>
      </c>
      <c r="S18" s="457"/>
      <c r="T18" s="457"/>
      <c r="U18" s="258">
        <v>0.58299999999999996</v>
      </c>
      <c r="V18" s="457"/>
      <c r="W18" s="457"/>
    </row>
    <row r="19" spans="2:23" ht="14.45" hidden="1" customHeight="1" x14ac:dyDescent="0.25">
      <c r="B19" s="471"/>
      <c r="C19" s="471"/>
      <c r="D19" s="220">
        <v>45884</v>
      </c>
      <c r="E19" s="220" t="s">
        <v>315</v>
      </c>
      <c r="F19" s="257">
        <v>137.9</v>
      </c>
      <c r="G19" s="460"/>
      <c r="H19" s="460"/>
      <c r="I19" s="258">
        <f t="shared" si="0"/>
        <v>0.91627906976744189</v>
      </c>
      <c r="J19" s="457"/>
      <c r="K19" s="457"/>
      <c r="L19" s="268">
        <v>2.3998035976832499E-3</v>
      </c>
      <c r="M19" s="459"/>
      <c r="N19" s="459"/>
      <c r="O19" s="227">
        <v>8.5998938341112548E-3</v>
      </c>
      <c r="P19" s="458"/>
      <c r="Q19" s="458"/>
      <c r="R19" s="258">
        <f t="shared" si="1"/>
        <v>0.8</v>
      </c>
      <c r="S19" s="457"/>
      <c r="T19" s="457"/>
      <c r="U19" s="258">
        <v>0.58299999999999996</v>
      </c>
      <c r="V19" s="457"/>
      <c r="W19" s="457"/>
    </row>
    <row r="20" spans="2:23" ht="14.45" hidden="1" customHeight="1" x14ac:dyDescent="0.25">
      <c r="B20" s="471"/>
      <c r="C20" s="471"/>
      <c r="D20" s="220">
        <v>45885</v>
      </c>
      <c r="E20" s="220" t="s">
        <v>321</v>
      </c>
      <c r="F20" s="257">
        <v>137.80000000000001</v>
      </c>
      <c r="G20" s="460"/>
      <c r="H20" s="460"/>
      <c r="I20" s="258">
        <f t="shared" si="0"/>
        <v>0.91561461794019938</v>
      </c>
      <c r="J20" s="457"/>
      <c r="K20" s="457"/>
      <c r="L20" s="268">
        <v>2.4021253121340783E-3</v>
      </c>
      <c r="M20" s="459"/>
      <c r="N20" s="459"/>
      <c r="O20" s="227">
        <v>8.5977804699470424E-3</v>
      </c>
      <c r="P20" s="458"/>
      <c r="Q20" s="458"/>
      <c r="R20" s="258">
        <f t="shared" si="1"/>
        <v>0.8</v>
      </c>
      <c r="S20" s="457"/>
      <c r="T20" s="457"/>
      <c r="U20" s="258">
        <v>0.58299999999999996</v>
      </c>
      <c r="V20" s="457"/>
      <c r="W20" s="457"/>
    </row>
    <row r="21" spans="2:23" ht="14.45" hidden="1" customHeight="1" x14ac:dyDescent="0.25">
      <c r="B21" s="471"/>
      <c r="C21" s="471"/>
      <c r="D21" s="220">
        <v>45886</v>
      </c>
      <c r="E21" s="220" t="s">
        <v>308</v>
      </c>
      <c r="F21" s="257">
        <v>138</v>
      </c>
      <c r="G21" s="460"/>
      <c r="H21" s="460"/>
      <c r="I21" s="258">
        <f t="shared" si="0"/>
        <v>0.9169435215946844</v>
      </c>
      <c r="J21" s="457"/>
      <c r="K21" s="457"/>
      <c r="L21" s="268">
        <v>2.4324449902802495E-3</v>
      </c>
      <c r="M21" s="459"/>
      <c r="N21" s="459"/>
      <c r="O21" s="227">
        <v>8.567826826428095E-3</v>
      </c>
      <c r="P21" s="458"/>
      <c r="Q21" s="458"/>
      <c r="R21" s="258">
        <f t="shared" si="1"/>
        <v>0.8</v>
      </c>
      <c r="S21" s="457"/>
      <c r="T21" s="457"/>
      <c r="U21" s="258">
        <v>0.58299999999999996</v>
      </c>
      <c r="V21" s="457"/>
      <c r="W21" s="457"/>
    </row>
    <row r="22" spans="2:23" ht="14.45" hidden="1" customHeight="1" x14ac:dyDescent="0.25">
      <c r="B22" s="471"/>
      <c r="C22" s="471"/>
      <c r="D22" s="220">
        <v>45887</v>
      </c>
      <c r="E22" s="220" t="s">
        <v>323</v>
      </c>
      <c r="F22" s="257">
        <v>138</v>
      </c>
      <c r="G22" s="460"/>
      <c r="H22" s="460"/>
      <c r="I22" s="258">
        <f t="shared" si="0"/>
        <v>0.9169435215946844</v>
      </c>
      <c r="J22" s="457"/>
      <c r="K22" s="457"/>
      <c r="L22" s="268">
        <v>2.432248199066369E-3</v>
      </c>
      <c r="M22" s="459"/>
      <c r="N22" s="459"/>
      <c r="O22" s="227">
        <v>8.5675104497156384E-3</v>
      </c>
      <c r="P22" s="458"/>
      <c r="Q22" s="458"/>
      <c r="R22" s="258">
        <f t="shared" si="1"/>
        <v>0.8</v>
      </c>
      <c r="S22" s="457"/>
      <c r="T22" s="457"/>
      <c r="U22" s="258">
        <v>0.58299999999999996</v>
      </c>
      <c r="V22" s="457"/>
      <c r="W22" s="457"/>
    </row>
    <row r="23" spans="2:23" ht="14.45" hidden="1" customHeight="1" x14ac:dyDescent="0.25">
      <c r="B23" s="470">
        <f>D24</f>
        <v>45889</v>
      </c>
      <c r="C23" s="471"/>
      <c r="D23" s="220">
        <v>45888</v>
      </c>
      <c r="E23" s="220" t="s">
        <v>324</v>
      </c>
      <c r="F23" s="257">
        <v>134.9</v>
      </c>
      <c r="G23" s="460">
        <f t="shared" ref="G23" si="12">AVERAGE(F23:F29)</f>
        <v>135.69999999999999</v>
      </c>
      <c r="H23" s="460"/>
      <c r="I23" s="258">
        <f t="shared" si="0"/>
        <v>0.89634551495016612</v>
      </c>
      <c r="J23" s="457">
        <f t="shared" ref="J23" si="13">AVERAGE(I23:I29)</f>
        <v>0.90166112956810629</v>
      </c>
      <c r="K23" s="457"/>
      <c r="L23" s="268">
        <v>2.4503401602586961E-3</v>
      </c>
      <c r="M23" s="457">
        <f t="shared" ref="M23" si="14">AVERAGE(L23:L29)</f>
        <v>2.4341465561969755E-3</v>
      </c>
      <c r="N23" s="459"/>
      <c r="O23" s="227">
        <v>8.5499535247865292E-3</v>
      </c>
      <c r="P23" s="457">
        <f t="shared" ref="P23" si="15">AVERAGE(O23:O29)</f>
        <v>8.4877557404736698E-3</v>
      </c>
      <c r="Q23" s="458"/>
      <c r="R23" s="258">
        <f t="shared" si="1"/>
        <v>0.8</v>
      </c>
      <c r="S23" s="457">
        <f t="shared" ref="S23" si="16">AVERAGE(R23:R29)</f>
        <v>0.79999999999999993</v>
      </c>
      <c r="T23" s="457"/>
      <c r="U23" s="258">
        <v>0.625</v>
      </c>
      <c r="V23" s="457">
        <f t="shared" ref="V23" si="17">AVERAGE(U23:U29)</f>
        <v>0.625</v>
      </c>
      <c r="W23" s="457"/>
    </row>
    <row r="24" spans="2:23" ht="14.45" hidden="1" customHeight="1" x14ac:dyDescent="0.25">
      <c r="B24" s="471"/>
      <c r="C24" s="471"/>
      <c r="D24" s="220">
        <v>45889</v>
      </c>
      <c r="E24" s="220" t="s">
        <v>319</v>
      </c>
      <c r="F24" s="257">
        <v>135.19999999999999</v>
      </c>
      <c r="G24" s="460"/>
      <c r="H24" s="460"/>
      <c r="I24" s="258">
        <f t="shared" si="0"/>
        <v>0.89833887043189364</v>
      </c>
      <c r="J24" s="457"/>
      <c r="K24" s="457"/>
      <c r="L24" s="268">
        <v>2.436657809847568E-3</v>
      </c>
      <c r="M24" s="457"/>
      <c r="N24" s="459"/>
      <c r="O24" s="227">
        <v>8.563283779593726E-3</v>
      </c>
      <c r="P24" s="457"/>
      <c r="Q24" s="458"/>
      <c r="R24" s="258">
        <f t="shared" si="1"/>
        <v>0.8</v>
      </c>
      <c r="S24" s="457"/>
      <c r="T24" s="457"/>
      <c r="U24" s="258">
        <v>0.625</v>
      </c>
      <c r="V24" s="457"/>
      <c r="W24" s="457"/>
    </row>
    <row r="25" spans="2:23" ht="14.45" hidden="1" customHeight="1" x14ac:dyDescent="0.25">
      <c r="B25" s="471"/>
      <c r="C25" s="471"/>
      <c r="D25" s="220">
        <v>45890</v>
      </c>
      <c r="E25" s="220" t="s">
        <v>320</v>
      </c>
      <c r="F25" s="257">
        <v>135</v>
      </c>
      <c r="G25" s="460"/>
      <c r="H25" s="460"/>
      <c r="I25" s="258">
        <f t="shared" si="0"/>
        <v>0.89700996677740863</v>
      </c>
      <c r="J25" s="457"/>
      <c r="K25" s="457"/>
      <c r="L25" s="268">
        <v>2.4285636144077013E-3</v>
      </c>
      <c r="M25" s="457"/>
      <c r="N25" s="459"/>
      <c r="O25" s="227">
        <v>8.5710721505144506E-3</v>
      </c>
      <c r="P25" s="457"/>
      <c r="Q25" s="458"/>
      <c r="R25" s="258">
        <f t="shared" si="1"/>
        <v>0.8</v>
      </c>
      <c r="S25" s="457"/>
      <c r="T25" s="457"/>
      <c r="U25" s="258">
        <v>0.625</v>
      </c>
      <c r="V25" s="457"/>
      <c r="W25" s="457"/>
    </row>
    <row r="26" spans="2:23" ht="14.45" hidden="1" customHeight="1" x14ac:dyDescent="0.25">
      <c r="B26" s="471"/>
      <c r="C26" s="471"/>
      <c r="D26" s="220">
        <v>45891</v>
      </c>
      <c r="E26" s="220" t="s">
        <v>315</v>
      </c>
      <c r="F26" s="257">
        <v>136.4</v>
      </c>
      <c r="G26" s="460"/>
      <c r="H26" s="460"/>
      <c r="I26" s="258">
        <f t="shared" si="0"/>
        <v>0.90631229235880406</v>
      </c>
      <c r="J26" s="457"/>
      <c r="K26" s="457"/>
      <c r="L26" s="268">
        <v>2.4122249205144326E-3</v>
      </c>
      <c r="M26" s="457"/>
      <c r="N26" s="459"/>
      <c r="O26" s="227">
        <v>8.5874347603731443E-3</v>
      </c>
      <c r="P26" s="457"/>
      <c r="Q26" s="458"/>
      <c r="R26" s="258">
        <f t="shared" si="1"/>
        <v>0.8</v>
      </c>
      <c r="S26" s="457"/>
      <c r="T26" s="457"/>
      <c r="U26" s="258">
        <v>0.625</v>
      </c>
      <c r="V26" s="457"/>
      <c r="W26" s="457"/>
    </row>
    <row r="27" spans="2:23" ht="14.45" hidden="1" customHeight="1" x14ac:dyDescent="0.25">
      <c r="B27" s="471"/>
      <c r="C27" s="471"/>
      <c r="D27" s="220">
        <v>45892</v>
      </c>
      <c r="E27" s="220" t="s">
        <v>316</v>
      </c>
      <c r="F27" s="257">
        <v>136.5</v>
      </c>
      <c r="G27" s="460"/>
      <c r="H27" s="460"/>
      <c r="I27" s="258">
        <f t="shared" si="0"/>
        <v>0.90697674418604646</v>
      </c>
      <c r="J27" s="457"/>
      <c r="K27" s="457"/>
      <c r="L27" s="268">
        <v>2.4223341983951913E-3</v>
      </c>
      <c r="M27" s="457"/>
      <c r="N27" s="459"/>
      <c r="O27" s="227">
        <v>8.5781174583705513E-3</v>
      </c>
      <c r="P27" s="457"/>
      <c r="Q27" s="458"/>
      <c r="R27" s="258">
        <f t="shared" si="1"/>
        <v>0.8</v>
      </c>
      <c r="S27" s="457"/>
      <c r="T27" s="457"/>
      <c r="U27" s="258">
        <v>0.625</v>
      </c>
      <c r="V27" s="457"/>
      <c r="W27" s="457"/>
    </row>
    <row r="28" spans="2:23" ht="14.45" hidden="1" customHeight="1" x14ac:dyDescent="0.25">
      <c r="B28" s="471"/>
      <c r="C28" s="471"/>
      <c r="D28" s="220">
        <v>45893</v>
      </c>
      <c r="E28" s="220" t="s">
        <v>313</v>
      </c>
      <c r="F28" s="257">
        <v>136.4</v>
      </c>
      <c r="G28" s="460"/>
      <c r="H28" s="460"/>
      <c r="I28" s="258">
        <f t="shared" si="0"/>
        <v>0.90631229235880406</v>
      </c>
      <c r="J28" s="457"/>
      <c r="K28" s="457"/>
      <c r="L28" s="268">
        <v>2.4471140715801249E-3</v>
      </c>
      <c r="M28" s="457"/>
      <c r="N28" s="459"/>
      <c r="O28" s="227">
        <v>8.5524900103149965E-3</v>
      </c>
      <c r="P28" s="457"/>
      <c r="Q28" s="458"/>
      <c r="R28" s="258">
        <f t="shared" si="1"/>
        <v>0.8</v>
      </c>
      <c r="S28" s="457"/>
      <c r="T28" s="457"/>
      <c r="U28" s="258">
        <v>0.625</v>
      </c>
      <c r="V28" s="457"/>
      <c r="W28" s="457"/>
    </row>
    <row r="29" spans="2:23" ht="14.45" hidden="1" customHeight="1" x14ac:dyDescent="0.25">
      <c r="B29" s="471"/>
      <c r="C29" s="471"/>
      <c r="D29" s="220">
        <v>45894</v>
      </c>
      <c r="E29" s="220" t="s">
        <v>323</v>
      </c>
      <c r="F29" s="257">
        <v>135.5</v>
      </c>
      <c r="G29" s="460"/>
      <c r="H29" s="460"/>
      <c r="I29" s="258">
        <f t="shared" si="0"/>
        <v>0.90033222591362128</v>
      </c>
      <c r="J29" s="457"/>
      <c r="K29" s="457"/>
      <c r="L29" s="268">
        <v>2.4417911183751144E-3</v>
      </c>
      <c r="M29" s="457"/>
      <c r="N29" s="459"/>
      <c r="O29" s="227">
        <v>8.0119384993622925E-3</v>
      </c>
      <c r="P29" s="457"/>
      <c r="Q29" s="458"/>
      <c r="R29" s="258">
        <f t="shared" si="1"/>
        <v>0.8</v>
      </c>
      <c r="S29" s="457"/>
      <c r="T29" s="457"/>
      <c r="U29" s="258">
        <v>0.625</v>
      </c>
      <c r="V29" s="457"/>
      <c r="W29" s="457"/>
    </row>
    <row r="30" spans="2:23" ht="14.45" hidden="1" customHeight="1" x14ac:dyDescent="0.25">
      <c r="B30" s="470">
        <f>D38</f>
        <v>45903</v>
      </c>
      <c r="C30" s="471"/>
      <c r="D30" s="220">
        <v>45895</v>
      </c>
      <c r="E30" s="220" t="s">
        <v>324</v>
      </c>
      <c r="F30" s="257">
        <v>136.4</v>
      </c>
      <c r="G30" s="460">
        <f t="shared" ref="G30" si="18">AVERAGE(F30:F36)</f>
        <v>136.69999999999999</v>
      </c>
      <c r="H30" s="460"/>
      <c r="I30" s="258">
        <f t="shared" si="0"/>
        <v>0.90631229235880406</v>
      </c>
      <c r="J30" s="457">
        <f t="shared" ref="J30" si="19">AVERAGE(I30:I36)</f>
        <v>0.90830564784053158</v>
      </c>
      <c r="K30" s="457"/>
      <c r="L30" s="268">
        <v>2.4306372352178958E-3</v>
      </c>
      <c r="M30" s="457">
        <f t="shared" ref="M30" si="20">AVERAGE(L30:L36)</f>
        <v>2.4304495499785526E-3</v>
      </c>
      <c r="N30" s="459"/>
      <c r="O30" s="227">
        <v>7.7275788764015509E-3</v>
      </c>
      <c r="P30" s="457">
        <f t="shared" ref="P30" si="21">AVERAGE(O30:O36)</f>
        <v>7.6896107039843443E-3</v>
      </c>
      <c r="Q30" s="458"/>
      <c r="R30" s="258">
        <f t="shared" si="1"/>
        <v>0.8</v>
      </c>
      <c r="S30" s="457">
        <f t="shared" ref="S30" si="22">AVERAGE(R30:R36)</f>
        <v>0.79999999999999993</v>
      </c>
      <c r="T30" s="457"/>
      <c r="U30" s="258">
        <v>0.66666666666666663</v>
      </c>
      <c r="V30" s="457">
        <f t="shared" ref="V30" si="23">AVERAGE(U30:U36)</f>
        <v>0.66666666666666663</v>
      </c>
      <c r="W30" s="457"/>
    </row>
    <row r="31" spans="2:23" ht="14.45" hidden="1" customHeight="1" x14ac:dyDescent="0.25">
      <c r="B31" s="471"/>
      <c r="C31" s="471"/>
      <c r="D31" s="220">
        <v>45896</v>
      </c>
      <c r="E31" s="220" t="s">
        <v>325</v>
      </c>
      <c r="F31" s="257">
        <v>136.80000000000001</v>
      </c>
      <c r="G31" s="460"/>
      <c r="H31" s="460"/>
      <c r="I31" s="258">
        <f t="shared" si="0"/>
        <v>0.9089700996677742</v>
      </c>
      <c r="J31" s="457"/>
      <c r="K31" s="457"/>
      <c r="L31" s="268">
        <v>2.4267235460420523E-3</v>
      </c>
      <c r="M31" s="457"/>
      <c r="N31" s="459"/>
      <c r="O31" s="227">
        <v>7.675067553581604E-3</v>
      </c>
      <c r="P31" s="457"/>
      <c r="Q31" s="458"/>
      <c r="R31" s="258">
        <f t="shared" si="1"/>
        <v>0.8</v>
      </c>
      <c r="S31" s="457"/>
      <c r="T31" s="457"/>
      <c r="U31" s="258">
        <v>0.66666666666666663</v>
      </c>
      <c r="V31" s="457"/>
      <c r="W31" s="457"/>
    </row>
    <row r="32" spans="2:23" ht="14.45" hidden="1" customHeight="1" x14ac:dyDescent="0.25">
      <c r="B32" s="471"/>
      <c r="C32" s="471"/>
      <c r="D32" s="220">
        <v>45897</v>
      </c>
      <c r="E32" s="220" t="s">
        <v>322</v>
      </c>
      <c r="F32" s="257">
        <v>136.5</v>
      </c>
      <c r="G32" s="460"/>
      <c r="H32" s="460"/>
      <c r="I32" s="258">
        <f t="shared" si="0"/>
        <v>0.90697674418604646</v>
      </c>
      <c r="J32" s="457"/>
      <c r="K32" s="457"/>
      <c r="L32" s="268">
        <v>2.4308700569126971E-3</v>
      </c>
      <c r="M32" s="457"/>
      <c r="N32" s="459"/>
      <c r="O32" s="227">
        <v>7.5018906832416731E-3</v>
      </c>
      <c r="P32" s="457"/>
      <c r="Q32" s="458"/>
      <c r="R32" s="258">
        <f t="shared" si="1"/>
        <v>0.8</v>
      </c>
      <c r="S32" s="457"/>
      <c r="T32" s="457"/>
      <c r="U32" s="258">
        <v>0.66666666666666663</v>
      </c>
      <c r="V32" s="457"/>
      <c r="W32" s="457"/>
    </row>
    <row r="33" spans="2:23" ht="14.45" hidden="1" customHeight="1" x14ac:dyDescent="0.25">
      <c r="B33" s="471"/>
      <c r="C33" s="471"/>
      <c r="D33" s="220">
        <v>45898</v>
      </c>
      <c r="E33" s="220" t="s">
        <v>326</v>
      </c>
      <c r="F33" s="257">
        <v>136.5</v>
      </c>
      <c r="G33" s="460"/>
      <c r="H33" s="460"/>
      <c r="I33" s="258">
        <f t="shared" si="0"/>
        <v>0.90697674418604646</v>
      </c>
      <c r="J33" s="457"/>
      <c r="K33" s="457"/>
      <c r="L33" s="268">
        <v>2.403999791602128E-3</v>
      </c>
      <c r="M33" s="457"/>
      <c r="N33" s="459"/>
      <c r="O33" s="227">
        <v>7.5406458743310671E-3</v>
      </c>
      <c r="P33" s="457"/>
      <c r="Q33" s="458"/>
      <c r="R33" s="258">
        <f t="shared" si="1"/>
        <v>0.8</v>
      </c>
      <c r="S33" s="457"/>
      <c r="T33" s="457"/>
      <c r="U33" s="258">
        <v>0.66666666666666663</v>
      </c>
      <c r="V33" s="457"/>
      <c r="W33" s="457"/>
    </row>
    <row r="34" spans="2:23" ht="14.45" hidden="1" customHeight="1" x14ac:dyDescent="0.25">
      <c r="B34" s="471"/>
      <c r="C34" s="471"/>
      <c r="D34" s="220">
        <v>45899</v>
      </c>
      <c r="E34" s="220" t="s">
        <v>316</v>
      </c>
      <c r="F34" s="257">
        <v>136</v>
      </c>
      <c r="G34" s="460"/>
      <c r="H34" s="460"/>
      <c r="I34" s="258">
        <f t="shared" si="0"/>
        <v>0.90365448504983392</v>
      </c>
      <c r="J34" s="457"/>
      <c r="K34" s="457"/>
      <c r="L34" s="268">
        <v>2.4406039327791321E-3</v>
      </c>
      <c r="M34" s="457"/>
      <c r="N34" s="459"/>
      <c r="O34" s="227">
        <v>7.6337476918660946E-3</v>
      </c>
      <c r="P34" s="457"/>
      <c r="Q34" s="458"/>
      <c r="R34" s="258">
        <f t="shared" si="1"/>
        <v>0.8</v>
      </c>
      <c r="S34" s="457"/>
      <c r="T34" s="457"/>
      <c r="U34" s="258">
        <v>0.66666666666666663</v>
      </c>
      <c r="V34" s="457"/>
      <c r="W34" s="457"/>
    </row>
    <row r="35" spans="2:23" hidden="1" x14ac:dyDescent="0.25">
      <c r="B35" s="471"/>
      <c r="C35" s="471"/>
      <c r="D35" s="220">
        <v>45900</v>
      </c>
      <c r="E35" s="220" t="s">
        <v>308</v>
      </c>
      <c r="F35" s="257">
        <v>136.80000000000001</v>
      </c>
      <c r="G35" s="460"/>
      <c r="H35" s="460"/>
      <c r="I35" s="258">
        <f t="shared" si="0"/>
        <v>0.9089700996677742</v>
      </c>
      <c r="J35" s="457"/>
      <c r="K35" s="457"/>
      <c r="L35" s="268">
        <v>2.4417276697111323E-3</v>
      </c>
      <c r="M35" s="457"/>
      <c r="N35" s="459"/>
      <c r="O35" s="227">
        <v>7.9095217866463376E-3</v>
      </c>
      <c r="P35" s="457"/>
      <c r="Q35" s="458"/>
      <c r="R35" s="258">
        <f t="shared" si="1"/>
        <v>0.8</v>
      </c>
      <c r="S35" s="457"/>
      <c r="T35" s="457"/>
      <c r="U35" s="258">
        <v>0.66666666666666663</v>
      </c>
      <c r="V35" s="457"/>
      <c r="W35" s="457"/>
    </row>
    <row r="36" spans="2:23" ht="12" hidden="1" customHeight="1" x14ac:dyDescent="0.25">
      <c r="B36" s="471"/>
      <c r="C36" s="461" t="s">
        <v>671</v>
      </c>
      <c r="D36" s="220">
        <v>45901</v>
      </c>
      <c r="E36" s="220" t="s">
        <v>323</v>
      </c>
      <c r="F36" s="257">
        <v>137.9</v>
      </c>
      <c r="G36" s="460"/>
      <c r="H36" s="460">
        <f>AVERAGEIF(F36:F65,"&lt;&gt;0")</f>
        <v>140.37333333333333</v>
      </c>
      <c r="I36" s="258">
        <f t="shared" si="0"/>
        <v>0.91627906976744189</v>
      </c>
      <c r="J36" s="457"/>
      <c r="K36" s="457">
        <f>AVERAGEIF(I36:I65,"&lt;&gt;0")</f>
        <v>0.93271317829457379</v>
      </c>
      <c r="L36" s="268">
        <v>2.4385846175848302E-3</v>
      </c>
      <c r="M36" s="457"/>
      <c r="N36" s="459">
        <f>AVERAGEIF(L36:L65,"&lt;&gt;0")</f>
        <v>2.4304510513538024E-3</v>
      </c>
      <c r="O36" s="227">
        <v>7.8388224618220932E-3</v>
      </c>
      <c r="P36" s="457"/>
      <c r="Q36" s="458">
        <f>AVERAGEIF(O36:O65,"&lt;&gt;0")</f>
        <v>7.6554307649619327E-3</v>
      </c>
      <c r="R36" s="258">
        <f t="shared" si="1"/>
        <v>0.8</v>
      </c>
      <c r="S36" s="457"/>
      <c r="T36" s="457">
        <f>AVERAGEIF(R36:R65,"&lt;&gt;0")</f>
        <v>0.80000000000000038</v>
      </c>
      <c r="U36" s="258">
        <v>0.66666666666666663</v>
      </c>
      <c r="V36" s="457"/>
      <c r="W36" s="457">
        <f>AVERAGEIF(U36:U65,"&lt;&gt;0")</f>
        <v>0.69868888888888891</v>
      </c>
    </row>
    <row r="37" spans="2:23" hidden="1" x14ac:dyDescent="0.25">
      <c r="B37" s="471"/>
      <c r="C37" s="461"/>
      <c r="D37" s="220">
        <v>45902</v>
      </c>
      <c r="E37" s="220" t="s">
        <v>318</v>
      </c>
      <c r="F37" s="257">
        <v>136.9</v>
      </c>
      <c r="G37" s="460">
        <f t="shared" ref="G37" si="24">AVERAGE(F37:F43)</f>
        <v>137.05714285714285</v>
      </c>
      <c r="H37" s="460"/>
      <c r="I37" s="258">
        <f t="shared" si="0"/>
        <v>0.9096345514950166</v>
      </c>
      <c r="J37" s="457">
        <f t="shared" ref="J37" si="25">AVERAGE(I37:I43)</f>
        <v>0.91067869008068336</v>
      </c>
      <c r="K37" s="457"/>
      <c r="L37" s="268">
        <v>2.4493122275001801E-3</v>
      </c>
      <c r="M37" s="457">
        <f t="shared" ref="M37" si="26">AVERAGE(L37:L43)</f>
        <v>2.4304196570413485E-3</v>
      </c>
      <c r="N37" s="459"/>
      <c r="O37" s="227">
        <v>7.8141759221552025E-3</v>
      </c>
      <c r="P37" s="457">
        <f t="shared" ref="P37" si="27">AVERAGE(O37:O43)</f>
        <v>7.7841863870621846E-3</v>
      </c>
      <c r="Q37" s="458"/>
      <c r="R37" s="258">
        <f t="shared" si="1"/>
        <v>0.8</v>
      </c>
      <c r="S37" s="457">
        <f t="shared" ref="S37" si="28">AVERAGE(R37:R43)</f>
        <v>0.79999999999999993</v>
      </c>
      <c r="T37" s="457"/>
      <c r="U37" s="258">
        <v>0.66700000000000004</v>
      </c>
      <c r="V37" s="457">
        <f t="shared" ref="V37" si="29">AVERAGE(U37:U43)</f>
        <v>0.66699999999999993</v>
      </c>
      <c r="W37" s="457"/>
    </row>
    <row r="38" spans="2:23" hidden="1" x14ac:dyDescent="0.25">
      <c r="B38" s="471"/>
      <c r="C38" s="461"/>
      <c r="D38" s="220">
        <v>45903</v>
      </c>
      <c r="E38" s="220" t="s">
        <v>319</v>
      </c>
      <c r="F38" s="257">
        <v>137</v>
      </c>
      <c r="G38" s="460"/>
      <c r="H38" s="460"/>
      <c r="I38" s="258">
        <f t="shared" si="0"/>
        <v>0.9102990033222591</v>
      </c>
      <c r="J38" s="457"/>
      <c r="K38" s="457"/>
      <c r="L38" s="268">
        <v>2.4435314095147026E-3</v>
      </c>
      <c r="M38" s="457"/>
      <c r="N38" s="459"/>
      <c r="O38" s="227">
        <v>7.5679298779258129E-3</v>
      </c>
      <c r="P38" s="457"/>
      <c r="Q38" s="458"/>
      <c r="R38" s="258">
        <f t="shared" si="1"/>
        <v>0.8</v>
      </c>
      <c r="S38" s="457"/>
      <c r="T38" s="457"/>
      <c r="U38" s="258">
        <v>0.66700000000000004</v>
      </c>
      <c r="V38" s="457"/>
      <c r="W38" s="457"/>
    </row>
    <row r="39" spans="2:23" hidden="1" x14ac:dyDescent="0.25">
      <c r="B39" s="471"/>
      <c r="C39" s="461"/>
      <c r="D39" s="220">
        <v>45904</v>
      </c>
      <c r="E39" s="220" t="s">
        <v>320</v>
      </c>
      <c r="F39" s="257">
        <v>137.4</v>
      </c>
      <c r="G39" s="460"/>
      <c r="H39" s="460"/>
      <c r="I39" s="258">
        <f t="shared" si="0"/>
        <v>0.91295681063122924</v>
      </c>
      <c r="J39" s="457"/>
      <c r="K39" s="457"/>
      <c r="L39" s="268">
        <v>2.4319416717349393E-3</v>
      </c>
      <c r="M39" s="457"/>
      <c r="N39" s="459"/>
      <c r="O39" s="227">
        <v>7.7711836750562618E-3</v>
      </c>
      <c r="P39" s="457"/>
      <c r="Q39" s="458"/>
      <c r="R39" s="258">
        <f t="shared" si="1"/>
        <v>0.8</v>
      </c>
      <c r="S39" s="457"/>
      <c r="T39" s="457"/>
      <c r="U39" s="258">
        <v>0.66700000000000004</v>
      </c>
      <c r="V39" s="457"/>
      <c r="W39" s="457"/>
    </row>
    <row r="40" spans="2:23" hidden="1" x14ac:dyDescent="0.25">
      <c r="B40" s="471"/>
      <c r="C40" s="461"/>
      <c r="D40" s="220">
        <v>45905</v>
      </c>
      <c r="E40" s="220" t="s">
        <v>315</v>
      </c>
      <c r="F40" s="257">
        <v>137</v>
      </c>
      <c r="G40" s="460"/>
      <c r="H40" s="460"/>
      <c r="I40" s="258">
        <f t="shared" si="0"/>
        <v>0.9102990033222591</v>
      </c>
      <c r="J40" s="457"/>
      <c r="K40" s="457"/>
      <c r="L40" s="268">
        <v>2.4020071539245149E-3</v>
      </c>
      <c r="M40" s="457"/>
      <c r="N40" s="459"/>
      <c r="O40" s="227">
        <v>7.756249214920641E-3</v>
      </c>
      <c r="P40" s="457"/>
      <c r="Q40" s="458"/>
      <c r="R40" s="258">
        <f t="shared" si="1"/>
        <v>0.8</v>
      </c>
      <c r="S40" s="457"/>
      <c r="T40" s="457"/>
      <c r="U40" s="258">
        <v>0.66700000000000004</v>
      </c>
      <c r="V40" s="457"/>
      <c r="W40" s="457"/>
    </row>
    <row r="41" spans="2:23" hidden="1" x14ac:dyDescent="0.25">
      <c r="B41" s="471"/>
      <c r="C41" s="461"/>
      <c r="D41" s="220">
        <v>45906</v>
      </c>
      <c r="E41" s="220" t="s">
        <v>316</v>
      </c>
      <c r="F41" s="257">
        <v>136.80000000000001</v>
      </c>
      <c r="G41" s="460"/>
      <c r="H41" s="460"/>
      <c r="I41" s="258">
        <f t="shared" si="0"/>
        <v>0.9089700996677742</v>
      </c>
      <c r="J41" s="457"/>
      <c r="K41" s="457"/>
      <c r="L41" s="268">
        <v>2.3997045793860456E-3</v>
      </c>
      <c r="M41" s="457"/>
      <c r="N41" s="459"/>
      <c r="O41" s="227">
        <v>7.9002604770995345E-3</v>
      </c>
      <c r="P41" s="457"/>
      <c r="Q41" s="458"/>
      <c r="R41" s="258">
        <f t="shared" si="1"/>
        <v>0.8</v>
      </c>
      <c r="S41" s="457"/>
      <c r="T41" s="457"/>
      <c r="U41" s="258">
        <v>0.66700000000000004</v>
      </c>
      <c r="V41" s="457"/>
      <c r="W41" s="457"/>
    </row>
    <row r="42" spans="2:23" hidden="1" x14ac:dyDescent="0.25">
      <c r="B42" s="471"/>
      <c r="C42" s="461"/>
      <c r="D42" s="220">
        <v>45907</v>
      </c>
      <c r="E42" s="220" t="s">
        <v>308</v>
      </c>
      <c r="F42" s="257">
        <v>137</v>
      </c>
      <c r="G42" s="460"/>
      <c r="H42" s="460"/>
      <c r="I42" s="258">
        <f t="shared" si="0"/>
        <v>0.9102990033222591</v>
      </c>
      <c r="J42" s="457"/>
      <c r="K42" s="457"/>
      <c r="L42" s="268">
        <v>2.4396176198963732E-3</v>
      </c>
      <c r="M42" s="457"/>
      <c r="N42" s="459"/>
      <c r="O42" s="227">
        <v>7.7881047818521235E-3</v>
      </c>
      <c r="P42" s="457"/>
      <c r="Q42" s="458"/>
      <c r="R42" s="258">
        <f t="shared" si="1"/>
        <v>0.8</v>
      </c>
      <c r="S42" s="457"/>
      <c r="T42" s="457"/>
      <c r="U42" s="258">
        <v>0.66700000000000004</v>
      </c>
      <c r="V42" s="457"/>
      <c r="W42" s="457"/>
    </row>
    <row r="43" spans="2:23" hidden="1" x14ac:dyDescent="0.25">
      <c r="B43" s="471"/>
      <c r="C43" s="461"/>
      <c r="D43" s="220">
        <v>45908</v>
      </c>
      <c r="E43" s="220" t="s">
        <v>119</v>
      </c>
      <c r="F43" s="257">
        <v>137.30000000000001</v>
      </c>
      <c r="G43" s="460"/>
      <c r="H43" s="460"/>
      <c r="I43" s="258">
        <f t="shared" si="0"/>
        <v>0.91229235880398674</v>
      </c>
      <c r="J43" s="457"/>
      <c r="K43" s="457"/>
      <c r="L43" s="268">
        <v>2.4468229373326841E-3</v>
      </c>
      <c r="M43" s="457"/>
      <c r="N43" s="459"/>
      <c r="O43" s="227">
        <v>7.8914007604257187E-3</v>
      </c>
      <c r="P43" s="457"/>
      <c r="Q43" s="458"/>
      <c r="R43" s="258">
        <f t="shared" si="1"/>
        <v>0.8</v>
      </c>
      <c r="S43" s="457"/>
      <c r="T43" s="457"/>
      <c r="U43" s="258">
        <v>0.66700000000000004</v>
      </c>
      <c r="V43" s="457"/>
      <c r="W43" s="457"/>
    </row>
    <row r="44" spans="2:23" hidden="1" x14ac:dyDescent="0.25">
      <c r="C44" s="461"/>
      <c r="D44" s="220">
        <v>45909</v>
      </c>
      <c r="E44" s="220" t="s">
        <v>120</v>
      </c>
      <c r="F44" s="250">
        <v>139.80000000000001</v>
      </c>
      <c r="G44" s="460">
        <f t="shared" ref="G44" si="30">AVERAGE(F44:F50)</f>
        <v>139.72857142857143</v>
      </c>
      <c r="H44" s="460"/>
      <c r="I44" s="258">
        <f t="shared" ref="I44:I96" si="31">F44/$C$1</f>
        <v>0.92890365448504986</v>
      </c>
      <c r="J44" s="457">
        <f t="shared" ref="J44" si="32">AVERAGE(I44:I50)</f>
        <v>0.92842904603701937</v>
      </c>
      <c r="K44" s="457"/>
      <c r="L44" s="268">
        <v>2.447119682684917E-3</v>
      </c>
      <c r="M44" s="457">
        <f t="shared" ref="M44:M58" si="33">AVERAGE(L44:L50)</f>
        <v>2.4318506871583321E-3</v>
      </c>
      <c r="N44" s="459"/>
      <c r="O44" s="251">
        <v>7.8526098722462561E-3</v>
      </c>
      <c r="P44" s="457">
        <f t="shared" ref="P44:P58" si="34">AVERAGE(O44:O50)</f>
        <v>7.8135498127170893E-3</v>
      </c>
      <c r="Q44" s="458"/>
      <c r="R44" s="258">
        <f t="shared" si="1"/>
        <v>0.8</v>
      </c>
      <c r="S44" s="457">
        <f t="shared" ref="S44:S58" si="35">AVERAGE(R44:R50)</f>
        <v>0.79999999999999993</v>
      </c>
      <c r="T44" s="457"/>
      <c r="U44" s="258">
        <v>0.66700000000000004</v>
      </c>
      <c r="V44" s="457">
        <f t="shared" ref="V44:V58" si="36">AVERAGE(U44:U50)</f>
        <v>0.66699999999999993</v>
      </c>
      <c r="W44" s="457"/>
    </row>
    <row r="45" spans="2:23" hidden="1" x14ac:dyDescent="0.25">
      <c r="C45" s="461"/>
      <c r="D45" s="220">
        <v>45910</v>
      </c>
      <c r="E45" s="220" t="s">
        <v>114</v>
      </c>
      <c r="F45" s="250">
        <v>139.80000000000001</v>
      </c>
      <c r="G45" s="460"/>
      <c r="H45" s="460"/>
      <c r="I45" s="258">
        <f t="shared" si="31"/>
        <v>0.92890365448504986</v>
      </c>
      <c r="J45" s="457"/>
      <c r="K45" s="457"/>
      <c r="L45" s="268">
        <v>2.4496314771312033E-3</v>
      </c>
      <c r="M45" s="457"/>
      <c r="N45" s="459"/>
      <c r="O45" s="251">
        <v>7.9738011412912452E-3</v>
      </c>
      <c r="P45" s="457"/>
      <c r="Q45" s="458"/>
      <c r="R45" s="258">
        <f t="shared" si="1"/>
        <v>0.8</v>
      </c>
      <c r="S45" s="457"/>
      <c r="T45" s="457"/>
      <c r="U45" s="258">
        <v>0.66700000000000004</v>
      </c>
      <c r="V45" s="457"/>
      <c r="W45" s="457"/>
    </row>
    <row r="46" spans="2:23" hidden="1" x14ac:dyDescent="0.25">
      <c r="C46" s="461"/>
      <c r="D46" s="220">
        <v>45911</v>
      </c>
      <c r="E46" s="220" t="s">
        <v>115</v>
      </c>
      <c r="F46" s="250">
        <v>139.9</v>
      </c>
      <c r="G46" s="460"/>
      <c r="H46" s="460"/>
      <c r="I46" s="258">
        <f t="shared" si="31"/>
        <v>0.92956810631229236</v>
      </c>
      <c r="J46" s="457"/>
      <c r="K46" s="457"/>
      <c r="L46" s="268">
        <v>2.4355457551077423E-3</v>
      </c>
      <c r="M46" s="457"/>
      <c r="N46" s="459"/>
      <c r="O46" s="251">
        <v>7.9965340208733252E-3</v>
      </c>
      <c r="P46" s="457"/>
      <c r="Q46" s="458"/>
      <c r="R46" s="258">
        <f t="shared" si="1"/>
        <v>0.8</v>
      </c>
      <c r="S46" s="457"/>
      <c r="T46" s="457"/>
      <c r="U46" s="258">
        <v>0.66700000000000004</v>
      </c>
      <c r="V46" s="457"/>
      <c r="W46" s="457"/>
    </row>
    <row r="47" spans="2:23" hidden="1" x14ac:dyDescent="0.25">
      <c r="C47" s="461"/>
      <c r="D47" s="220">
        <v>45912</v>
      </c>
      <c r="E47" s="220" t="s">
        <v>116</v>
      </c>
      <c r="F47" s="250">
        <v>139.80000000000001</v>
      </c>
      <c r="G47" s="460"/>
      <c r="H47" s="460"/>
      <c r="I47" s="258">
        <f t="shared" si="31"/>
        <v>0.92890365448504986</v>
      </c>
      <c r="J47" s="457"/>
      <c r="K47" s="457"/>
      <c r="L47" s="268">
        <v>2.4428984724401358E-3</v>
      </c>
      <c r="M47" s="457"/>
      <c r="N47" s="459"/>
      <c r="O47" s="251">
        <v>7.5905315532074618E-3</v>
      </c>
      <c r="P47" s="457"/>
      <c r="Q47" s="458"/>
      <c r="R47" s="258">
        <f t="shared" si="1"/>
        <v>0.8</v>
      </c>
      <c r="S47" s="457"/>
      <c r="T47" s="457"/>
      <c r="U47" s="258">
        <v>0.66700000000000004</v>
      </c>
      <c r="V47" s="457"/>
      <c r="W47" s="457"/>
    </row>
    <row r="48" spans="2:23" hidden="1" x14ac:dyDescent="0.25">
      <c r="C48" s="461"/>
      <c r="D48" s="220">
        <v>45913</v>
      </c>
      <c r="E48" s="220" t="s">
        <v>117</v>
      </c>
      <c r="F48" s="250">
        <v>139.9</v>
      </c>
      <c r="G48" s="460"/>
      <c r="H48" s="460"/>
      <c r="I48" s="258">
        <f t="shared" si="31"/>
        <v>0.92956810631229236</v>
      </c>
      <c r="J48" s="457"/>
      <c r="K48" s="457"/>
      <c r="L48" s="268">
        <v>2.4107408535944271E-3</v>
      </c>
      <c r="M48" s="457"/>
      <c r="N48" s="459"/>
      <c r="O48" s="251">
        <v>7.9563392436114346E-3</v>
      </c>
      <c r="P48" s="457"/>
      <c r="Q48" s="458"/>
      <c r="R48" s="258">
        <f t="shared" si="1"/>
        <v>0.8</v>
      </c>
      <c r="S48" s="457"/>
      <c r="T48" s="457"/>
      <c r="U48" s="258">
        <v>0.66700000000000004</v>
      </c>
      <c r="V48" s="457"/>
      <c r="W48" s="457"/>
    </row>
    <row r="49" spans="3:23" hidden="1" x14ac:dyDescent="0.25">
      <c r="C49" s="461"/>
      <c r="D49" s="220">
        <v>45914</v>
      </c>
      <c r="E49" s="220" t="s">
        <v>118</v>
      </c>
      <c r="F49" s="250">
        <v>139.30000000000001</v>
      </c>
      <c r="G49" s="460"/>
      <c r="H49" s="460"/>
      <c r="I49" s="258">
        <f t="shared" si="31"/>
        <v>0.92558139534883732</v>
      </c>
      <c r="J49" s="457"/>
      <c r="K49" s="457"/>
      <c r="L49" s="268">
        <v>2.4134020770841817E-3</v>
      </c>
      <c r="M49" s="457"/>
      <c r="N49" s="459"/>
      <c r="O49" s="251">
        <v>7.6299665652404874E-3</v>
      </c>
      <c r="P49" s="457"/>
      <c r="Q49" s="458"/>
      <c r="R49" s="258">
        <f t="shared" si="1"/>
        <v>0.8</v>
      </c>
      <c r="S49" s="457"/>
      <c r="T49" s="457"/>
      <c r="U49" s="258">
        <v>0.66700000000000004</v>
      </c>
      <c r="V49" s="457"/>
      <c r="W49" s="457"/>
    </row>
    <row r="50" spans="3:23" hidden="1" x14ac:dyDescent="0.25">
      <c r="C50" s="461"/>
      <c r="D50" s="220">
        <v>45915</v>
      </c>
      <c r="E50" s="220" t="s">
        <v>119</v>
      </c>
      <c r="F50" s="250">
        <v>139.6</v>
      </c>
      <c r="G50" s="460"/>
      <c r="H50" s="460"/>
      <c r="I50" s="258">
        <f t="shared" si="31"/>
        <v>0.92757475083056473</v>
      </c>
      <c r="J50" s="457"/>
      <c r="K50" s="457"/>
      <c r="L50" s="268">
        <v>2.4236164920657154E-3</v>
      </c>
      <c r="M50" s="457"/>
      <c r="N50" s="459"/>
      <c r="O50" s="251">
        <v>7.6950662925494104E-3</v>
      </c>
      <c r="P50" s="457"/>
      <c r="Q50" s="458"/>
      <c r="R50" s="258">
        <f t="shared" si="1"/>
        <v>0.8</v>
      </c>
      <c r="S50" s="457"/>
      <c r="T50" s="457"/>
      <c r="U50" s="258">
        <v>0.66700000000000004</v>
      </c>
      <c r="V50" s="457"/>
      <c r="W50" s="457"/>
    </row>
    <row r="51" spans="3:23" hidden="1" x14ac:dyDescent="0.25">
      <c r="C51" s="461"/>
      <c r="D51" s="220">
        <v>45916</v>
      </c>
      <c r="E51" s="220" t="s">
        <v>120</v>
      </c>
      <c r="F51" s="250">
        <v>142.30000000000001</v>
      </c>
      <c r="G51" s="460">
        <f t="shared" ref="G51" si="37">AVERAGE(F51:F57)</f>
        <v>142.02857142857144</v>
      </c>
      <c r="H51" s="460"/>
      <c r="I51" s="258">
        <f t="shared" si="31"/>
        <v>0.94551495016611298</v>
      </c>
      <c r="J51" s="457">
        <f t="shared" ref="J51" si="38">AVERAGE(I51:I57)</f>
        <v>0.94371143806359759</v>
      </c>
      <c r="K51" s="457"/>
      <c r="L51" s="268">
        <v>2.4475664604704547E-3</v>
      </c>
      <c r="M51" s="457">
        <f t="shared" si="33"/>
        <v>2.4317340665147642E-3</v>
      </c>
      <c r="N51" s="459"/>
      <c r="O51" s="251">
        <v>7.6764786842783003E-3</v>
      </c>
      <c r="P51" s="457">
        <f t="shared" si="34"/>
        <v>7.4741835208191236E-3</v>
      </c>
      <c r="Q51" s="458"/>
      <c r="R51" s="258">
        <f t="shared" si="1"/>
        <v>0.8</v>
      </c>
      <c r="S51" s="457">
        <f t="shared" si="35"/>
        <v>0.79999999999999993</v>
      </c>
      <c r="T51" s="457"/>
      <c r="U51" s="258">
        <v>0.70799999999999996</v>
      </c>
      <c r="V51" s="457">
        <f t="shared" si="36"/>
        <v>0.70800000000000007</v>
      </c>
      <c r="W51" s="457"/>
    </row>
    <row r="52" spans="3:23" hidden="1" x14ac:dyDescent="0.25">
      <c r="C52" s="461"/>
      <c r="D52" s="220">
        <v>45917</v>
      </c>
      <c r="E52" s="220" t="s">
        <v>114</v>
      </c>
      <c r="F52" s="250">
        <v>142</v>
      </c>
      <c r="G52" s="460"/>
      <c r="H52" s="460"/>
      <c r="I52" s="258">
        <f t="shared" si="31"/>
        <v>0.94352159468438535</v>
      </c>
      <c r="J52" s="457"/>
      <c r="K52" s="457"/>
      <c r="L52" s="268">
        <v>2.4504007003133292E-3</v>
      </c>
      <c r="M52" s="457"/>
      <c r="N52" s="459"/>
      <c r="O52" s="251">
        <v>7.5272925741359442E-3</v>
      </c>
      <c r="P52" s="457"/>
      <c r="Q52" s="458"/>
      <c r="R52" s="258">
        <f t="shared" si="1"/>
        <v>0.8</v>
      </c>
      <c r="S52" s="457"/>
      <c r="T52" s="457"/>
      <c r="U52" s="258">
        <v>0.70799999999999996</v>
      </c>
      <c r="V52" s="457"/>
      <c r="W52" s="457"/>
    </row>
    <row r="53" spans="3:23" hidden="1" x14ac:dyDescent="0.25">
      <c r="C53" s="461"/>
      <c r="D53" s="220">
        <v>45918</v>
      </c>
      <c r="E53" s="220" t="s">
        <v>115</v>
      </c>
      <c r="F53" s="250">
        <v>141.9</v>
      </c>
      <c r="G53" s="460"/>
      <c r="H53" s="460"/>
      <c r="I53" s="258">
        <f t="shared" si="31"/>
        <v>0.94285714285714295</v>
      </c>
      <c r="J53" s="457"/>
      <c r="K53" s="457"/>
      <c r="L53" s="268">
        <v>2.4501608445606335E-3</v>
      </c>
      <c r="M53" s="457"/>
      <c r="N53" s="459"/>
      <c r="O53" s="251">
        <v>7.3771414853904052E-3</v>
      </c>
      <c r="P53" s="457"/>
      <c r="Q53" s="458"/>
      <c r="R53" s="258">
        <f t="shared" si="1"/>
        <v>0.8</v>
      </c>
      <c r="S53" s="457"/>
      <c r="T53" s="457"/>
      <c r="U53" s="258">
        <v>0.70799999999999996</v>
      </c>
      <c r="V53" s="457"/>
      <c r="W53" s="457"/>
    </row>
    <row r="54" spans="3:23" hidden="1" x14ac:dyDescent="0.25">
      <c r="C54" s="461"/>
      <c r="D54" s="220">
        <v>45919</v>
      </c>
      <c r="E54" s="220" t="s">
        <v>116</v>
      </c>
      <c r="F54" s="250">
        <v>142.5</v>
      </c>
      <c r="G54" s="460"/>
      <c r="H54" s="460"/>
      <c r="I54" s="258">
        <f t="shared" si="31"/>
        <v>0.94684385382059799</v>
      </c>
      <c r="J54" s="457"/>
      <c r="K54" s="457"/>
      <c r="L54" s="268">
        <v>2.4087721537461664E-3</v>
      </c>
      <c r="M54" s="457"/>
      <c r="N54" s="459"/>
      <c r="O54" s="251">
        <v>7.5177701114442124E-3</v>
      </c>
      <c r="P54" s="457"/>
      <c r="Q54" s="458"/>
      <c r="R54" s="258">
        <f t="shared" si="1"/>
        <v>0.8</v>
      </c>
      <c r="S54" s="457"/>
      <c r="T54" s="457"/>
      <c r="U54" s="258">
        <v>0.70799999999999996</v>
      </c>
      <c r="V54" s="457"/>
      <c r="W54" s="457"/>
    </row>
    <row r="55" spans="3:23" hidden="1" x14ac:dyDescent="0.25">
      <c r="C55" s="461"/>
      <c r="D55" s="220">
        <v>45920</v>
      </c>
      <c r="E55" s="220" t="s">
        <v>117</v>
      </c>
      <c r="F55" s="250">
        <v>142.1</v>
      </c>
      <c r="G55" s="460"/>
      <c r="H55" s="460"/>
      <c r="I55" s="258">
        <f t="shared" si="31"/>
        <v>0.94418604651162785</v>
      </c>
      <c r="J55" s="457"/>
      <c r="K55" s="457"/>
      <c r="L55" s="268">
        <v>2.4122627364186722E-3</v>
      </c>
      <c r="M55" s="457"/>
      <c r="N55" s="459"/>
      <c r="O55" s="251">
        <v>7.2931863143009057E-3</v>
      </c>
      <c r="P55" s="457"/>
      <c r="Q55" s="458"/>
      <c r="R55" s="258">
        <f t="shared" si="1"/>
        <v>0.8</v>
      </c>
      <c r="S55" s="457"/>
      <c r="T55" s="457"/>
      <c r="U55" s="258">
        <v>0.70799999999999996</v>
      </c>
      <c r="V55" s="457"/>
      <c r="W55" s="457"/>
    </row>
    <row r="56" spans="3:23" hidden="1" x14ac:dyDescent="0.25">
      <c r="C56" s="461"/>
      <c r="D56" s="220">
        <v>45921</v>
      </c>
      <c r="E56" s="220" t="s">
        <v>118</v>
      </c>
      <c r="F56" s="250">
        <v>141.5</v>
      </c>
      <c r="G56" s="460"/>
      <c r="H56" s="460"/>
      <c r="I56" s="258">
        <f t="shared" si="31"/>
        <v>0.94019933554817281</v>
      </c>
      <c r="J56" s="457"/>
      <c r="K56" s="457"/>
      <c r="L56" s="268">
        <v>2.4080889578946291E-3</v>
      </c>
      <c r="M56" s="457"/>
      <c r="N56" s="459"/>
      <c r="O56" s="251">
        <v>7.4707491852262524E-3</v>
      </c>
      <c r="P56" s="457"/>
      <c r="Q56" s="458"/>
      <c r="R56" s="258">
        <f t="shared" si="1"/>
        <v>0.8</v>
      </c>
      <c r="S56" s="457"/>
      <c r="T56" s="457"/>
      <c r="U56" s="258">
        <v>0.70799999999999996</v>
      </c>
      <c r="V56" s="457"/>
      <c r="W56" s="457"/>
    </row>
    <row r="57" spans="3:23" hidden="1" x14ac:dyDescent="0.25">
      <c r="C57" s="461"/>
      <c r="D57" s="220">
        <v>45922</v>
      </c>
      <c r="E57" s="220" t="s">
        <v>119</v>
      </c>
      <c r="F57" s="250">
        <v>141.9</v>
      </c>
      <c r="G57" s="460"/>
      <c r="H57" s="460"/>
      <c r="I57" s="258">
        <f t="shared" si="31"/>
        <v>0.94285714285714295</v>
      </c>
      <c r="J57" s="457"/>
      <c r="K57" s="457"/>
      <c r="L57" s="268">
        <v>2.4448866121994659E-3</v>
      </c>
      <c r="M57" s="457"/>
      <c r="N57" s="459"/>
      <c r="O57" s="251">
        <v>7.4566662909578436E-3</v>
      </c>
      <c r="P57" s="457"/>
      <c r="Q57" s="458"/>
      <c r="R57" s="258">
        <f t="shared" si="1"/>
        <v>0.8</v>
      </c>
      <c r="S57" s="457"/>
      <c r="T57" s="457"/>
      <c r="U57" s="258">
        <v>0.70799999999999996</v>
      </c>
      <c r="V57" s="457"/>
      <c r="W57" s="457"/>
    </row>
    <row r="58" spans="3:23" hidden="1" x14ac:dyDescent="0.25">
      <c r="C58" s="461"/>
      <c r="D58" s="220">
        <v>45923</v>
      </c>
      <c r="E58" s="220" t="s">
        <v>120</v>
      </c>
      <c r="F58" s="250">
        <v>143.4</v>
      </c>
      <c r="G58" s="460">
        <f t="shared" ref="G58" si="39">AVERAGE(F58:F64)</f>
        <v>142.47142857142859</v>
      </c>
      <c r="H58" s="460"/>
      <c r="I58" s="258">
        <f t="shared" si="31"/>
        <v>0.95282392026578078</v>
      </c>
      <c r="J58" s="457">
        <f t="shared" ref="J58" si="40">AVERAGE(I58:I64)</f>
        <v>0.94665401044138586</v>
      </c>
      <c r="K58" s="457"/>
      <c r="L58" s="268">
        <v>2.4437409230991481E-3</v>
      </c>
      <c r="M58" s="457">
        <f t="shared" si="33"/>
        <v>2.4246883353737539E-3</v>
      </c>
      <c r="N58" s="459"/>
      <c r="O58" s="251">
        <v>7.5853723668254215E-3</v>
      </c>
      <c r="P58" s="457">
        <f t="shared" si="34"/>
        <v>7.5344337872551978E-3</v>
      </c>
      <c r="Q58" s="458"/>
      <c r="R58" s="258">
        <f t="shared" si="1"/>
        <v>0.8</v>
      </c>
      <c r="S58" s="457">
        <f t="shared" si="35"/>
        <v>0.79999999999999993</v>
      </c>
      <c r="T58" s="457"/>
      <c r="U58" s="258">
        <v>0.75</v>
      </c>
      <c r="V58" s="457">
        <f t="shared" si="36"/>
        <v>0.75</v>
      </c>
      <c r="W58" s="457"/>
    </row>
    <row r="59" spans="3:23" hidden="1" x14ac:dyDescent="0.25">
      <c r="C59" s="461"/>
      <c r="D59" s="220">
        <v>45924</v>
      </c>
      <c r="E59" s="220" t="s">
        <v>114</v>
      </c>
      <c r="F59" s="250">
        <v>142.19999999999999</v>
      </c>
      <c r="G59" s="460"/>
      <c r="H59" s="460"/>
      <c r="I59" s="258">
        <f t="shared" si="31"/>
        <v>0.94485049833887036</v>
      </c>
      <c r="J59" s="457"/>
      <c r="K59" s="457"/>
      <c r="L59" s="268">
        <v>2.4410921450577607E-3</v>
      </c>
      <c r="M59" s="457"/>
      <c r="N59" s="459"/>
      <c r="O59" s="251">
        <v>7.350022382820281E-3</v>
      </c>
      <c r="P59" s="457"/>
      <c r="Q59" s="458"/>
      <c r="R59" s="258">
        <f t="shared" si="1"/>
        <v>0.8</v>
      </c>
      <c r="S59" s="457"/>
      <c r="T59" s="457"/>
      <c r="U59" s="258">
        <v>0.75</v>
      </c>
      <c r="V59" s="457"/>
      <c r="W59" s="457"/>
    </row>
    <row r="60" spans="3:23" hidden="1" x14ac:dyDescent="0.25">
      <c r="C60" s="461"/>
      <c r="D60" s="220">
        <v>45925</v>
      </c>
      <c r="E60" s="220" t="s">
        <v>115</v>
      </c>
      <c r="F60" s="250">
        <v>142.19999999999999</v>
      </c>
      <c r="G60" s="460"/>
      <c r="H60" s="460"/>
      <c r="I60" s="258">
        <f t="shared" si="31"/>
        <v>0.94485049833887036</v>
      </c>
      <c r="J60" s="457"/>
      <c r="K60" s="457"/>
      <c r="L60" s="268">
        <v>2.4288730063332098E-3</v>
      </c>
      <c r="M60" s="457"/>
      <c r="N60" s="459"/>
      <c r="O60" s="251">
        <v>7.558881303873651E-3</v>
      </c>
      <c r="P60" s="457"/>
      <c r="Q60" s="458"/>
      <c r="R60" s="258">
        <f t="shared" si="1"/>
        <v>0.8</v>
      </c>
      <c r="S60" s="457"/>
      <c r="T60" s="457"/>
      <c r="U60" s="258">
        <v>0.75</v>
      </c>
      <c r="V60" s="457"/>
      <c r="W60" s="457"/>
    </row>
    <row r="61" spans="3:23" hidden="1" x14ac:dyDescent="0.25">
      <c r="C61" s="461"/>
      <c r="D61" s="220">
        <v>45926</v>
      </c>
      <c r="E61" s="220" t="s">
        <v>116</v>
      </c>
      <c r="F61" s="250">
        <v>142.6</v>
      </c>
      <c r="G61" s="460"/>
      <c r="H61" s="460"/>
      <c r="I61" s="258">
        <f t="shared" si="31"/>
        <v>0.9475083056478405</v>
      </c>
      <c r="J61" s="457"/>
      <c r="K61" s="457"/>
      <c r="L61" s="268">
        <v>2.3988593815756749E-3</v>
      </c>
      <c r="M61" s="457"/>
      <c r="N61" s="459"/>
      <c r="O61" s="251">
        <v>7.5742977628286516E-3</v>
      </c>
      <c r="P61" s="457"/>
      <c r="Q61" s="458"/>
      <c r="R61" s="258">
        <f t="shared" si="1"/>
        <v>0.8</v>
      </c>
      <c r="S61" s="457"/>
      <c r="T61" s="457"/>
      <c r="U61" s="258">
        <v>0.75</v>
      </c>
      <c r="V61" s="457"/>
      <c r="W61" s="457"/>
    </row>
    <row r="62" spans="3:23" hidden="1" x14ac:dyDescent="0.25">
      <c r="C62" s="461"/>
      <c r="D62" s="220">
        <v>45927</v>
      </c>
      <c r="E62" s="220" t="s">
        <v>117</v>
      </c>
      <c r="F62" s="250">
        <v>142.5</v>
      </c>
      <c r="G62" s="460"/>
      <c r="H62" s="460"/>
      <c r="I62" s="258">
        <f t="shared" si="31"/>
        <v>0.94684385382059799</v>
      </c>
      <c r="J62" s="457"/>
      <c r="K62" s="457"/>
      <c r="L62" s="268">
        <v>2.4008931589962722E-3</v>
      </c>
      <c r="M62" s="457"/>
      <c r="N62" s="459"/>
      <c r="O62" s="251">
        <v>7.491932626762331E-3</v>
      </c>
      <c r="P62" s="457"/>
      <c r="Q62" s="458"/>
      <c r="R62" s="258">
        <f t="shared" si="1"/>
        <v>0.8</v>
      </c>
      <c r="S62" s="457"/>
      <c r="T62" s="457"/>
      <c r="U62" s="258">
        <v>0.75</v>
      </c>
      <c r="V62" s="457"/>
      <c r="W62" s="457"/>
    </row>
    <row r="63" spans="3:23" hidden="1" x14ac:dyDescent="0.25">
      <c r="C63" s="461"/>
      <c r="D63" s="220">
        <v>45928</v>
      </c>
      <c r="E63" s="220" t="s">
        <v>118</v>
      </c>
      <c r="F63" s="250">
        <v>142.30000000000001</v>
      </c>
      <c r="G63" s="460"/>
      <c r="H63" s="460"/>
      <c r="I63" s="258">
        <f t="shared" si="31"/>
        <v>0.94551495016611298</v>
      </c>
      <c r="J63" s="457"/>
      <c r="K63" s="457"/>
      <c r="L63" s="268">
        <v>2.4096829485705865E-3</v>
      </c>
      <c r="M63" s="457"/>
      <c r="N63" s="459"/>
      <c r="O63" s="251">
        <v>7.5824779351144588E-3</v>
      </c>
      <c r="P63" s="457"/>
      <c r="Q63" s="458"/>
      <c r="R63" s="258">
        <f t="shared" si="1"/>
        <v>0.8</v>
      </c>
      <c r="S63" s="457"/>
      <c r="T63" s="457"/>
      <c r="U63" s="258">
        <v>0.75</v>
      </c>
      <c r="V63" s="457"/>
      <c r="W63" s="457"/>
    </row>
    <row r="64" spans="3:23" hidden="1" x14ac:dyDescent="0.25">
      <c r="C64" s="461"/>
      <c r="D64" s="220">
        <v>45929</v>
      </c>
      <c r="E64" s="220" t="s">
        <v>119</v>
      </c>
      <c r="F64" s="250">
        <v>142.1</v>
      </c>
      <c r="G64" s="460"/>
      <c r="H64" s="460"/>
      <c r="I64" s="258">
        <f t="shared" si="31"/>
        <v>0.94418604651162785</v>
      </c>
      <c r="J64" s="457"/>
      <c r="K64" s="457"/>
      <c r="L64" s="268">
        <v>2.4496767839836241E-3</v>
      </c>
      <c r="M64" s="457"/>
      <c r="N64" s="459"/>
      <c r="O64" s="251">
        <v>7.5980521325615885E-3</v>
      </c>
      <c r="P64" s="457"/>
      <c r="Q64" s="458"/>
      <c r="R64" s="258">
        <f t="shared" si="1"/>
        <v>0.8</v>
      </c>
      <c r="S64" s="457"/>
      <c r="T64" s="457"/>
      <c r="U64" s="258">
        <v>0.75</v>
      </c>
      <c r="V64" s="457"/>
      <c r="W64" s="457"/>
    </row>
    <row r="65" spans="3:23" x14ac:dyDescent="0.25">
      <c r="C65" s="461"/>
      <c r="D65" s="220">
        <v>45930</v>
      </c>
      <c r="E65" s="220" t="s">
        <v>120</v>
      </c>
      <c r="F65" s="250">
        <v>144.30000000000001</v>
      </c>
      <c r="G65" s="460">
        <f t="shared" ref="G65:G93" si="41">AVERAGE(F65:F71)</f>
        <v>146.45714285714286</v>
      </c>
      <c r="H65" s="460"/>
      <c r="I65" s="258">
        <f t="shared" si="31"/>
        <v>0.95880398671096356</v>
      </c>
      <c r="J65" s="457">
        <f t="shared" ref="J65:J93" si="42">AVERAGE(I65:I71)</f>
        <v>0.9731371618414808</v>
      </c>
      <c r="K65" s="457"/>
      <c r="L65" s="268">
        <v>2.444097700411848E-3</v>
      </c>
      <c r="M65" s="457">
        <f t="shared" ref="M65:M93" si="43">AVERAGE(L65:L71)</f>
        <v>2.4197510056832854E-3</v>
      </c>
      <c r="N65" s="459"/>
      <c r="O65" s="251">
        <v>7.5796259320607406E-3</v>
      </c>
      <c r="P65" s="457">
        <f t="shared" ref="P65:P93" si="44">AVERAGE(O65:O71)</f>
        <v>7.3152535785956877E-3</v>
      </c>
      <c r="Q65" s="458"/>
      <c r="R65" s="258">
        <f t="shared" si="1"/>
        <v>0.8</v>
      </c>
      <c r="S65" s="457">
        <f t="shared" ref="S65:S93" si="45">AVERAGE(R65:R71)</f>
        <v>0.79999999999999993</v>
      </c>
      <c r="T65" s="457"/>
      <c r="U65" s="258">
        <v>0.75</v>
      </c>
      <c r="V65" s="457">
        <f t="shared" ref="V65:V93" si="46">AVERAGE(U65:U71)</f>
        <v>0.75</v>
      </c>
      <c r="W65" s="457"/>
    </row>
    <row r="66" spans="3:23" ht="12" customHeight="1" x14ac:dyDescent="0.25">
      <c r="C66" s="461" t="s">
        <v>790</v>
      </c>
      <c r="D66" s="220">
        <v>45931</v>
      </c>
      <c r="E66" s="80" t="str">
        <f>RIGHT(TEXT(D66,"aaa"),1)</f>
        <v>三</v>
      </c>
      <c r="F66" s="250">
        <v>146</v>
      </c>
      <c r="G66" s="460"/>
      <c r="H66" s="460">
        <f>AVERAGEIF(F66:F96,"&lt;&gt;0")</f>
        <v>146.78461538461539</v>
      </c>
      <c r="I66" s="258">
        <f t="shared" si="31"/>
        <v>0.9700996677740864</v>
      </c>
      <c r="J66" s="457"/>
      <c r="K66" s="457">
        <f>AVERAGEIF(I66:I96,"&lt;&gt;0")</f>
        <v>0.97531305903398924</v>
      </c>
      <c r="L66" s="268">
        <v>2.4301347628034064E-3</v>
      </c>
      <c r="M66" s="457"/>
      <c r="N66" s="459">
        <f>AVERAGEIF(L66:L96,"&lt;&gt;0")</f>
        <v>2.4189558297293416E-3</v>
      </c>
      <c r="O66" s="251">
        <v>7.3538083066984651E-3</v>
      </c>
      <c r="P66" s="457"/>
      <c r="Q66" s="458">
        <f>AVERAGEIF(O66:O96,"&lt;&gt;0")</f>
        <v>7.3188614198427407E-3</v>
      </c>
      <c r="R66" s="258">
        <f t="shared" si="1"/>
        <v>0.8</v>
      </c>
      <c r="S66" s="457"/>
      <c r="T66" s="457">
        <f>AVERAGEIF(R66:R96,"&lt;&gt;0")</f>
        <v>0.8</v>
      </c>
      <c r="U66" s="258">
        <v>0.75</v>
      </c>
      <c r="V66" s="457"/>
      <c r="W66" s="457">
        <f>AVERAGEIF(U66:U96,"&lt;&gt;0")</f>
        <v>0.75</v>
      </c>
    </row>
    <row r="67" spans="3:23" ht="12" customHeight="1" x14ac:dyDescent="0.25">
      <c r="C67" s="461"/>
      <c r="D67" s="220">
        <v>45932</v>
      </c>
      <c r="E67" s="80" t="str">
        <f t="shared" ref="E67:E96" si="47">RIGHT(TEXT(D67,"aaa"),1)</f>
        <v>四</v>
      </c>
      <c r="F67" s="250">
        <v>145.69999999999999</v>
      </c>
      <c r="G67" s="460"/>
      <c r="H67" s="460"/>
      <c r="I67" s="258">
        <f t="shared" si="31"/>
        <v>0.96810631229235877</v>
      </c>
      <c r="J67" s="457"/>
      <c r="K67" s="457"/>
      <c r="L67" s="268">
        <v>2.428883053508993E-3</v>
      </c>
      <c r="M67" s="457"/>
      <c r="N67" s="459"/>
      <c r="O67" s="251">
        <v>7.2325420346851851E-3</v>
      </c>
      <c r="P67" s="457"/>
      <c r="Q67" s="458"/>
      <c r="R67" s="258">
        <f t="shared" si="1"/>
        <v>0.8</v>
      </c>
      <c r="S67" s="457"/>
      <c r="T67" s="457"/>
      <c r="U67" s="258">
        <v>0.75</v>
      </c>
      <c r="V67" s="457"/>
      <c r="W67" s="457"/>
    </row>
    <row r="68" spans="3:23" ht="12" customHeight="1" x14ac:dyDescent="0.25">
      <c r="C68" s="461"/>
      <c r="D68" s="220">
        <v>45933</v>
      </c>
      <c r="E68" s="80" t="str">
        <f t="shared" si="47"/>
        <v>五</v>
      </c>
      <c r="F68" s="250">
        <v>147.19999999999999</v>
      </c>
      <c r="G68" s="460"/>
      <c r="H68" s="460"/>
      <c r="I68" s="258">
        <f t="shared" si="31"/>
        <v>0.9780730897009966</v>
      </c>
      <c r="J68" s="457"/>
      <c r="K68" s="457"/>
      <c r="L68" s="268">
        <v>2.3938322956840695E-3</v>
      </c>
      <c r="M68" s="457"/>
      <c r="N68" s="459"/>
      <c r="O68" s="251">
        <v>7.3604893466298641E-3</v>
      </c>
      <c r="P68" s="457"/>
      <c r="Q68" s="458"/>
      <c r="R68" s="258">
        <f t="shared" si="1"/>
        <v>0.8</v>
      </c>
      <c r="S68" s="457"/>
      <c r="T68" s="457"/>
      <c r="U68" s="258">
        <v>0.75</v>
      </c>
      <c r="V68" s="457"/>
      <c r="W68" s="457"/>
    </row>
    <row r="69" spans="3:23" ht="12" customHeight="1" x14ac:dyDescent="0.25">
      <c r="C69" s="461"/>
      <c r="D69" s="220">
        <v>45934</v>
      </c>
      <c r="E69" s="80" t="str">
        <f t="shared" si="47"/>
        <v>六</v>
      </c>
      <c r="F69" s="250">
        <v>147.1</v>
      </c>
      <c r="G69" s="460"/>
      <c r="H69" s="460"/>
      <c r="I69" s="258">
        <f t="shared" si="31"/>
        <v>0.97740863787375409</v>
      </c>
      <c r="J69" s="457"/>
      <c r="K69" s="457"/>
      <c r="L69" s="268">
        <v>2.3957418497390307E-3</v>
      </c>
      <c r="M69" s="457"/>
      <c r="N69" s="459"/>
      <c r="O69" s="251">
        <v>7.2021701721307202E-3</v>
      </c>
      <c r="P69" s="457"/>
      <c r="Q69" s="458"/>
      <c r="R69" s="258">
        <f t="shared" si="1"/>
        <v>0.8</v>
      </c>
      <c r="S69" s="457"/>
      <c r="T69" s="457"/>
      <c r="U69" s="258">
        <v>0.75</v>
      </c>
      <c r="V69" s="457"/>
      <c r="W69" s="457"/>
    </row>
    <row r="70" spans="3:23" ht="12" customHeight="1" x14ac:dyDescent="0.25">
      <c r="C70" s="461"/>
      <c r="D70" s="220">
        <v>45935</v>
      </c>
      <c r="E70" s="80" t="str">
        <f t="shared" si="47"/>
        <v>日</v>
      </c>
      <c r="F70" s="250">
        <v>146.6</v>
      </c>
      <c r="G70" s="460"/>
      <c r="H70" s="460"/>
      <c r="I70" s="258">
        <f t="shared" si="31"/>
        <v>0.97408637873754145</v>
      </c>
      <c r="J70" s="457"/>
      <c r="K70" s="457"/>
      <c r="L70" s="268">
        <v>2.4056898142189509E-3</v>
      </c>
      <c r="M70" s="457"/>
      <c r="N70" s="459"/>
      <c r="O70" s="251">
        <v>7.233582687457784E-3</v>
      </c>
      <c r="P70" s="457"/>
      <c r="Q70" s="458"/>
      <c r="R70" s="258">
        <f t="shared" ref="R70:R78" si="48">(10-2)/10</f>
        <v>0.8</v>
      </c>
      <c r="S70" s="457"/>
      <c r="T70" s="457"/>
      <c r="U70" s="258">
        <v>0.75</v>
      </c>
      <c r="V70" s="457"/>
      <c r="W70" s="457"/>
    </row>
    <row r="71" spans="3:23" ht="12" customHeight="1" x14ac:dyDescent="0.25">
      <c r="C71" s="461"/>
      <c r="D71" s="220">
        <v>45936</v>
      </c>
      <c r="E71" s="80" t="str">
        <f t="shared" si="47"/>
        <v>一</v>
      </c>
      <c r="F71" s="250">
        <v>148.30000000000001</v>
      </c>
      <c r="G71" s="460"/>
      <c r="H71" s="460"/>
      <c r="I71" s="258">
        <f t="shared" si="31"/>
        <v>0.98538205980066451</v>
      </c>
      <c r="J71" s="457"/>
      <c r="K71" s="457"/>
      <c r="L71" s="268">
        <v>2.4398775634167E-3</v>
      </c>
      <c r="M71" s="457"/>
      <c r="N71" s="459"/>
      <c r="O71" s="251">
        <v>7.2445565705070479E-3</v>
      </c>
      <c r="P71" s="457"/>
      <c r="Q71" s="458"/>
      <c r="R71" s="258">
        <f t="shared" si="48"/>
        <v>0.8</v>
      </c>
      <c r="S71" s="457"/>
      <c r="T71" s="457"/>
      <c r="U71" s="258">
        <v>0.75</v>
      </c>
      <c r="V71" s="457"/>
      <c r="W71" s="457"/>
    </row>
    <row r="72" spans="3:23" ht="12" customHeight="1" x14ac:dyDescent="0.25">
      <c r="C72" s="461"/>
      <c r="D72" s="220">
        <v>45937</v>
      </c>
      <c r="E72" s="80" t="str">
        <f t="shared" si="47"/>
        <v>二</v>
      </c>
      <c r="F72" s="250">
        <v>149.69999999999999</v>
      </c>
      <c r="G72" s="460">
        <f t="shared" si="41"/>
        <v>146.75714285714284</v>
      </c>
      <c r="H72" s="460"/>
      <c r="I72" s="258">
        <f t="shared" si="31"/>
        <v>0.99468438538205972</v>
      </c>
      <c r="J72" s="457">
        <f t="shared" si="42"/>
        <v>0.97513051732320843</v>
      </c>
      <c r="K72" s="457"/>
      <c r="L72" s="268">
        <v>2.439336281275455E-3</v>
      </c>
      <c r="M72" s="457">
        <f t="shared" si="43"/>
        <v>2.4217523495871848E-3</v>
      </c>
      <c r="N72" s="459"/>
      <c r="O72" s="251">
        <v>7.3151499637607162E-3</v>
      </c>
      <c r="P72" s="457">
        <f t="shared" si="44"/>
        <v>7.359721334263796E-3</v>
      </c>
      <c r="Q72" s="458"/>
      <c r="R72" s="258">
        <f t="shared" si="48"/>
        <v>0.8</v>
      </c>
      <c r="S72" s="457">
        <f t="shared" si="45"/>
        <v>0.79999999999999993</v>
      </c>
      <c r="T72" s="457"/>
      <c r="U72" s="258">
        <v>0.75</v>
      </c>
      <c r="V72" s="457">
        <f t="shared" si="46"/>
        <v>0.75</v>
      </c>
      <c r="W72" s="457"/>
    </row>
    <row r="73" spans="3:23" ht="12" customHeight="1" x14ac:dyDescent="0.25">
      <c r="C73" s="461"/>
      <c r="D73" s="220">
        <v>45938</v>
      </c>
      <c r="E73" s="80" t="str">
        <f t="shared" si="47"/>
        <v>三</v>
      </c>
      <c r="F73" s="250">
        <v>145.69999999999999</v>
      </c>
      <c r="G73" s="460"/>
      <c r="H73" s="460"/>
      <c r="I73" s="258">
        <f t="shared" si="31"/>
        <v>0.96810631229235877</v>
      </c>
      <c r="J73" s="457"/>
      <c r="K73" s="457"/>
      <c r="L73" s="268">
        <v>2.4237405985142639E-3</v>
      </c>
      <c r="M73" s="457"/>
      <c r="N73" s="459"/>
      <c r="O73" s="251">
        <v>7.3618614235718234E-3</v>
      </c>
      <c r="P73" s="457"/>
      <c r="Q73" s="458"/>
      <c r="R73" s="258">
        <f t="shared" si="48"/>
        <v>0.8</v>
      </c>
      <c r="S73" s="457"/>
      <c r="T73" s="457"/>
      <c r="U73" s="258">
        <v>0.75</v>
      </c>
      <c r="V73" s="457"/>
      <c r="W73" s="457"/>
    </row>
    <row r="74" spans="3:23" ht="12" customHeight="1" x14ac:dyDescent="0.25">
      <c r="C74" s="461"/>
      <c r="D74" s="220">
        <v>45939</v>
      </c>
      <c r="E74" s="80" t="str">
        <f t="shared" si="47"/>
        <v>四</v>
      </c>
      <c r="F74" s="250">
        <v>145.9</v>
      </c>
      <c r="G74" s="460"/>
      <c r="H74" s="460"/>
      <c r="I74" s="258">
        <f t="shared" si="31"/>
        <v>0.9694352159468439</v>
      </c>
      <c r="J74" s="457"/>
      <c r="K74" s="457"/>
      <c r="L74" s="268">
        <v>2.4031967303566239E-3</v>
      </c>
      <c r="M74" s="457"/>
      <c r="N74" s="459"/>
      <c r="O74" s="251">
        <v>7.4320682095074383E-3</v>
      </c>
      <c r="P74" s="457"/>
      <c r="Q74" s="458"/>
      <c r="R74" s="258">
        <f t="shared" si="48"/>
        <v>0.8</v>
      </c>
      <c r="S74" s="457"/>
      <c r="T74" s="457"/>
      <c r="U74" s="258">
        <v>0.75</v>
      </c>
      <c r="V74" s="457"/>
      <c r="W74" s="457"/>
    </row>
    <row r="75" spans="3:23" ht="12" customHeight="1" x14ac:dyDescent="0.25">
      <c r="C75" s="461"/>
      <c r="D75" s="220">
        <v>45940</v>
      </c>
      <c r="E75" s="80" t="str">
        <f t="shared" si="47"/>
        <v>五</v>
      </c>
      <c r="F75" s="250">
        <v>146.1</v>
      </c>
      <c r="G75" s="460"/>
      <c r="H75" s="460"/>
      <c r="I75" s="258">
        <f t="shared" si="31"/>
        <v>0.97076411960132891</v>
      </c>
      <c r="J75" s="457"/>
      <c r="K75" s="457"/>
      <c r="L75" s="268">
        <v>2.3990688885504969E-3</v>
      </c>
      <c r="M75" s="457"/>
      <c r="N75" s="459"/>
      <c r="O75" s="251">
        <v>7.2551571787243582E-3</v>
      </c>
      <c r="P75" s="457"/>
      <c r="Q75" s="458"/>
      <c r="R75" s="258">
        <f t="shared" si="48"/>
        <v>0.8</v>
      </c>
      <c r="S75" s="457"/>
      <c r="T75" s="457"/>
      <c r="U75" s="258">
        <v>0.75</v>
      </c>
      <c r="V75" s="457"/>
      <c r="W75" s="457"/>
    </row>
    <row r="76" spans="3:23" ht="12" customHeight="1" x14ac:dyDescent="0.25">
      <c r="C76" s="461"/>
      <c r="D76" s="220">
        <v>45941</v>
      </c>
      <c r="E76" s="80" t="str">
        <f t="shared" si="47"/>
        <v>六</v>
      </c>
      <c r="F76" s="250">
        <v>146.5</v>
      </c>
      <c r="G76" s="460"/>
      <c r="H76" s="460"/>
      <c r="I76" s="258">
        <f t="shared" si="31"/>
        <v>0.97342192691029905</v>
      </c>
      <c r="J76" s="457"/>
      <c r="K76" s="457"/>
      <c r="L76" s="268">
        <v>2.4083740701115997E-3</v>
      </c>
      <c r="M76" s="457"/>
      <c r="N76" s="459"/>
      <c r="O76" s="251">
        <v>7.3425188482861819E-3</v>
      </c>
      <c r="P76" s="457"/>
      <c r="Q76" s="458"/>
      <c r="R76" s="258">
        <f t="shared" si="48"/>
        <v>0.8</v>
      </c>
      <c r="S76" s="457"/>
      <c r="T76" s="457"/>
      <c r="U76" s="258">
        <v>0.75</v>
      </c>
      <c r="V76" s="457"/>
      <c r="W76" s="457"/>
    </row>
    <row r="77" spans="3:23" ht="12" customHeight="1" x14ac:dyDescent="0.25">
      <c r="C77" s="461"/>
      <c r="D77" s="220">
        <v>45942</v>
      </c>
      <c r="E77" s="80" t="str">
        <f t="shared" si="47"/>
        <v>日</v>
      </c>
      <c r="F77" s="250">
        <v>146.6</v>
      </c>
      <c r="G77" s="460"/>
      <c r="H77" s="460"/>
      <c r="I77" s="258">
        <f t="shared" si="31"/>
        <v>0.97408637873754145</v>
      </c>
      <c r="J77" s="457"/>
      <c r="K77" s="457"/>
      <c r="L77" s="268">
        <v>2.4389146963031036E-3</v>
      </c>
      <c r="M77" s="457"/>
      <c r="N77" s="459"/>
      <c r="O77" s="251">
        <v>7.4226212269441014E-3</v>
      </c>
      <c r="P77" s="457"/>
      <c r="Q77" s="458"/>
      <c r="R77" s="258">
        <f t="shared" si="48"/>
        <v>0.8</v>
      </c>
      <c r="S77" s="457"/>
      <c r="T77" s="457"/>
      <c r="U77" s="258">
        <v>0.75</v>
      </c>
      <c r="V77" s="457"/>
      <c r="W77" s="457"/>
    </row>
    <row r="78" spans="3:23" ht="12" customHeight="1" x14ac:dyDescent="0.25">
      <c r="C78" s="461"/>
      <c r="D78" s="220">
        <v>45943</v>
      </c>
      <c r="E78" s="80" t="str">
        <f t="shared" si="47"/>
        <v>一</v>
      </c>
      <c r="F78" s="250">
        <v>146.80000000000001</v>
      </c>
      <c r="G78" s="460"/>
      <c r="H78" s="460"/>
      <c r="I78" s="258">
        <f t="shared" si="31"/>
        <v>0.97541528239202668</v>
      </c>
      <c r="J78" s="457"/>
      <c r="K78" s="457"/>
      <c r="L78" s="268">
        <v>2.4396351819987471E-3</v>
      </c>
      <c r="M78" s="457"/>
      <c r="N78" s="459"/>
      <c r="O78" s="251">
        <v>7.3886724890519515E-3</v>
      </c>
      <c r="P78" s="457"/>
      <c r="Q78" s="458"/>
      <c r="R78" s="258">
        <f t="shared" si="48"/>
        <v>0.8</v>
      </c>
      <c r="S78" s="457"/>
      <c r="T78" s="457"/>
      <c r="U78" s="258">
        <v>0.75</v>
      </c>
      <c r="V78" s="457"/>
      <c r="W78" s="457"/>
    </row>
    <row r="79" spans="3:23" ht="12" customHeight="1" x14ac:dyDescent="0.25">
      <c r="C79" s="461"/>
      <c r="D79" s="220">
        <v>45944</v>
      </c>
      <c r="E79" s="80" t="str">
        <f t="shared" si="47"/>
        <v>二</v>
      </c>
      <c r="G79" s="460" t="e">
        <f t="shared" si="41"/>
        <v>#DIV/0!</v>
      </c>
      <c r="H79" s="460"/>
      <c r="I79" s="258">
        <f t="shared" si="31"/>
        <v>0</v>
      </c>
      <c r="J79" s="457">
        <f t="shared" si="42"/>
        <v>0</v>
      </c>
      <c r="K79" s="457"/>
      <c r="L79" s="268"/>
      <c r="M79" s="457" t="e">
        <f t="shared" si="43"/>
        <v>#DIV/0!</v>
      </c>
      <c r="N79" s="459"/>
      <c r="P79" s="457" t="e">
        <f t="shared" si="44"/>
        <v>#DIV/0!</v>
      </c>
      <c r="Q79" s="458"/>
      <c r="S79" s="457" t="e">
        <f t="shared" si="45"/>
        <v>#DIV/0!</v>
      </c>
      <c r="T79" s="457"/>
      <c r="V79" s="457" t="e">
        <f t="shared" si="46"/>
        <v>#DIV/0!</v>
      </c>
      <c r="W79" s="457"/>
    </row>
    <row r="80" spans="3:23" ht="12" customHeight="1" x14ac:dyDescent="0.25">
      <c r="C80" s="461"/>
      <c r="D80" s="220">
        <v>45945</v>
      </c>
      <c r="E80" s="80" t="str">
        <f t="shared" si="47"/>
        <v>三</v>
      </c>
      <c r="G80" s="460"/>
      <c r="H80" s="460"/>
      <c r="I80" s="258">
        <f t="shared" si="31"/>
        <v>0</v>
      </c>
      <c r="J80" s="457"/>
      <c r="K80" s="457"/>
      <c r="L80" s="268"/>
      <c r="M80" s="457"/>
      <c r="N80" s="459"/>
      <c r="P80" s="457"/>
      <c r="Q80" s="458"/>
      <c r="S80" s="457"/>
      <c r="T80" s="457"/>
      <c r="V80" s="457"/>
      <c r="W80" s="457"/>
    </row>
    <row r="81" spans="3:23" ht="12" customHeight="1" x14ac:dyDescent="0.25">
      <c r="C81" s="461"/>
      <c r="D81" s="220">
        <v>45946</v>
      </c>
      <c r="E81" s="80" t="str">
        <f t="shared" si="47"/>
        <v>四</v>
      </c>
      <c r="G81" s="460"/>
      <c r="H81" s="460"/>
      <c r="I81" s="258">
        <f t="shared" si="31"/>
        <v>0</v>
      </c>
      <c r="J81" s="457"/>
      <c r="K81" s="457"/>
      <c r="L81" s="268"/>
      <c r="M81" s="457"/>
      <c r="N81" s="459"/>
      <c r="P81" s="457"/>
      <c r="Q81" s="458"/>
      <c r="S81" s="457"/>
      <c r="T81" s="457"/>
      <c r="V81" s="457"/>
      <c r="W81" s="457"/>
    </row>
    <row r="82" spans="3:23" ht="12" customHeight="1" x14ac:dyDescent="0.25">
      <c r="C82" s="461"/>
      <c r="D82" s="220">
        <v>45947</v>
      </c>
      <c r="E82" s="80" t="str">
        <f t="shared" si="47"/>
        <v>五</v>
      </c>
      <c r="G82" s="460"/>
      <c r="H82" s="460"/>
      <c r="I82" s="258">
        <f t="shared" si="31"/>
        <v>0</v>
      </c>
      <c r="J82" s="457"/>
      <c r="K82" s="457"/>
      <c r="L82" s="268"/>
      <c r="M82" s="457"/>
      <c r="N82" s="459"/>
      <c r="P82" s="457"/>
      <c r="Q82" s="458"/>
      <c r="S82" s="457"/>
      <c r="T82" s="457"/>
      <c r="V82" s="457"/>
      <c r="W82" s="457"/>
    </row>
    <row r="83" spans="3:23" ht="12" customHeight="1" x14ac:dyDescent="0.25">
      <c r="C83" s="461"/>
      <c r="D83" s="220">
        <v>45948</v>
      </c>
      <c r="E83" s="80" t="str">
        <f t="shared" si="47"/>
        <v>六</v>
      </c>
      <c r="G83" s="460"/>
      <c r="H83" s="460"/>
      <c r="I83" s="258">
        <f t="shared" si="31"/>
        <v>0</v>
      </c>
      <c r="J83" s="457"/>
      <c r="K83" s="457"/>
      <c r="L83" s="268"/>
      <c r="M83" s="457"/>
      <c r="N83" s="459"/>
      <c r="P83" s="457"/>
      <c r="Q83" s="458"/>
      <c r="S83" s="457"/>
      <c r="T83" s="457"/>
      <c r="V83" s="457"/>
      <c r="W83" s="457"/>
    </row>
    <row r="84" spans="3:23" ht="12" customHeight="1" x14ac:dyDescent="0.25">
      <c r="C84" s="461"/>
      <c r="D84" s="220">
        <v>45949</v>
      </c>
      <c r="E84" s="80" t="str">
        <f t="shared" si="47"/>
        <v>日</v>
      </c>
      <c r="G84" s="460"/>
      <c r="H84" s="460"/>
      <c r="I84" s="258">
        <f t="shared" si="31"/>
        <v>0</v>
      </c>
      <c r="J84" s="457"/>
      <c r="K84" s="457"/>
      <c r="L84" s="268"/>
      <c r="M84" s="457"/>
      <c r="N84" s="459"/>
      <c r="P84" s="457"/>
      <c r="Q84" s="458"/>
      <c r="S84" s="457"/>
      <c r="T84" s="457"/>
      <c r="V84" s="457"/>
      <c r="W84" s="457"/>
    </row>
    <row r="85" spans="3:23" ht="12" customHeight="1" x14ac:dyDescent="0.25">
      <c r="C85" s="461"/>
      <c r="D85" s="220">
        <v>45950</v>
      </c>
      <c r="E85" s="80" t="str">
        <f t="shared" si="47"/>
        <v>一</v>
      </c>
      <c r="G85" s="460"/>
      <c r="H85" s="460"/>
      <c r="I85" s="258">
        <f t="shared" si="31"/>
        <v>0</v>
      </c>
      <c r="J85" s="457"/>
      <c r="K85" s="457"/>
      <c r="L85" s="268"/>
      <c r="M85" s="457"/>
      <c r="N85" s="459"/>
      <c r="P85" s="457"/>
      <c r="Q85" s="458"/>
      <c r="S85" s="457"/>
      <c r="T85" s="457"/>
      <c r="V85" s="457"/>
      <c r="W85" s="457"/>
    </row>
    <row r="86" spans="3:23" ht="12" customHeight="1" x14ac:dyDescent="0.25">
      <c r="C86" s="461"/>
      <c r="D86" s="220">
        <v>45951</v>
      </c>
      <c r="E86" s="80" t="str">
        <f t="shared" si="47"/>
        <v>二</v>
      </c>
      <c r="G86" s="460" t="e">
        <f t="shared" si="41"/>
        <v>#DIV/0!</v>
      </c>
      <c r="H86" s="460"/>
      <c r="I86" s="258">
        <f t="shared" si="31"/>
        <v>0</v>
      </c>
      <c r="J86" s="457">
        <f t="shared" si="42"/>
        <v>0</v>
      </c>
      <c r="K86" s="457"/>
      <c r="L86" s="268"/>
      <c r="M86" s="457" t="e">
        <f t="shared" si="43"/>
        <v>#DIV/0!</v>
      </c>
      <c r="N86" s="459"/>
      <c r="P86" s="457" t="e">
        <f t="shared" si="44"/>
        <v>#DIV/0!</v>
      </c>
      <c r="Q86" s="458"/>
      <c r="S86" s="457" t="e">
        <f t="shared" si="45"/>
        <v>#DIV/0!</v>
      </c>
      <c r="T86" s="457"/>
      <c r="V86" s="457" t="e">
        <f t="shared" si="46"/>
        <v>#DIV/0!</v>
      </c>
      <c r="W86" s="457"/>
    </row>
    <row r="87" spans="3:23" ht="12" customHeight="1" x14ac:dyDescent="0.25">
      <c r="C87" s="461"/>
      <c r="D87" s="220">
        <v>45952</v>
      </c>
      <c r="E87" s="80" t="str">
        <f t="shared" si="47"/>
        <v>三</v>
      </c>
      <c r="G87" s="460"/>
      <c r="H87" s="460"/>
      <c r="I87" s="258">
        <f t="shared" si="31"/>
        <v>0</v>
      </c>
      <c r="J87" s="457"/>
      <c r="K87" s="457"/>
      <c r="L87" s="268"/>
      <c r="M87" s="457"/>
      <c r="N87" s="459"/>
      <c r="P87" s="457"/>
      <c r="Q87" s="458"/>
      <c r="S87" s="457"/>
      <c r="T87" s="457"/>
      <c r="V87" s="457"/>
      <c r="W87" s="457"/>
    </row>
    <row r="88" spans="3:23" ht="12" customHeight="1" x14ac:dyDescent="0.25">
      <c r="C88" s="461"/>
      <c r="D88" s="220">
        <v>45953</v>
      </c>
      <c r="E88" s="80" t="str">
        <f t="shared" si="47"/>
        <v>四</v>
      </c>
      <c r="G88" s="460"/>
      <c r="H88" s="460"/>
      <c r="I88" s="258">
        <f t="shared" si="31"/>
        <v>0</v>
      </c>
      <c r="J88" s="457"/>
      <c r="K88" s="457"/>
      <c r="L88" s="268"/>
      <c r="M88" s="457"/>
      <c r="N88" s="459"/>
      <c r="P88" s="457"/>
      <c r="Q88" s="458"/>
      <c r="S88" s="457"/>
      <c r="T88" s="457"/>
      <c r="V88" s="457"/>
      <c r="W88" s="457"/>
    </row>
    <row r="89" spans="3:23" ht="12" customHeight="1" x14ac:dyDescent="0.25">
      <c r="C89" s="461"/>
      <c r="D89" s="220">
        <v>45954</v>
      </c>
      <c r="E89" s="80" t="str">
        <f t="shared" si="47"/>
        <v>五</v>
      </c>
      <c r="G89" s="460"/>
      <c r="H89" s="460"/>
      <c r="I89" s="258">
        <f t="shared" si="31"/>
        <v>0</v>
      </c>
      <c r="J89" s="457"/>
      <c r="K89" s="457"/>
      <c r="L89" s="268"/>
      <c r="M89" s="457"/>
      <c r="N89" s="459"/>
      <c r="P89" s="457"/>
      <c r="Q89" s="458"/>
      <c r="S89" s="457"/>
      <c r="T89" s="457"/>
      <c r="V89" s="457"/>
      <c r="W89" s="457"/>
    </row>
    <row r="90" spans="3:23" ht="12" customHeight="1" x14ac:dyDescent="0.25">
      <c r="C90" s="461"/>
      <c r="D90" s="220">
        <v>45955</v>
      </c>
      <c r="E90" s="80" t="str">
        <f t="shared" si="47"/>
        <v>六</v>
      </c>
      <c r="G90" s="460"/>
      <c r="H90" s="460"/>
      <c r="I90" s="258">
        <f t="shared" si="31"/>
        <v>0</v>
      </c>
      <c r="J90" s="457"/>
      <c r="K90" s="457"/>
      <c r="L90" s="268"/>
      <c r="M90" s="457"/>
      <c r="N90" s="459"/>
      <c r="P90" s="457"/>
      <c r="Q90" s="458"/>
      <c r="S90" s="457"/>
      <c r="T90" s="457"/>
      <c r="V90" s="457"/>
      <c r="W90" s="457"/>
    </row>
    <row r="91" spans="3:23" ht="12" customHeight="1" x14ac:dyDescent="0.25">
      <c r="C91" s="461"/>
      <c r="D91" s="220">
        <v>45956</v>
      </c>
      <c r="E91" s="80" t="str">
        <f t="shared" si="47"/>
        <v>日</v>
      </c>
      <c r="G91" s="460"/>
      <c r="H91" s="460"/>
      <c r="I91" s="258">
        <f t="shared" si="31"/>
        <v>0</v>
      </c>
      <c r="J91" s="457"/>
      <c r="K91" s="457"/>
      <c r="L91" s="268"/>
      <c r="M91" s="457"/>
      <c r="N91" s="459"/>
      <c r="P91" s="457"/>
      <c r="Q91" s="458"/>
      <c r="S91" s="457"/>
      <c r="T91" s="457"/>
      <c r="V91" s="457"/>
      <c r="W91" s="457"/>
    </row>
    <row r="92" spans="3:23" ht="12" customHeight="1" x14ac:dyDescent="0.25">
      <c r="C92" s="461"/>
      <c r="D92" s="220">
        <v>45957</v>
      </c>
      <c r="E92" s="80" t="str">
        <f t="shared" si="47"/>
        <v>一</v>
      </c>
      <c r="G92" s="460"/>
      <c r="H92" s="460"/>
      <c r="I92" s="258">
        <f t="shared" si="31"/>
        <v>0</v>
      </c>
      <c r="J92" s="457"/>
      <c r="K92" s="457"/>
      <c r="L92" s="268"/>
      <c r="M92" s="457"/>
      <c r="N92" s="459"/>
      <c r="P92" s="457"/>
      <c r="Q92" s="458"/>
      <c r="S92" s="457"/>
      <c r="T92" s="457"/>
      <c r="V92" s="457"/>
      <c r="W92" s="457"/>
    </row>
    <row r="93" spans="3:23" ht="12" customHeight="1" x14ac:dyDescent="0.25">
      <c r="C93" s="461"/>
      <c r="D93" s="220">
        <v>45958</v>
      </c>
      <c r="E93" s="80" t="str">
        <f t="shared" si="47"/>
        <v>二</v>
      </c>
      <c r="G93" s="460" t="e">
        <f t="shared" si="41"/>
        <v>#DIV/0!</v>
      </c>
      <c r="H93" s="460"/>
      <c r="I93" s="258">
        <f t="shared" si="31"/>
        <v>0</v>
      </c>
      <c r="J93" s="457">
        <f t="shared" si="42"/>
        <v>0</v>
      </c>
      <c r="K93" s="457"/>
      <c r="M93" s="457" t="e">
        <f t="shared" si="43"/>
        <v>#DIV/0!</v>
      </c>
      <c r="N93" s="459"/>
      <c r="P93" s="457" t="e">
        <f t="shared" si="44"/>
        <v>#DIV/0!</v>
      </c>
      <c r="Q93" s="458"/>
      <c r="S93" s="457" t="e">
        <f t="shared" si="45"/>
        <v>#DIV/0!</v>
      </c>
      <c r="T93" s="457"/>
      <c r="V93" s="457" t="e">
        <f t="shared" si="46"/>
        <v>#DIV/0!</v>
      </c>
      <c r="W93" s="457"/>
    </row>
    <row r="94" spans="3:23" ht="12" customHeight="1" x14ac:dyDescent="0.25">
      <c r="C94" s="461"/>
      <c r="D94" s="220">
        <v>45959</v>
      </c>
      <c r="E94" s="80" t="str">
        <f t="shared" si="47"/>
        <v>三</v>
      </c>
      <c r="G94" s="460"/>
      <c r="H94" s="460"/>
      <c r="I94" s="258">
        <f t="shared" si="31"/>
        <v>0</v>
      </c>
      <c r="J94" s="457"/>
      <c r="K94" s="457"/>
      <c r="M94" s="457"/>
      <c r="N94" s="459"/>
      <c r="P94" s="457"/>
      <c r="Q94" s="458"/>
      <c r="S94" s="457"/>
      <c r="T94" s="457"/>
      <c r="V94" s="457"/>
      <c r="W94" s="457"/>
    </row>
    <row r="95" spans="3:23" ht="12" customHeight="1" x14ac:dyDescent="0.25">
      <c r="C95" s="461"/>
      <c r="D95" s="220">
        <v>45960</v>
      </c>
      <c r="E95" s="80" t="str">
        <f t="shared" si="47"/>
        <v>四</v>
      </c>
      <c r="G95" s="460"/>
      <c r="H95" s="460"/>
      <c r="I95" s="258">
        <f t="shared" si="31"/>
        <v>0</v>
      </c>
      <c r="J95" s="457"/>
      <c r="K95" s="457"/>
      <c r="M95" s="457"/>
      <c r="N95" s="459"/>
      <c r="P95" s="457"/>
      <c r="Q95" s="458"/>
      <c r="S95" s="457"/>
      <c r="T95" s="457"/>
      <c r="V95" s="457"/>
      <c r="W95" s="457"/>
    </row>
    <row r="96" spans="3:23" x14ac:dyDescent="0.25">
      <c r="C96" s="461"/>
      <c r="D96" s="220">
        <v>45961</v>
      </c>
      <c r="E96" s="80" t="str">
        <f t="shared" si="47"/>
        <v>五</v>
      </c>
      <c r="G96" s="460"/>
      <c r="H96" s="460"/>
      <c r="I96" s="258">
        <f t="shared" si="31"/>
        <v>0</v>
      </c>
      <c r="J96" s="457"/>
      <c r="K96" s="457"/>
      <c r="M96" s="457"/>
      <c r="N96" s="459"/>
      <c r="P96" s="457"/>
      <c r="S96" s="457"/>
      <c r="T96" s="457"/>
      <c r="V96" s="457"/>
      <c r="W96" s="457"/>
    </row>
    <row r="97" spans="7:22" x14ac:dyDescent="0.25">
      <c r="G97" s="460"/>
      <c r="J97" s="457"/>
      <c r="M97" s="457"/>
      <c r="P97" s="457"/>
      <c r="S97" s="457"/>
      <c r="V97" s="457"/>
    </row>
    <row r="98" spans="7:22" x14ac:dyDescent="0.25">
      <c r="G98" s="460"/>
      <c r="J98" s="457"/>
      <c r="M98" s="457"/>
      <c r="P98" s="457"/>
      <c r="S98" s="457"/>
      <c r="V98" s="457"/>
    </row>
    <row r="99" spans="7:22" x14ac:dyDescent="0.25">
      <c r="G99" s="460"/>
      <c r="J99" s="457"/>
      <c r="M99" s="457"/>
      <c r="P99" s="457"/>
      <c r="S99" s="457"/>
      <c r="V99" s="457"/>
    </row>
  </sheetData>
  <mergeCells count="120">
    <mergeCell ref="B37:B43"/>
    <mergeCell ref="G37:G43"/>
    <mergeCell ref="J37:J43"/>
    <mergeCell ref="M37:M43"/>
    <mergeCell ref="P37:P43"/>
    <mergeCell ref="C36:C65"/>
    <mergeCell ref="G44:G50"/>
    <mergeCell ref="G51:G57"/>
    <mergeCell ref="G58:G64"/>
    <mergeCell ref="H36:H65"/>
    <mergeCell ref="J44:J50"/>
    <mergeCell ref="J51:J57"/>
    <mergeCell ref="J58:J64"/>
    <mergeCell ref="M30:M36"/>
    <mergeCell ref="P30:P36"/>
    <mergeCell ref="K5:K35"/>
    <mergeCell ref="P44:P50"/>
    <mergeCell ref="P51:P57"/>
    <mergeCell ref="P58:P64"/>
    <mergeCell ref="K36:K65"/>
    <mergeCell ref="M44:M50"/>
    <mergeCell ref="M51:M57"/>
    <mergeCell ref="M58:M64"/>
    <mergeCell ref="N36:N65"/>
    <mergeCell ref="W5:W35"/>
    <mergeCell ref="V9:V15"/>
    <mergeCell ref="T5:T35"/>
    <mergeCell ref="V16:V22"/>
    <mergeCell ref="S37:S43"/>
    <mergeCell ref="V37:V43"/>
    <mergeCell ref="S30:S36"/>
    <mergeCell ref="V30:V36"/>
    <mergeCell ref="V5:V8"/>
    <mergeCell ref="S23:S29"/>
    <mergeCell ref="S9:S15"/>
    <mergeCell ref="V23:V29"/>
    <mergeCell ref="S16:S22"/>
    <mergeCell ref="S5:S8"/>
    <mergeCell ref="W36:W65"/>
    <mergeCell ref="S44:S50"/>
    <mergeCell ref="S51:S57"/>
    <mergeCell ref="S58:S64"/>
    <mergeCell ref="V44:V50"/>
    <mergeCell ref="V51:V57"/>
    <mergeCell ref="V58:V64"/>
    <mergeCell ref="T36:T65"/>
    <mergeCell ref="J16:J22"/>
    <mergeCell ref="G9:G15"/>
    <mergeCell ref="J9:J15"/>
    <mergeCell ref="M23:M29"/>
    <mergeCell ref="P23:P29"/>
    <mergeCell ref="N5:N35"/>
    <mergeCell ref="P5:P8"/>
    <mergeCell ref="M9:M15"/>
    <mergeCell ref="P9:P15"/>
    <mergeCell ref="M5:M8"/>
    <mergeCell ref="M16:M22"/>
    <mergeCell ref="P16:P22"/>
    <mergeCell ref="Q5:Q35"/>
    <mergeCell ref="B2:U2"/>
    <mergeCell ref="B3:B4"/>
    <mergeCell ref="C3:C4"/>
    <mergeCell ref="D3:E4"/>
    <mergeCell ref="F3:H3"/>
    <mergeCell ref="I3:K3"/>
    <mergeCell ref="L3:N3"/>
    <mergeCell ref="O3:Q3"/>
    <mergeCell ref="R3:T3"/>
    <mergeCell ref="U3:W3"/>
    <mergeCell ref="B5:B15"/>
    <mergeCell ref="C5:C35"/>
    <mergeCell ref="G5:G8"/>
    <mergeCell ref="H5:H35"/>
    <mergeCell ref="J5:J8"/>
    <mergeCell ref="B16:B22"/>
    <mergeCell ref="B30:B36"/>
    <mergeCell ref="G30:G36"/>
    <mergeCell ref="J30:J36"/>
    <mergeCell ref="B23:B29"/>
    <mergeCell ref="G23:G29"/>
    <mergeCell ref="J23:J29"/>
    <mergeCell ref="G16:G22"/>
    <mergeCell ref="H66:H96"/>
    <mergeCell ref="J65:J71"/>
    <mergeCell ref="J72:J78"/>
    <mergeCell ref="J79:J85"/>
    <mergeCell ref="J86:J92"/>
    <mergeCell ref="J93:J99"/>
    <mergeCell ref="C66:C96"/>
    <mergeCell ref="G65:G71"/>
    <mergeCell ref="G72:G78"/>
    <mergeCell ref="G79:G85"/>
    <mergeCell ref="G86:G92"/>
    <mergeCell ref="G93:G99"/>
    <mergeCell ref="N66:N96"/>
    <mergeCell ref="P65:P71"/>
    <mergeCell ref="P72:P78"/>
    <mergeCell ref="P79:P85"/>
    <mergeCell ref="P86:P92"/>
    <mergeCell ref="P93:P99"/>
    <mergeCell ref="K66:K96"/>
    <mergeCell ref="M65:M71"/>
    <mergeCell ref="M72:M78"/>
    <mergeCell ref="M79:M85"/>
    <mergeCell ref="M86:M92"/>
    <mergeCell ref="M93:M99"/>
    <mergeCell ref="W66:W96"/>
    <mergeCell ref="T66:T96"/>
    <mergeCell ref="V65:V71"/>
    <mergeCell ref="V72:V78"/>
    <mergeCell ref="V79:V85"/>
    <mergeCell ref="V86:V92"/>
    <mergeCell ref="V93:V99"/>
    <mergeCell ref="Q66:Q95"/>
    <mergeCell ref="S65:S71"/>
    <mergeCell ref="S72:S78"/>
    <mergeCell ref="S79:S85"/>
    <mergeCell ref="S86:S92"/>
    <mergeCell ref="S93:S99"/>
    <mergeCell ref="Q36:Q65"/>
  </mergeCells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FFCC"/>
  </sheetPr>
  <dimension ref="A2:AF102"/>
  <sheetViews>
    <sheetView zoomScale="85" zoomScaleNormal="85" workbookViewId="0">
      <pane xSplit="5" ySplit="6" topLeftCell="F73" activePane="bottomRight" state="frozen"/>
      <selection pane="topRight" activeCell="F1" sqref="F1"/>
      <selection pane="bottomLeft" activeCell="A7" sqref="A7"/>
      <selection pane="bottomRight" activeCell="Y6" sqref="Y6"/>
    </sheetView>
  </sheetViews>
  <sheetFormatPr defaultColWidth="8.85546875" defaultRowHeight="16.5" x14ac:dyDescent="0.25"/>
  <cols>
    <col min="1" max="1" width="0" style="73" hidden="1" customWidth="1"/>
    <col min="2" max="2" width="9.42578125" style="73" customWidth="1"/>
    <col min="3" max="3" width="6.140625" style="95" customWidth="1"/>
    <col min="4" max="4" width="10.42578125" style="95" bestFit="1" customWidth="1"/>
    <col min="5" max="5" width="3.85546875" style="80" bestFit="1" customWidth="1"/>
    <col min="6" max="6" width="16" style="94" bestFit="1" customWidth="1"/>
    <col min="7" max="8" width="17.28515625" style="94" bestFit="1" customWidth="1"/>
    <col min="9" max="9" width="13.5703125" style="89" customWidth="1"/>
    <col min="10" max="10" width="7.85546875" style="86" customWidth="1"/>
    <col min="11" max="11" width="17" style="89" bestFit="1" customWidth="1"/>
    <col min="12" max="12" width="9.5703125" style="86" customWidth="1"/>
    <col min="13" max="13" width="17" style="89" bestFit="1" customWidth="1"/>
    <col min="14" max="14" width="9.42578125" style="86" customWidth="1"/>
    <col min="15" max="15" width="13.5703125" style="89" customWidth="1"/>
    <col min="16" max="16" width="8.5703125" style="86" bestFit="1" customWidth="1"/>
    <col min="17" max="17" width="13.5703125" style="89" hidden="1" customWidth="1"/>
    <col min="18" max="18" width="13.5703125" style="86" hidden="1" customWidth="1"/>
    <col min="19" max="19" width="13.5703125" style="89" hidden="1" customWidth="1"/>
    <col min="20" max="20" width="13.5703125" style="86" hidden="1" customWidth="1"/>
    <col min="21" max="21" width="13.5703125" style="89" customWidth="1"/>
    <col min="22" max="22" width="8.42578125" style="86" customWidth="1"/>
    <col min="23" max="23" width="17" style="89" bestFit="1" customWidth="1"/>
    <col min="24" max="24" width="8.5703125" style="86" customWidth="1"/>
    <col min="25" max="25" width="17" style="89" bestFit="1" customWidth="1"/>
    <col min="26" max="26" width="10.42578125" style="86" bestFit="1" customWidth="1"/>
    <col min="27" max="27" width="17" style="89" bestFit="1" customWidth="1"/>
    <col min="28" max="28" width="10.42578125" style="86" bestFit="1" customWidth="1"/>
    <col min="29" max="29" width="8.85546875" style="73"/>
    <col min="30" max="30" width="6.7109375" style="73" customWidth="1"/>
    <col min="31" max="16384" width="8.85546875" style="73"/>
  </cols>
  <sheetData>
    <row r="2" spans="1:28" ht="37.9" customHeight="1" x14ac:dyDescent="0.25">
      <c r="A2" s="72"/>
      <c r="B2" s="481" t="s">
        <v>248</v>
      </c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1"/>
      <c r="N2" s="481"/>
      <c r="O2" s="481"/>
      <c r="P2" s="481"/>
      <c r="Q2" s="481"/>
      <c r="R2" s="481"/>
      <c r="S2" s="481"/>
      <c r="T2" s="481"/>
      <c r="U2" s="481"/>
      <c r="V2" s="481"/>
      <c r="W2" s="481"/>
      <c r="X2" s="481"/>
      <c r="Y2" s="73"/>
      <c r="Z2" s="73"/>
      <c r="AA2" s="73"/>
      <c r="AB2" s="73"/>
    </row>
    <row r="3" spans="1:28" ht="25.15" customHeight="1" x14ac:dyDescent="0.25">
      <c r="B3" s="482" t="s">
        <v>146</v>
      </c>
      <c r="C3" s="483" t="s">
        <v>143</v>
      </c>
      <c r="D3" s="484" t="s">
        <v>106</v>
      </c>
      <c r="E3" s="484"/>
      <c r="F3" s="485" t="s">
        <v>136</v>
      </c>
      <c r="G3" s="485"/>
      <c r="H3" s="485"/>
      <c r="I3" s="473" t="s">
        <v>279</v>
      </c>
      <c r="J3" s="473"/>
      <c r="K3" s="473"/>
      <c r="L3" s="473"/>
      <c r="M3" s="473"/>
      <c r="N3" s="473"/>
      <c r="O3" s="473"/>
      <c r="P3" s="473"/>
      <c r="Q3" s="473"/>
      <c r="R3" s="473"/>
      <c r="S3" s="473"/>
      <c r="T3" s="473"/>
      <c r="U3" s="473"/>
      <c r="V3" s="473"/>
      <c r="W3" s="473"/>
      <c r="X3" s="473"/>
      <c r="Y3" s="473"/>
      <c r="Z3" s="473"/>
      <c r="AA3" s="473"/>
      <c r="AB3" s="473"/>
    </row>
    <row r="4" spans="1:28" ht="25.15" customHeight="1" x14ac:dyDescent="0.25">
      <c r="B4" s="482"/>
      <c r="C4" s="483"/>
      <c r="D4" s="484"/>
      <c r="E4" s="484"/>
      <c r="F4" s="485"/>
      <c r="G4" s="485"/>
      <c r="H4" s="485"/>
      <c r="I4" s="474" t="s">
        <v>138</v>
      </c>
      <c r="J4" s="475"/>
      <c r="K4" s="475"/>
      <c r="L4" s="475"/>
      <c r="M4" s="475"/>
      <c r="N4" s="477"/>
      <c r="O4" s="478" t="s">
        <v>653</v>
      </c>
      <c r="P4" s="472"/>
      <c r="Q4" s="472" t="s">
        <v>144</v>
      </c>
      <c r="R4" s="472"/>
      <c r="S4" s="472" t="s">
        <v>145</v>
      </c>
      <c r="T4" s="472"/>
      <c r="U4" s="472" t="s">
        <v>142</v>
      </c>
      <c r="V4" s="472"/>
      <c r="W4" s="472" t="s">
        <v>246</v>
      </c>
      <c r="X4" s="472"/>
      <c r="Y4" s="472" t="s">
        <v>247</v>
      </c>
      <c r="Z4" s="472"/>
      <c r="AA4" s="472" t="s">
        <v>239</v>
      </c>
      <c r="AB4" s="472"/>
    </row>
    <row r="5" spans="1:28" ht="25.15" customHeight="1" x14ac:dyDescent="0.25">
      <c r="B5" s="482"/>
      <c r="C5" s="483"/>
      <c r="D5" s="484"/>
      <c r="E5" s="484"/>
      <c r="F5" s="486" t="s">
        <v>118</v>
      </c>
      <c r="G5" s="486" t="s">
        <v>123</v>
      </c>
      <c r="H5" s="486" t="s">
        <v>124</v>
      </c>
      <c r="I5" s="474" t="s">
        <v>134</v>
      </c>
      <c r="J5" s="475"/>
      <c r="K5" s="474" t="s">
        <v>135</v>
      </c>
      <c r="L5" s="475"/>
      <c r="M5" s="476" t="s">
        <v>147</v>
      </c>
      <c r="N5" s="477"/>
      <c r="O5" s="472" t="s">
        <v>134</v>
      </c>
      <c r="P5" s="472"/>
      <c r="Q5" s="472" t="s">
        <v>134</v>
      </c>
      <c r="R5" s="472"/>
      <c r="S5" s="472" t="s">
        <v>134</v>
      </c>
      <c r="T5" s="472"/>
      <c r="U5" s="472" t="s">
        <v>134</v>
      </c>
      <c r="V5" s="472"/>
      <c r="W5" s="472" t="s">
        <v>134</v>
      </c>
      <c r="X5" s="472"/>
      <c r="Y5" s="472" t="s">
        <v>134</v>
      </c>
      <c r="Z5" s="472"/>
      <c r="AA5" s="472" t="s">
        <v>134</v>
      </c>
      <c r="AB5" s="472"/>
    </row>
    <row r="6" spans="1:28" s="76" customFormat="1" ht="23.45" customHeight="1" x14ac:dyDescent="0.25">
      <c r="B6" s="482"/>
      <c r="C6" s="483"/>
      <c r="D6" s="484"/>
      <c r="E6" s="484"/>
      <c r="F6" s="486"/>
      <c r="G6" s="486"/>
      <c r="H6" s="486"/>
      <c r="I6" s="91" t="s">
        <v>112</v>
      </c>
      <c r="J6" s="92" t="s">
        <v>113</v>
      </c>
      <c r="K6" s="91" t="s">
        <v>112</v>
      </c>
      <c r="L6" s="92" t="s">
        <v>113</v>
      </c>
      <c r="M6" s="91" t="s">
        <v>112</v>
      </c>
      <c r="N6" s="92" t="s">
        <v>113</v>
      </c>
      <c r="O6" s="343" t="s">
        <v>112</v>
      </c>
      <c r="P6" s="92" t="s">
        <v>113</v>
      </c>
      <c r="Q6" s="91" t="s">
        <v>112</v>
      </c>
      <c r="R6" s="92" t="s">
        <v>113</v>
      </c>
      <c r="S6" s="91" t="s">
        <v>112</v>
      </c>
      <c r="T6" s="92" t="s">
        <v>113</v>
      </c>
      <c r="U6" s="91" t="s">
        <v>112</v>
      </c>
      <c r="V6" s="92" t="s">
        <v>113</v>
      </c>
      <c r="W6" s="91" t="s">
        <v>112</v>
      </c>
      <c r="X6" s="92" t="s">
        <v>113</v>
      </c>
      <c r="Y6" s="213" t="s">
        <v>112</v>
      </c>
      <c r="Z6" s="92" t="s">
        <v>113</v>
      </c>
      <c r="AA6" s="213" t="s">
        <v>112</v>
      </c>
      <c r="AB6" s="92" t="s">
        <v>113</v>
      </c>
    </row>
    <row r="7" spans="1:28" ht="14.25" hidden="1" x14ac:dyDescent="0.25">
      <c r="B7" s="445">
        <f>D19</f>
        <v>45882</v>
      </c>
      <c r="C7" s="446" t="s">
        <v>121</v>
      </c>
      <c r="D7" s="82">
        <v>45870</v>
      </c>
      <c r="E7" s="82" t="s">
        <v>116</v>
      </c>
      <c r="F7" s="269">
        <f>SUM(M7,Q7,S7,U7,W7,Y7,AA7)</f>
        <v>4376902.38</v>
      </c>
      <c r="G7" s="479">
        <f>SUM(F7:F10)</f>
        <v>20827993.370000001</v>
      </c>
      <c r="H7" s="480">
        <f>SUM(F7:F37)</f>
        <v>170636491.06999996</v>
      </c>
      <c r="I7" s="271">
        <v>372515.59</v>
      </c>
      <c r="J7" s="93">
        <f>I7/$F7</f>
        <v>8.5109412469921264E-2</v>
      </c>
      <c r="K7" s="271">
        <v>888085.11999999988</v>
      </c>
      <c r="L7" s="93">
        <f>K7/$F7</f>
        <v>0.20290265646728906</v>
      </c>
      <c r="M7" s="271">
        <f>SUM(I7+K7)</f>
        <v>1260600.71</v>
      </c>
      <c r="N7" s="93">
        <f>M7/$F7</f>
        <v>0.28801206893721032</v>
      </c>
      <c r="O7" s="271"/>
      <c r="P7" s="93">
        <f>O7/$F7</f>
        <v>0</v>
      </c>
      <c r="Q7" s="271"/>
      <c r="R7" s="93">
        <f>Q7/$F7</f>
        <v>0</v>
      </c>
      <c r="S7" s="271"/>
      <c r="T7" s="93">
        <f>S7/$F7</f>
        <v>0</v>
      </c>
      <c r="U7" s="271">
        <v>105036.38</v>
      </c>
      <c r="V7" s="93">
        <f>U7/$F7</f>
        <v>2.3997880437077512E-2</v>
      </c>
      <c r="W7" s="271">
        <v>1263256.83</v>
      </c>
      <c r="X7" s="93">
        <f>W7/$F7</f>
        <v>0.28861891820397423</v>
      </c>
      <c r="Y7" s="271">
        <v>865376.31</v>
      </c>
      <c r="Z7" s="93">
        <f>Y7/$F7</f>
        <v>0.19771432736409353</v>
      </c>
      <c r="AA7" s="271">
        <v>882632.14999999991</v>
      </c>
      <c r="AB7" s="93">
        <f>AA7/$F7</f>
        <v>0.20165680505764444</v>
      </c>
    </row>
    <row r="8" spans="1:28" ht="14.25" hidden="1" x14ac:dyDescent="0.25">
      <c r="B8" s="446"/>
      <c r="C8" s="446"/>
      <c r="D8" s="82">
        <v>45871</v>
      </c>
      <c r="E8" s="82" t="s">
        <v>117</v>
      </c>
      <c r="F8" s="269">
        <f t="shared" ref="F8:F24" si="0">SUM(M8,Q8,S8,U8,W8,Y8,AA8)</f>
        <v>4635761.74</v>
      </c>
      <c r="G8" s="479"/>
      <c r="H8" s="480"/>
      <c r="I8" s="271">
        <v>405225.98999999987</v>
      </c>
      <c r="J8" s="93">
        <f t="shared" ref="J8:J45" si="1">I8/$F8</f>
        <v>8.7413032146039474E-2</v>
      </c>
      <c r="K8" s="271">
        <v>1044135.4400000001</v>
      </c>
      <c r="L8" s="93">
        <f t="shared" ref="L8:L45" si="2">K8/$F8</f>
        <v>0.22523492331165407</v>
      </c>
      <c r="M8" s="271">
        <f t="shared" ref="M8:M40" si="3">SUM(I8+K8)</f>
        <v>1449361.43</v>
      </c>
      <c r="N8" s="93">
        <f t="shared" ref="N8:N45" si="4">M8/$F8</f>
        <v>0.31264795545769353</v>
      </c>
      <c r="O8" s="271"/>
      <c r="P8" s="93">
        <f t="shared" ref="P8:P45" si="5">O8/$F8</f>
        <v>0</v>
      </c>
      <c r="Q8" s="271"/>
      <c r="R8" s="93">
        <f t="shared" ref="R8:R45" si="6">Q8/$F8</f>
        <v>0</v>
      </c>
      <c r="S8" s="271"/>
      <c r="T8" s="93">
        <f t="shared" ref="T8:T45" si="7">S8/$F8</f>
        <v>0</v>
      </c>
      <c r="U8" s="271">
        <v>113598.28</v>
      </c>
      <c r="V8" s="93">
        <f t="shared" ref="V8:V45" si="8">U8/$F8</f>
        <v>2.4504771032516436E-2</v>
      </c>
      <c r="W8" s="271">
        <v>1270206.76</v>
      </c>
      <c r="X8" s="93">
        <f t="shared" ref="X8:X45" si="9">W8/$F8</f>
        <v>0.27400173504171504</v>
      </c>
      <c r="Y8" s="271">
        <v>895354.32000000007</v>
      </c>
      <c r="Z8" s="93">
        <f t="shared" ref="Z8:Z45" si="10">Y8/$F8</f>
        <v>0.19314071132568603</v>
      </c>
      <c r="AA8" s="271">
        <v>907240.95</v>
      </c>
      <c r="AB8" s="93">
        <f t="shared" ref="AB8:AB45" si="11">AA8/$F8</f>
        <v>0.19570482714238888</v>
      </c>
    </row>
    <row r="9" spans="1:28" ht="14.25" hidden="1" x14ac:dyDescent="0.25">
      <c r="B9" s="446"/>
      <c r="C9" s="446"/>
      <c r="D9" s="82">
        <v>45872</v>
      </c>
      <c r="E9" s="82" t="s">
        <v>118</v>
      </c>
      <c r="F9" s="269">
        <f t="shared" si="0"/>
        <v>5941913.1300000008</v>
      </c>
      <c r="G9" s="479"/>
      <c r="H9" s="480"/>
      <c r="I9" s="271">
        <v>523628.12000000011</v>
      </c>
      <c r="J9" s="93">
        <f t="shared" si="1"/>
        <v>8.8124499389980154E-2</v>
      </c>
      <c r="K9" s="271">
        <v>1190992.2500000002</v>
      </c>
      <c r="L9" s="93">
        <f t="shared" si="2"/>
        <v>0.20043918918754036</v>
      </c>
      <c r="M9" s="271">
        <f t="shared" si="3"/>
        <v>1714620.3700000003</v>
      </c>
      <c r="N9" s="93">
        <f t="shared" si="4"/>
        <v>0.28856368857752052</v>
      </c>
      <c r="O9" s="271"/>
      <c r="P9" s="93">
        <f t="shared" si="5"/>
        <v>0</v>
      </c>
      <c r="Q9" s="271"/>
      <c r="R9" s="93">
        <f t="shared" si="6"/>
        <v>0</v>
      </c>
      <c r="S9" s="271"/>
      <c r="T9" s="93">
        <f t="shared" si="7"/>
        <v>0</v>
      </c>
      <c r="U9" s="271">
        <v>136925.1</v>
      </c>
      <c r="V9" s="93">
        <f t="shared" si="8"/>
        <v>2.3043941741369752E-2</v>
      </c>
      <c r="W9" s="271">
        <v>1806951.1300000001</v>
      </c>
      <c r="X9" s="93">
        <f t="shared" si="9"/>
        <v>0.30410258286626951</v>
      </c>
      <c r="Y9" s="271">
        <v>1090606.4100000001</v>
      </c>
      <c r="Z9" s="93">
        <f t="shared" si="10"/>
        <v>0.18354465744267789</v>
      </c>
      <c r="AA9" s="271">
        <v>1192810.1199999999</v>
      </c>
      <c r="AB9" s="93">
        <f t="shared" si="11"/>
        <v>0.20074512937216227</v>
      </c>
    </row>
    <row r="10" spans="1:28" ht="14.25" hidden="1" x14ac:dyDescent="0.25">
      <c r="B10" s="446"/>
      <c r="C10" s="446"/>
      <c r="D10" s="82">
        <v>45873</v>
      </c>
      <c r="E10" s="82" t="s">
        <v>119</v>
      </c>
      <c r="F10" s="269">
        <f t="shared" si="0"/>
        <v>5873416.1200000001</v>
      </c>
      <c r="G10" s="479"/>
      <c r="H10" s="480"/>
      <c r="I10" s="271">
        <v>511960.8200000003</v>
      </c>
      <c r="J10" s="93">
        <f t="shared" si="1"/>
        <v>8.7165766828044916E-2</v>
      </c>
      <c r="K10" s="271">
        <v>1161653.8</v>
      </c>
      <c r="L10" s="93">
        <f t="shared" si="2"/>
        <v>0.19778162763649038</v>
      </c>
      <c r="M10" s="271">
        <f t="shared" si="3"/>
        <v>1673614.6200000003</v>
      </c>
      <c r="N10" s="93">
        <f t="shared" si="4"/>
        <v>0.28494739446453526</v>
      </c>
      <c r="O10" s="271"/>
      <c r="P10" s="93">
        <f t="shared" si="5"/>
        <v>0</v>
      </c>
      <c r="Q10" s="271"/>
      <c r="R10" s="93">
        <f t="shared" si="6"/>
        <v>0</v>
      </c>
      <c r="S10" s="271"/>
      <c r="T10" s="93">
        <f t="shared" si="7"/>
        <v>0</v>
      </c>
      <c r="U10" s="271">
        <v>131825.68</v>
      </c>
      <c r="V10" s="93">
        <f t="shared" si="8"/>
        <v>2.2444464568262192E-2</v>
      </c>
      <c r="W10" s="271">
        <v>1829451.6400000001</v>
      </c>
      <c r="X10" s="93">
        <f t="shared" si="9"/>
        <v>0.31147999777683044</v>
      </c>
      <c r="Y10" s="271">
        <v>1067401.97</v>
      </c>
      <c r="Z10" s="93">
        <f t="shared" si="10"/>
        <v>0.18173443668758821</v>
      </c>
      <c r="AA10" s="271">
        <v>1171122.21</v>
      </c>
      <c r="AB10" s="93">
        <f t="shared" si="11"/>
        <v>0.19939370650278393</v>
      </c>
    </row>
    <row r="11" spans="1:28" ht="14.25" hidden="1" x14ac:dyDescent="0.25">
      <c r="B11" s="446"/>
      <c r="C11" s="446"/>
      <c r="D11" s="82">
        <v>45874</v>
      </c>
      <c r="E11" s="82" t="s">
        <v>120</v>
      </c>
      <c r="F11" s="269">
        <f t="shared" si="0"/>
        <v>6182700.1499999994</v>
      </c>
      <c r="G11" s="479">
        <f>SUM(F11:F17)</f>
        <v>38973976.979999997</v>
      </c>
      <c r="H11" s="480"/>
      <c r="I11" s="271">
        <v>459052.5399999998</v>
      </c>
      <c r="J11" s="93">
        <f t="shared" si="1"/>
        <v>7.4247906070618652E-2</v>
      </c>
      <c r="K11" s="271">
        <v>1163567.95</v>
      </c>
      <c r="L11" s="93">
        <f t="shared" si="2"/>
        <v>0.18819737683704427</v>
      </c>
      <c r="M11" s="271">
        <f t="shared" si="3"/>
        <v>1622620.4899999998</v>
      </c>
      <c r="N11" s="93">
        <f t="shared" si="4"/>
        <v>0.26244528290766289</v>
      </c>
      <c r="O11" s="271"/>
      <c r="P11" s="93">
        <f t="shared" si="5"/>
        <v>0</v>
      </c>
      <c r="Q11" s="271"/>
      <c r="R11" s="93">
        <f t="shared" si="6"/>
        <v>0</v>
      </c>
      <c r="S11" s="271"/>
      <c r="T11" s="93">
        <f t="shared" si="7"/>
        <v>0</v>
      </c>
      <c r="U11" s="271">
        <v>132296.62</v>
      </c>
      <c r="V11" s="93">
        <f t="shared" si="8"/>
        <v>2.1397870960958701E-2</v>
      </c>
      <c r="W11" s="271">
        <v>2146003.16</v>
      </c>
      <c r="X11" s="93">
        <f t="shared" si="9"/>
        <v>0.34709804906194591</v>
      </c>
      <c r="Y11" s="271">
        <v>1162367.8399999999</v>
      </c>
      <c r="Z11" s="93">
        <f t="shared" si="10"/>
        <v>0.18800326908947701</v>
      </c>
      <c r="AA11" s="271">
        <v>1119412.04</v>
      </c>
      <c r="AB11" s="93">
        <f t="shared" si="11"/>
        <v>0.1810555279799555</v>
      </c>
    </row>
    <row r="12" spans="1:28" ht="14.25" hidden="1" x14ac:dyDescent="0.25">
      <c r="B12" s="446"/>
      <c r="C12" s="446"/>
      <c r="D12" s="82">
        <v>45875</v>
      </c>
      <c r="E12" s="82" t="s">
        <v>114</v>
      </c>
      <c r="F12" s="269">
        <f t="shared" si="0"/>
        <v>6008483.6100000013</v>
      </c>
      <c r="G12" s="479"/>
      <c r="H12" s="480"/>
      <c r="I12" s="271">
        <v>452918.16000000038</v>
      </c>
      <c r="J12" s="93">
        <f t="shared" si="1"/>
        <v>7.5379777893743852E-2</v>
      </c>
      <c r="K12" s="271">
        <v>1130580.67</v>
      </c>
      <c r="L12" s="93">
        <f t="shared" si="2"/>
        <v>0.18816405991660842</v>
      </c>
      <c r="M12" s="271">
        <f t="shared" si="3"/>
        <v>1583498.8300000003</v>
      </c>
      <c r="N12" s="93">
        <f t="shared" si="4"/>
        <v>0.26354383781035229</v>
      </c>
      <c r="O12" s="271"/>
      <c r="P12" s="93">
        <f t="shared" si="5"/>
        <v>0</v>
      </c>
      <c r="Q12" s="271"/>
      <c r="R12" s="93">
        <f t="shared" si="6"/>
        <v>0</v>
      </c>
      <c r="S12" s="271"/>
      <c r="T12" s="93">
        <f t="shared" si="7"/>
        <v>0</v>
      </c>
      <c r="U12" s="271">
        <v>132169.34</v>
      </c>
      <c r="V12" s="93">
        <f t="shared" si="8"/>
        <v>2.1997120834286503E-2</v>
      </c>
      <c r="W12" s="271">
        <v>2006641.3</v>
      </c>
      <c r="X12" s="93">
        <f t="shared" si="9"/>
        <v>0.33396800761182399</v>
      </c>
      <c r="Y12" s="271">
        <v>1155171.81</v>
      </c>
      <c r="Z12" s="93">
        <f t="shared" si="10"/>
        <v>0.19225679638660109</v>
      </c>
      <c r="AA12" s="271">
        <v>1131002.33</v>
      </c>
      <c r="AB12" s="93">
        <f t="shared" si="11"/>
        <v>0.18823423735693603</v>
      </c>
    </row>
    <row r="13" spans="1:28" ht="14.25" hidden="1" x14ac:dyDescent="0.25">
      <c r="B13" s="446"/>
      <c r="C13" s="446"/>
      <c r="D13" s="82">
        <v>45876</v>
      </c>
      <c r="E13" s="82" t="s">
        <v>115</v>
      </c>
      <c r="F13" s="269">
        <f t="shared" si="0"/>
        <v>5578775.709999999</v>
      </c>
      <c r="G13" s="479"/>
      <c r="H13" s="480"/>
      <c r="I13" s="271">
        <v>432857.17999999947</v>
      </c>
      <c r="J13" s="93">
        <f t="shared" si="1"/>
        <v>7.7589995099480266E-2</v>
      </c>
      <c r="K13" s="271">
        <v>973130.68000000017</v>
      </c>
      <c r="L13" s="93">
        <f t="shared" si="2"/>
        <v>0.17443445131799362</v>
      </c>
      <c r="M13" s="271">
        <f t="shared" si="3"/>
        <v>1405987.8599999996</v>
      </c>
      <c r="N13" s="93">
        <f t="shared" si="4"/>
        <v>0.2520244464174739</v>
      </c>
      <c r="O13" s="271"/>
      <c r="P13" s="93">
        <f t="shared" si="5"/>
        <v>0</v>
      </c>
      <c r="Q13" s="271"/>
      <c r="R13" s="93">
        <f t="shared" si="6"/>
        <v>0</v>
      </c>
      <c r="S13" s="271"/>
      <c r="T13" s="93">
        <f t="shared" si="7"/>
        <v>0</v>
      </c>
      <c r="U13" s="271">
        <v>122332.16</v>
      </c>
      <c r="V13" s="93">
        <f t="shared" si="8"/>
        <v>2.1928137347540008E-2</v>
      </c>
      <c r="W13" s="271">
        <v>1882360.77</v>
      </c>
      <c r="X13" s="93">
        <f t="shared" si="9"/>
        <v>0.33741467086153931</v>
      </c>
      <c r="Y13" s="271">
        <v>1070508.2799999998</v>
      </c>
      <c r="Z13" s="93">
        <f t="shared" si="10"/>
        <v>0.19188946386231398</v>
      </c>
      <c r="AA13" s="271">
        <v>1097586.6400000001</v>
      </c>
      <c r="AB13" s="93">
        <f t="shared" si="11"/>
        <v>0.19674328151113291</v>
      </c>
    </row>
    <row r="14" spans="1:28" ht="14.25" hidden="1" x14ac:dyDescent="0.25">
      <c r="B14" s="446"/>
      <c r="C14" s="446"/>
      <c r="D14" s="82">
        <v>45877</v>
      </c>
      <c r="E14" s="82" t="s">
        <v>116</v>
      </c>
      <c r="F14" s="269">
        <f t="shared" si="0"/>
        <v>4540704.45</v>
      </c>
      <c r="G14" s="479"/>
      <c r="H14" s="480"/>
      <c r="I14" s="271">
        <v>355964.38000000012</v>
      </c>
      <c r="J14" s="93">
        <f t="shared" si="1"/>
        <v>7.8394087067261142E-2</v>
      </c>
      <c r="K14" s="271">
        <v>897669.55</v>
      </c>
      <c r="L14" s="93">
        <f t="shared" si="2"/>
        <v>0.19769389527213119</v>
      </c>
      <c r="M14" s="271">
        <f t="shared" si="3"/>
        <v>1253633.9300000002</v>
      </c>
      <c r="N14" s="93">
        <f t="shared" si="4"/>
        <v>0.2760879823393923</v>
      </c>
      <c r="O14" s="271"/>
      <c r="P14" s="93">
        <f t="shared" si="5"/>
        <v>0</v>
      </c>
      <c r="Q14" s="271"/>
      <c r="R14" s="93">
        <f t="shared" si="6"/>
        <v>0</v>
      </c>
      <c r="S14" s="271"/>
      <c r="T14" s="93">
        <f t="shared" si="7"/>
        <v>0</v>
      </c>
      <c r="U14" s="271">
        <v>105236.76000000001</v>
      </c>
      <c r="V14" s="93">
        <f t="shared" si="8"/>
        <v>2.3176306927441624E-2</v>
      </c>
      <c r="W14" s="271">
        <v>1407850.2600000002</v>
      </c>
      <c r="X14" s="93">
        <f t="shared" si="9"/>
        <v>0.31005106707616703</v>
      </c>
      <c r="Y14" s="271">
        <v>862332.2</v>
      </c>
      <c r="Z14" s="93">
        <f t="shared" si="10"/>
        <v>0.18991154555324558</v>
      </c>
      <c r="AA14" s="271">
        <v>911651.29999999993</v>
      </c>
      <c r="AB14" s="93">
        <f t="shared" si="11"/>
        <v>0.20077309810375346</v>
      </c>
    </row>
    <row r="15" spans="1:28" ht="14.25" hidden="1" x14ac:dyDescent="0.25">
      <c r="B15" s="446"/>
      <c r="C15" s="446"/>
      <c r="D15" s="82">
        <v>45878</v>
      </c>
      <c r="E15" s="82" t="s">
        <v>117</v>
      </c>
      <c r="F15" s="269">
        <f t="shared" si="0"/>
        <v>4698362.9500000011</v>
      </c>
      <c r="G15" s="479"/>
      <c r="H15" s="480"/>
      <c r="I15" s="271">
        <v>371298.20999999996</v>
      </c>
      <c r="J15" s="93">
        <f t="shared" si="1"/>
        <v>7.9027144976102762E-2</v>
      </c>
      <c r="K15" s="271">
        <v>1030206.8500000001</v>
      </c>
      <c r="L15" s="93">
        <f t="shared" si="2"/>
        <v>0.21926932017885079</v>
      </c>
      <c r="M15" s="271">
        <f t="shared" si="3"/>
        <v>1401505.06</v>
      </c>
      <c r="N15" s="93">
        <f t="shared" si="4"/>
        <v>0.29829646515495356</v>
      </c>
      <c r="O15" s="271"/>
      <c r="P15" s="93">
        <f t="shared" si="5"/>
        <v>0</v>
      </c>
      <c r="Q15" s="271"/>
      <c r="R15" s="93">
        <f t="shared" si="6"/>
        <v>0</v>
      </c>
      <c r="S15" s="271"/>
      <c r="T15" s="93">
        <f t="shared" si="7"/>
        <v>0</v>
      </c>
      <c r="U15" s="271">
        <v>110372.12</v>
      </c>
      <c r="V15" s="93">
        <f t="shared" si="8"/>
        <v>2.3491612115662534E-2</v>
      </c>
      <c r="W15" s="271">
        <v>1420694.7400000005</v>
      </c>
      <c r="X15" s="93">
        <f t="shared" si="9"/>
        <v>0.30238079840128146</v>
      </c>
      <c r="Y15" s="271">
        <v>849989.61</v>
      </c>
      <c r="Z15" s="93">
        <f t="shared" si="10"/>
        <v>0.18091186633420897</v>
      </c>
      <c r="AA15" s="271">
        <v>915801.41999999993</v>
      </c>
      <c r="AB15" s="93">
        <f t="shared" si="11"/>
        <v>0.19491925799389331</v>
      </c>
    </row>
    <row r="16" spans="1:28" ht="14.25" hidden="1" x14ac:dyDescent="0.25">
      <c r="B16" s="446"/>
      <c r="C16" s="446"/>
      <c r="D16" s="82">
        <v>45879</v>
      </c>
      <c r="E16" s="82" t="s">
        <v>118</v>
      </c>
      <c r="F16" s="269">
        <f t="shared" si="0"/>
        <v>6020434.0999999996</v>
      </c>
      <c r="G16" s="479"/>
      <c r="H16" s="480"/>
      <c r="I16" s="271">
        <v>497251.32000000007</v>
      </c>
      <c r="J16" s="93">
        <f t="shared" si="1"/>
        <v>8.2593931224992576E-2</v>
      </c>
      <c r="K16" s="271">
        <v>1118899.75</v>
      </c>
      <c r="L16" s="93">
        <f t="shared" si="2"/>
        <v>0.18585034424677119</v>
      </c>
      <c r="M16" s="271">
        <f t="shared" si="3"/>
        <v>1616151.07</v>
      </c>
      <c r="N16" s="93">
        <f t="shared" si="4"/>
        <v>0.26844427547176375</v>
      </c>
      <c r="O16" s="271"/>
      <c r="P16" s="93">
        <f t="shared" si="5"/>
        <v>0</v>
      </c>
      <c r="Q16" s="271"/>
      <c r="R16" s="93">
        <f t="shared" si="6"/>
        <v>0</v>
      </c>
      <c r="S16" s="271"/>
      <c r="T16" s="93">
        <f t="shared" si="7"/>
        <v>0</v>
      </c>
      <c r="U16" s="271">
        <v>132622.91999999998</v>
      </c>
      <c r="V16" s="93">
        <f t="shared" si="8"/>
        <v>2.2028796893566197E-2</v>
      </c>
      <c r="W16" s="271">
        <v>2019966.6000000003</v>
      </c>
      <c r="X16" s="93">
        <f t="shared" si="9"/>
        <v>0.33551843047331098</v>
      </c>
      <c r="Y16" s="271">
        <v>1063964.7799999998</v>
      </c>
      <c r="Z16" s="93">
        <f t="shared" si="10"/>
        <v>0.17672559193032275</v>
      </c>
      <c r="AA16" s="271">
        <v>1187728.73</v>
      </c>
      <c r="AB16" s="93">
        <f t="shared" si="11"/>
        <v>0.19728290523103642</v>
      </c>
    </row>
    <row r="17" spans="2:28" ht="14.25" hidden="1" x14ac:dyDescent="0.25">
      <c r="B17" s="446"/>
      <c r="C17" s="446"/>
      <c r="D17" s="82">
        <v>45880</v>
      </c>
      <c r="E17" s="82" t="s">
        <v>119</v>
      </c>
      <c r="F17" s="269">
        <f t="shared" si="0"/>
        <v>5944516.0099999998</v>
      </c>
      <c r="G17" s="479"/>
      <c r="H17" s="480"/>
      <c r="I17" s="271">
        <v>480214.93000000017</v>
      </c>
      <c r="J17" s="93">
        <f t="shared" si="1"/>
        <v>8.0782847450014725E-2</v>
      </c>
      <c r="K17" s="271">
        <v>1101753.58</v>
      </c>
      <c r="L17" s="93">
        <f t="shared" si="2"/>
        <v>0.18533949242404346</v>
      </c>
      <c r="M17" s="271">
        <f t="shared" si="3"/>
        <v>1581968.5100000002</v>
      </c>
      <c r="N17" s="93">
        <f t="shared" si="4"/>
        <v>0.2661223398740582</v>
      </c>
      <c r="O17" s="271"/>
      <c r="P17" s="93">
        <f t="shared" si="5"/>
        <v>0</v>
      </c>
      <c r="Q17" s="271"/>
      <c r="R17" s="93">
        <f t="shared" si="6"/>
        <v>0</v>
      </c>
      <c r="S17" s="271"/>
      <c r="T17" s="93">
        <f t="shared" si="7"/>
        <v>0</v>
      </c>
      <c r="U17" s="271">
        <v>125259.26000000001</v>
      </c>
      <c r="V17" s="93">
        <f t="shared" si="8"/>
        <v>2.1071397535019847E-2</v>
      </c>
      <c r="W17" s="271">
        <v>2011777.5699999998</v>
      </c>
      <c r="X17" s="93">
        <f t="shared" si="9"/>
        <v>0.33842579725847183</v>
      </c>
      <c r="Y17" s="271">
        <v>1059609.73</v>
      </c>
      <c r="Z17" s="93">
        <f t="shared" si="10"/>
        <v>0.17824995814924216</v>
      </c>
      <c r="AA17" s="271">
        <v>1165900.94</v>
      </c>
      <c r="AB17" s="93">
        <f t="shared" si="11"/>
        <v>0.19613050718320801</v>
      </c>
    </row>
    <row r="18" spans="2:28" ht="14.25" hidden="1" x14ac:dyDescent="0.25">
      <c r="B18" s="445">
        <f>D26</f>
        <v>45889</v>
      </c>
      <c r="C18" s="446"/>
      <c r="D18" s="82">
        <v>45881</v>
      </c>
      <c r="E18" s="82" t="s">
        <v>120</v>
      </c>
      <c r="F18" s="269">
        <f t="shared" si="0"/>
        <v>5571059.9600000009</v>
      </c>
      <c r="G18" s="479">
        <f t="shared" ref="G18" si="12">SUM(F18:F24)</f>
        <v>36769733.580000006</v>
      </c>
      <c r="H18" s="480"/>
      <c r="I18" s="271">
        <v>460679.92999999993</v>
      </c>
      <c r="J18" s="93">
        <f t="shared" si="1"/>
        <v>8.2691612243929222E-2</v>
      </c>
      <c r="K18" s="271">
        <v>1106375.56</v>
      </c>
      <c r="L18" s="93">
        <f t="shared" si="2"/>
        <v>0.19859336785885173</v>
      </c>
      <c r="M18" s="271">
        <f t="shared" si="3"/>
        <v>1567055.49</v>
      </c>
      <c r="N18" s="93">
        <f t="shared" si="4"/>
        <v>0.28128498010278097</v>
      </c>
      <c r="O18" s="271"/>
      <c r="P18" s="93">
        <f t="shared" si="5"/>
        <v>0</v>
      </c>
      <c r="Q18" s="271"/>
      <c r="R18" s="93">
        <f t="shared" si="6"/>
        <v>0</v>
      </c>
      <c r="S18" s="271"/>
      <c r="T18" s="93">
        <f t="shared" si="7"/>
        <v>0</v>
      </c>
      <c r="U18" s="271">
        <v>128326.04000000001</v>
      </c>
      <c r="V18" s="93">
        <f t="shared" si="8"/>
        <v>2.3034402954083443E-2</v>
      </c>
      <c r="W18" s="271">
        <v>1791242.9600000002</v>
      </c>
      <c r="X18" s="93">
        <f t="shared" si="9"/>
        <v>0.32152641918433056</v>
      </c>
      <c r="Y18" s="271">
        <v>1005441.24</v>
      </c>
      <c r="Z18" s="93">
        <f t="shared" si="10"/>
        <v>0.18047575276859879</v>
      </c>
      <c r="AA18" s="271">
        <v>1078994.23</v>
      </c>
      <c r="AB18" s="93">
        <f t="shared" si="11"/>
        <v>0.19367844499020609</v>
      </c>
    </row>
    <row r="19" spans="2:28" ht="14.25" hidden="1" x14ac:dyDescent="0.25">
      <c r="B19" s="446"/>
      <c r="C19" s="446"/>
      <c r="D19" s="82">
        <v>45882</v>
      </c>
      <c r="E19" s="82" t="s">
        <v>114</v>
      </c>
      <c r="F19" s="269">
        <f t="shared" si="0"/>
        <v>5601894.3000000017</v>
      </c>
      <c r="G19" s="479"/>
      <c r="H19" s="480"/>
      <c r="I19" s="271">
        <v>427993.78000000026</v>
      </c>
      <c r="J19" s="93">
        <f t="shared" si="1"/>
        <v>7.6401616503188954E-2</v>
      </c>
      <c r="K19" s="271">
        <v>1086150.71</v>
      </c>
      <c r="L19" s="93">
        <f t="shared" si="2"/>
        <v>0.19388989720852098</v>
      </c>
      <c r="M19" s="271">
        <f t="shared" si="3"/>
        <v>1514144.4900000002</v>
      </c>
      <c r="N19" s="93">
        <f t="shared" si="4"/>
        <v>0.27029151371170995</v>
      </c>
      <c r="O19" s="271"/>
      <c r="P19" s="93">
        <f t="shared" si="5"/>
        <v>0</v>
      </c>
      <c r="Q19" s="271"/>
      <c r="R19" s="93">
        <f t="shared" si="6"/>
        <v>0</v>
      </c>
      <c r="S19" s="271"/>
      <c r="T19" s="93">
        <f t="shared" si="7"/>
        <v>0</v>
      </c>
      <c r="U19" s="271">
        <v>135082.58000000002</v>
      </c>
      <c r="V19" s="93">
        <f t="shared" si="8"/>
        <v>2.4113732385132647E-2</v>
      </c>
      <c r="W19" s="271">
        <v>1804961.3500000003</v>
      </c>
      <c r="X19" s="93">
        <f t="shared" si="9"/>
        <v>0.3222055350098269</v>
      </c>
      <c r="Y19" s="271">
        <v>1028716.77</v>
      </c>
      <c r="Z19" s="93">
        <f t="shared" si="10"/>
        <v>0.18363730461676145</v>
      </c>
      <c r="AA19" s="271">
        <v>1118989.1100000001</v>
      </c>
      <c r="AB19" s="93">
        <f t="shared" si="11"/>
        <v>0.19975191427656888</v>
      </c>
    </row>
    <row r="20" spans="2:28" ht="14.25" hidden="1" x14ac:dyDescent="0.25">
      <c r="B20" s="446"/>
      <c r="C20" s="446"/>
      <c r="D20" s="82">
        <v>45883</v>
      </c>
      <c r="E20" s="82" t="s">
        <v>115</v>
      </c>
      <c r="F20" s="269">
        <f t="shared" si="0"/>
        <v>5220507.6899999995</v>
      </c>
      <c r="G20" s="479"/>
      <c r="H20" s="480"/>
      <c r="I20" s="271">
        <v>383265.47999999975</v>
      </c>
      <c r="J20" s="93">
        <f t="shared" si="1"/>
        <v>7.3415365469943358E-2</v>
      </c>
      <c r="K20" s="271">
        <v>964763.40000000014</v>
      </c>
      <c r="L20" s="93">
        <f t="shared" si="2"/>
        <v>0.18480260106656413</v>
      </c>
      <c r="M20" s="271">
        <f t="shared" si="3"/>
        <v>1348028.88</v>
      </c>
      <c r="N20" s="93">
        <f t="shared" si="4"/>
        <v>0.25821796653650747</v>
      </c>
      <c r="O20" s="271"/>
      <c r="P20" s="93">
        <f t="shared" si="5"/>
        <v>0</v>
      </c>
      <c r="Q20" s="271"/>
      <c r="R20" s="93">
        <f t="shared" si="6"/>
        <v>0</v>
      </c>
      <c r="S20" s="271"/>
      <c r="T20" s="93">
        <f t="shared" si="7"/>
        <v>0</v>
      </c>
      <c r="U20" s="271">
        <v>127451.52</v>
      </c>
      <c r="V20" s="93">
        <f t="shared" si="8"/>
        <v>2.441362556445157E-2</v>
      </c>
      <c r="W20" s="271">
        <v>1684528.23</v>
      </c>
      <c r="X20" s="93">
        <f t="shared" si="9"/>
        <v>0.32267517452885891</v>
      </c>
      <c r="Y20" s="271">
        <v>982165.64999999991</v>
      </c>
      <c r="Z20" s="93">
        <f t="shared" si="10"/>
        <v>0.18813604122858787</v>
      </c>
      <c r="AA20" s="271">
        <v>1078333.4099999999</v>
      </c>
      <c r="AB20" s="93">
        <f t="shared" si="11"/>
        <v>0.20655719214159418</v>
      </c>
    </row>
    <row r="21" spans="2:28" ht="14.25" hidden="1" x14ac:dyDescent="0.25">
      <c r="B21" s="446"/>
      <c r="C21" s="446"/>
      <c r="D21" s="82">
        <v>45884</v>
      </c>
      <c r="E21" s="82" t="s">
        <v>116</v>
      </c>
      <c r="F21" s="269">
        <f t="shared" si="0"/>
        <v>4456648.04</v>
      </c>
      <c r="G21" s="479"/>
      <c r="H21" s="480"/>
      <c r="I21" s="271">
        <v>322573.95000000019</v>
      </c>
      <c r="J21" s="93">
        <f t="shared" si="1"/>
        <v>7.2380396007219849E-2</v>
      </c>
      <c r="K21" s="271">
        <v>940366.54999999981</v>
      </c>
      <c r="L21" s="93">
        <f t="shared" si="2"/>
        <v>0.21100309954025442</v>
      </c>
      <c r="M21" s="271">
        <f t="shared" si="3"/>
        <v>1262940.5</v>
      </c>
      <c r="N21" s="93">
        <f t="shared" si="4"/>
        <v>0.28338349554747427</v>
      </c>
      <c r="O21" s="271"/>
      <c r="P21" s="93">
        <f t="shared" si="5"/>
        <v>0</v>
      </c>
      <c r="Q21" s="271"/>
      <c r="R21" s="93">
        <f t="shared" si="6"/>
        <v>0</v>
      </c>
      <c r="S21" s="271"/>
      <c r="T21" s="93">
        <f t="shared" si="7"/>
        <v>0</v>
      </c>
      <c r="U21" s="271">
        <v>116160.66</v>
      </c>
      <c r="V21" s="93">
        <f t="shared" si="8"/>
        <v>2.6064580141266887E-2</v>
      </c>
      <c r="W21" s="271">
        <v>1317139.0399999998</v>
      </c>
      <c r="X21" s="93">
        <f t="shared" si="9"/>
        <v>0.29554477449827959</v>
      </c>
      <c r="Y21" s="271">
        <v>852684.58000000007</v>
      </c>
      <c r="Z21" s="93">
        <f t="shared" si="10"/>
        <v>0.19132867849263682</v>
      </c>
      <c r="AA21" s="271">
        <v>907723.26</v>
      </c>
      <c r="AB21" s="93">
        <f t="shared" si="11"/>
        <v>0.20367847132034236</v>
      </c>
    </row>
    <row r="22" spans="2:28" ht="14.25" hidden="1" x14ac:dyDescent="0.25">
      <c r="B22" s="446"/>
      <c r="C22" s="446"/>
      <c r="D22" s="82">
        <v>45885</v>
      </c>
      <c r="E22" s="82" t="s">
        <v>117</v>
      </c>
      <c r="F22" s="269">
        <f t="shared" si="0"/>
        <v>4483117.49</v>
      </c>
      <c r="G22" s="479"/>
      <c r="H22" s="480"/>
      <c r="I22" s="271">
        <v>324249.30999999982</v>
      </c>
      <c r="J22" s="93">
        <f t="shared" si="1"/>
        <v>7.2326748233403945E-2</v>
      </c>
      <c r="K22" s="271">
        <v>1031142.3700000001</v>
      </c>
      <c r="L22" s="93">
        <f t="shared" si="2"/>
        <v>0.23000565394506314</v>
      </c>
      <c r="M22" s="271">
        <f t="shared" si="3"/>
        <v>1355391.68</v>
      </c>
      <c r="N22" s="93">
        <f t="shared" si="4"/>
        <v>0.30233240217846707</v>
      </c>
      <c r="O22" s="271"/>
      <c r="P22" s="93">
        <f t="shared" si="5"/>
        <v>0</v>
      </c>
      <c r="Q22" s="271"/>
      <c r="R22" s="93">
        <f t="shared" si="6"/>
        <v>0</v>
      </c>
      <c r="S22" s="271"/>
      <c r="T22" s="93">
        <f t="shared" si="7"/>
        <v>0</v>
      </c>
      <c r="U22" s="271">
        <v>111258.12</v>
      </c>
      <c r="V22" s="93">
        <f t="shared" si="8"/>
        <v>2.4817132329940341E-2</v>
      </c>
      <c r="W22" s="271">
        <v>1316018.69</v>
      </c>
      <c r="X22" s="93">
        <f t="shared" si="9"/>
        <v>0.29354989980420965</v>
      </c>
      <c r="Y22" s="271">
        <v>863058.71</v>
      </c>
      <c r="Z22" s="93">
        <f t="shared" si="10"/>
        <v>0.19251306973888832</v>
      </c>
      <c r="AA22" s="271">
        <v>837390.29</v>
      </c>
      <c r="AB22" s="93">
        <f t="shared" si="11"/>
        <v>0.18678749594849453</v>
      </c>
    </row>
    <row r="23" spans="2:28" ht="14.25" hidden="1" x14ac:dyDescent="0.25">
      <c r="B23" s="446"/>
      <c r="C23" s="446"/>
      <c r="D23" s="82">
        <v>45886</v>
      </c>
      <c r="E23" s="82" t="s">
        <v>118</v>
      </c>
      <c r="F23" s="269">
        <f t="shared" si="0"/>
        <v>5735188.2799999993</v>
      </c>
      <c r="G23" s="479"/>
      <c r="H23" s="480"/>
      <c r="I23" s="271">
        <v>411696.60000000056</v>
      </c>
      <c r="J23" s="93">
        <f t="shared" si="1"/>
        <v>7.1784321612541835E-2</v>
      </c>
      <c r="K23" s="271">
        <v>1150121.18</v>
      </c>
      <c r="L23" s="93">
        <f t="shared" si="2"/>
        <v>0.2005376500037066</v>
      </c>
      <c r="M23" s="271">
        <f t="shared" si="3"/>
        <v>1561817.7800000005</v>
      </c>
      <c r="N23" s="93">
        <f t="shared" si="4"/>
        <v>0.27232197161624844</v>
      </c>
      <c r="O23" s="271"/>
      <c r="P23" s="93">
        <f t="shared" si="5"/>
        <v>0</v>
      </c>
      <c r="Q23" s="271"/>
      <c r="R23" s="93">
        <f t="shared" si="6"/>
        <v>0</v>
      </c>
      <c r="S23" s="271"/>
      <c r="T23" s="93">
        <f t="shared" si="7"/>
        <v>0</v>
      </c>
      <c r="U23" s="271">
        <v>133100.62</v>
      </c>
      <c r="V23" s="93">
        <f t="shared" si="8"/>
        <v>2.3207715858981359E-2</v>
      </c>
      <c r="W23" s="271">
        <v>1871886.55</v>
      </c>
      <c r="X23" s="93">
        <f t="shared" si="9"/>
        <v>0.32638624202238053</v>
      </c>
      <c r="Y23" s="271">
        <v>1072765.48</v>
      </c>
      <c r="Z23" s="93">
        <f t="shared" si="10"/>
        <v>0.18704974058846419</v>
      </c>
      <c r="AA23" s="271">
        <v>1095617.8500000001</v>
      </c>
      <c r="AB23" s="93">
        <f t="shared" si="11"/>
        <v>0.19103432991392572</v>
      </c>
    </row>
    <row r="24" spans="2:28" ht="14.25" hidden="1" x14ac:dyDescent="0.25">
      <c r="B24" s="446"/>
      <c r="C24" s="446"/>
      <c r="D24" s="82">
        <v>45887</v>
      </c>
      <c r="E24" s="82" t="s">
        <v>119</v>
      </c>
      <c r="F24" s="269">
        <f t="shared" si="0"/>
        <v>5701317.8199999994</v>
      </c>
      <c r="G24" s="479"/>
      <c r="H24" s="480"/>
      <c r="I24" s="271">
        <v>403315.41000000015</v>
      </c>
      <c r="J24" s="93">
        <f t="shared" si="1"/>
        <v>7.0740734464089253E-2</v>
      </c>
      <c r="K24" s="271">
        <v>1115944.48</v>
      </c>
      <c r="L24" s="93">
        <f t="shared" si="2"/>
        <v>0.19573448020829684</v>
      </c>
      <c r="M24" s="271">
        <f t="shared" si="3"/>
        <v>1519259.8900000001</v>
      </c>
      <c r="N24" s="93">
        <f t="shared" si="4"/>
        <v>0.26647521467238611</v>
      </c>
      <c r="O24" s="271"/>
      <c r="P24" s="93">
        <f t="shared" si="5"/>
        <v>0</v>
      </c>
      <c r="Q24" s="271"/>
      <c r="R24" s="93">
        <f t="shared" si="6"/>
        <v>0</v>
      </c>
      <c r="S24" s="271"/>
      <c r="T24" s="93">
        <f t="shared" si="7"/>
        <v>0</v>
      </c>
      <c r="U24" s="271">
        <v>129199.2</v>
      </c>
      <c r="V24" s="93">
        <f t="shared" si="8"/>
        <v>2.2661287105723921E-2</v>
      </c>
      <c r="W24" s="271">
        <v>1906687.7899999996</v>
      </c>
      <c r="X24" s="93">
        <f t="shared" si="9"/>
        <v>0.3344293109413079</v>
      </c>
      <c r="Y24" s="271">
        <v>1065194.0999999999</v>
      </c>
      <c r="Z24" s="93">
        <f t="shared" si="10"/>
        <v>0.18683296276929884</v>
      </c>
      <c r="AA24" s="271">
        <v>1080976.8399999999</v>
      </c>
      <c r="AB24" s="93">
        <f t="shared" si="11"/>
        <v>0.18960122451128325</v>
      </c>
    </row>
    <row r="25" spans="2:28" ht="14.25" hidden="1" x14ac:dyDescent="0.25">
      <c r="B25" s="445">
        <f>D26</f>
        <v>45889</v>
      </c>
      <c r="C25" s="446"/>
      <c r="D25" s="82">
        <v>45888</v>
      </c>
      <c r="E25" s="82" t="s">
        <v>120</v>
      </c>
      <c r="F25" s="269">
        <f>SUM(M25,Q25,S25,U25,W25,Y25,AA25,O25)</f>
        <v>6939236.5499999998</v>
      </c>
      <c r="G25" s="479">
        <f t="shared" ref="G25" si="13">SUM(F25:F31)</f>
        <v>41790038.960000001</v>
      </c>
      <c r="H25" s="480"/>
      <c r="I25" s="271">
        <v>391106.50999999978</v>
      </c>
      <c r="J25" s="93">
        <f t="shared" si="1"/>
        <v>5.6361605081757846E-2</v>
      </c>
      <c r="K25" s="271">
        <v>1139308.96</v>
      </c>
      <c r="L25" s="93">
        <f t="shared" si="2"/>
        <v>0.16418361757677796</v>
      </c>
      <c r="M25" s="271">
        <f t="shared" si="3"/>
        <v>1530415.4699999997</v>
      </c>
      <c r="N25" s="93">
        <f t="shared" si="4"/>
        <v>0.22054522265853579</v>
      </c>
      <c r="O25" s="271">
        <v>860084.74999999988</v>
      </c>
      <c r="P25" s="93">
        <f t="shared" si="5"/>
        <v>0.12394515503294089</v>
      </c>
      <c r="Q25" s="271"/>
      <c r="R25" s="93">
        <f t="shared" si="6"/>
        <v>0</v>
      </c>
      <c r="S25" s="271"/>
      <c r="T25" s="93">
        <f t="shared" si="7"/>
        <v>0</v>
      </c>
      <c r="U25" s="271">
        <v>132364.08000000002</v>
      </c>
      <c r="V25" s="93">
        <f t="shared" si="8"/>
        <v>1.9074732363749729E-2</v>
      </c>
      <c r="W25" s="271">
        <v>2072437.24</v>
      </c>
      <c r="X25" s="93">
        <f t="shared" si="9"/>
        <v>0.29865493488617273</v>
      </c>
      <c r="Y25" s="271">
        <v>1345441.91</v>
      </c>
      <c r="Z25" s="93">
        <f t="shared" si="10"/>
        <v>0.1938890395658871</v>
      </c>
      <c r="AA25" s="271">
        <v>998493.09999999986</v>
      </c>
      <c r="AB25" s="93">
        <f t="shared" si="11"/>
        <v>0.14389091549271366</v>
      </c>
    </row>
    <row r="26" spans="2:28" ht="14.25" hidden="1" x14ac:dyDescent="0.25">
      <c r="B26" s="446"/>
      <c r="C26" s="446"/>
      <c r="D26" s="82">
        <v>45889</v>
      </c>
      <c r="E26" s="82" t="s">
        <v>114</v>
      </c>
      <c r="F26" s="269">
        <f t="shared" ref="F26:F89" si="14">SUM(M26,Q26,S26,U26,W26,Y26,AA26,O26)</f>
        <v>6333786.3600000003</v>
      </c>
      <c r="G26" s="479"/>
      <c r="H26" s="480"/>
      <c r="I26" s="271">
        <v>383099.98</v>
      </c>
      <c r="J26" s="93">
        <f t="shared" si="1"/>
        <v>6.0485143992131743E-2</v>
      </c>
      <c r="K26" s="271">
        <v>1054399.6599999999</v>
      </c>
      <c r="L26" s="93">
        <f t="shared" si="2"/>
        <v>0.16647224899451768</v>
      </c>
      <c r="M26" s="271">
        <f t="shared" si="3"/>
        <v>1437499.64</v>
      </c>
      <c r="N26" s="93">
        <f t="shared" si="4"/>
        <v>0.22695739298664944</v>
      </c>
      <c r="O26" s="271">
        <v>550695.94999999995</v>
      </c>
      <c r="P26" s="93">
        <f t="shared" si="5"/>
        <v>8.6945772828371806E-2</v>
      </c>
      <c r="Q26" s="271"/>
      <c r="R26" s="93">
        <f t="shared" si="6"/>
        <v>0</v>
      </c>
      <c r="S26" s="271"/>
      <c r="T26" s="93">
        <f t="shared" si="7"/>
        <v>0</v>
      </c>
      <c r="U26" s="271">
        <v>135241.62</v>
      </c>
      <c r="V26" s="93">
        <f t="shared" si="8"/>
        <v>2.1352412650684983E-2</v>
      </c>
      <c r="W26" s="271">
        <v>1974722.55</v>
      </c>
      <c r="X26" s="93">
        <f t="shared" si="9"/>
        <v>0.311775995867344</v>
      </c>
      <c r="Y26" s="271">
        <v>1222776.33</v>
      </c>
      <c r="Z26" s="93">
        <f t="shared" si="10"/>
        <v>0.19305613743498604</v>
      </c>
      <c r="AA26" s="271">
        <v>1012850.27</v>
      </c>
      <c r="AB26" s="93">
        <f t="shared" si="11"/>
        <v>0.15991228823196366</v>
      </c>
    </row>
    <row r="27" spans="2:28" ht="14.25" hidden="1" x14ac:dyDescent="0.25">
      <c r="B27" s="446"/>
      <c r="C27" s="446"/>
      <c r="D27" s="82">
        <v>45890</v>
      </c>
      <c r="E27" s="82" t="s">
        <v>115</v>
      </c>
      <c r="F27" s="269">
        <f t="shared" si="14"/>
        <v>5963895.6600000001</v>
      </c>
      <c r="G27" s="479"/>
      <c r="H27" s="480"/>
      <c r="I27" s="271">
        <v>346214.04999999981</v>
      </c>
      <c r="J27" s="93">
        <f t="shared" si="1"/>
        <v>5.8051661151965861E-2</v>
      </c>
      <c r="K27" s="271">
        <v>919375.91000000015</v>
      </c>
      <c r="L27" s="93">
        <f t="shared" si="2"/>
        <v>0.15415694076713612</v>
      </c>
      <c r="M27" s="271">
        <f t="shared" si="3"/>
        <v>1265589.96</v>
      </c>
      <c r="N27" s="93">
        <f t="shared" si="4"/>
        <v>0.21220860191910199</v>
      </c>
      <c r="O27" s="271">
        <v>574464.09999999986</v>
      </c>
      <c r="P27" s="93">
        <f t="shared" si="5"/>
        <v>9.6323633535869049E-2</v>
      </c>
      <c r="Q27" s="271"/>
      <c r="R27" s="93">
        <f t="shared" si="6"/>
        <v>0</v>
      </c>
      <c r="S27" s="271"/>
      <c r="T27" s="93">
        <f t="shared" si="7"/>
        <v>0</v>
      </c>
      <c r="U27" s="271">
        <v>133785.56</v>
      </c>
      <c r="V27" s="93">
        <f t="shared" si="8"/>
        <v>2.2432578909336587E-2</v>
      </c>
      <c r="W27" s="271">
        <v>1902200.37</v>
      </c>
      <c r="X27" s="93">
        <f t="shared" si="9"/>
        <v>0.31895265753190594</v>
      </c>
      <c r="Y27" s="271">
        <v>1131054.77</v>
      </c>
      <c r="Z27" s="93">
        <f t="shared" si="10"/>
        <v>0.18965032832247772</v>
      </c>
      <c r="AA27" s="271">
        <v>956800.9</v>
      </c>
      <c r="AB27" s="93">
        <f t="shared" si="11"/>
        <v>0.16043219978130871</v>
      </c>
    </row>
    <row r="28" spans="2:28" ht="14.25" hidden="1" x14ac:dyDescent="0.25">
      <c r="B28" s="446"/>
      <c r="C28" s="446"/>
      <c r="D28" s="82">
        <v>45891</v>
      </c>
      <c r="E28" s="82" t="s">
        <v>116</v>
      </c>
      <c r="F28" s="269">
        <f t="shared" si="14"/>
        <v>4909450.9799999995</v>
      </c>
      <c r="G28" s="479"/>
      <c r="H28" s="480"/>
      <c r="I28" s="271">
        <v>282736.28000000026</v>
      </c>
      <c r="J28" s="93">
        <f t="shared" si="1"/>
        <v>5.7590203293974081E-2</v>
      </c>
      <c r="K28" s="271">
        <v>866178.91999999993</v>
      </c>
      <c r="L28" s="93">
        <f t="shared" si="2"/>
        <v>0.17643091325865526</v>
      </c>
      <c r="M28" s="271">
        <f t="shared" si="3"/>
        <v>1148915.2000000002</v>
      </c>
      <c r="N28" s="93">
        <f t="shared" si="4"/>
        <v>0.23402111655262933</v>
      </c>
      <c r="O28" s="271">
        <v>575090.55000000005</v>
      </c>
      <c r="P28" s="93">
        <f t="shared" si="5"/>
        <v>0.11713948307922613</v>
      </c>
      <c r="Q28" s="271"/>
      <c r="R28" s="93">
        <f t="shared" si="6"/>
        <v>0</v>
      </c>
      <c r="S28" s="271"/>
      <c r="T28" s="93">
        <f t="shared" si="7"/>
        <v>0</v>
      </c>
      <c r="U28" s="271">
        <v>116678.78</v>
      </c>
      <c r="V28" s="93">
        <f t="shared" si="8"/>
        <v>2.3766156434868815E-2</v>
      </c>
      <c r="W28" s="271">
        <v>1402007.48</v>
      </c>
      <c r="X28" s="93">
        <f t="shared" si="9"/>
        <v>0.28557317013887368</v>
      </c>
      <c r="Y28" s="271">
        <v>869601.73</v>
      </c>
      <c r="Z28" s="93">
        <f t="shared" si="10"/>
        <v>0.17712810119554348</v>
      </c>
      <c r="AA28" s="271">
        <v>797157.24</v>
      </c>
      <c r="AB28" s="93">
        <f t="shared" si="11"/>
        <v>0.16237197259885872</v>
      </c>
    </row>
    <row r="29" spans="2:28" ht="14.25" hidden="1" x14ac:dyDescent="0.25">
      <c r="B29" s="446"/>
      <c r="C29" s="446"/>
      <c r="D29" s="82">
        <v>45892</v>
      </c>
      <c r="E29" s="82" t="s">
        <v>117</v>
      </c>
      <c r="F29" s="269">
        <f t="shared" si="14"/>
        <v>5147138.6599999992</v>
      </c>
      <c r="G29" s="479"/>
      <c r="H29" s="480"/>
      <c r="I29" s="271">
        <v>294074.43999999971</v>
      </c>
      <c r="J29" s="93">
        <f t="shared" si="1"/>
        <v>5.7133576424770294E-2</v>
      </c>
      <c r="K29" s="271">
        <v>1029693.9300000002</v>
      </c>
      <c r="L29" s="93">
        <f t="shared" si="2"/>
        <v>0.20005171766637433</v>
      </c>
      <c r="M29" s="271">
        <f t="shared" si="3"/>
        <v>1323768.3699999999</v>
      </c>
      <c r="N29" s="93">
        <f t="shared" si="4"/>
        <v>0.2571852940911446</v>
      </c>
      <c r="O29" s="271">
        <v>556244.82000000007</v>
      </c>
      <c r="P29" s="93">
        <f t="shared" si="5"/>
        <v>0.10806874590784779</v>
      </c>
      <c r="Q29" s="271"/>
      <c r="R29" s="93">
        <f t="shared" si="6"/>
        <v>0</v>
      </c>
      <c r="S29" s="271"/>
      <c r="T29" s="93">
        <f t="shared" si="7"/>
        <v>0</v>
      </c>
      <c r="U29" s="271">
        <v>120447.62</v>
      </c>
      <c r="V29" s="93">
        <f t="shared" si="8"/>
        <v>2.3400888912520575E-2</v>
      </c>
      <c r="W29" s="271">
        <v>1424678.91</v>
      </c>
      <c r="X29" s="93">
        <f t="shared" si="9"/>
        <v>0.27679046633649462</v>
      </c>
      <c r="Y29" s="271">
        <v>901832.64999999991</v>
      </c>
      <c r="Z29" s="93">
        <f t="shared" si="10"/>
        <v>0.17521048286661078</v>
      </c>
      <c r="AA29" s="271">
        <v>820166.28999999992</v>
      </c>
      <c r="AB29" s="93">
        <f t="shared" si="11"/>
        <v>0.15934412188538166</v>
      </c>
    </row>
    <row r="30" spans="2:28" ht="14.25" hidden="1" x14ac:dyDescent="0.25">
      <c r="B30" s="446"/>
      <c r="C30" s="446"/>
      <c r="D30" s="82">
        <v>45893</v>
      </c>
      <c r="E30" s="82" t="s">
        <v>118</v>
      </c>
      <c r="F30" s="269">
        <f t="shared" si="14"/>
        <v>6385967.1200000001</v>
      </c>
      <c r="G30" s="479"/>
      <c r="H30" s="480"/>
      <c r="I30" s="271">
        <v>383618.07000000007</v>
      </c>
      <c r="J30" s="93">
        <f t="shared" si="1"/>
        <v>6.0072039644325642E-2</v>
      </c>
      <c r="K30" s="271">
        <v>1118037.26</v>
      </c>
      <c r="L30" s="93">
        <f t="shared" si="2"/>
        <v>0.17507720271506816</v>
      </c>
      <c r="M30" s="271">
        <f t="shared" si="3"/>
        <v>1501655.33</v>
      </c>
      <c r="N30" s="93">
        <f t="shared" si="4"/>
        <v>0.2351492423593938</v>
      </c>
      <c r="O30" s="271">
        <v>469030.5</v>
      </c>
      <c r="P30" s="93">
        <f t="shared" si="5"/>
        <v>7.3447058399511461E-2</v>
      </c>
      <c r="Q30" s="271"/>
      <c r="R30" s="93">
        <f t="shared" si="6"/>
        <v>0</v>
      </c>
      <c r="S30" s="271"/>
      <c r="T30" s="93">
        <f t="shared" si="7"/>
        <v>0</v>
      </c>
      <c r="U30" s="271">
        <v>147674.06</v>
      </c>
      <c r="V30" s="93">
        <f t="shared" si="8"/>
        <v>2.3124776126313661E-2</v>
      </c>
      <c r="W30" s="271">
        <v>2028552.9400000002</v>
      </c>
      <c r="X30" s="93">
        <f t="shared" si="9"/>
        <v>0.31765790551079442</v>
      </c>
      <c r="Y30" s="271">
        <v>1155014.7999999998</v>
      </c>
      <c r="Z30" s="93">
        <f t="shared" si="10"/>
        <v>0.1808676396692753</v>
      </c>
      <c r="AA30" s="271">
        <v>1084039.49</v>
      </c>
      <c r="AB30" s="93">
        <f t="shared" si="11"/>
        <v>0.16975337793471132</v>
      </c>
    </row>
    <row r="31" spans="2:28" ht="14.25" hidden="1" x14ac:dyDescent="0.25">
      <c r="B31" s="446"/>
      <c r="C31" s="446"/>
      <c r="D31" s="82">
        <v>45894</v>
      </c>
      <c r="E31" s="82" t="s">
        <v>119</v>
      </c>
      <c r="F31" s="269">
        <f t="shared" si="14"/>
        <v>6110563.6299999999</v>
      </c>
      <c r="G31" s="479"/>
      <c r="H31" s="480"/>
      <c r="I31" s="271">
        <v>380873.35000000009</v>
      </c>
      <c r="J31" s="93">
        <f t="shared" si="1"/>
        <v>6.2330314036841167E-2</v>
      </c>
      <c r="K31" s="271">
        <v>1130537.5</v>
      </c>
      <c r="L31" s="93">
        <f t="shared" si="2"/>
        <v>0.1850136204211329</v>
      </c>
      <c r="M31" s="271">
        <f t="shared" si="3"/>
        <v>1511410.85</v>
      </c>
      <c r="N31" s="93">
        <f t="shared" si="4"/>
        <v>0.24734393445797406</v>
      </c>
      <c r="O31" s="271">
        <v>361280.25</v>
      </c>
      <c r="P31" s="93">
        <f t="shared" si="5"/>
        <v>5.9123883143329614E-2</v>
      </c>
      <c r="Q31" s="271"/>
      <c r="R31" s="93">
        <f t="shared" si="6"/>
        <v>0</v>
      </c>
      <c r="S31" s="271"/>
      <c r="T31" s="93">
        <f t="shared" si="7"/>
        <v>0</v>
      </c>
      <c r="U31" s="271">
        <v>144334.48000000001</v>
      </c>
      <c r="V31" s="93">
        <f t="shared" si="8"/>
        <v>2.3620485562311378E-2</v>
      </c>
      <c r="W31" s="271">
        <v>2014012.7399999998</v>
      </c>
      <c r="X31" s="93">
        <f t="shared" si="9"/>
        <v>0.32959524881013302</v>
      </c>
      <c r="Y31" s="271">
        <v>1018455.2600000001</v>
      </c>
      <c r="Z31" s="93">
        <f t="shared" si="10"/>
        <v>0.16667124698609842</v>
      </c>
      <c r="AA31" s="271">
        <v>1061070.05</v>
      </c>
      <c r="AB31" s="93">
        <f t="shared" si="11"/>
        <v>0.17364520104015349</v>
      </c>
    </row>
    <row r="32" spans="2:28" ht="14.25" hidden="1" x14ac:dyDescent="0.25">
      <c r="B32" s="445">
        <f>D40</f>
        <v>45903</v>
      </c>
      <c r="C32" s="446"/>
      <c r="D32" s="82">
        <v>45895</v>
      </c>
      <c r="E32" s="82" t="s">
        <v>120</v>
      </c>
      <c r="F32" s="269">
        <f t="shared" si="14"/>
        <v>5751890.8199999994</v>
      </c>
      <c r="G32" s="479">
        <f t="shared" ref="G32" si="15">SUM(F32:F38)</f>
        <v>38277517.119999997</v>
      </c>
      <c r="H32" s="480"/>
      <c r="I32" s="271">
        <v>375740.98</v>
      </c>
      <c r="J32" s="93">
        <f t="shared" si="1"/>
        <v>6.5324776105538107E-2</v>
      </c>
      <c r="K32" s="271">
        <v>1086162.49</v>
      </c>
      <c r="L32" s="93">
        <f t="shared" si="2"/>
        <v>0.18883572793546177</v>
      </c>
      <c r="M32" s="271">
        <f t="shared" si="3"/>
        <v>1461903.47</v>
      </c>
      <c r="N32" s="93">
        <f t="shared" si="4"/>
        <v>0.25416050404099988</v>
      </c>
      <c r="O32" s="271">
        <v>303644.43</v>
      </c>
      <c r="P32" s="93">
        <f t="shared" si="5"/>
        <v>5.2790367463894254E-2</v>
      </c>
      <c r="Q32" s="271"/>
      <c r="R32" s="93">
        <f t="shared" si="6"/>
        <v>0</v>
      </c>
      <c r="S32" s="271"/>
      <c r="T32" s="93">
        <f t="shared" si="7"/>
        <v>0</v>
      </c>
      <c r="U32" s="271">
        <v>139102.14000000001</v>
      </c>
      <c r="V32" s="93">
        <f t="shared" si="8"/>
        <v>2.418372398800157E-2</v>
      </c>
      <c r="W32" s="271">
        <v>1861457.65</v>
      </c>
      <c r="X32" s="93">
        <f t="shared" si="9"/>
        <v>0.32362534482182681</v>
      </c>
      <c r="Y32" s="271">
        <v>984346.62999999989</v>
      </c>
      <c r="Z32" s="93">
        <f t="shared" si="10"/>
        <v>0.17113444270835446</v>
      </c>
      <c r="AA32" s="271">
        <v>1001436.4999999999</v>
      </c>
      <c r="AB32" s="93">
        <f t="shared" si="11"/>
        <v>0.17410561697692309</v>
      </c>
    </row>
    <row r="33" spans="2:28" ht="14.25" hidden="1" x14ac:dyDescent="0.25">
      <c r="B33" s="446"/>
      <c r="C33" s="446"/>
      <c r="D33" s="82">
        <v>45896</v>
      </c>
      <c r="E33" s="82" t="s">
        <v>114</v>
      </c>
      <c r="F33" s="269">
        <f t="shared" si="14"/>
        <v>5656058.3599999994</v>
      </c>
      <c r="G33" s="479"/>
      <c r="H33" s="480"/>
      <c r="I33" s="271">
        <v>355805.24999999988</v>
      </c>
      <c r="J33" s="93">
        <f t="shared" si="1"/>
        <v>6.2906926936305507E-2</v>
      </c>
      <c r="K33" s="271">
        <v>1009049.3200000002</v>
      </c>
      <c r="L33" s="93">
        <f t="shared" si="2"/>
        <v>0.17840150432959823</v>
      </c>
      <c r="M33" s="271">
        <f t="shared" si="3"/>
        <v>1364854.57</v>
      </c>
      <c r="N33" s="93">
        <f t="shared" si="4"/>
        <v>0.24130843126590373</v>
      </c>
      <c r="O33" s="271">
        <v>304996.59000000003</v>
      </c>
      <c r="P33" s="93">
        <f t="shared" si="5"/>
        <v>5.3923876061278839E-2</v>
      </c>
      <c r="Q33" s="271"/>
      <c r="R33" s="93">
        <f t="shared" si="6"/>
        <v>0</v>
      </c>
      <c r="S33" s="271"/>
      <c r="T33" s="93">
        <f t="shared" si="7"/>
        <v>0</v>
      </c>
      <c r="U33" s="271">
        <v>138139.88</v>
      </c>
      <c r="V33" s="93">
        <f t="shared" si="8"/>
        <v>2.442334771100205E-2</v>
      </c>
      <c r="W33" s="271">
        <v>1843223.09</v>
      </c>
      <c r="X33" s="93">
        <f t="shared" si="9"/>
        <v>0.3258847368045899</v>
      </c>
      <c r="Y33" s="271">
        <v>998910.96</v>
      </c>
      <c r="Z33" s="93">
        <f t="shared" si="10"/>
        <v>0.17660902636089493</v>
      </c>
      <c r="AA33" s="271">
        <v>1005933.27</v>
      </c>
      <c r="AB33" s="93">
        <f t="shared" si="11"/>
        <v>0.1778505817963307</v>
      </c>
    </row>
    <row r="34" spans="2:28" ht="14.25" hidden="1" x14ac:dyDescent="0.25">
      <c r="B34" s="446"/>
      <c r="C34" s="446"/>
      <c r="D34" s="82">
        <v>45897</v>
      </c>
      <c r="E34" s="82" t="s">
        <v>115</v>
      </c>
      <c r="F34" s="269">
        <f t="shared" si="14"/>
        <v>5359266.3100000005</v>
      </c>
      <c r="G34" s="479"/>
      <c r="H34" s="480"/>
      <c r="I34" s="271">
        <v>323566.18000000005</v>
      </c>
      <c r="J34" s="93">
        <f t="shared" si="1"/>
        <v>6.0375088917721656E-2</v>
      </c>
      <c r="K34" s="271">
        <v>928178.2300000001</v>
      </c>
      <c r="L34" s="93">
        <f t="shared" si="2"/>
        <v>0.1731912870737711</v>
      </c>
      <c r="M34" s="271">
        <f t="shared" si="3"/>
        <v>1251744.4100000001</v>
      </c>
      <c r="N34" s="93">
        <f t="shared" si="4"/>
        <v>0.23356637599149277</v>
      </c>
      <c r="O34" s="271">
        <v>305672.67000000004</v>
      </c>
      <c r="P34" s="93">
        <f t="shared" si="5"/>
        <v>5.7036290476858202E-2</v>
      </c>
      <c r="Q34" s="271"/>
      <c r="R34" s="93">
        <f t="shared" si="6"/>
        <v>0</v>
      </c>
      <c r="S34" s="271"/>
      <c r="T34" s="93">
        <f t="shared" si="7"/>
        <v>0</v>
      </c>
      <c r="U34" s="271">
        <v>131815.85999999999</v>
      </c>
      <c r="V34" s="93">
        <f t="shared" si="8"/>
        <v>2.4595877938373988E-2</v>
      </c>
      <c r="W34" s="271">
        <v>1731377.1700000004</v>
      </c>
      <c r="X34" s="93">
        <f t="shared" si="9"/>
        <v>0.32306235030145392</v>
      </c>
      <c r="Y34" s="271">
        <v>978404.62999999989</v>
      </c>
      <c r="Z34" s="93">
        <f t="shared" si="10"/>
        <v>0.18256316693469182</v>
      </c>
      <c r="AA34" s="271">
        <v>960251.57000000007</v>
      </c>
      <c r="AB34" s="93">
        <f t="shared" si="11"/>
        <v>0.17917593835712933</v>
      </c>
    </row>
    <row r="35" spans="2:28" ht="14.25" hidden="1" x14ac:dyDescent="0.25">
      <c r="B35" s="446"/>
      <c r="C35" s="446"/>
      <c r="D35" s="82">
        <v>45898</v>
      </c>
      <c r="E35" s="82" t="s">
        <v>116</v>
      </c>
      <c r="F35" s="269">
        <f t="shared" si="14"/>
        <v>4553981.2600000007</v>
      </c>
      <c r="G35" s="479"/>
      <c r="H35" s="480"/>
      <c r="I35" s="271">
        <v>278500.73</v>
      </c>
      <c r="J35" s="93">
        <f t="shared" si="1"/>
        <v>6.1155440503503508E-2</v>
      </c>
      <c r="K35" s="271">
        <v>888931.77</v>
      </c>
      <c r="L35" s="93">
        <f t="shared" si="2"/>
        <v>0.19519882038337591</v>
      </c>
      <c r="M35" s="271">
        <f t="shared" si="3"/>
        <v>1167432.5</v>
      </c>
      <c r="N35" s="93">
        <f t="shared" si="4"/>
        <v>0.2563542608868794</v>
      </c>
      <c r="O35" s="271">
        <v>260544.33000000002</v>
      </c>
      <c r="P35" s="93">
        <f t="shared" si="5"/>
        <v>5.7212429108678409E-2</v>
      </c>
      <c r="Q35" s="271"/>
      <c r="R35" s="93">
        <f t="shared" si="6"/>
        <v>0</v>
      </c>
      <c r="S35" s="271"/>
      <c r="T35" s="93">
        <f t="shared" si="7"/>
        <v>0</v>
      </c>
      <c r="U35" s="271">
        <v>117064.56</v>
      </c>
      <c r="V35" s="93">
        <f t="shared" si="8"/>
        <v>2.5705981934585294E-2</v>
      </c>
      <c r="W35" s="271">
        <v>1343987.6200000003</v>
      </c>
      <c r="X35" s="93">
        <f t="shared" si="9"/>
        <v>0.29512366065379902</v>
      </c>
      <c r="Y35" s="271">
        <v>836771.00000000012</v>
      </c>
      <c r="Z35" s="93">
        <f t="shared" si="10"/>
        <v>0.18374493706195005</v>
      </c>
      <c r="AA35" s="271">
        <v>828181.25</v>
      </c>
      <c r="AB35" s="93">
        <f t="shared" si="11"/>
        <v>0.18185873035410774</v>
      </c>
    </row>
    <row r="36" spans="2:28" ht="14.25" hidden="1" x14ac:dyDescent="0.25">
      <c r="B36" s="446"/>
      <c r="C36" s="446"/>
      <c r="D36" s="82">
        <v>45899</v>
      </c>
      <c r="E36" s="82" t="s">
        <v>117</v>
      </c>
      <c r="F36" s="269">
        <f t="shared" si="14"/>
        <v>4840642.0399999991</v>
      </c>
      <c r="G36" s="479"/>
      <c r="H36" s="480"/>
      <c r="I36" s="271">
        <v>298825.06000000006</v>
      </c>
      <c r="J36" s="93">
        <f t="shared" si="1"/>
        <v>6.173252587791022E-2</v>
      </c>
      <c r="K36" s="271">
        <v>1089823.6000000001</v>
      </c>
      <c r="L36" s="93">
        <f t="shared" si="2"/>
        <v>0.22514029977725852</v>
      </c>
      <c r="M36" s="271">
        <f t="shared" si="3"/>
        <v>1388648.6600000001</v>
      </c>
      <c r="N36" s="93">
        <f t="shared" si="4"/>
        <v>0.28687282565516875</v>
      </c>
      <c r="O36" s="271">
        <v>243050.76</v>
      </c>
      <c r="P36" s="93">
        <f t="shared" si="5"/>
        <v>5.0210438613634827E-2</v>
      </c>
      <c r="Q36" s="271"/>
      <c r="R36" s="93">
        <f t="shared" si="6"/>
        <v>0</v>
      </c>
      <c r="S36" s="271"/>
      <c r="T36" s="93">
        <f t="shared" si="7"/>
        <v>0</v>
      </c>
      <c r="U36" s="271">
        <v>129707.64</v>
      </c>
      <c r="V36" s="93">
        <f t="shared" si="8"/>
        <v>2.6795544667045867E-2</v>
      </c>
      <c r="W36" s="271">
        <v>1356114.88</v>
      </c>
      <c r="X36" s="93">
        <f t="shared" si="9"/>
        <v>0.28015186183855895</v>
      </c>
      <c r="Y36" s="271">
        <v>878969.04</v>
      </c>
      <c r="Z36" s="93">
        <f t="shared" si="10"/>
        <v>0.18158108629738715</v>
      </c>
      <c r="AA36" s="271">
        <v>844151.06</v>
      </c>
      <c r="AB36" s="93">
        <f t="shared" si="11"/>
        <v>0.17438824292820468</v>
      </c>
    </row>
    <row r="37" spans="2:28" ht="14.25" hidden="1" x14ac:dyDescent="0.25">
      <c r="B37" s="446"/>
      <c r="C37" s="446"/>
      <c r="D37" s="82">
        <v>45900</v>
      </c>
      <c r="E37" s="82" t="s">
        <v>118</v>
      </c>
      <c r="F37" s="269">
        <f t="shared" si="14"/>
        <v>6112909.3899999997</v>
      </c>
      <c r="G37" s="479"/>
      <c r="H37" s="480"/>
      <c r="I37" s="271">
        <v>386861.83999999985</v>
      </c>
      <c r="J37" s="93">
        <f t="shared" si="1"/>
        <v>6.3286041934935311E-2</v>
      </c>
      <c r="K37" s="271">
        <v>1133721.1300000001</v>
      </c>
      <c r="L37" s="93">
        <f t="shared" si="2"/>
        <v>0.18546342791447792</v>
      </c>
      <c r="M37" s="271">
        <f t="shared" si="3"/>
        <v>1520582.97</v>
      </c>
      <c r="N37" s="93">
        <f t="shared" si="4"/>
        <v>0.24874946984941324</v>
      </c>
      <c r="O37" s="271">
        <v>276432.21000000002</v>
      </c>
      <c r="P37" s="93">
        <f t="shared" si="5"/>
        <v>4.5221054716140664E-2</v>
      </c>
      <c r="Q37" s="271"/>
      <c r="R37" s="93">
        <f t="shared" si="6"/>
        <v>0</v>
      </c>
      <c r="S37" s="271"/>
      <c r="T37" s="93">
        <f t="shared" si="7"/>
        <v>0</v>
      </c>
      <c r="U37" s="271">
        <v>152575.58000000002</v>
      </c>
      <c r="V37" s="93">
        <f t="shared" si="8"/>
        <v>2.4959568393013595E-2</v>
      </c>
      <c r="W37" s="271">
        <v>1967941.3399999996</v>
      </c>
      <c r="X37" s="93">
        <f t="shared" si="9"/>
        <v>0.32193203177840651</v>
      </c>
      <c r="Y37" s="271">
        <v>1092110.8399999999</v>
      </c>
      <c r="Z37" s="93">
        <f t="shared" si="10"/>
        <v>0.178656474409152</v>
      </c>
      <c r="AA37" s="271">
        <v>1103266.45</v>
      </c>
      <c r="AB37" s="93">
        <f t="shared" si="11"/>
        <v>0.18048140085387393</v>
      </c>
    </row>
    <row r="38" spans="2:28" ht="12" hidden="1" customHeight="1" x14ac:dyDescent="0.25">
      <c r="B38" s="446"/>
      <c r="C38" s="456" t="s">
        <v>671</v>
      </c>
      <c r="D38" s="82">
        <v>45901</v>
      </c>
      <c r="E38" s="82" t="s">
        <v>119</v>
      </c>
      <c r="F38" s="269">
        <f t="shared" si="14"/>
        <v>6002768.9399999995</v>
      </c>
      <c r="G38" s="479"/>
      <c r="H38" s="480">
        <f>SUM(F38:F67)</f>
        <v>169544862.83999997</v>
      </c>
      <c r="I38" s="271">
        <v>379960.04999999981</v>
      </c>
      <c r="J38" s="93">
        <f t="shared" si="1"/>
        <v>6.3297463853406261E-2</v>
      </c>
      <c r="K38" s="271">
        <v>1160941</v>
      </c>
      <c r="L38" s="93">
        <f t="shared" si="2"/>
        <v>0.19340091407882845</v>
      </c>
      <c r="M38" s="271">
        <f t="shared" si="3"/>
        <v>1540901.0499999998</v>
      </c>
      <c r="N38" s="93">
        <f t="shared" si="4"/>
        <v>0.25669837793223471</v>
      </c>
      <c r="O38" s="271">
        <v>236797.02000000002</v>
      </c>
      <c r="P38" s="93">
        <f t="shared" si="5"/>
        <v>3.944796515855898E-2</v>
      </c>
      <c r="Q38" s="271"/>
      <c r="R38" s="93">
        <f t="shared" si="6"/>
        <v>0</v>
      </c>
      <c r="S38" s="271"/>
      <c r="T38" s="93">
        <f t="shared" si="7"/>
        <v>0</v>
      </c>
      <c r="U38" s="271">
        <v>149127.97999999998</v>
      </c>
      <c r="V38" s="93">
        <f t="shared" si="8"/>
        <v>2.4843198445682634E-2</v>
      </c>
      <c r="W38" s="271">
        <v>1945256.3600000003</v>
      </c>
      <c r="X38" s="93">
        <f t="shared" si="9"/>
        <v>0.32405984295640744</v>
      </c>
      <c r="Y38" s="271">
        <v>1059370.0599999998</v>
      </c>
      <c r="Z38" s="93">
        <f t="shared" si="10"/>
        <v>0.17648023280402991</v>
      </c>
      <c r="AA38" s="271">
        <v>1071316.47</v>
      </c>
      <c r="AB38" s="93">
        <f t="shared" si="11"/>
        <v>0.17847038270308635</v>
      </c>
    </row>
    <row r="39" spans="2:28" ht="14.25" hidden="1" x14ac:dyDescent="0.25">
      <c r="B39" s="446"/>
      <c r="C39" s="456"/>
      <c r="D39" s="82">
        <v>45902</v>
      </c>
      <c r="E39" s="82" t="s">
        <v>120</v>
      </c>
      <c r="F39" s="269">
        <f t="shared" si="14"/>
        <v>6639488.3500000006</v>
      </c>
      <c r="G39" s="479">
        <f>SUM(F39:F45)</f>
        <v>40192282.859999999</v>
      </c>
      <c r="H39" s="480"/>
      <c r="I39" s="271">
        <v>642171.26999999979</v>
      </c>
      <c r="J39" s="93">
        <f t="shared" si="1"/>
        <v>9.6719993491667128E-2</v>
      </c>
      <c r="K39" s="271">
        <v>1150709.1300000001</v>
      </c>
      <c r="L39" s="93">
        <f t="shared" si="2"/>
        <v>0.17331292252361585</v>
      </c>
      <c r="M39" s="271">
        <f t="shared" si="3"/>
        <v>1792880.4</v>
      </c>
      <c r="N39" s="93">
        <f t="shared" si="4"/>
        <v>0.27003291601528295</v>
      </c>
      <c r="O39" s="271">
        <v>205950.87000000002</v>
      </c>
      <c r="P39" s="93">
        <f t="shared" si="5"/>
        <v>3.1019087487366405E-2</v>
      </c>
      <c r="Q39" s="271"/>
      <c r="R39" s="93">
        <f t="shared" si="6"/>
        <v>0</v>
      </c>
      <c r="S39" s="271"/>
      <c r="T39" s="93">
        <f t="shared" si="7"/>
        <v>0</v>
      </c>
      <c r="U39" s="271">
        <v>140033.76</v>
      </c>
      <c r="V39" s="93">
        <f t="shared" si="8"/>
        <v>2.1091046872610295E-2</v>
      </c>
      <c r="W39" s="271">
        <v>2126449.5</v>
      </c>
      <c r="X39" s="93">
        <f t="shared" si="9"/>
        <v>0.32027309754975319</v>
      </c>
      <c r="Y39" s="271">
        <v>1042351.88</v>
      </c>
      <c r="Z39" s="93">
        <f t="shared" si="10"/>
        <v>0.15699280201312499</v>
      </c>
      <c r="AA39" s="271">
        <v>1331821.94</v>
      </c>
      <c r="AB39" s="93">
        <f t="shared" si="11"/>
        <v>0.20059105006186204</v>
      </c>
    </row>
    <row r="40" spans="2:28" ht="14.25" hidden="1" x14ac:dyDescent="0.25">
      <c r="B40" s="446"/>
      <c r="C40" s="456"/>
      <c r="D40" s="82">
        <v>45903</v>
      </c>
      <c r="E40" s="82" t="s">
        <v>114</v>
      </c>
      <c r="F40" s="269">
        <f t="shared" si="14"/>
        <v>6228436.4100000001</v>
      </c>
      <c r="G40" s="479"/>
      <c r="H40" s="480"/>
      <c r="I40" s="271">
        <v>596146.69999999972</v>
      </c>
      <c r="J40" s="93">
        <f t="shared" si="1"/>
        <v>9.5713700960784104E-2</v>
      </c>
      <c r="K40" s="271">
        <v>1051043.31</v>
      </c>
      <c r="L40" s="93">
        <f t="shared" si="2"/>
        <v>0.16874914357518503</v>
      </c>
      <c r="M40" s="271">
        <f t="shared" si="3"/>
        <v>1647190.0099999998</v>
      </c>
      <c r="N40" s="93">
        <f t="shared" si="4"/>
        <v>0.26446284453596913</v>
      </c>
      <c r="O40" s="271">
        <v>169696.08000000002</v>
      </c>
      <c r="P40" s="93">
        <f t="shared" si="5"/>
        <v>2.7245374092211373E-2</v>
      </c>
      <c r="Q40" s="271"/>
      <c r="R40" s="93">
        <f t="shared" si="6"/>
        <v>0</v>
      </c>
      <c r="S40" s="271"/>
      <c r="T40" s="93">
        <f t="shared" si="7"/>
        <v>0</v>
      </c>
      <c r="U40" s="271">
        <v>144052.54</v>
      </c>
      <c r="V40" s="93">
        <f t="shared" si="8"/>
        <v>2.3128202732987362E-2</v>
      </c>
      <c r="W40" s="271">
        <v>2021656.5800000003</v>
      </c>
      <c r="X40" s="93">
        <f t="shared" si="9"/>
        <v>0.3245849274071661</v>
      </c>
      <c r="Y40" s="271">
        <v>1018128.1100000001</v>
      </c>
      <c r="Z40" s="93">
        <f t="shared" si="10"/>
        <v>0.16346447855923443</v>
      </c>
      <c r="AA40" s="271">
        <v>1227713.0900000001</v>
      </c>
      <c r="AB40" s="93">
        <f t="shared" si="11"/>
        <v>0.19711417267243161</v>
      </c>
    </row>
    <row r="41" spans="2:28" ht="14.25" hidden="1" x14ac:dyDescent="0.25">
      <c r="B41" s="446"/>
      <c r="C41" s="456"/>
      <c r="D41" s="82">
        <v>45904</v>
      </c>
      <c r="E41" s="82" t="s">
        <v>115</v>
      </c>
      <c r="F41" s="269">
        <f t="shared" si="14"/>
        <v>5632441.8300000001</v>
      </c>
      <c r="G41" s="479"/>
      <c r="H41" s="480"/>
      <c r="I41" s="271">
        <v>465250.55999999971</v>
      </c>
      <c r="J41" s="93">
        <f t="shared" si="1"/>
        <v>8.2601928975447533E-2</v>
      </c>
      <c r="K41" s="271">
        <v>867218.43</v>
      </c>
      <c r="L41" s="93">
        <f t="shared" si="2"/>
        <v>0.15396846628418709</v>
      </c>
      <c r="M41" s="271">
        <f t="shared" ref="M41:M45" si="16">SUM(I41+K41)</f>
        <v>1332468.9899999998</v>
      </c>
      <c r="N41" s="93">
        <f t="shared" si="4"/>
        <v>0.23657039525963461</v>
      </c>
      <c r="O41" s="271">
        <v>155836.44</v>
      </c>
      <c r="P41" s="93">
        <f t="shared" si="5"/>
        <v>2.7667651917853895E-2</v>
      </c>
      <c r="Q41" s="271"/>
      <c r="R41" s="93">
        <f t="shared" si="6"/>
        <v>0</v>
      </c>
      <c r="S41" s="271"/>
      <c r="T41" s="93">
        <f t="shared" si="7"/>
        <v>0</v>
      </c>
      <c r="U41" s="271">
        <v>134755.46</v>
      </c>
      <c r="V41" s="93">
        <f t="shared" si="8"/>
        <v>2.3924873805576435E-2</v>
      </c>
      <c r="W41" s="271">
        <v>1911944.3399999999</v>
      </c>
      <c r="X41" s="93">
        <f t="shared" si="9"/>
        <v>0.33945212355615217</v>
      </c>
      <c r="Y41" s="271">
        <v>940100.69000000006</v>
      </c>
      <c r="Z41" s="93">
        <f t="shared" si="10"/>
        <v>0.16690819335101773</v>
      </c>
      <c r="AA41" s="271">
        <v>1157335.9099999999</v>
      </c>
      <c r="AB41" s="93">
        <f t="shared" si="11"/>
        <v>0.20547676210976509</v>
      </c>
    </row>
    <row r="42" spans="2:28" ht="14.25" hidden="1" x14ac:dyDescent="0.25">
      <c r="B42" s="446"/>
      <c r="C42" s="456"/>
      <c r="D42" s="82">
        <v>45905</v>
      </c>
      <c r="E42" s="82" t="s">
        <v>116</v>
      </c>
      <c r="F42" s="269">
        <f t="shared" si="14"/>
        <v>4472238.97</v>
      </c>
      <c r="G42" s="479"/>
      <c r="H42" s="480"/>
      <c r="I42" s="271">
        <v>213109.94000000006</v>
      </c>
      <c r="J42" s="93">
        <f t="shared" si="1"/>
        <v>4.765173360134646E-2</v>
      </c>
      <c r="K42" s="271">
        <v>821451.7300000001</v>
      </c>
      <c r="L42" s="93">
        <f t="shared" si="2"/>
        <v>0.18367795985642515</v>
      </c>
      <c r="M42" s="271">
        <f t="shared" si="16"/>
        <v>1034561.6700000002</v>
      </c>
      <c r="N42" s="93">
        <f t="shared" si="4"/>
        <v>0.2313296934577716</v>
      </c>
      <c r="O42" s="271">
        <v>134793.45000000001</v>
      </c>
      <c r="P42" s="93">
        <f t="shared" si="5"/>
        <v>3.0140037440798923E-2</v>
      </c>
      <c r="Q42" s="271"/>
      <c r="R42" s="93">
        <f t="shared" si="6"/>
        <v>0</v>
      </c>
      <c r="S42" s="271"/>
      <c r="T42" s="93">
        <f t="shared" si="7"/>
        <v>0</v>
      </c>
      <c r="U42" s="271">
        <v>113346.4</v>
      </c>
      <c r="V42" s="93">
        <f t="shared" si="8"/>
        <v>2.5344441734963908E-2</v>
      </c>
      <c r="W42" s="271">
        <v>1463306.1199999996</v>
      </c>
      <c r="X42" s="93">
        <f t="shared" si="9"/>
        <v>0.32719765867073058</v>
      </c>
      <c r="Y42" s="271">
        <v>776924.22999999986</v>
      </c>
      <c r="Z42" s="93">
        <f t="shared" si="10"/>
        <v>0.17372153751435154</v>
      </c>
      <c r="AA42" s="271">
        <v>949307.1</v>
      </c>
      <c r="AB42" s="93">
        <f t="shared" si="11"/>
        <v>0.21226663118138342</v>
      </c>
    </row>
    <row r="43" spans="2:28" ht="14.25" hidden="1" x14ac:dyDescent="0.25">
      <c r="B43" s="446"/>
      <c r="C43" s="456"/>
      <c r="D43" s="82">
        <v>45906</v>
      </c>
      <c r="E43" s="82" t="s">
        <v>117</v>
      </c>
      <c r="F43" s="269">
        <f t="shared" si="14"/>
        <v>4788156.05</v>
      </c>
      <c r="G43" s="479"/>
      <c r="H43" s="480"/>
      <c r="I43" s="271">
        <v>217977.3899999999</v>
      </c>
      <c r="J43" s="93">
        <f t="shared" si="1"/>
        <v>4.5524286953847276E-2</v>
      </c>
      <c r="K43" s="271">
        <v>984321.10000000009</v>
      </c>
      <c r="L43" s="93">
        <f t="shared" si="2"/>
        <v>0.20557414790188389</v>
      </c>
      <c r="M43" s="271">
        <f t="shared" si="16"/>
        <v>1202298.49</v>
      </c>
      <c r="N43" s="93">
        <f t="shared" si="4"/>
        <v>0.25109843485573113</v>
      </c>
      <c r="O43" s="271">
        <v>134032.86000000002</v>
      </c>
      <c r="P43" s="93">
        <f t="shared" si="5"/>
        <v>2.7992583909206555E-2</v>
      </c>
      <c r="Q43" s="271"/>
      <c r="R43" s="93">
        <f t="shared" si="6"/>
        <v>0</v>
      </c>
      <c r="S43" s="271"/>
      <c r="T43" s="93">
        <f t="shared" si="7"/>
        <v>0</v>
      </c>
      <c r="U43" s="271">
        <v>125778.06</v>
      </c>
      <c r="V43" s="93">
        <f t="shared" si="8"/>
        <v>2.6268579947389143E-2</v>
      </c>
      <c r="W43" s="271">
        <v>1488353.93</v>
      </c>
      <c r="X43" s="93">
        <f t="shared" si="9"/>
        <v>0.31084073168417309</v>
      </c>
      <c r="Y43" s="271">
        <v>828963.21</v>
      </c>
      <c r="Z43" s="93">
        <f t="shared" si="10"/>
        <v>0.17312785994098917</v>
      </c>
      <c r="AA43" s="271">
        <v>1008729.5</v>
      </c>
      <c r="AB43" s="93">
        <f t="shared" si="11"/>
        <v>0.21067180966251089</v>
      </c>
    </row>
    <row r="44" spans="2:28" ht="14.25" hidden="1" x14ac:dyDescent="0.25">
      <c r="B44" s="446"/>
      <c r="C44" s="456"/>
      <c r="D44" s="82">
        <v>45907</v>
      </c>
      <c r="E44" s="82" t="s">
        <v>118</v>
      </c>
      <c r="F44" s="269">
        <f t="shared" si="14"/>
        <v>6259452.25</v>
      </c>
      <c r="G44" s="479"/>
      <c r="H44" s="480"/>
      <c r="I44" s="271">
        <v>312789.85000000009</v>
      </c>
      <c r="J44" s="93">
        <f t="shared" si="1"/>
        <v>4.9970802157648875E-2</v>
      </c>
      <c r="K44" s="271">
        <v>1131246.92</v>
      </c>
      <c r="L44" s="93">
        <f t="shared" si="2"/>
        <v>0.18072618414814171</v>
      </c>
      <c r="M44" s="271">
        <f t="shared" si="16"/>
        <v>1444036.77</v>
      </c>
      <c r="N44" s="93">
        <f t="shared" si="4"/>
        <v>0.23069698630579058</v>
      </c>
      <c r="O44" s="271">
        <v>165132.54</v>
      </c>
      <c r="P44" s="93">
        <f t="shared" si="5"/>
        <v>2.6381308364481895E-2</v>
      </c>
      <c r="Q44" s="271"/>
      <c r="R44" s="93">
        <f t="shared" si="6"/>
        <v>0</v>
      </c>
      <c r="S44" s="271"/>
      <c r="T44" s="93">
        <f t="shared" si="7"/>
        <v>0</v>
      </c>
      <c r="U44" s="271">
        <v>153323.6</v>
      </c>
      <c r="V44" s="93">
        <f t="shared" si="8"/>
        <v>2.4494731148400405E-2</v>
      </c>
      <c r="W44" s="271">
        <v>2152649.48</v>
      </c>
      <c r="X44" s="93">
        <f t="shared" si="9"/>
        <v>0.34390381043325319</v>
      </c>
      <c r="Y44" s="271">
        <v>1064588.94</v>
      </c>
      <c r="Z44" s="93">
        <f t="shared" si="10"/>
        <v>0.17007701272902911</v>
      </c>
      <c r="AA44" s="271">
        <v>1279720.9200000002</v>
      </c>
      <c r="AB44" s="93">
        <f t="shared" si="11"/>
        <v>0.20444615101904487</v>
      </c>
    </row>
    <row r="45" spans="2:28" ht="14.25" hidden="1" x14ac:dyDescent="0.25">
      <c r="B45" s="446"/>
      <c r="C45" s="456"/>
      <c r="D45" s="82">
        <v>45908</v>
      </c>
      <c r="E45" s="82" t="s">
        <v>119</v>
      </c>
      <c r="F45" s="269">
        <f t="shared" si="14"/>
        <v>6172069</v>
      </c>
      <c r="G45" s="479"/>
      <c r="H45" s="480"/>
      <c r="I45" s="271">
        <v>322882.82000000007</v>
      </c>
      <c r="J45" s="93">
        <f t="shared" si="1"/>
        <v>5.2313546721528888E-2</v>
      </c>
      <c r="K45" s="271">
        <v>1137243.08</v>
      </c>
      <c r="L45" s="93">
        <f t="shared" si="2"/>
        <v>0.18425637820964089</v>
      </c>
      <c r="M45" s="271">
        <f t="shared" si="16"/>
        <v>1460125.9000000001</v>
      </c>
      <c r="N45" s="93">
        <f t="shared" si="4"/>
        <v>0.23656992493116979</v>
      </c>
      <c r="O45" s="271">
        <v>143582.49000000002</v>
      </c>
      <c r="P45" s="93">
        <f t="shared" si="5"/>
        <v>2.3263267147531894E-2</v>
      </c>
      <c r="Q45" s="271"/>
      <c r="R45" s="93">
        <f t="shared" si="6"/>
        <v>0</v>
      </c>
      <c r="S45" s="271"/>
      <c r="T45" s="93">
        <f t="shared" si="7"/>
        <v>0</v>
      </c>
      <c r="U45" s="271">
        <v>147956.78</v>
      </c>
      <c r="V45" s="93">
        <f t="shared" si="8"/>
        <v>2.3971990591809652E-2</v>
      </c>
      <c r="W45" s="271">
        <v>2107042.98</v>
      </c>
      <c r="X45" s="93">
        <f t="shared" si="9"/>
        <v>0.34138357494059124</v>
      </c>
      <c r="Y45" s="271">
        <v>1070586</v>
      </c>
      <c r="Z45" s="93">
        <f t="shared" si="10"/>
        <v>0.17345658319762788</v>
      </c>
      <c r="AA45" s="271">
        <v>1242774.8500000001</v>
      </c>
      <c r="AB45" s="93">
        <f t="shared" si="11"/>
        <v>0.20135465919126957</v>
      </c>
    </row>
    <row r="46" spans="2:28" ht="14.25" hidden="1" x14ac:dyDescent="0.25">
      <c r="B46" s="90"/>
      <c r="C46" s="456"/>
      <c r="D46" s="220">
        <v>45909</v>
      </c>
      <c r="E46" s="220" t="s">
        <v>120</v>
      </c>
      <c r="F46" s="269">
        <f t="shared" si="14"/>
        <v>5945144.4500000002</v>
      </c>
      <c r="G46" s="479">
        <f t="shared" ref="G46" si="17">SUM(F46:F52)</f>
        <v>39067121.450000003</v>
      </c>
      <c r="H46" s="480"/>
      <c r="I46" s="271">
        <v>314020.33999999985</v>
      </c>
      <c r="J46" s="93">
        <f t="shared" ref="J46:J67" si="18">I46/$F46</f>
        <v>5.2819631657562136E-2</v>
      </c>
      <c r="K46" s="271">
        <v>1114846.98</v>
      </c>
      <c r="L46" s="93">
        <f t="shared" ref="L46:L67" si="19">K46/$F46</f>
        <v>0.18752226953879983</v>
      </c>
      <c r="M46" s="271">
        <f t="shared" ref="M46:M67" si="20">SUM(I46+K46)</f>
        <v>1428867.3199999998</v>
      </c>
      <c r="N46" s="93">
        <f t="shared" ref="N46:N67" si="21">M46/$F46</f>
        <v>0.24034190119636198</v>
      </c>
      <c r="O46" s="271">
        <v>129807.36000000002</v>
      </c>
      <c r="P46" s="93">
        <f t="shared" ref="P46:P67" si="22">O46/$F46</f>
        <v>2.183418100127071E-2</v>
      </c>
      <c r="Q46" s="271"/>
      <c r="R46" s="93">
        <f t="shared" ref="R46:R67" si="23">Q46/$F46</f>
        <v>0</v>
      </c>
      <c r="S46" s="271"/>
      <c r="T46" s="93">
        <f t="shared" ref="T46:T67" si="24">S46/$F46</f>
        <v>0</v>
      </c>
      <c r="U46" s="271">
        <v>138142.35999999999</v>
      </c>
      <c r="V46" s="93">
        <f t="shared" ref="V46:V67" si="25">U46/$F46</f>
        <v>2.3236165439176164E-2</v>
      </c>
      <c r="W46" s="271">
        <v>2051082.07</v>
      </c>
      <c r="X46" s="93">
        <f t="shared" ref="X46:X67" si="26">W46/$F46</f>
        <v>0.34500121691744595</v>
      </c>
      <c r="Y46" s="271">
        <v>1025802.74</v>
      </c>
      <c r="Z46" s="93">
        <f t="shared" ref="Z46:Z67" si="27">Y46/$F46</f>
        <v>0.17254462841521032</v>
      </c>
      <c r="AA46" s="271">
        <v>1171442.5999999999</v>
      </c>
      <c r="AB46" s="93">
        <f t="shared" ref="AB46:AB67" si="28">AA46/$F46</f>
        <v>0.19704190703053479</v>
      </c>
    </row>
    <row r="47" spans="2:28" ht="14.25" hidden="1" x14ac:dyDescent="0.25">
      <c r="B47" s="90"/>
      <c r="C47" s="456"/>
      <c r="D47" s="220">
        <v>45910</v>
      </c>
      <c r="E47" s="220" t="s">
        <v>114</v>
      </c>
      <c r="F47" s="269">
        <f t="shared" si="14"/>
        <v>5803938.3199999994</v>
      </c>
      <c r="G47" s="479"/>
      <c r="H47" s="480"/>
      <c r="I47" s="271">
        <v>283514.43999999994</v>
      </c>
      <c r="J47" s="93">
        <f t="shared" si="18"/>
        <v>4.884863076904649E-2</v>
      </c>
      <c r="K47" s="271">
        <v>995899.73</v>
      </c>
      <c r="L47" s="93">
        <f t="shared" si="19"/>
        <v>0.17159033661129605</v>
      </c>
      <c r="M47" s="271">
        <f t="shared" si="20"/>
        <v>1279414.17</v>
      </c>
      <c r="N47" s="93">
        <f t="shared" si="21"/>
        <v>0.22043896738034255</v>
      </c>
      <c r="O47" s="271">
        <v>103271.22</v>
      </c>
      <c r="P47" s="93">
        <f t="shared" si="22"/>
        <v>1.7793300739281464E-2</v>
      </c>
      <c r="Q47" s="271"/>
      <c r="R47" s="93">
        <f t="shared" si="23"/>
        <v>0</v>
      </c>
      <c r="S47" s="271"/>
      <c r="T47" s="93">
        <f t="shared" si="24"/>
        <v>0</v>
      </c>
      <c r="U47" s="271">
        <v>135729.44</v>
      </c>
      <c r="V47" s="93">
        <f t="shared" si="25"/>
        <v>2.3385748179350054E-2</v>
      </c>
      <c r="W47" s="271">
        <v>2047567.1599999997</v>
      </c>
      <c r="X47" s="93">
        <f t="shared" si="26"/>
        <v>0.35278926947659223</v>
      </c>
      <c r="Y47" s="271">
        <v>1035902.73</v>
      </c>
      <c r="Z47" s="93">
        <f t="shared" si="27"/>
        <v>0.17848272550215524</v>
      </c>
      <c r="AA47" s="271">
        <v>1202053.5999999999</v>
      </c>
      <c r="AB47" s="93">
        <f t="shared" si="28"/>
        <v>0.20710998872227848</v>
      </c>
    </row>
    <row r="48" spans="2:28" ht="14.25" hidden="1" x14ac:dyDescent="0.25">
      <c r="B48" s="90"/>
      <c r="C48" s="456"/>
      <c r="D48" s="220">
        <v>45911</v>
      </c>
      <c r="E48" s="220" t="s">
        <v>115</v>
      </c>
      <c r="F48" s="269">
        <f t="shared" si="14"/>
        <v>5409403.6099999994</v>
      </c>
      <c r="G48" s="479"/>
      <c r="H48" s="480"/>
      <c r="I48" s="271">
        <v>255949.71000000008</v>
      </c>
      <c r="J48" s="93">
        <f t="shared" si="18"/>
        <v>4.7315698449056955E-2</v>
      </c>
      <c r="K48" s="271">
        <v>870039.29999999993</v>
      </c>
      <c r="L48" s="93">
        <f t="shared" si="19"/>
        <v>0.16083830357779497</v>
      </c>
      <c r="M48" s="271">
        <f t="shared" si="20"/>
        <v>1125989.01</v>
      </c>
      <c r="N48" s="93">
        <f t="shared" si="21"/>
        <v>0.20815400202685191</v>
      </c>
      <c r="O48" s="271">
        <v>91270.8</v>
      </c>
      <c r="P48" s="93">
        <f t="shared" si="22"/>
        <v>1.6872617867018432E-2</v>
      </c>
      <c r="Q48" s="271"/>
      <c r="R48" s="93">
        <f t="shared" si="23"/>
        <v>0</v>
      </c>
      <c r="S48" s="271"/>
      <c r="T48" s="93">
        <f t="shared" si="24"/>
        <v>0</v>
      </c>
      <c r="U48" s="271">
        <v>125574.18</v>
      </c>
      <c r="V48" s="93">
        <f t="shared" si="25"/>
        <v>2.321405261161498E-2</v>
      </c>
      <c r="W48" s="271">
        <v>1959659.91</v>
      </c>
      <c r="X48" s="93">
        <f t="shared" si="26"/>
        <v>0.36226912452554083</v>
      </c>
      <c r="Y48" s="271">
        <v>964635.80000000016</v>
      </c>
      <c r="Z48" s="93">
        <f t="shared" si="27"/>
        <v>0.17832572119720241</v>
      </c>
      <c r="AA48" s="271">
        <v>1142273.9099999999</v>
      </c>
      <c r="AB48" s="93">
        <f t="shared" si="28"/>
        <v>0.21116448177177152</v>
      </c>
    </row>
    <row r="49" spans="1:32" ht="14.25" hidden="1" x14ac:dyDescent="0.25">
      <c r="B49" s="90"/>
      <c r="C49" s="456"/>
      <c r="D49" s="220">
        <v>45912</v>
      </c>
      <c r="E49" s="220" t="s">
        <v>116</v>
      </c>
      <c r="F49" s="269">
        <f t="shared" si="14"/>
        <v>4572248.96</v>
      </c>
      <c r="G49" s="479"/>
      <c r="H49" s="480"/>
      <c r="I49" s="271">
        <v>388822.82000000018</v>
      </c>
      <c r="J49" s="93">
        <f t="shared" si="18"/>
        <v>8.5039730644938499E-2</v>
      </c>
      <c r="K49" s="271">
        <v>853762.78999999992</v>
      </c>
      <c r="L49" s="93">
        <f t="shared" si="19"/>
        <v>0.18672710026708605</v>
      </c>
      <c r="M49" s="271">
        <f t="shared" si="20"/>
        <v>1242585.6100000001</v>
      </c>
      <c r="N49" s="93">
        <f t="shared" si="21"/>
        <v>0.27176683091202453</v>
      </c>
      <c r="O49" s="271">
        <v>83918.430000000008</v>
      </c>
      <c r="P49" s="93">
        <f t="shared" si="22"/>
        <v>1.8353862778285809E-2</v>
      </c>
      <c r="Q49" s="271"/>
      <c r="R49" s="93">
        <f t="shared" si="23"/>
        <v>0</v>
      </c>
      <c r="S49" s="271"/>
      <c r="T49" s="93">
        <f t="shared" si="24"/>
        <v>0</v>
      </c>
      <c r="U49" s="271">
        <v>109971.8</v>
      </c>
      <c r="V49" s="93">
        <f t="shared" si="25"/>
        <v>2.4052014875410459E-2</v>
      </c>
      <c r="W49" s="271">
        <v>1480003.3900000001</v>
      </c>
      <c r="X49" s="93">
        <f t="shared" si="26"/>
        <v>0.32369265167922967</v>
      </c>
      <c r="Y49" s="271">
        <v>815398.47999999986</v>
      </c>
      <c r="Z49" s="93">
        <f t="shared" si="27"/>
        <v>0.17833641324727861</v>
      </c>
      <c r="AA49" s="271">
        <v>840371.25</v>
      </c>
      <c r="AB49" s="93">
        <f t="shared" si="28"/>
        <v>0.18379822650777092</v>
      </c>
    </row>
    <row r="50" spans="1:32" s="80" customFormat="1" ht="14.25" hidden="1" x14ac:dyDescent="0.25">
      <c r="A50" s="73"/>
      <c r="B50" s="90"/>
      <c r="C50" s="456"/>
      <c r="D50" s="220">
        <v>45913</v>
      </c>
      <c r="E50" s="220" t="s">
        <v>117</v>
      </c>
      <c r="F50" s="269">
        <f t="shared" si="14"/>
        <v>4851151.87</v>
      </c>
      <c r="G50" s="479"/>
      <c r="H50" s="480"/>
      <c r="I50" s="271">
        <v>413740.66999999981</v>
      </c>
      <c r="J50" s="93">
        <f t="shared" si="18"/>
        <v>8.5287099041077799E-2</v>
      </c>
      <c r="K50" s="271">
        <v>1021955.41</v>
      </c>
      <c r="L50" s="93">
        <f t="shared" si="19"/>
        <v>0.21066242356168496</v>
      </c>
      <c r="M50" s="271">
        <f t="shared" si="20"/>
        <v>1435696.0799999998</v>
      </c>
      <c r="N50" s="93">
        <f t="shared" si="21"/>
        <v>0.29594952260276275</v>
      </c>
      <c r="O50" s="271">
        <v>88650.99</v>
      </c>
      <c r="P50" s="93">
        <f t="shared" si="22"/>
        <v>1.827421453206329E-2</v>
      </c>
      <c r="Q50" s="271"/>
      <c r="R50" s="93">
        <f t="shared" si="23"/>
        <v>0</v>
      </c>
      <c r="S50" s="271"/>
      <c r="T50" s="93">
        <f t="shared" si="24"/>
        <v>0</v>
      </c>
      <c r="U50" s="271">
        <v>123745.42</v>
      </c>
      <c r="V50" s="93">
        <f t="shared" si="25"/>
        <v>2.5508461354354587E-2</v>
      </c>
      <c r="W50" s="271">
        <v>1481534.55</v>
      </c>
      <c r="X50" s="93">
        <f t="shared" si="26"/>
        <v>0.3053985094059733</v>
      </c>
      <c r="Y50" s="271">
        <v>859835.53999999992</v>
      </c>
      <c r="Z50" s="93">
        <f t="shared" si="27"/>
        <v>0.17724358318223501</v>
      </c>
      <c r="AA50" s="271">
        <v>861689.28999999992</v>
      </c>
      <c r="AB50" s="93">
        <f t="shared" si="28"/>
        <v>0.17762570892261098</v>
      </c>
      <c r="AC50" s="73"/>
      <c r="AD50" s="73"/>
      <c r="AE50" s="73"/>
      <c r="AF50" s="73"/>
    </row>
    <row r="51" spans="1:32" s="80" customFormat="1" ht="14.25" hidden="1" x14ac:dyDescent="0.25">
      <c r="A51" s="73"/>
      <c r="B51" s="90"/>
      <c r="C51" s="456"/>
      <c r="D51" s="220">
        <v>45914</v>
      </c>
      <c r="E51" s="220" t="s">
        <v>118</v>
      </c>
      <c r="F51" s="269">
        <f t="shared" si="14"/>
        <v>6253868.8199999994</v>
      </c>
      <c r="G51" s="479"/>
      <c r="H51" s="480"/>
      <c r="I51" s="271">
        <v>421877.57000000007</v>
      </c>
      <c r="J51" s="93">
        <f t="shared" si="18"/>
        <v>6.745865353792313E-2</v>
      </c>
      <c r="K51" s="271">
        <v>1184972.56</v>
      </c>
      <c r="L51" s="93">
        <f t="shared" si="19"/>
        <v>0.18947832039751678</v>
      </c>
      <c r="M51" s="271">
        <f t="shared" si="20"/>
        <v>1606850.1300000001</v>
      </c>
      <c r="N51" s="93">
        <f t="shared" si="21"/>
        <v>0.25693697393543991</v>
      </c>
      <c r="O51" s="271">
        <v>106144.56000000001</v>
      </c>
      <c r="P51" s="93">
        <f t="shared" si="22"/>
        <v>1.6972623356049227E-2</v>
      </c>
      <c r="Q51" s="271"/>
      <c r="R51" s="93">
        <f t="shared" si="23"/>
        <v>0</v>
      </c>
      <c r="S51" s="271"/>
      <c r="T51" s="93">
        <f t="shared" si="24"/>
        <v>0</v>
      </c>
      <c r="U51" s="271">
        <v>148645.22</v>
      </c>
      <c r="V51" s="93">
        <f t="shared" si="25"/>
        <v>2.3768522218539277E-2</v>
      </c>
      <c r="W51" s="271">
        <v>2180734.3899999997</v>
      </c>
      <c r="X51" s="93">
        <f t="shared" si="26"/>
        <v>0.34870165217184712</v>
      </c>
      <c r="Y51" s="271">
        <v>1068612.3399999999</v>
      </c>
      <c r="Z51" s="93">
        <f t="shared" si="27"/>
        <v>0.17087220259282637</v>
      </c>
      <c r="AA51" s="271">
        <v>1142882.18</v>
      </c>
      <c r="AB51" s="93">
        <f t="shared" si="28"/>
        <v>0.18274802572529816</v>
      </c>
      <c r="AC51" s="73"/>
      <c r="AD51" s="73"/>
      <c r="AE51" s="73"/>
      <c r="AF51" s="73"/>
    </row>
    <row r="52" spans="1:32" s="80" customFormat="1" ht="14.25" hidden="1" x14ac:dyDescent="0.25">
      <c r="A52" s="73"/>
      <c r="B52" s="90"/>
      <c r="C52" s="456"/>
      <c r="D52" s="220">
        <v>45915</v>
      </c>
      <c r="E52" s="220" t="s">
        <v>119</v>
      </c>
      <c r="F52" s="269">
        <f t="shared" si="14"/>
        <v>6231365.4199999999</v>
      </c>
      <c r="G52" s="479"/>
      <c r="H52" s="480"/>
      <c r="I52" s="271">
        <v>424396.27</v>
      </c>
      <c r="J52" s="93">
        <f t="shared" si="18"/>
        <v>6.8106464858868773E-2</v>
      </c>
      <c r="K52" s="271">
        <v>1170838.8700000001</v>
      </c>
      <c r="L52" s="93">
        <f t="shared" si="19"/>
        <v>0.18789443261377539</v>
      </c>
      <c r="M52" s="271">
        <f t="shared" si="20"/>
        <v>1595235.1400000001</v>
      </c>
      <c r="N52" s="93">
        <f t="shared" si="21"/>
        <v>0.25600089747264415</v>
      </c>
      <c r="O52" s="271">
        <v>92453.94</v>
      </c>
      <c r="P52" s="93">
        <f t="shared" si="22"/>
        <v>1.4836867005626513E-2</v>
      </c>
      <c r="Q52" s="271"/>
      <c r="R52" s="93">
        <f t="shared" si="23"/>
        <v>0</v>
      </c>
      <c r="S52" s="271"/>
      <c r="T52" s="93">
        <f t="shared" si="24"/>
        <v>0</v>
      </c>
      <c r="U52" s="271">
        <v>145785.91999999998</v>
      </c>
      <c r="V52" s="93">
        <f t="shared" si="25"/>
        <v>2.3395501655558499E-2</v>
      </c>
      <c r="W52" s="271">
        <v>2190550.8699999996</v>
      </c>
      <c r="X52" s="93">
        <f t="shared" si="26"/>
        <v>0.35153625607788536</v>
      </c>
      <c r="Y52" s="271">
        <v>1081349.9299999997</v>
      </c>
      <c r="Z52" s="93">
        <f t="shared" si="27"/>
        <v>0.17353338427711718</v>
      </c>
      <c r="AA52" s="271">
        <v>1125989.6199999999</v>
      </c>
      <c r="AB52" s="93">
        <f t="shared" si="28"/>
        <v>0.18069709351116819</v>
      </c>
      <c r="AC52" s="73"/>
      <c r="AD52" s="73"/>
      <c r="AE52" s="73"/>
      <c r="AF52" s="73"/>
    </row>
    <row r="53" spans="1:32" s="80" customFormat="1" ht="14.25" hidden="1" x14ac:dyDescent="0.25">
      <c r="A53" s="73"/>
      <c r="B53" s="90"/>
      <c r="C53" s="456"/>
      <c r="D53" s="220">
        <v>45916</v>
      </c>
      <c r="E53" s="220" t="s">
        <v>120</v>
      </c>
      <c r="F53" s="269">
        <f t="shared" si="14"/>
        <v>6265697.0700000003</v>
      </c>
      <c r="G53" s="479">
        <f t="shared" ref="G53" si="29">SUM(F53:F59)</f>
        <v>40141736.860000007</v>
      </c>
      <c r="H53" s="480"/>
      <c r="I53" s="271">
        <v>493887.41999999993</v>
      </c>
      <c r="J53" s="93">
        <f t="shared" si="18"/>
        <v>7.882401821893377E-2</v>
      </c>
      <c r="K53" s="271">
        <v>1126165.3</v>
      </c>
      <c r="L53" s="93">
        <f t="shared" si="19"/>
        <v>0.17973503784471981</v>
      </c>
      <c r="M53" s="271">
        <f t="shared" si="20"/>
        <v>1620052.72</v>
      </c>
      <c r="N53" s="93">
        <f t="shared" si="21"/>
        <v>0.25855905606365359</v>
      </c>
      <c r="O53" s="271"/>
      <c r="P53" s="93">
        <f t="shared" si="22"/>
        <v>0</v>
      </c>
      <c r="Q53" s="271"/>
      <c r="R53" s="93">
        <f t="shared" si="23"/>
        <v>0</v>
      </c>
      <c r="S53" s="271"/>
      <c r="T53" s="93">
        <f t="shared" si="24"/>
        <v>0</v>
      </c>
      <c r="U53" s="271">
        <v>135764.26</v>
      </c>
      <c r="V53" s="93">
        <f t="shared" si="25"/>
        <v>2.1667862088327869E-2</v>
      </c>
      <c r="W53" s="271">
        <v>2488659.6300000004</v>
      </c>
      <c r="X53" s="93">
        <f t="shared" si="26"/>
        <v>0.39718799076891859</v>
      </c>
      <c r="Y53" s="271">
        <v>934205.78999999992</v>
      </c>
      <c r="Z53" s="93">
        <f t="shared" si="27"/>
        <v>0.14909846096341836</v>
      </c>
      <c r="AA53" s="271">
        <v>1087014.67</v>
      </c>
      <c r="AB53" s="93">
        <f t="shared" si="28"/>
        <v>0.17348663011568158</v>
      </c>
      <c r="AC53" s="73"/>
      <c r="AD53" s="73"/>
      <c r="AE53" s="73"/>
      <c r="AF53" s="73"/>
    </row>
    <row r="54" spans="1:32" s="80" customFormat="1" ht="14.25" hidden="1" x14ac:dyDescent="0.25">
      <c r="A54" s="73"/>
      <c r="B54" s="90"/>
      <c r="C54" s="456"/>
      <c r="D54" s="220">
        <v>45917</v>
      </c>
      <c r="E54" s="220" t="s">
        <v>114</v>
      </c>
      <c r="F54" s="269">
        <f t="shared" si="14"/>
        <v>6072276.2599999998</v>
      </c>
      <c r="G54" s="479"/>
      <c r="H54" s="480"/>
      <c r="I54" s="271">
        <v>493443.18999999983</v>
      </c>
      <c r="J54" s="93">
        <f t="shared" si="18"/>
        <v>8.1261650305745448E-2</v>
      </c>
      <c r="K54" s="271">
        <v>1002641.14</v>
      </c>
      <c r="L54" s="93">
        <f t="shared" si="19"/>
        <v>0.1651178400107903</v>
      </c>
      <c r="M54" s="271">
        <f t="shared" si="20"/>
        <v>1496084.3299999998</v>
      </c>
      <c r="N54" s="93">
        <f t="shared" si="21"/>
        <v>0.24637949031653575</v>
      </c>
      <c r="O54" s="271"/>
      <c r="P54" s="93">
        <f t="shared" si="22"/>
        <v>0</v>
      </c>
      <c r="Q54" s="271"/>
      <c r="R54" s="93">
        <f t="shared" si="23"/>
        <v>0</v>
      </c>
      <c r="S54" s="271"/>
      <c r="T54" s="93">
        <f t="shared" si="24"/>
        <v>0</v>
      </c>
      <c r="U54" s="271">
        <v>141313.9</v>
      </c>
      <c r="V54" s="93">
        <f t="shared" si="25"/>
        <v>2.3271981370623609E-2</v>
      </c>
      <c r="W54" s="271">
        <v>2358303.2099999995</v>
      </c>
      <c r="X54" s="93">
        <f t="shared" si="26"/>
        <v>0.38837218680824637</v>
      </c>
      <c r="Y54" s="271">
        <v>962509.34000000008</v>
      </c>
      <c r="Z54" s="93">
        <f t="shared" si="27"/>
        <v>0.15850881922819501</v>
      </c>
      <c r="AA54" s="271">
        <v>1114065.48</v>
      </c>
      <c r="AB54" s="93">
        <f t="shared" si="28"/>
        <v>0.1834675222763992</v>
      </c>
      <c r="AC54" s="73"/>
      <c r="AD54" s="73"/>
      <c r="AE54" s="73"/>
      <c r="AF54" s="73"/>
    </row>
    <row r="55" spans="1:32" s="80" customFormat="1" ht="14.25" hidden="1" x14ac:dyDescent="0.25">
      <c r="A55" s="73"/>
      <c r="B55" s="90"/>
      <c r="C55" s="456"/>
      <c r="D55" s="220">
        <v>45918</v>
      </c>
      <c r="E55" s="220" t="s">
        <v>115</v>
      </c>
      <c r="F55" s="269">
        <f t="shared" si="14"/>
        <v>5709151.7199999997</v>
      </c>
      <c r="G55" s="479"/>
      <c r="H55" s="480"/>
      <c r="I55" s="271">
        <v>504214.76</v>
      </c>
      <c r="J55" s="93">
        <f t="shared" si="18"/>
        <v>8.8316931258572345E-2</v>
      </c>
      <c r="K55" s="271">
        <v>851299.13000000012</v>
      </c>
      <c r="L55" s="93">
        <f t="shared" si="19"/>
        <v>0.1491113166633449</v>
      </c>
      <c r="M55" s="271">
        <f t="shared" si="20"/>
        <v>1355513.8900000001</v>
      </c>
      <c r="N55" s="93">
        <f t="shared" si="21"/>
        <v>0.23742824792191725</v>
      </c>
      <c r="O55" s="271"/>
      <c r="P55" s="93">
        <f t="shared" si="22"/>
        <v>0</v>
      </c>
      <c r="Q55" s="271"/>
      <c r="R55" s="93">
        <f t="shared" si="23"/>
        <v>0</v>
      </c>
      <c r="S55" s="271"/>
      <c r="T55" s="93">
        <f t="shared" si="24"/>
        <v>0</v>
      </c>
      <c r="U55" s="271">
        <v>131958.35999999999</v>
      </c>
      <c r="V55" s="93">
        <f t="shared" si="25"/>
        <v>2.3113479282347745E-2</v>
      </c>
      <c r="W55" s="271">
        <v>2253315.69</v>
      </c>
      <c r="X55" s="93">
        <f t="shared" si="26"/>
        <v>0.39468484995876063</v>
      </c>
      <c r="Y55" s="271">
        <v>909319.48</v>
      </c>
      <c r="Z55" s="93">
        <f t="shared" si="27"/>
        <v>0.15927400857372906</v>
      </c>
      <c r="AA55" s="271">
        <v>1059044.2999999998</v>
      </c>
      <c r="AB55" s="93">
        <f t="shared" si="28"/>
        <v>0.18549941426324537</v>
      </c>
      <c r="AC55" s="73"/>
      <c r="AD55" s="73"/>
      <c r="AE55" s="73"/>
      <c r="AF55" s="73"/>
    </row>
    <row r="56" spans="1:32" s="80" customFormat="1" ht="14.25" hidden="1" x14ac:dyDescent="0.25">
      <c r="A56" s="73"/>
      <c r="B56" s="90"/>
      <c r="C56" s="456"/>
      <c r="D56" s="220">
        <v>45919</v>
      </c>
      <c r="E56" s="220" t="s">
        <v>116</v>
      </c>
      <c r="F56" s="269">
        <f t="shared" si="14"/>
        <v>4674568.32</v>
      </c>
      <c r="G56" s="479"/>
      <c r="H56" s="480"/>
      <c r="I56" s="271">
        <v>432737.01</v>
      </c>
      <c r="J56" s="93">
        <f t="shared" si="18"/>
        <v>9.2572614277247306E-2</v>
      </c>
      <c r="K56" s="271">
        <v>802623.26</v>
      </c>
      <c r="L56" s="93">
        <f t="shared" si="19"/>
        <v>0.17169997421280603</v>
      </c>
      <c r="M56" s="271">
        <f t="shared" si="20"/>
        <v>1235360.27</v>
      </c>
      <c r="N56" s="93">
        <f t="shared" si="21"/>
        <v>0.26427258849005331</v>
      </c>
      <c r="O56" s="271"/>
      <c r="P56" s="93">
        <f t="shared" si="22"/>
        <v>0</v>
      </c>
      <c r="Q56" s="271"/>
      <c r="R56" s="93">
        <f t="shared" si="23"/>
        <v>0</v>
      </c>
      <c r="S56" s="271"/>
      <c r="T56" s="93">
        <f t="shared" si="24"/>
        <v>0</v>
      </c>
      <c r="U56" s="271">
        <v>108236.52</v>
      </c>
      <c r="V56" s="93">
        <f t="shared" si="25"/>
        <v>2.3154334815669139E-2</v>
      </c>
      <c r="W56" s="271">
        <v>1748366.98</v>
      </c>
      <c r="X56" s="93">
        <f t="shared" si="26"/>
        <v>0.374016777660445</v>
      </c>
      <c r="Y56" s="271">
        <v>737615.72</v>
      </c>
      <c r="Z56" s="93">
        <f t="shared" si="27"/>
        <v>0.15779333395217121</v>
      </c>
      <c r="AA56" s="271">
        <v>844988.83</v>
      </c>
      <c r="AB56" s="93">
        <f t="shared" si="28"/>
        <v>0.18076296508166126</v>
      </c>
      <c r="AC56" s="73"/>
      <c r="AD56" s="73"/>
      <c r="AE56" s="73"/>
      <c r="AF56" s="73"/>
    </row>
    <row r="57" spans="1:32" s="80" customFormat="1" ht="14.25" hidden="1" x14ac:dyDescent="0.25">
      <c r="A57" s="73"/>
      <c r="B57" s="90"/>
      <c r="C57" s="456"/>
      <c r="D57" s="220">
        <v>45920</v>
      </c>
      <c r="E57" s="220" t="s">
        <v>117</v>
      </c>
      <c r="F57" s="269">
        <f t="shared" si="14"/>
        <v>4900519.2600000007</v>
      </c>
      <c r="G57" s="479"/>
      <c r="H57" s="480"/>
      <c r="I57" s="271">
        <v>432171.78</v>
      </c>
      <c r="J57" s="93">
        <f t="shared" si="18"/>
        <v>8.8188976937109309E-2</v>
      </c>
      <c r="K57" s="271">
        <v>935026.19</v>
      </c>
      <c r="L57" s="93">
        <f t="shared" si="19"/>
        <v>0.19080145192613726</v>
      </c>
      <c r="M57" s="271">
        <f t="shared" si="20"/>
        <v>1367197.97</v>
      </c>
      <c r="N57" s="93">
        <f t="shared" si="21"/>
        <v>0.2789904288632466</v>
      </c>
      <c r="O57" s="271"/>
      <c r="P57" s="93">
        <f t="shared" si="22"/>
        <v>0</v>
      </c>
      <c r="Q57" s="271"/>
      <c r="R57" s="93">
        <f t="shared" si="23"/>
        <v>0</v>
      </c>
      <c r="S57" s="271"/>
      <c r="T57" s="93">
        <f t="shared" si="24"/>
        <v>0</v>
      </c>
      <c r="U57" s="271">
        <v>121231.14</v>
      </c>
      <c r="V57" s="93">
        <f t="shared" si="25"/>
        <v>2.4738427413098257E-2</v>
      </c>
      <c r="W57" s="271">
        <v>1781181.6200000003</v>
      </c>
      <c r="X57" s="93">
        <f t="shared" si="26"/>
        <v>0.36346793584482312</v>
      </c>
      <c r="Y57" s="271">
        <v>770785.95000000007</v>
      </c>
      <c r="Z57" s="93">
        <f t="shared" si="27"/>
        <v>0.15728658721769823</v>
      </c>
      <c r="AA57" s="271">
        <v>860122.58</v>
      </c>
      <c r="AB57" s="93">
        <f t="shared" si="28"/>
        <v>0.17551662066113374</v>
      </c>
      <c r="AC57" s="73"/>
      <c r="AD57" s="73"/>
      <c r="AE57" s="73"/>
      <c r="AF57" s="73"/>
    </row>
    <row r="58" spans="1:32" s="80" customFormat="1" ht="14.25" hidden="1" x14ac:dyDescent="0.25">
      <c r="A58" s="73"/>
      <c r="B58" s="90"/>
      <c r="C58" s="456"/>
      <c r="D58" s="220">
        <v>45921</v>
      </c>
      <c r="E58" s="220" t="s">
        <v>118</v>
      </c>
      <c r="F58" s="269">
        <f t="shared" si="14"/>
        <v>6327228.8800000008</v>
      </c>
      <c r="G58" s="479"/>
      <c r="H58" s="480"/>
      <c r="I58" s="271">
        <v>497964.59000000008</v>
      </c>
      <c r="J58" s="93">
        <f t="shared" si="18"/>
        <v>7.870184553842155E-2</v>
      </c>
      <c r="K58" s="271">
        <v>1091604.8500000001</v>
      </c>
      <c r="L58" s="93">
        <f t="shared" si="19"/>
        <v>0.17252495060681289</v>
      </c>
      <c r="M58" s="271">
        <f t="shared" si="20"/>
        <v>1589569.4400000002</v>
      </c>
      <c r="N58" s="93">
        <f t="shared" si="21"/>
        <v>0.25122679614523441</v>
      </c>
      <c r="O58" s="271"/>
      <c r="P58" s="93">
        <f t="shared" si="22"/>
        <v>0</v>
      </c>
      <c r="Q58" s="271"/>
      <c r="R58" s="93">
        <f t="shared" si="23"/>
        <v>0</v>
      </c>
      <c r="S58" s="271"/>
      <c r="T58" s="93">
        <f t="shared" si="24"/>
        <v>0</v>
      </c>
      <c r="U58" s="271">
        <v>148917.82</v>
      </c>
      <c r="V58" s="93">
        <f t="shared" si="25"/>
        <v>2.3536025458272974E-2</v>
      </c>
      <c r="W58" s="271">
        <v>2441037.16</v>
      </c>
      <c r="X58" s="93">
        <f t="shared" si="26"/>
        <v>0.38579877641473909</v>
      </c>
      <c r="Y58" s="271">
        <v>994244.43</v>
      </c>
      <c r="Z58" s="93">
        <f t="shared" si="27"/>
        <v>0.15713742127185384</v>
      </c>
      <c r="AA58" s="271">
        <v>1153460.0299999998</v>
      </c>
      <c r="AB58" s="93">
        <f t="shared" si="28"/>
        <v>0.18230098070989961</v>
      </c>
      <c r="AC58" s="73"/>
      <c r="AD58" s="73"/>
      <c r="AE58" s="73"/>
      <c r="AF58" s="73"/>
    </row>
    <row r="59" spans="1:32" s="80" customFormat="1" ht="14.25" hidden="1" x14ac:dyDescent="0.25">
      <c r="A59" s="73"/>
      <c r="B59" s="90"/>
      <c r="C59" s="456"/>
      <c r="D59" s="220">
        <v>45922</v>
      </c>
      <c r="E59" s="220" t="s">
        <v>119</v>
      </c>
      <c r="F59" s="269">
        <f t="shared" si="14"/>
        <v>6192295.3499999996</v>
      </c>
      <c r="G59" s="479"/>
      <c r="H59" s="480"/>
      <c r="I59" s="271">
        <v>478278.16000000015</v>
      </c>
      <c r="J59" s="93">
        <f t="shared" si="18"/>
        <v>7.7237620779829277E-2</v>
      </c>
      <c r="K59" s="271">
        <v>1084987.95</v>
      </c>
      <c r="L59" s="93">
        <f t="shared" si="19"/>
        <v>0.17521579457607753</v>
      </c>
      <c r="M59" s="271">
        <f t="shared" si="20"/>
        <v>1563266.11</v>
      </c>
      <c r="N59" s="93">
        <f t="shared" si="21"/>
        <v>0.25245341535590676</v>
      </c>
      <c r="O59" s="271"/>
      <c r="P59" s="93">
        <f t="shared" si="22"/>
        <v>0</v>
      </c>
      <c r="Q59" s="271"/>
      <c r="R59" s="93">
        <f t="shared" si="23"/>
        <v>0</v>
      </c>
      <c r="S59" s="271"/>
      <c r="T59" s="93">
        <f t="shared" si="24"/>
        <v>0</v>
      </c>
      <c r="U59" s="271">
        <v>146699.20000000001</v>
      </c>
      <c r="V59" s="93">
        <f t="shared" si="25"/>
        <v>2.3690601256608348E-2</v>
      </c>
      <c r="W59" s="271">
        <v>2374889.9299999997</v>
      </c>
      <c r="X59" s="93">
        <f t="shared" si="26"/>
        <v>0.38352336181768198</v>
      </c>
      <c r="Y59" s="271">
        <v>994117.98999999987</v>
      </c>
      <c r="Z59" s="93">
        <f t="shared" si="27"/>
        <v>0.16054111340151112</v>
      </c>
      <c r="AA59" s="271">
        <v>1113322.1199999999</v>
      </c>
      <c r="AB59" s="93">
        <f t="shared" si="28"/>
        <v>0.17979150816829173</v>
      </c>
      <c r="AC59" s="73"/>
      <c r="AD59" s="73"/>
      <c r="AE59" s="73"/>
      <c r="AF59" s="73"/>
    </row>
    <row r="60" spans="1:32" s="80" customFormat="1" ht="14.25" hidden="1" x14ac:dyDescent="0.25">
      <c r="A60" s="79"/>
      <c r="B60" s="90"/>
      <c r="C60" s="456"/>
      <c r="D60" s="220">
        <v>45923</v>
      </c>
      <c r="E60" s="220" t="s">
        <v>120</v>
      </c>
      <c r="F60" s="269">
        <f t="shared" si="14"/>
        <v>6204692.0999999996</v>
      </c>
      <c r="G60" s="479">
        <f t="shared" ref="G60" si="30">SUM(F60:F66)</f>
        <v>37900576.170000002</v>
      </c>
      <c r="H60" s="480"/>
      <c r="I60" s="271">
        <v>459354.59999999963</v>
      </c>
      <c r="J60" s="93">
        <f t="shared" si="18"/>
        <v>7.4033423834197934E-2</v>
      </c>
      <c r="K60" s="271">
        <v>1060456.9300000002</v>
      </c>
      <c r="L60" s="93">
        <f t="shared" si="19"/>
        <v>0.17091209570254101</v>
      </c>
      <c r="M60" s="271">
        <f t="shared" si="20"/>
        <v>1519811.5299999998</v>
      </c>
      <c r="N60" s="93">
        <f t="shared" si="21"/>
        <v>0.24494551953673896</v>
      </c>
      <c r="O60" s="271"/>
      <c r="P60" s="93">
        <f t="shared" si="22"/>
        <v>0</v>
      </c>
      <c r="Q60" s="271"/>
      <c r="R60" s="93">
        <f t="shared" si="23"/>
        <v>0</v>
      </c>
      <c r="S60" s="271"/>
      <c r="T60" s="93">
        <f t="shared" si="24"/>
        <v>0</v>
      </c>
      <c r="U60" s="271">
        <v>142903.32</v>
      </c>
      <c r="V60" s="93">
        <f t="shared" si="25"/>
        <v>2.3031492569953634E-2</v>
      </c>
      <c r="W60" s="271">
        <v>2527527.0900000003</v>
      </c>
      <c r="X60" s="93">
        <f t="shared" si="26"/>
        <v>0.40735737555776547</v>
      </c>
      <c r="Y60" s="271">
        <v>948669.59</v>
      </c>
      <c r="Z60" s="93">
        <f t="shared" si="27"/>
        <v>0.15289551434792389</v>
      </c>
      <c r="AA60" s="271">
        <v>1065780.5699999998</v>
      </c>
      <c r="AB60" s="93">
        <f t="shared" si="28"/>
        <v>0.17177009798761811</v>
      </c>
      <c r="AC60" s="79"/>
      <c r="AD60" s="79"/>
      <c r="AE60" s="79"/>
      <c r="AF60" s="79"/>
    </row>
    <row r="61" spans="1:32" s="80" customFormat="1" ht="14.25" hidden="1" x14ac:dyDescent="0.25">
      <c r="A61" s="73"/>
      <c r="B61" s="90"/>
      <c r="C61" s="456"/>
      <c r="D61" s="220">
        <v>45924</v>
      </c>
      <c r="E61" s="220" t="s">
        <v>114</v>
      </c>
      <c r="F61" s="269">
        <f t="shared" si="14"/>
        <v>6068582.8799999999</v>
      </c>
      <c r="G61" s="479"/>
      <c r="H61" s="480"/>
      <c r="I61" s="271">
        <v>489412.33000000019</v>
      </c>
      <c r="J61" s="93">
        <f t="shared" si="18"/>
        <v>8.0646889014721709E-2</v>
      </c>
      <c r="K61" s="271">
        <v>1024690.36</v>
      </c>
      <c r="L61" s="93">
        <f t="shared" si="19"/>
        <v>0.16885167101812737</v>
      </c>
      <c r="M61" s="271">
        <f t="shared" si="20"/>
        <v>1514102.6900000002</v>
      </c>
      <c r="N61" s="93">
        <f t="shared" si="21"/>
        <v>0.24949856003284909</v>
      </c>
      <c r="O61" s="271"/>
      <c r="P61" s="93">
        <f t="shared" si="22"/>
        <v>0</v>
      </c>
      <c r="Q61" s="271"/>
      <c r="R61" s="93">
        <f t="shared" si="23"/>
        <v>0</v>
      </c>
      <c r="S61" s="271"/>
      <c r="T61" s="93">
        <f t="shared" si="24"/>
        <v>0</v>
      </c>
      <c r="U61" s="271">
        <v>145280.98000000001</v>
      </c>
      <c r="V61" s="93">
        <f t="shared" si="25"/>
        <v>2.3939852659637734E-2</v>
      </c>
      <c r="W61" s="271">
        <v>2421645.5500000003</v>
      </c>
      <c r="X61" s="93">
        <f t="shared" si="26"/>
        <v>0.39904630090509702</v>
      </c>
      <c r="Y61" s="271">
        <v>933817.85999999987</v>
      </c>
      <c r="Z61" s="93">
        <f t="shared" si="27"/>
        <v>0.15387741725956289</v>
      </c>
      <c r="AA61" s="271">
        <v>1053735.8</v>
      </c>
      <c r="AB61" s="93">
        <f t="shared" si="28"/>
        <v>0.17363786914285334</v>
      </c>
      <c r="AC61" s="73"/>
      <c r="AD61" s="73"/>
      <c r="AE61" s="73"/>
      <c r="AF61" s="73"/>
    </row>
    <row r="62" spans="1:32" s="80" customFormat="1" ht="14.25" hidden="1" x14ac:dyDescent="0.25">
      <c r="A62" s="73"/>
      <c r="B62" s="90"/>
      <c r="C62" s="456"/>
      <c r="D62" s="220">
        <v>45925</v>
      </c>
      <c r="E62" s="220" t="s">
        <v>115</v>
      </c>
      <c r="F62" s="269">
        <f t="shared" si="14"/>
        <v>5545534.8899999997</v>
      </c>
      <c r="G62" s="479"/>
      <c r="H62" s="480"/>
      <c r="I62" s="271">
        <v>449514.74999999988</v>
      </c>
      <c r="J62" s="93">
        <f t="shared" si="18"/>
        <v>8.1058862475212004E-2</v>
      </c>
      <c r="K62" s="271">
        <v>921601.17</v>
      </c>
      <c r="L62" s="93">
        <f t="shared" si="19"/>
        <v>0.16618796712682843</v>
      </c>
      <c r="M62" s="271">
        <f t="shared" si="20"/>
        <v>1371115.92</v>
      </c>
      <c r="N62" s="93">
        <f t="shared" si="21"/>
        <v>0.24724682960204042</v>
      </c>
      <c r="O62" s="271"/>
      <c r="P62" s="93">
        <f t="shared" si="22"/>
        <v>0</v>
      </c>
      <c r="Q62" s="271"/>
      <c r="R62" s="93">
        <f t="shared" si="23"/>
        <v>0</v>
      </c>
      <c r="S62" s="271"/>
      <c r="T62" s="93">
        <f t="shared" si="24"/>
        <v>0</v>
      </c>
      <c r="U62" s="271">
        <v>136582.79999999999</v>
      </c>
      <c r="V62" s="93">
        <f t="shared" si="25"/>
        <v>2.4629328407308967E-2</v>
      </c>
      <c r="W62" s="271">
        <v>2222701.87</v>
      </c>
      <c r="X62" s="93">
        <f t="shared" si="26"/>
        <v>0.40080928424201118</v>
      </c>
      <c r="Y62" s="271">
        <v>883437.04000000015</v>
      </c>
      <c r="Z62" s="93">
        <f t="shared" si="27"/>
        <v>0.15930601060558836</v>
      </c>
      <c r="AA62" s="271">
        <v>931697.25999999989</v>
      </c>
      <c r="AB62" s="93">
        <f t="shared" si="28"/>
        <v>0.16800854714305113</v>
      </c>
      <c r="AC62" s="73"/>
      <c r="AD62" s="73"/>
      <c r="AE62" s="73"/>
      <c r="AF62" s="73"/>
    </row>
    <row r="63" spans="1:32" s="80" customFormat="1" ht="14.25" hidden="1" x14ac:dyDescent="0.25">
      <c r="A63" s="73"/>
      <c r="B63" s="90"/>
      <c r="C63" s="456"/>
      <c r="D63" s="220">
        <v>45926</v>
      </c>
      <c r="E63" s="220" t="s">
        <v>116</v>
      </c>
      <c r="F63" s="269">
        <f t="shared" si="14"/>
        <v>4389261.03</v>
      </c>
      <c r="G63" s="479"/>
      <c r="H63" s="480"/>
      <c r="I63" s="271">
        <v>337407.44999999995</v>
      </c>
      <c r="J63" s="93">
        <f t="shared" si="18"/>
        <v>7.6871128805934774E-2</v>
      </c>
      <c r="K63" s="271">
        <v>843606</v>
      </c>
      <c r="L63" s="93">
        <f t="shared" si="19"/>
        <v>0.19219772855477679</v>
      </c>
      <c r="M63" s="271">
        <f t="shared" si="20"/>
        <v>1181013.45</v>
      </c>
      <c r="N63" s="93">
        <f t="shared" si="21"/>
        <v>0.26906885736071157</v>
      </c>
      <c r="O63" s="271"/>
      <c r="P63" s="93">
        <f t="shared" si="22"/>
        <v>0</v>
      </c>
      <c r="Q63" s="271"/>
      <c r="R63" s="93">
        <f t="shared" si="23"/>
        <v>0</v>
      </c>
      <c r="S63" s="271"/>
      <c r="T63" s="93">
        <f t="shared" si="24"/>
        <v>0</v>
      </c>
      <c r="U63" s="271">
        <v>120682.14</v>
      </c>
      <c r="V63" s="93">
        <f t="shared" si="25"/>
        <v>2.7494865120837889E-2</v>
      </c>
      <c r="W63" s="271">
        <v>1616398.99</v>
      </c>
      <c r="X63" s="93">
        <f t="shared" si="26"/>
        <v>0.3682622152002657</v>
      </c>
      <c r="Y63" s="271">
        <v>750466.13000000012</v>
      </c>
      <c r="Z63" s="93">
        <f t="shared" si="27"/>
        <v>0.17097778529703897</v>
      </c>
      <c r="AA63" s="271">
        <v>720700.32</v>
      </c>
      <c r="AB63" s="93">
        <f t="shared" si="28"/>
        <v>0.16419627702114584</v>
      </c>
      <c r="AC63" s="73"/>
      <c r="AD63" s="73"/>
      <c r="AE63" s="73"/>
      <c r="AF63" s="73"/>
    </row>
    <row r="64" spans="1:32" s="80" customFormat="1" ht="14.25" hidden="1" x14ac:dyDescent="0.25">
      <c r="A64" s="73"/>
      <c r="B64" s="90"/>
      <c r="C64" s="456"/>
      <c r="D64" s="220">
        <v>45927</v>
      </c>
      <c r="E64" s="220" t="s">
        <v>117</v>
      </c>
      <c r="F64" s="269">
        <f t="shared" si="14"/>
        <v>4423149.76</v>
      </c>
      <c r="G64" s="479"/>
      <c r="H64" s="480"/>
      <c r="I64" s="271">
        <v>338994.39000000025</v>
      </c>
      <c r="J64" s="93">
        <f t="shared" si="18"/>
        <v>7.664094782990126E-2</v>
      </c>
      <c r="K64" s="271">
        <v>900651.03999999992</v>
      </c>
      <c r="L64" s="93">
        <f t="shared" si="19"/>
        <v>0.20362209937924416</v>
      </c>
      <c r="M64" s="271">
        <f t="shared" si="20"/>
        <v>1239645.4300000002</v>
      </c>
      <c r="N64" s="93">
        <f t="shared" si="21"/>
        <v>0.28026304720914541</v>
      </c>
      <c r="O64" s="271"/>
      <c r="P64" s="93">
        <f t="shared" si="22"/>
        <v>0</v>
      </c>
      <c r="Q64" s="271"/>
      <c r="R64" s="93">
        <f t="shared" si="23"/>
        <v>0</v>
      </c>
      <c r="S64" s="271"/>
      <c r="T64" s="93">
        <f t="shared" si="24"/>
        <v>0</v>
      </c>
      <c r="U64" s="271">
        <v>123106.88</v>
      </c>
      <c r="V64" s="93">
        <f t="shared" si="25"/>
        <v>2.7832401496620366E-2</v>
      </c>
      <c r="W64" s="271">
        <v>1553429.2999999998</v>
      </c>
      <c r="X64" s="93">
        <f t="shared" si="26"/>
        <v>0.35120431915920475</v>
      </c>
      <c r="Y64" s="271">
        <v>767932.74999999988</v>
      </c>
      <c r="Z64" s="93">
        <f t="shared" si="27"/>
        <v>0.17361671923131988</v>
      </c>
      <c r="AA64" s="271">
        <v>739035.39999999991</v>
      </c>
      <c r="AB64" s="93">
        <f t="shared" si="28"/>
        <v>0.16708351290370957</v>
      </c>
      <c r="AC64" s="73"/>
      <c r="AD64" s="73"/>
      <c r="AE64" s="73"/>
      <c r="AF64" s="73"/>
    </row>
    <row r="65" spans="1:32" s="80" customFormat="1" ht="14.25" hidden="1" x14ac:dyDescent="0.25">
      <c r="A65" s="73"/>
      <c r="B65" s="90"/>
      <c r="C65" s="456"/>
      <c r="D65" s="220">
        <v>45928</v>
      </c>
      <c r="E65" s="220" t="s">
        <v>118</v>
      </c>
      <c r="F65" s="269">
        <f t="shared" si="14"/>
        <v>4811205.5599999996</v>
      </c>
      <c r="G65" s="479"/>
      <c r="H65" s="480"/>
      <c r="I65" s="271">
        <v>356820.62</v>
      </c>
      <c r="J65" s="93">
        <f t="shared" si="18"/>
        <v>7.41644927763178E-2</v>
      </c>
      <c r="K65" s="271">
        <v>1002809.7699999999</v>
      </c>
      <c r="L65" s="93">
        <f t="shared" si="19"/>
        <v>0.20843211903837258</v>
      </c>
      <c r="M65" s="271">
        <f t="shared" si="20"/>
        <v>1359630.39</v>
      </c>
      <c r="N65" s="93">
        <f t="shared" si="21"/>
        <v>0.28259661181469037</v>
      </c>
      <c r="O65" s="271"/>
      <c r="P65" s="93">
        <f t="shared" si="22"/>
        <v>0</v>
      </c>
      <c r="Q65" s="271"/>
      <c r="R65" s="93">
        <f t="shared" si="23"/>
        <v>0</v>
      </c>
      <c r="S65" s="271"/>
      <c r="T65" s="93">
        <f t="shared" si="24"/>
        <v>0</v>
      </c>
      <c r="U65" s="271">
        <v>125596.5</v>
      </c>
      <c r="V65" s="93">
        <f t="shared" si="25"/>
        <v>2.6104995605301058E-2</v>
      </c>
      <c r="W65" s="271">
        <v>1732062.9999999998</v>
      </c>
      <c r="X65" s="93">
        <f t="shared" si="26"/>
        <v>0.36000602726273867</v>
      </c>
      <c r="Y65" s="271">
        <v>828829.14999999991</v>
      </c>
      <c r="Z65" s="93">
        <f t="shared" si="27"/>
        <v>0.17227057536074181</v>
      </c>
      <c r="AA65" s="271">
        <v>765086.52</v>
      </c>
      <c r="AB65" s="93">
        <f t="shared" si="28"/>
        <v>0.15902178995652808</v>
      </c>
      <c r="AC65" s="73"/>
      <c r="AD65" s="73"/>
      <c r="AE65" s="73"/>
      <c r="AF65" s="73"/>
    </row>
    <row r="66" spans="1:32" s="80" customFormat="1" ht="14.25" hidden="1" x14ac:dyDescent="0.25">
      <c r="A66" s="73"/>
      <c r="B66" s="90"/>
      <c r="C66" s="456"/>
      <c r="D66" s="220">
        <v>45929</v>
      </c>
      <c r="E66" s="220" t="s">
        <v>119</v>
      </c>
      <c r="F66" s="269">
        <f t="shared" si="14"/>
        <v>6458149.9499999993</v>
      </c>
      <c r="G66" s="479"/>
      <c r="H66" s="480"/>
      <c r="I66" s="271">
        <v>511938.95999999996</v>
      </c>
      <c r="J66" s="93">
        <f t="shared" si="18"/>
        <v>7.9270218865079164E-2</v>
      </c>
      <c r="K66" s="271">
        <v>1106044.06</v>
      </c>
      <c r="L66" s="93">
        <f t="shared" si="19"/>
        <v>0.17126329809050039</v>
      </c>
      <c r="M66" s="271">
        <f t="shared" si="20"/>
        <v>1617983.02</v>
      </c>
      <c r="N66" s="93">
        <f t="shared" si="21"/>
        <v>0.25053351695557957</v>
      </c>
      <c r="O66" s="271"/>
      <c r="P66" s="93">
        <f t="shared" si="22"/>
        <v>0</v>
      </c>
      <c r="Q66" s="271"/>
      <c r="R66" s="93">
        <f t="shared" si="23"/>
        <v>0</v>
      </c>
      <c r="S66" s="271"/>
      <c r="T66" s="93">
        <f t="shared" si="24"/>
        <v>0</v>
      </c>
      <c r="U66" s="271">
        <v>157046.28</v>
      </c>
      <c r="V66" s="93">
        <f t="shared" si="25"/>
        <v>2.4317533847290122E-2</v>
      </c>
      <c r="W66" s="271">
        <v>2565349.2699999996</v>
      </c>
      <c r="X66" s="93">
        <f t="shared" si="26"/>
        <v>0.39722665002536833</v>
      </c>
      <c r="Y66" s="271">
        <v>1015066.83</v>
      </c>
      <c r="Z66" s="93">
        <f t="shared" si="27"/>
        <v>0.15717610118359052</v>
      </c>
      <c r="AA66" s="271">
        <v>1102704.55</v>
      </c>
      <c r="AB66" s="93">
        <f t="shared" si="28"/>
        <v>0.17074619798817153</v>
      </c>
      <c r="AC66" s="73"/>
      <c r="AD66" s="73"/>
      <c r="AE66" s="73"/>
      <c r="AF66" s="73"/>
    </row>
    <row r="67" spans="1:32" s="80" customFormat="1" ht="14.25" x14ac:dyDescent="0.25">
      <c r="A67" s="73"/>
      <c r="B67" s="90"/>
      <c r="C67" s="456"/>
      <c r="D67" s="220">
        <v>45930</v>
      </c>
      <c r="E67" s="220" t="s">
        <v>120</v>
      </c>
      <c r="F67" s="269">
        <f t="shared" si="14"/>
        <v>6240376.5599999996</v>
      </c>
      <c r="G67" s="479">
        <f t="shared" ref="G67" si="31">SUM(F67:F73)</f>
        <v>37041130.530000001</v>
      </c>
      <c r="H67" s="480"/>
      <c r="I67" s="271">
        <v>471375.45999999996</v>
      </c>
      <c r="J67" s="93">
        <f t="shared" si="18"/>
        <v>7.5536380772509015E-2</v>
      </c>
      <c r="K67" s="271">
        <v>1090735.9100000001</v>
      </c>
      <c r="L67" s="93">
        <f t="shared" si="19"/>
        <v>0.17478687375878488</v>
      </c>
      <c r="M67" s="271">
        <f t="shared" si="20"/>
        <v>1562111.37</v>
      </c>
      <c r="N67" s="93">
        <f t="shared" si="21"/>
        <v>0.25032325453129389</v>
      </c>
      <c r="O67" s="271"/>
      <c r="P67" s="93">
        <f t="shared" si="22"/>
        <v>0</v>
      </c>
      <c r="Q67" s="271"/>
      <c r="R67" s="93">
        <f t="shared" si="23"/>
        <v>0</v>
      </c>
      <c r="S67" s="271"/>
      <c r="T67" s="93">
        <f t="shared" si="24"/>
        <v>0</v>
      </c>
      <c r="U67" s="271">
        <v>146903.85999999999</v>
      </c>
      <c r="V67" s="93">
        <f t="shared" si="25"/>
        <v>2.3540864655770068E-2</v>
      </c>
      <c r="W67" s="271">
        <v>2503950.0399999996</v>
      </c>
      <c r="X67" s="93">
        <f t="shared" si="26"/>
        <v>0.40124983098776329</v>
      </c>
      <c r="Y67" s="271">
        <v>973166.02999999991</v>
      </c>
      <c r="Z67" s="93">
        <f t="shared" si="27"/>
        <v>0.15594668376871154</v>
      </c>
      <c r="AA67" s="271">
        <v>1054245.26</v>
      </c>
      <c r="AB67" s="93">
        <f t="shared" si="28"/>
        <v>0.1689393660564612</v>
      </c>
      <c r="AC67" s="73"/>
      <c r="AD67" s="73"/>
      <c r="AE67" s="73"/>
      <c r="AF67" s="73"/>
    </row>
    <row r="68" spans="1:32" s="80" customFormat="1" ht="12" customHeight="1" x14ac:dyDescent="0.25">
      <c r="A68" s="73"/>
      <c r="B68" s="90"/>
      <c r="C68" s="456" t="s">
        <v>790</v>
      </c>
      <c r="D68" s="220">
        <v>45931</v>
      </c>
      <c r="E68" s="80" t="str">
        <f>RIGHT(TEXT(D68,"AAA"),1)</f>
        <v>三</v>
      </c>
      <c r="F68" s="269">
        <f t="shared" si="14"/>
        <v>5968684.419999999</v>
      </c>
      <c r="G68" s="479"/>
      <c r="H68" s="480">
        <f>SUM(F68:F98)</f>
        <v>68840508.939999998</v>
      </c>
      <c r="I68" s="271">
        <v>446471.7899999998</v>
      </c>
      <c r="J68" s="93">
        <f t="shared" ref="J68:J98" si="32">I68/$F68</f>
        <v>7.4802378310361378E-2</v>
      </c>
      <c r="K68" s="271">
        <v>957866.52</v>
      </c>
      <c r="L68" s="93">
        <f t="shared" ref="L68:L98" si="33">K68/$F68</f>
        <v>0.16048201791174616</v>
      </c>
      <c r="M68" s="271">
        <f t="shared" ref="M68:M98" si="34">SUM(I68+K68)</f>
        <v>1404338.3099999998</v>
      </c>
      <c r="N68" s="93">
        <f t="shared" ref="N68:N98" si="35">M68/$F68</f>
        <v>0.23528439622210753</v>
      </c>
      <c r="O68" s="271"/>
      <c r="P68" s="93">
        <f t="shared" ref="P68:P98" si="36">O68/$F68</f>
        <v>0</v>
      </c>
      <c r="Q68" s="271"/>
      <c r="R68" s="93">
        <f t="shared" ref="R68:R98" si="37">Q68/$F68</f>
        <v>0</v>
      </c>
      <c r="S68" s="271"/>
      <c r="T68" s="93">
        <f t="shared" ref="T68:T98" si="38">S68/$F68</f>
        <v>0</v>
      </c>
      <c r="U68" s="271">
        <v>139539.85999999999</v>
      </c>
      <c r="V68" s="93">
        <f t="shared" ref="V68:V98" si="39">U68/$F68</f>
        <v>2.3378662730505026E-2</v>
      </c>
      <c r="W68" s="271">
        <v>2465790.9099999997</v>
      </c>
      <c r="X68" s="93">
        <f t="shared" ref="X68:X98" si="40">W68/$F68</f>
        <v>0.41312134073256968</v>
      </c>
      <c r="Y68" s="271">
        <v>927810.08</v>
      </c>
      <c r="Z68" s="93">
        <f t="shared" ref="Z68:Z98" si="41">Y68/$F68</f>
        <v>0.15544632865679303</v>
      </c>
      <c r="AA68" s="271">
        <v>1031205.26</v>
      </c>
      <c r="AB68" s="93">
        <f t="shared" ref="AB68:AB98" si="42">AA68/$F68</f>
        <v>0.1727692716580248</v>
      </c>
      <c r="AC68" s="73"/>
      <c r="AD68" s="73"/>
      <c r="AE68" s="73"/>
      <c r="AF68" s="73"/>
    </row>
    <row r="69" spans="1:32" s="80" customFormat="1" ht="12" customHeight="1" x14ac:dyDescent="0.25">
      <c r="A69" s="73"/>
      <c r="B69" s="90"/>
      <c r="C69" s="456"/>
      <c r="D69" s="220">
        <v>45932</v>
      </c>
      <c r="E69" s="80" t="str">
        <f t="shared" ref="E69:E98" si="43">RIGHT(TEXT(D69,"AAA"),1)</f>
        <v>四</v>
      </c>
      <c r="F69" s="269">
        <f t="shared" si="14"/>
        <v>5488740.5</v>
      </c>
      <c r="G69" s="479"/>
      <c r="H69" s="480"/>
      <c r="I69" s="271">
        <v>397636.3899999999</v>
      </c>
      <c r="J69" s="93">
        <f t="shared" si="32"/>
        <v>7.2445835251274834E-2</v>
      </c>
      <c r="K69" s="271">
        <v>849429.48</v>
      </c>
      <c r="L69" s="93">
        <f t="shared" si="33"/>
        <v>0.15475854251080007</v>
      </c>
      <c r="M69" s="271">
        <f t="shared" si="34"/>
        <v>1247065.8699999999</v>
      </c>
      <c r="N69" s="93">
        <f t="shared" si="35"/>
        <v>0.22720437776207489</v>
      </c>
      <c r="O69" s="271"/>
      <c r="P69" s="93">
        <f t="shared" si="36"/>
        <v>0</v>
      </c>
      <c r="Q69" s="271"/>
      <c r="R69" s="93">
        <f t="shared" si="37"/>
        <v>0</v>
      </c>
      <c r="S69" s="271"/>
      <c r="T69" s="93">
        <f t="shared" si="38"/>
        <v>0</v>
      </c>
      <c r="U69" s="271">
        <v>133080.34</v>
      </c>
      <c r="V69" s="93">
        <f t="shared" si="39"/>
        <v>2.4246061550915004E-2</v>
      </c>
      <c r="W69" s="271">
        <v>2268480.8299999996</v>
      </c>
      <c r="X69" s="93">
        <f t="shared" si="40"/>
        <v>0.4132971544200349</v>
      </c>
      <c r="Y69" s="271">
        <v>874513.21</v>
      </c>
      <c r="Z69" s="93">
        <f t="shared" si="41"/>
        <v>0.15932857638286962</v>
      </c>
      <c r="AA69" s="271">
        <v>965600.24999999988</v>
      </c>
      <c r="AB69" s="93">
        <f t="shared" si="42"/>
        <v>0.17592382988410546</v>
      </c>
      <c r="AC69" s="73"/>
      <c r="AD69" s="73"/>
      <c r="AE69" s="73"/>
      <c r="AF69" s="73"/>
    </row>
    <row r="70" spans="1:32" s="80" customFormat="1" ht="12" customHeight="1" x14ac:dyDescent="0.25">
      <c r="A70" s="73"/>
      <c r="B70" s="90"/>
      <c r="C70" s="456"/>
      <c r="D70" s="220">
        <v>45933</v>
      </c>
      <c r="E70" s="80" t="str">
        <f t="shared" si="43"/>
        <v>五</v>
      </c>
      <c r="F70" s="269">
        <f t="shared" si="14"/>
        <v>4274146.5299999993</v>
      </c>
      <c r="G70" s="479"/>
      <c r="H70" s="480"/>
      <c r="I70" s="271">
        <v>307470.9800000001</v>
      </c>
      <c r="J70" s="93">
        <f t="shared" si="32"/>
        <v>7.1937397990892035E-2</v>
      </c>
      <c r="K70" s="271">
        <v>781207.63</v>
      </c>
      <c r="L70" s="93">
        <f t="shared" si="33"/>
        <v>0.18277511650963452</v>
      </c>
      <c r="M70" s="271">
        <f t="shared" si="34"/>
        <v>1088678.6100000001</v>
      </c>
      <c r="N70" s="93">
        <f t="shared" si="35"/>
        <v>0.25471251450052657</v>
      </c>
      <c r="O70" s="271"/>
      <c r="P70" s="93">
        <f t="shared" si="36"/>
        <v>0</v>
      </c>
      <c r="Q70" s="271"/>
      <c r="R70" s="93">
        <f t="shared" si="37"/>
        <v>0</v>
      </c>
      <c r="S70" s="271"/>
      <c r="T70" s="93">
        <f t="shared" si="38"/>
        <v>0</v>
      </c>
      <c r="U70" s="271">
        <v>113696.04000000001</v>
      </c>
      <c r="V70" s="93">
        <f t="shared" si="39"/>
        <v>2.6600875567080764E-2</v>
      </c>
      <c r="W70" s="271">
        <v>1622520.06</v>
      </c>
      <c r="X70" s="93">
        <f t="shared" si="40"/>
        <v>0.37961264280754559</v>
      </c>
      <c r="Y70" s="271">
        <v>729114.09</v>
      </c>
      <c r="Z70" s="93">
        <f t="shared" si="41"/>
        <v>0.17058705986853476</v>
      </c>
      <c r="AA70" s="271">
        <v>720137.72999999986</v>
      </c>
      <c r="AB70" s="93">
        <f t="shared" si="42"/>
        <v>0.16848690725631252</v>
      </c>
      <c r="AC70" s="73"/>
      <c r="AD70" s="73"/>
      <c r="AE70" s="73"/>
      <c r="AF70" s="73"/>
    </row>
    <row r="71" spans="1:32" s="80" customFormat="1" ht="12" customHeight="1" x14ac:dyDescent="0.25">
      <c r="A71" s="73"/>
      <c r="B71" s="90"/>
      <c r="C71" s="456"/>
      <c r="D71" s="220">
        <v>45934</v>
      </c>
      <c r="E71" s="80" t="str">
        <f t="shared" si="43"/>
        <v>六</v>
      </c>
      <c r="F71" s="269">
        <f t="shared" si="14"/>
        <v>4208871.67</v>
      </c>
      <c r="G71" s="479"/>
      <c r="H71" s="480"/>
      <c r="I71" s="271">
        <v>310607.05999999982</v>
      </c>
      <c r="J71" s="93">
        <f t="shared" si="32"/>
        <v>7.37981778380047E-2</v>
      </c>
      <c r="K71" s="271">
        <v>834286.49</v>
      </c>
      <c r="L71" s="93">
        <f t="shared" si="33"/>
        <v>0.19822093791707363</v>
      </c>
      <c r="M71" s="271">
        <f t="shared" si="34"/>
        <v>1144893.5499999998</v>
      </c>
      <c r="N71" s="93">
        <f t="shared" si="35"/>
        <v>0.27201911575507831</v>
      </c>
      <c r="O71" s="271"/>
      <c r="P71" s="93">
        <f t="shared" si="36"/>
        <v>0</v>
      </c>
      <c r="Q71" s="271"/>
      <c r="R71" s="93">
        <f t="shared" si="37"/>
        <v>0</v>
      </c>
      <c r="S71" s="271"/>
      <c r="T71" s="93">
        <f t="shared" si="38"/>
        <v>0</v>
      </c>
      <c r="U71" s="271">
        <v>115737.14</v>
      </c>
      <c r="V71" s="93">
        <f t="shared" si="39"/>
        <v>2.749837701751548E-2</v>
      </c>
      <c r="W71" s="271">
        <v>1512546.9599999997</v>
      </c>
      <c r="X71" s="93">
        <f t="shared" si="40"/>
        <v>0.3593711280819355</v>
      </c>
      <c r="Y71" s="271">
        <v>718240.40999999992</v>
      </c>
      <c r="Z71" s="93">
        <f t="shared" si="41"/>
        <v>0.17064915880412193</v>
      </c>
      <c r="AA71" s="271">
        <v>717453.61</v>
      </c>
      <c r="AB71" s="93">
        <f t="shared" si="42"/>
        <v>0.17046222034134864</v>
      </c>
      <c r="AC71" s="73"/>
      <c r="AD71" s="73"/>
      <c r="AE71" s="73"/>
      <c r="AF71" s="73"/>
    </row>
    <row r="72" spans="1:32" s="80" customFormat="1" ht="12" customHeight="1" x14ac:dyDescent="0.25">
      <c r="A72" s="73"/>
      <c r="B72" s="90"/>
      <c r="C72" s="456"/>
      <c r="D72" s="220">
        <v>45935</v>
      </c>
      <c r="E72" s="80" t="str">
        <f t="shared" si="43"/>
        <v>日</v>
      </c>
      <c r="F72" s="269">
        <f t="shared" si="14"/>
        <v>4683513.2000000011</v>
      </c>
      <c r="G72" s="479"/>
      <c r="H72" s="480"/>
      <c r="I72" s="271">
        <v>325032.96000000008</v>
      </c>
      <c r="J72" s="93">
        <f t="shared" si="32"/>
        <v>6.939939018427449E-2</v>
      </c>
      <c r="K72" s="271">
        <v>940580.77000000014</v>
      </c>
      <c r="L72" s="93">
        <f t="shared" si="33"/>
        <v>0.20082803866123403</v>
      </c>
      <c r="M72" s="271">
        <f t="shared" si="34"/>
        <v>1265613.7300000002</v>
      </c>
      <c r="N72" s="93">
        <f t="shared" si="35"/>
        <v>0.27022742884550854</v>
      </c>
      <c r="O72" s="271"/>
      <c r="P72" s="93">
        <f t="shared" si="36"/>
        <v>0</v>
      </c>
      <c r="Q72" s="271"/>
      <c r="R72" s="93">
        <f t="shared" si="37"/>
        <v>0</v>
      </c>
      <c r="S72" s="271"/>
      <c r="T72" s="93">
        <f t="shared" si="38"/>
        <v>0</v>
      </c>
      <c r="U72" s="271">
        <v>119389.73999999999</v>
      </c>
      <c r="V72" s="93">
        <f t="shared" si="39"/>
        <v>2.5491492155931141E-2</v>
      </c>
      <c r="W72" s="271">
        <v>1777683.3</v>
      </c>
      <c r="X72" s="93">
        <f t="shared" si="40"/>
        <v>0.37956192799883637</v>
      </c>
      <c r="Y72" s="271">
        <v>766961.37</v>
      </c>
      <c r="Z72" s="93">
        <f t="shared" si="41"/>
        <v>0.16375770436603015</v>
      </c>
      <c r="AA72" s="271">
        <v>753865.06</v>
      </c>
      <c r="AB72" s="93">
        <f t="shared" si="42"/>
        <v>0.16096144663369366</v>
      </c>
      <c r="AC72" s="73"/>
      <c r="AD72" s="73"/>
      <c r="AE72" s="73"/>
      <c r="AF72" s="73"/>
    </row>
    <row r="73" spans="1:32" s="80" customFormat="1" ht="12" customHeight="1" x14ac:dyDescent="0.25">
      <c r="A73" s="73"/>
      <c r="B73" s="90"/>
      <c r="C73" s="456"/>
      <c r="D73" s="220">
        <v>45936</v>
      </c>
      <c r="E73" s="80" t="str">
        <f t="shared" si="43"/>
        <v>一</v>
      </c>
      <c r="F73" s="269">
        <f t="shared" si="14"/>
        <v>6176797.6499999994</v>
      </c>
      <c r="G73" s="479"/>
      <c r="H73" s="480"/>
      <c r="I73" s="271">
        <v>458993.08000000007</v>
      </c>
      <c r="J73" s="93">
        <f t="shared" si="32"/>
        <v>7.4309230447269087E-2</v>
      </c>
      <c r="K73" s="271">
        <v>1067680.04</v>
      </c>
      <c r="L73" s="93">
        <f t="shared" si="33"/>
        <v>0.17285332958899829</v>
      </c>
      <c r="M73" s="271">
        <f t="shared" si="34"/>
        <v>1526673.12</v>
      </c>
      <c r="N73" s="93">
        <f t="shared" si="35"/>
        <v>0.24716256003626738</v>
      </c>
      <c r="O73" s="271"/>
      <c r="P73" s="93">
        <f t="shared" si="36"/>
        <v>0</v>
      </c>
      <c r="Q73" s="271"/>
      <c r="R73" s="93">
        <f t="shared" si="37"/>
        <v>0</v>
      </c>
      <c r="S73" s="271"/>
      <c r="T73" s="93">
        <f t="shared" si="38"/>
        <v>0</v>
      </c>
      <c r="U73" s="271">
        <v>148666.96</v>
      </c>
      <c r="V73" s="93">
        <f t="shared" si="39"/>
        <v>2.4068614260012226E-2</v>
      </c>
      <c r="W73" s="271">
        <v>2496720.64</v>
      </c>
      <c r="X73" s="93">
        <f t="shared" si="40"/>
        <v>0.40420955671099251</v>
      </c>
      <c r="Y73" s="271">
        <v>943585.53999999992</v>
      </c>
      <c r="Z73" s="93">
        <f t="shared" si="41"/>
        <v>0.15276290295829911</v>
      </c>
      <c r="AA73" s="271">
        <v>1061151.3899999999</v>
      </c>
      <c r="AB73" s="93">
        <f t="shared" si="42"/>
        <v>0.17179636603442885</v>
      </c>
      <c r="AC73" s="73"/>
      <c r="AD73" s="73"/>
      <c r="AE73" s="73"/>
      <c r="AF73" s="73"/>
    </row>
    <row r="74" spans="1:32" s="80" customFormat="1" ht="12" customHeight="1" x14ac:dyDescent="0.25">
      <c r="A74" s="73"/>
      <c r="B74" s="90"/>
      <c r="C74" s="456"/>
      <c r="D74" s="220">
        <v>45937</v>
      </c>
      <c r="E74" s="80" t="str">
        <f t="shared" si="43"/>
        <v>二</v>
      </c>
      <c r="F74" s="269">
        <f t="shared" si="14"/>
        <v>6380120.7400000012</v>
      </c>
      <c r="G74" s="479">
        <f t="shared" ref="G74:G95" si="44">SUM(F74:F80)</f>
        <v>38039754.970000006</v>
      </c>
      <c r="H74" s="480"/>
      <c r="I74" s="271">
        <v>411579.44000000041</v>
      </c>
      <c r="J74" s="93">
        <f t="shared" si="32"/>
        <v>6.4509663182330354E-2</v>
      </c>
      <c r="K74" s="271">
        <v>1008799.94</v>
      </c>
      <c r="L74" s="93">
        <f t="shared" si="33"/>
        <v>0.1581161205422579</v>
      </c>
      <c r="M74" s="271">
        <f t="shared" si="34"/>
        <v>1420379.3800000004</v>
      </c>
      <c r="N74" s="93">
        <f t="shared" si="35"/>
        <v>0.22262578372458827</v>
      </c>
      <c r="O74" s="271"/>
      <c r="P74" s="93">
        <f t="shared" si="36"/>
        <v>0</v>
      </c>
      <c r="Q74" s="271"/>
      <c r="R74" s="93">
        <f t="shared" si="37"/>
        <v>0</v>
      </c>
      <c r="S74" s="271"/>
      <c r="T74" s="93">
        <f t="shared" si="38"/>
        <v>0</v>
      </c>
      <c r="U74" s="271">
        <v>135979.62</v>
      </c>
      <c r="V74" s="93">
        <f t="shared" si="39"/>
        <v>2.1313016718865412E-2</v>
      </c>
      <c r="W74" s="271">
        <v>2413759.3800000004</v>
      </c>
      <c r="X74" s="93">
        <f t="shared" si="40"/>
        <v>0.37832503151029706</v>
      </c>
      <c r="Y74" s="271">
        <v>1410208.9100000001</v>
      </c>
      <c r="Z74" s="93">
        <f t="shared" si="41"/>
        <v>0.22103169633745831</v>
      </c>
      <c r="AA74" s="271">
        <v>999793.45</v>
      </c>
      <c r="AB74" s="93">
        <f t="shared" si="42"/>
        <v>0.15670447170879084</v>
      </c>
      <c r="AC74" s="73"/>
      <c r="AD74" s="73"/>
      <c r="AE74" s="73"/>
      <c r="AF74" s="73"/>
    </row>
    <row r="75" spans="1:32" s="80" customFormat="1" ht="12" customHeight="1" x14ac:dyDescent="0.25">
      <c r="A75" s="73"/>
      <c r="B75" s="90"/>
      <c r="C75" s="456"/>
      <c r="D75" s="220">
        <v>45938</v>
      </c>
      <c r="E75" s="80" t="str">
        <f t="shared" si="43"/>
        <v>三</v>
      </c>
      <c r="F75" s="269">
        <f t="shared" si="14"/>
        <v>5629987.7999999998</v>
      </c>
      <c r="G75" s="479"/>
      <c r="H75" s="480"/>
      <c r="I75" s="271">
        <v>369136.68999999983</v>
      </c>
      <c r="J75" s="93">
        <f t="shared" si="32"/>
        <v>6.5566161617614846E-2</v>
      </c>
      <c r="K75" s="271">
        <v>880088.55000000016</v>
      </c>
      <c r="L75" s="93">
        <f t="shared" si="33"/>
        <v>0.15632157320127765</v>
      </c>
      <c r="M75" s="271">
        <f t="shared" si="34"/>
        <v>1249225.24</v>
      </c>
      <c r="N75" s="93">
        <f t="shared" si="35"/>
        <v>0.22188773481889251</v>
      </c>
      <c r="O75" s="271"/>
      <c r="P75" s="93">
        <f t="shared" si="36"/>
        <v>0</v>
      </c>
      <c r="Q75" s="271"/>
      <c r="R75" s="93">
        <f t="shared" si="37"/>
        <v>0</v>
      </c>
      <c r="S75" s="271"/>
      <c r="T75" s="93">
        <f t="shared" si="38"/>
        <v>0</v>
      </c>
      <c r="U75" s="271">
        <v>137046.29999999999</v>
      </c>
      <c r="V75" s="93">
        <f t="shared" si="39"/>
        <v>2.4342201949354134E-2</v>
      </c>
      <c r="W75" s="271">
        <v>2177405.35</v>
      </c>
      <c r="X75" s="93">
        <f t="shared" si="40"/>
        <v>0.38675134429243346</v>
      </c>
      <c r="Y75" s="271">
        <v>1148140.78</v>
      </c>
      <c r="Z75" s="93">
        <f t="shared" si="41"/>
        <v>0.20393308489940246</v>
      </c>
      <c r="AA75" s="271">
        <v>918170.12999999989</v>
      </c>
      <c r="AB75" s="93">
        <f t="shared" si="42"/>
        <v>0.16308563403991744</v>
      </c>
      <c r="AC75" s="73"/>
      <c r="AD75" s="73"/>
      <c r="AE75" s="73"/>
      <c r="AF75" s="73"/>
    </row>
    <row r="76" spans="1:32" s="80" customFormat="1" ht="12" customHeight="1" x14ac:dyDescent="0.25">
      <c r="A76" s="73"/>
      <c r="B76" s="90"/>
      <c r="C76" s="456"/>
      <c r="D76" s="220">
        <v>45939</v>
      </c>
      <c r="E76" s="80" t="str">
        <f t="shared" si="43"/>
        <v>四</v>
      </c>
      <c r="F76" s="269">
        <f t="shared" si="14"/>
        <v>4565439.8</v>
      </c>
      <c r="G76" s="479"/>
      <c r="H76" s="480"/>
      <c r="I76" s="271">
        <v>304925.35000000009</v>
      </c>
      <c r="J76" s="93">
        <f t="shared" si="32"/>
        <v>6.678991802717453E-2</v>
      </c>
      <c r="K76" s="271">
        <v>779459.27</v>
      </c>
      <c r="L76" s="93">
        <f t="shared" si="33"/>
        <v>0.17073037957920287</v>
      </c>
      <c r="M76" s="271">
        <f t="shared" si="34"/>
        <v>1084384.6200000001</v>
      </c>
      <c r="N76" s="93">
        <f t="shared" si="35"/>
        <v>0.23752029760637741</v>
      </c>
      <c r="O76" s="271"/>
      <c r="P76" s="93">
        <f t="shared" si="36"/>
        <v>0</v>
      </c>
      <c r="Q76" s="271"/>
      <c r="R76" s="93">
        <f t="shared" si="37"/>
        <v>0</v>
      </c>
      <c r="S76" s="271"/>
      <c r="T76" s="93">
        <f t="shared" si="38"/>
        <v>0</v>
      </c>
      <c r="U76" s="271">
        <v>124659.14</v>
      </c>
      <c r="V76" s="93">
        <f t="shared" si="39"/>
        <v>2.7304957564000736E-2</v>
      </c>
      <c r="W76" s="271">
        <v>1628830.8199999996</v>
      </c>
      <c r="X76" s="93">
        <f t="shared" si="40"/>
        <v>0.35677413159625926</v>
      </c>
      <c r="Y76" s="271">
        <v>1008550.13</v>
      </c>
      <c r="Z76" s="93">
        <f t="shared" si="41"/>
        <v>0.22090974236479913</v>
      </c>
      <c r="AA76" s="271">
        <v>719015.09</v>
      </c>
      <c r="AB76" s="93">
        <f t="shared" si="42"/>
        <v>0.15749087086856342</v>
      </c>
      <c r="AC76" s="73"/>
      <c r="AD76" s="73"/>
      <c r="AE76" s="73"/>
      <c r="AF76" s="73"/>
    </row>
    <row r="77" spans="1:32" s="80" customFormat="1" ht="12" customHeight="1" x14ac:dyDescent="0.25">
      <c r="A77" s="73"/>
      <c r="B77" s="90"/>
      <c r="C77" s="456"/>
      <c r="D77" s="220">
        <v>45940</v>
      </c>
      <c r="E77" s="80" t="str">
        <f t="shared" si="43"/>
        <v>五</v>
      </c>
      <c r="F77" s="269">
        <f t="shared" si="14"/>
        <v>4347157.37</v>
      </c>
      <c r="G77" s="479"/>
      <c r="H77" s="480"/>
      <c r="I77" s="271">
        <v>261659.06999999995</v>
      </c>
      <c r="J77" s="93">
        <f t="shared" si="32"/>
        <v>6.0190843746703367E-2</v>
      </c>
      <c r="K77" s="271">
        <v>847265.94000000006</v>
      </c>
      <c r="L77" s="93">
        <f t="shared" si="33"/>
        <v>0.19490114295080144</v>
      </c>
      <c r="M77" s="271">
        <f t="shared" si="34"/>
        <v>1108925.01</v>
      </c>
      <c r="N77" s="93">
        <f t="shared" si="35"/>
        <v>0.25509198669750482</v>
      </c>
      <c r="O77" s="271"/>
      <c r="P77" s="93">
        <f t="shared" si="36"/>
        <v>0</v>
      </c>
      <c r="Q77" s="271"/>
      <c r="R77" s="93">
        <f t="shared" si="37"/>
        <v>0</v>
      </c>
      <c r="S77" s="271"/>
      <c r="T77" s="93">
        <f t="shared" si="38"/>
        <v>0</v>
      </c>
      <c r="U77" s="271">
        <v>124118.6</v>
      </c>
      <c r="V77" s="93">
        <f t="shared" si="39"/>
        <v>2.8551669386654849E-2</v>
      </c>
      <c r="W77" s="271">
        <v>1487425.1700000002</v>
      </c>
      <c r="X77" s="93">
        <f t="shared" si="40"/>
        <v>0.34216041504842049</v>
      </c>
      <c r="Y77" s="271">
        <v>928086.55</v>
      </c>
      <c r="Z77" s="93">
        <f t="shared" si="41"/>
        <v>0.21349274272994631</v>
      </c>
      <c r="AA77" s="271">
        <v>698602.03999999992</v>
      </c>
      <c r="AB77" s="93">
        <f t="shared" si="42"/>
        <v>0.16070318613747353</v>
      </c>
      <c r="AC77" s="73"/>
      <c r="AD77" s="73"/>
      <c r="AE77" s="73"/>
      <c r="AF77" s="73"/>
    </row>
    <row r="78" spans="1:32" s="80" customFormat="1" ht="12" customHeight="1" x14ac:dyDescent="0.25">
      <c r="A78" s="73"/>
      <c r="B78" s="90"/>
      <c r="C78" s="456"/>
      <c r="D78" s="220">
        <v>45941</v>
      </c>
      <c r="E78" s="80" t="str">
        <f t="shared" si="43"/>
        <v>六</v>
      </c>
      <c r="F78" s="269">
        <f t="shared" si="14"/>
        <v>4738977.2799999993</v>
      </c>
      <c r="G78" s="479"/>
      <c r="H78" s="480"/>
      <c r="I78" s="271">
        <v>294026.12999999977</v>
      </c>
      <c r="J78" s="93">
        <f t="shared" si="32"/>
        <v>6.2044216004344253E-2</v>
      </c>
      <c r="K78" s="271">
        <v>982471.4</v>
      </c>
      <c r="L78" s="93">
        <f t="shared" si="33"/>
        <v>0.20731717878166322</v>
      </c>
      <c r="M78" s="271">
        <f t="shared" si="34"/>
        <v>1276497.5299999998</v>
      </c>
      <c r="N78" s="93">
        <f t="shared" si="35"/>
        <v>0.26936139478600751</v>
      </c>
      <c r="O78" s="271"/>
      <c r="P78" s="93">
        <f t="shared" si="36"/>
        <v>0</v>
      </c>
      <c r="Q78" s="271"/>
      <c r="R78" s="93">
        <f t="shared" si="37"/>
        <v>0</v>
      </c>
      <c r="S78" s="271"/>
      <c r="T78" s="93">
        <f t="shared" si="38"/>
        <v>0</v>
      </c>
      <c r="U78" s="271">
        <v>130427.64</v>
      </c>
      <c r="V78" s="93">
        <f t="shared" si="39"/>
        <v>2.752231806437359E-2</v>
      </c>
      <c r="W78" s="271">
        <v>1545309.3099999998</v>
      </c>
      <c r="X78" s="93">
        <f t="shared" si="40"/>
        <v>0.32608497966886224</v>
      </c>
      <c r="Y78" s="271">
        <v>1045555.19</v>
      </c>
      <c r="Z78" s="93">
        <f t="shared" si="41"/>
        <v>0.22062886741672669</v>
      </c>
      <c r="AA78" s="271">
        <v>741187.6100000001</v>
      </c>
      <c r="AB78" s="93">
        <f t="shared" si="42"/>
        <v>0.15640244006403006</v>
      </c>
      <c r="AC78" s="73"/>
      <c r="AD78" s="73"/>
      <c r="AE78" s="73"/>
      <c r="AF78" s="73"/>
    </row>
    <row r="79" spans="1:32" s="80" customFormat="1" ht="12" customHeight="1" x14ac:dyDescent="0.25">
      <c r="A79" s="73"/>
      <c r="B79" s="90"/>
      <c r="C79" s="456"/>
      <c r="D79" s="220">
        <v>45942</v>
      </c>
      <c r="E79" s="80" t="str">
        <f t="shared" si="43"/>
        <v>日</v>
      </c>
      <c r="F79" s="269">
        <f t="shared" si="14"/>
        <v>6231751.370000001</v>
      </c>
      <c r="G79" s="479"/>
      <c r="H79" s="480"/>
      <c r="I79" s="271">
        <v>379489.58000000007</v>
      </c>
      <c r="J79" s="93">
        <f t="shared" si="32"/>
        <v>6.0896136169180964E-2</v>
      </c>
      <c r="K79" s="271">
        <v>1087246.45</v>
      </c>
      <c r="L79" s="93">
        <f t="shared" si="33"/>
        <v>0.17446884277733946</v>
      </c>
      <c r="M79" s="271">
        <f t="shared" si="34"/>
        <v>1466736.03</v>
      </c>
      <c r="N79" s="93">
        <f t="shared" si="35"/>
        <v>0.23536497894652042</v>
      </c>
      <c r="O79" s="271"/>
      <c r="P79" s="93">
        <f t="shared" si="36"/>
        <v>0</v>
      </c>
      <c r="Q79" s="271"/>
      <c r="R79" s="93">
        <f t="shared" si="37"/>
        <v>0</v>
      </c>
      <c r="S79" s="271"/>
      <c r="T79" s="93">
        <f t="shared" si="38"/>
        <v>0</v>
      </c>
      <c r="U79" s="271">
        <v>146701</v>
      </c>
      <c r="V79" s="93">
        <f t="shared" si="39"/>
        <v>2.3540894251049039E-2</v>
      </c>
      <c r="W79" s="271">
        <v>2306022.41</v>
      </c>
      <c r="X79" s="93">
        <f t="shared" si="40"/>
        <v>0.37004403306289158</v>
      </c>
      <c r="Y79" s="271">
        <v>1282935.4300000002</v>
      </c>
      <c r="Z79" s="93">
        <f t="shared" si="41"/>
        <v>0.20587076631075543</v>
      </c>
      <c r="AA79" s="271">
        <v>1029356.4999999999</v>
      </c>
      <c r="AB79" s="93">
        <f t="shared" si="42"/>
        <v>0.16517932742878344</v>
      </c>
      <c r="AC79" s="73"/>
      <c r="AD79" s="73"/>
      <c r="AE79" s="73"/>
      <c r="AF79" s="73"/>
    </row>
    <row r="80" spans="1:32" s="80" customFormat="1" ht="12" customHeight="1" x14ac:dyDescent="0.25">
      <c r="A80" s="73"/>
      <c r="B80" s="90"/>
      <c r="C80" s="456"/>
      <c r="D80" s="220">
        <v>45943</v>
      </c>
      <c r="E80" s="80" t="str">
        <f t="shared" si="43"/>
        <v>一</v>
      </c>
      <c r="F80" s="269">
        <f t="shared" si="14"/>
        <v>6146320.6100000003</v>
      </c>
      <c r="G80" s="479"/>
      <c r="H80" s="480"/>
      <c r="I80" s="271">
        <v>368306.15000000014</v>
      </c>
      <c r="J80" s="93">
        <f t="shared" si="32"/>
        <v>5.9923029299963598E-2</v>
      </c>
      <c r="K80" s="271">
        <v>1102027.92</v>
      </c>
      <c r="L80" s="93">
        <f t="shared" si="33"/>
        <v>0.17929880166143819</v>
      </c>
      <c r="M80" s="271">
        <f t="shared" si="34"/>
        <v>1470334.07</v>
      </c>
      <c r="N80" s="93">
        <f t="shared" si="35"/>
        <v>0.23922183096140179</v>
      </c>
      <c r="O80" s="271"/>
      <c r="P80" s="93">
        <f t="shared" si="36"/>
        <v>0</v>
      </c>
      <c r="Q80" s="271"/>
      <c r="R80" s="93">
        <f t="shared" si="37"/>
        <v>0</v>
      </c>
      <c r="S80" s="271"/>
      <c r="T80" s="93">
        <f t="shared" si="38"/>
        <v>0</v>
      </c>
      <c r="U80" s="271">
        <v>147691.85999999999</v>
      </c>
      <c r="V80" s="93">
        <f t="shared" si="39"/>
        <v>2.4029312717547935E-2</v>
      </c>
      <c r="W80" s="271">
        <v>2340187.4000000004</v>
      </c>
      <c r="X80" s="93">
        <f t="shared" si="40"/>
        <v>0.38074606719873016</v>
      </c>
      <c r="Y80" s="271">
        <v>1156722.8500000001</v>
      </c>
      <c r="Z80" s="93">
        <f t="shared" si="41"/>
        <v>0.18819761014712183</v>
      </c>
      <c r="AA80" s="271">
        <v>1031384.4299999999</v>
      </c>
      <c r="AB80" s="93">
        <f t="shared" si="42"/>
        <v>0.16780517897519828</v>
      </c>
      <c r="AC80" s="73"/>
      <c r="AD80" s="73"/>
      <c r="AE80" s="73"/>
      <c r="AF80" s="73"/>
    </row>
    <row r="81" spans="1:32" s="80" customFormat="1" ht="12" customHeight="1" x14ac:dyDescent="0.25">
      <c r="A81" s="73"/>
      <c r="B81" s="90"/>
      <c r="C81" s="456"/>
      <c r="D81" s="220">
        <v>45944</v>
      </c>
      <c r="E81" s="80" t="str">
        <f t="shared" si="43"/>
        <v>二</v>
      </c>
      <c r="F81" s="269">
        <f t="shared" si="14"/>
        <v>0</v>
      </c>
      <c r="G81" s="479">
        <f t="shared" si="44"/>
        <v>0</v>
      </c>
      <c r="H81" s="480"/>
      <c r="I81" s="271"/>
      <c r="J81" s="93" t="e">
        <f t="shared" si="32"/>
        <v>#DIV/0!</v>
      </c>
      <c r="K81" s="271"/>
      <c r="L81" s="93" t="e">
        <f t="shared" si="33"/>
        <v>#DIV/0!</v>
      </c>
      <c r="M81" s="271">
        <f t="shared" si="34"/>
        <v>0</v>
      </c>
      <c r="N81" s="93" t="e">
        <f t="shared" si="35"/>
        <v>#DIV/0!</v>
      </c>
      <c r="O81" s="271"/>
      <c r="P81" s="93" t="e">
        <f t="shared" si="36"/>
        <v>#DIV/0!</v>
      </c>
      <c r="Q81" s="271"/>
      <c r="R81" s="93" t="e">
        <f t="shared" si="37"/>
        <v>#DIV/0!</v>
      </c>
      <c r="S81" s="271"/>
      <c r="T81" s="93" t="e">
        <f t="shared" si="38"/>
        <v>#DIV/0!</v>
      </c>
      <c r="U81" s="271"/>
      <c r="V81" s="93" t="e">
        <f t="shared" si="39"/>
        <v>#DIV/0!</v>
      </c>
      <c r="W81" s="271"/>
      <c r="X81" s="93" t="e">
        <f t="shared" si="40"/>
        <v>#DIV/0!</v>
      </c>
      <c r="Y81" s="271"/>
      <c r="Z81" s="93" t="e">
        <f t="shared" si="41"/>
        <v>#DIV/0!</v>
      </c>
      <c r="AA81" s="271"/>
      <c r="AB81" s="93" t="e">
        <f t="shared" si="42"/>
        <v>#DIV/0!</v>
      </c>
      <c r="AC81" s="73"/>
      <c r="AD81" s="73"/>
      <c r="AE81" s="73"/>
      <c r="AF81" s="73"/>
    </row>
    <row r="82" spans="1:32" s="80" customFormat="1" ht="12" customHeight="1" x14ac:dyDescent="0.25">
      <c r="A82" s="73"/>
      <c r="B82" s="90"/>
      <c r="C82" s="456"/>
      <c r="D82" s="220">
        <v>45945</v>
      </c>
      <c r="E82" s="80" t="str">
        <f t="shared" si="43"/>
        <v>三</v>
      </c>
      <c r="F82" s="269">
        <f t="shared" si="14"/>
        <v>0</v>
      </c>
      <c r="G82" s="479"/>
      <c r="H82" s="480"/>
      <c r="I82" s="271"/>
      <c r="J82" s="93" t="e">
        <f t="shared" si="32"/>
        <v>#DIV/0!</v>
      </c>
      <c r="K82" s="271"/>
      <c r="L82" s="93" t="e">
        <f t="shared" si="33"/>
        <v>#DIV/0!</v>
      </c>
      <c r="M82" s="271">
        <f t="shared" si="34"/>
        <v>0</v>
      </c>
      <c r="N82" s="93" t="e">
        <f t="shared" si="35"/>
        <v>#DIV/0!</v>
      </c>
      <c r="O82" s="271"/>
      <c r="P82" s="93" t="e">
        <f t="shared" si="36"/>
        <v>#DIV/0!</v>
      </c>
      <c r="Q82" s="271"/>
      <c r="R82" s="93" t="e">
        <f t="shared" si="37"/>
        <v>#DIV/0!</v>
      </c>
      <c r="S82" s="271"/>
      <c r="T82" s="93" t="e">
        <f t="shared" si="38"/>
        <v>#DIV/0!</v>
      </c>
      <c r="U82" s="271"/>
      <c r="V82" s="93" t="e">
        <f t="shared" si="39"/>
        <v>#DIV/0!</v>
      </c>
      <c r="W82" s="271"/>
      <c r="X82" s="93" t="e">
        <f t="shared" si="40"/>
        <v>#DIV/0!</v>
      </c>
      <c r="Y82" s="271"/>
      <c r="Z82" s="93" t="e">
        <f t="shared" si="41"/>
        <v>#DIV/0!</v>
      </c>
      <c r="AA82" s="271"/>
      <c r="AB82" s="93" t="e">
        <f t="shared" si="42"/>
        <v>#DIV/0!</v>
      </c>
      <c r="AC82" s="73"/>
      <c r="AD82" s="73"/>
      <c r="AE82" s="73"/>
      <c r="AF82" s="73"/>
    </row>
    <row r="83" spans="1:32" s="80" customFormat="1" ht="12" customHeight="1" x14ac:dyDescent="0.25">
      <c r="A83" s="73"/>
      <c r="B83" s="90"/>
      <c r="C83" s="456"/>
      <c r="D83" s="220">
        <v>45946</v>
      </c>
      <c r="E83" s="80" t="str">
        <f t="shared" si="43"/>
        <v>四</v>
      </c>
      <c r="F83" s="269">
        <f t="shared" si="14"/>
        <v>0</v>
      </c>
      <c r="G83" s="479"/>
      <c r="H83" s="480"/>
      <c r="I83" s="271"/>
      <c r="J83" s="93" t="e">
        <f t="shared" si="32"/>
        <v>#DIV/0!</v>
      </c>
      <c r="K83" s="271"/>
      <c r="L83" s="93" t="e">
        <f t="shared" si="33"/>
        <v>#DIV/0!</v>
      </c>
      <c r="M83" s="271">
        <f t="shared" si="34"/>
        <v>0</v>
      </c>
      <c r="N83" s="93" t="e">
        <f t="shared" si="35"/>
        <v>#DIV/0!</v>
      </c>
      <c r="O83" s="271"/>
      <c r="P83" s="93" t="e">
        <f t="shared" si="36"/>
        <v>#DIV/0!</v>
      </c>
      <c r="Q83" s="271"/>
      <c r="R83" s="93" t="e">
        <f t="shared" si="37"/>
        <v>#DIV/0!</v>
      </c>
      <c r="S83" s="271"/>
      <c r="T83" s="93" t="e">
        <f t="shared" si="38"/>
        <v>#DIV/0!</v>
      </c>
      <c r="U83" s="271"/>
      <c r="V83" s="93" t="e">
        <f t="shared" si="39"/>
        <v>#DIV/0!</v>
      </c>
      <c r="W83" s="271"/>
      <c r="X83" s="93" t="e">
        <f t="shared" si="40"/>
        <v>#DIV/0!</v>
      </c>
      <c r="Y83" s="271"/>
      <c r="Z83" s="93" t="e">
        <f t="shared" si="41"/>
        <v>#DIV/0!</v>
      </c>
      <c r="AA83" s="271"/>
      <c r="AB83" s="93" t="e">
        <f t="shared" si="42"/>
        <v>#DIV/0!</v>
      </c>
      <c r="AC83" s="73"/>
      <c r="AD83" s="73"/>
      <c r="AE83" s="73"/>
      <c r="AF83" s="73"/>
    </row>
    <row r="84" spans="1:32" s="80" customFormat="1" ht="12" customHeight="1" x14ac:dyDescent="0.25">
      <c r="A84" s="73"/>
      <c r="B84" s="90"/>
      <c r="C84" s="456"/>
      <c r="D84" s="220">
        <v>45947</v>
      </c>
      <c r="E84" s="80" t="str">
        <f t="shared" si="43"/>
        <v>五</v>
      </c>
      <c r="F84" s="269">
        <f t="shared" si="14"/>
        <v>0</v>
      </c>
      <c r="G84" s="479"/>
      <c r="H84" s="480"/>
      <c r="I84" s="271"/>
      <c r="J84" s="93" t="e">
        <f t="shared" si="32"/>
        <v>#DIV/0!</v>
      </c>
      <c r="K84" s="271"/>
      <c r="L84" s="93" t="e">
        <f t="shared" si="33"/>
        <v>#DIV/0!</v>
      </c>
      <c r="M84" s="271">
        <f t="shared" si="34"/>
        <v>0</v>
      </c>
      <c r="N84" s="93" t="e">
        <f t="shared" si="35"/>
        <v>#DIV/0!</v>
      </c>
      <c r="O84" s="271"/>
      <c r="P84" s="93" t="e">
        <f t="shared" si="36"/>
        <v>#DIV/0!</v>
      </c>
      <c r="Q84" s="271"/>
      <c r="R84" s="93" t="e">
        <f t="shared" si="37"/>
        <v>#DIV/0!</v>
      </c>
      <c r="S84" s="271"/>
      <c r="T84" s="93" t="e">
        <f t="shared" si="38"/>
        <v>#DIV/0!</v>
      </c>
      <c r="U84" s="271"/>
      <c r="V84" s="93" t="e">
        <f t="shared" si="39"/>
        <v>#DIV/0!</v>
      </c>
      <c r="W84" s="271"/>
      <c r="X84" s="93" t="e">
        <f t="shared" si="40"/>
        <v>#DIV/0!</v>
      </c>
      <c r="Y84" s="271"/>
      <c r="Z84" s="93" t="e">
        <f t="shared" si="41"/>
        <v>#DIV/0!</v>
      </c>
      <c r="AA84" s="271"/>
      <c r="AB84" s="93" t="e">
        <f t="shared" si="42"/>
        <v>#DIV/0!</v>
      </c>
      <c r="AC84" s="73"/>
      <c r="AD84" s="73"/>
      <c r="AE84" s="73"/>
      <c r="AF84" s="73"/>
    </row>
    <row r="85" spans="1:32" s="80" customFormat="1" ht="12" customHeight="1" x14ac:dyDescent="0.25">
      <c r="A85" s="73"/>
      <c r="B85" s="90"/>
      <c r="C85" s="456"/>
      <c r="D85" s="220">
        <v>45948</v>
      </c>
      <c r="E85" s="80" t="str">
        <f t="shared" si="43"/>
        <v>六</v>
      </c>
      <c r="F85" s="269">
        <f t="shared" si="14"/>
        <v>0</v>
      </c>
      <c r="G85" s="479"/>
      <c r="H85" s="480"/>
      <c r="I85" s="271"/>
      <c r="J85" s="93" t="e">
        <f t="shared" si="32"/>
        <v>#DIV/0!</v>
      </c>
      <c r="K85" s="271"/>
      <c r="L85" s="93" t="e">
        <f t="shared" si="33"/>
        <v>#DIV/0!</v>
      </c>
      <c r="M85" s="271">
        <f t="shared" si="34"/>
        <v>0</v>
      </c>
      <c r="N85" s="93" t="e">
        <f t="shared" si="35"/>
        <v>#DIV/0!</v>
      </c>
      <c r="O85" s="271"/>
      <c r="P85" s="93" t="e">
        <f t="shared" si="36"/>
        <v>#DIV/0!</v>
      </c>
      <c r="Q85" s="271"/>
      <c r="R85" s="93" t="e">
        <f t="shared" si="37"/>
        <v>#DIV/0!</v>
      </c>
      <c r="S85" s="271"/>
      <c r="T85" s="93" t="e">
        <f t="shared" si="38"/>
        <v>#DIV/0!</v>
      </c>
      <c r="U85" s="271"/>
      <c r="V85" s="93" t="e">
        <f t="shared" si="39"/>
        <v>#DIV/0!</v>
      </c>
      <c r="W85" s="271"/>
      <c r="X85" s="93" t="e">
        <f t="shared" si="40"/>
        <v>#DIV/0!</v>
      </c>
      <c r="Y85" s="271"/>
      <c r="Z85" s="93" t="e">
        <f t="shared" si="41"/>
        <v>#DIV/0!</v>
      </c>
      <c r="AA85" s="271"/>
      <c r="AB85" s="93" t="e">
        <f t="shared" si="42"/>
        <v>#DIV/0!</v>
      </c>
      <c r="AC85" s="73"/>
      <c r="AD85" s="73"/>
      <c r="AE85" s="73"/>
      <c r="AF85" s="73"/>
    </row>
    <row r="86" spans="1:32" s="80" customFormat="1" ht="12" customHeight="1" x14ac:dyDescent="0.25">
      <c r="A86" s="73"/>
      <c r="B86" s="90"/>
      <c r="C86" s="456"/>
      <c r="D86" s="220">
        <v>45949</v>
      </c>
      <c r="E86" s="80" t="str">
        <f t="shared" si="43"/>
        <v>日</v>
      </c>
      <c r="F86" s="269">
        <f t="shared" si="14"/>
        <v>0</v>
      </c>
      <c r="G86" s="479"/>
      <c r="H86" s="480"/>
      <c r="I86" s="271"/>
      <c r="J86" s="93" t="e">
        <f t="shared" si="32"/>
        <v>#DIV/0!</v>
      </c>
      <c r="K86" s="271"/>
      <c r="L86" s="93" t="e">
        <f t="shared" si="33"/>
        <v>#DIV/0!</v>
      </c>
      <c r="M86" s="271">
        <f t="shared" si="34"/>
        <v>0</v>
      </c>
      <c r="N86" s="93" t="e">
        <f t="shared" si="35"/>
        <v>#DIV/0!</v>
      </c>
      <c r="O86" s="271"/>
      <c r="P86" s="93" t="e">
        <f t="shared" si="36"/>
        <v>#DIV/0!</v>
      </c>
      <c r="Q86" s="271"/>
      <c r="R86" s="93" t="e">
        <f t="shared" si="37"/>
        <v>#DIV/0!</v>
      </c>
      <c r="S86" s="271"/>
      <c r="T86" s="93" t="e">
        <f t="shared" si="38"/>
        <v>#DIV/0!</v>
      </c>
      <c r="U86" s="271"/>
      <c r="V86" s="93" t="e">
        <f t="shared" si="39"/>
        <v>#DIV/0!</v>
      </c>
      <c r="W86" s="271"/>
      <c r="X86" s="93" t="e">
        <f t="shared" si="40"/>
        <v>#DIV/0!</v>
      </c>
      <c r="Y86" s="271"/>
      <c r="Z86" s="93" t="e">
        <f t="shared" si="41"/>
        <v>#DIV/0!</v>
      </c>
      <c r="AA86" s="271"/>
      <c r="AB86" s="93" t="e">
        <f t="shared" si="42"/>
        <v>#DIV/0!</v>
      </c>
      <c r="AC86" s="73"/>
      <c r="AD86" s="73"/>
      <c r="AE86" s="73"/>
      <c r="AF86" s="73"/>
    </row>
    <row r="87" spans="1:32" s="80" customFormat="1" ht="12" customHeight="1" x14ac:dyDescent="0.25">
      <c r="A87" s="73"/>
      <c r="B87" s="90"/>
      <c r="C87" s="456"/>
      <c r="D87" s="220">
        <v>45950</v>
      </c>
      <c r="E87" s="80" t="str">
        <f t="shared" si="43"/>
        <v>一</v>
      </c>
      <c r="F87" s="269">
        <f t="shared" si="14"/>
        <v>0</v>
      </c>
      <c r="G87" s="479"/>
      <c r="H87" s="480"/>
      <c r="I87" s="271"/>
      <c r="J87" s="93" t="e">
        <f t="shared" si="32"/>
        <v>#DIV/0!</v>
      </c>
      <c r="K87" s="271"/>
      <c r="L87" s="93" t="e">
        <f t="shared" si="33"/>
        <v>#DIV/0!</v>
      </c>
      <c r="M87" s="271">
        <f t="shared" si="34"/>
        <v>0</v>
      </c>
      <c r="N87" s="93" t="e">
        <f t="shared" si="35"/>
        <v>#DIV/0!</v>
      </c>
      <c r="O87" s="271"/>
      <c r="P87" s="93" t="e">
        <f t="shared" si="36"/>
        <v>#DIV/0!</v>
      </c>
      <c r="Q87" s="271"/>
      <c r="R87" s="93" t="e">
        <f t="shared" si="37"/>
        <v>#DIV/0!</v>
      </c>
      <c r="S87" s="271"/>
      <c r="T87" s="93" t="e">
        <f t="shared" si="38"/>
        <v>#DIV/0!</v>
      </c>
      <c r="U87" s="271"/>
      <c r="V87" s="93" t="e">
        <f t="shared" si="39"/>
        <v>#DIV/0!</v>
      </c>
      <c r="W87" s="271"/>
      <c r="X87" s="93" t="e">
        <f t="shared" si="40"/>
        <v>#DIV/0!</v>
      </c>
      <c r="Y87" s="271"/>
      <c r="Z87" s="93" t="e">
        <f t="shared" si="41"/>
        <v>#DIV/0!</v>
      </c>
      <c r="AA87" s="271"/>
      <c r="AB87" s="93" t="e">
        <f t="shared" si="42"/>
        <v>#DIV/0!</v>
      </c>
      <c r="AC87" s="73"/>
      <c r="AD87" s="73"/>
      <c r="AE87" s="73"/>
      <c r="AF87" s="73"/>
    </row>
    <row r="88" spans="1:32" s="80" customFormat="1" ht="12" customHeight="1" x14ac:dyDescent="0.25">
      <c r="A88" s="73"/>
      <c r="B88" s="90"/>
      <c r="C88" s="456"/>
      <c r="D88" s="220">
        <v>45951</v>
      </c>
      <c r="E88" s="80" t="str">
        <f t="shared" si="43"/>
        <v>二</v>
      </c>
      <c r="F88" s="269">
        <f t="shared" si="14"/>
        <v>0</v>
      </c>
      <c r="G88" s="479">
        <f t="shared" si="44"/>
        <v>0</v>
      </c>
      <c r="H88" s="480"/>
      <c r="I88" s="271"/>
      <c r="J88" s="93" t="e">
        <f t="shared" si="32"/>
        <v>#DIV/0!</v>
      </c>
      <c r="K88" s="271"/>
      <c r="L88" s="93" t="e">
        <f t="shared" si="33"/>
        <v>#DIV/0!</v>
      </c>
      <c r="M88" s="271">
        <f t="shared" si="34"/>
        <v>0</v>
      </c>
      <c r="N88" s="93" t="e">
        <f t="shared" si="35"/>
        <v>#DIV/0!</v>
      </c>
      <c r="O88" s="271"/>
      <c r="P88" s="93" t="e">
        <f t="shared" si="36"/>
        <v>#DIV/0!</v>
      </c>
      <c r="Q88" s="271"/>
      <c r="R88" s="93" t="e">
        <f t="shared" si="37"/>
        <v>#DIV/0!</v>
      </c>
      <c r="S88" s="271"/>
      <c r="T88" s="93" t="e">
        <f t="shared" si="38"/>
        <v>#DIV/0!</v>
      </c>
      <c r="U88" s="271"/>
      <c r="V88" s="93" t="e">
        <f t="shared" si="39"/>
        <v>#DIV/0!</v>
      </c>
      <c r="W88" s="271"/>
      <c r="X88" s="93" t="e">
        <f t="shared" si="40"/>
        <v>#DIV/0!</v>
      </c>
      <c r="Y88" s="271"/>
      <c r="Z88" s="93" t="e">
        <f t="shared" si="41"/>
        <v>#DIV/0!</v>
      </c>
      <c r="AA88" s="271"/>
      <c r="AB88" s="93" t="e">
        <f t="shared" si="42"/>
        <v>#DIV/0!</v>
      </c>
      <c r="AC88" s="73"/>
      <c r="AD88" s="73"/>
      <c r="AE88" s="73"/>
      <c r="AF88" s="73"/>
    </row>
    <row r="89" spans="1:32" s="80" customFormat="1" ht="12" customHeight="1" x14ac:dyDescent="0.25">
      <c r="A89" s="73"/>
      <c r="B89" s="90"/>
      <c r="C89" s="456"/>
      <c r="D89" s="220">
        <v>45952</v>
      </c>
      <c r="E89" s="80" t="str">
        <f t="shared" si="43"/>
        <v>三</v>
      </c>
      <c r="F89" s="269">
        <f t="shared" si="14"/>
        <v>0</v>
      </c>
      <c r="G89" s="479"/>
      <c r="H89" s="480"/>
      <c r="I89" s="271"/>
      <c r="J89" s="93" t="e">
        <f t="shared" si="32"/>
        <v>#DIV/0!</v>
      </c>
      <c r="K89" s="271"/>
      <c r="L89" s="93" t="e">
        <f t="shared" si="33"/>
        <v>#DIV/0!</v>
      </c>
      <c r="M89" s="271">
        <f t="shared" si="34"/>
        <v>0</v>
      </c>
      <c r="N89" s="93" t="e">
        <f t="shared" si="35"/>
        <v>#DIV/0!</v>
      </c>
      <c r="O89" s="271"/>
      <c r="P89" s="93" t="e">
        <f t="shared" si="36"/>
        <v>#DIV/0!</v>
      </c>
      <c r="Q89" s="271"/>
      <c r="R89" s="93" t="e">
        <f t="shared" si="37"/>
        <v>#DIV/0!</v>
      </c>
      <c r="S89" s="271"/>
      <c r="T89" s="93" t="e">
        <f t="shared" si="38"/>
        <v>#DIV/0!</v>
      </c>
      <c r="U89" s="271"/>
      <c r="V89" s="93" t="e">
        <f t="shared" si="39"/>
        <v>#DIV/0!</v>
      </c>
      <c r="W89" s="271"/>
      <c r="X89" s="93" t="e">
        <f t="shared" si="40"/>
        <v>#DIV/0!</v>
      </c>
      <c r="Y89" s="271"/>
      <c r="Z89" s="93" t="e">
        <f t="shared" si="41"/>
        <v>#DIV/0!</v>
      </c>
      <c r="AA89" s="271"/>
      <c r="AB89" s="93" t="e">
        <f t="shared" si="42"/>
        <v>#DIV/0!</v>
      </c>
      <c r="AC89" s="73"/>
      <c r="AD89" s="73"/>
      <c r="AE89" s="73"/>
      <c r="AF89" s="73"/>
    </row>
    <row r="90" spans="1:32" s="80" customFormat="1" ht="12" customHeight="1" x14ac:dyDescent="0.25">
      <c r="A90" s="73"/>
      <c r="B90" s="90"/>
      <c r="C90" s="456"/>
      <c r="D90" s="220">
        <v>45953</v>
      </c>
      <c r="E90" s="80" t="str">
        <f t="shared" si="43"/>
        <v>四</v>
      </c>
      <c r="F90" s="269">
        <f t="shared" ref="F90:F98" si="45">SUM(M90,Q90,S90,U90,W90,Y90,AA90,O90)</f>
        <v>0</v>
      </c>
      <c r="G90" s="479"/>
      <c r="H90" s="480"/>
      <c r="I90" s="271"/>
      <c r="J90" s="93" t="e">
        <f t="shared" si="32"/>
        <v>#DIV/0!</v>
      </c>
      <c r="K90" s="271"/>
      <c r="L90" s="93" t="e">
        <f t="shared" si="33"/>
        <v>#DIV/0!</v>
      </c>
      <c r="M90" s="271">
        <f t="shared" si="34"/>
        <v>0</v>
      </c>
      <c r="N90" s="93" t="e">
        <f t="shared" si="35"/>
        <v>#DIV/0!</v>
      </c>
      <c r="O90" s="271"/>
      <c r="P90" s="93" t="e">
        <f t="shared" si="36"/>
        <v>#DIV/0!</v>
      </c>
      <c r="Q90" s="271"/>
      <c r="R90" s="93" t="e">
        <f t="shared" si="37"/>
        <v>#DIV/0!</v>
      </c>
      <c r="S90" s="271"/>
      <c r="T90" s="93" t="e">
        <f t="shared" si="38"/>
        <v>#DIV/0!</v>
      </c>
      <c r="U90" s="271"/>
      <c r="V90" s="93" t="e">
        <f t="shared" si="39"/>
        <v>#DIV/0!</v>
      </c>
      <c r="W90" s="271"/>
      <c r="X90" s="93" t="e">
        <f t="shared" si="40"/>
        <v>#DIV/0!</v>
      </c>
      <c r="Y90" s="271"/>
      <c r="Z90" s="93" t="e">
        <f t="shared" si="41"/>
        <v>#DIV/0!</v>
      </c>
      <c r="AA90" s="271"/>
      <c r="AB90" s="93" t="e">
        <f t="shared" si="42"/>
        <v>#DIV/0!</v>
      </c>
      <c r="AC90" s="73"/>
      <c r="AD90" s="73"/>
      <c r="AE90" s="73"/>
      <c r="AF90" s="73"/>
    </row>
    <row r="91" spans="1:32" s="80" customFormat="1" ht="12" customHeight="1" x14ac:dyDescent="0.25">
      <c r="A91" s="73"/>
      <c r="B91" s="90"/>
      <c r="C91" s="456"/>
      <c r="D91" s="220">
        <v>45954</v>
      </c>
      <c r="E91" s="80" t="str">
        <f t="shared" si="43"/>
        <v>五</v>
      </c>
      <c r="F91" s="269">
        <f t="shared" si="45"/>
        <v>0</v>
      </c>
      <c r="G91" s="479"/>
      <c r="H91" s="480"/>
      <c r="I91" s="271"/>
      <c r="J91" s="93" t="e">
        <f t="shared" si="32"/>
        <v>#DIV/0!</v>
      </c>
      <c r="K91" s="271"/>
      <c r="L91" s="93" t="e">
        <f t="shared" si="33"/>
        <v>#DIV/0!</v>
      </c>
      <c r="M91" s="271">
        <f t="shared" si="34"/>
        <v>0</v>
      </c>
      <c r="N91" s="93" t="e">
        <f t="shared" si="35"/>
        <v>#DIV/0!</v>
      </c>
      <c r="O91" s="271"/>
      <c r="P91" s="93" t="e">
        <f t="shared" si="36"/>
        <v>#DIV/0!</v>
      </c>
      <c r="Q91" s="271"/>
      <c r="R91" s="93" t="e">
        <f t="shared" si="37"/>
        <v>#DIV/0!</v>
      </c>
      <c r="S91" s="271"/>
      <c r="T91" s="93" t="e">
        <f t="shared" si="38"/>
        <v>#DIV/0!</v>
      </c>
      <c r="U91" s="271"/>
      <c r="V91" s="93" t="e">
        <f t="shared" si="39"/>
        <v>#DIV/0!</v>
      </c>
      <c r="W91" s="271"/>
      <c r="X91" s="93" t="e">
        <f t="shared" si="40"/>
        <v>#DIV/0!</v>
      </c>
      <c r="Y91" s="271"/>
      <c r="Z91" s="93" t="e">
        <f t="shared" si="41"/>
        <v>#DIV/0!</v>
      </c>
      <c r="AA91" s="271"/>
      <c r="AB91" s="93" t="e">
        <f t="shared" si="42"/>
        <v>#DIV/0!</v>
      </c>
      <c r="AC91" s="73"/>
      <c r="AD91" s="73"/>
      <c r="AE91" s="73"/>
      <c r="AF91" s="73"/>
    </row>
    <row r="92" spans="1:32" s="80" customFormat="1" ht="12" customHeight="1" x14ac:dyDescent="0.25">
      <c r="A92" s="73"/>
      <c r="B92" s="90"/>
      <c r="C92" s="456"/>
      <c r="D92" s="220">
        <v>45955</v>
      </c>
      <c r="E92" s="80" t="str">
        <f t="shared" si="43"/>
        <v>六</v>
      </c>
      <c r="F92" s="269">
        <f t="shared" si="45"/>
        <v>0</v>
      </c>
      <c r="G92" s="479"/>
      <c r="H92" s="480"/>
      <c r="I92" s="271"/>
      <c r="J92" s="93" t="e">
        <f t="shared" si="32"/>
        <v>#DIV/0!</v>
      </c>
      <c r="K92" s="271"/>
      <c r="L92" s="93" t="e">
        <f t="shared" si="33"/>
        <v>#DIV/0!</v>
      </c>
      <c r="M92" s="271">
        <f t="shared" si="34"/>
        <v>0</v>
      </c>
      <c r="N92" s="93" t="e">
        <f t="shared" si="35"/>
        <v>#DIV/0!</v>
      </c>
      <c r="O92" s="271"/>
      <c r="P92" s="93" t="e">
        <f t="shared" si="36"/>
        <v>#DIV/0!</v>
      </c>
      <c r="Q92" s="271"/>
      <c r="R92" s="93" t="e">
        <f t="shared" si="37"/>
        <v>#DIV/0!</v>
      </c>
      <c r="S92" s="271"/>
      <c r="T92" s="93" t="e">
        <f t="shared" si="38"/>
        <v>#DIV/0!</v>
      </c>
      <c r="U92" s="271"/>
      <c r="V92" s="93" t="e">
        <f t="shared" si="39"/>
        <v>#DIV/0!</v>
      </c>
      <c r="W92" s="271"/>
      <c r="X92" s="93" t="e">
        <f t="shared" si="40"/>
        <v>#DIV/0!</v>
      </c>
      <c r="Y92" s="271"/>
      <c r="Z92" s="93" t="e">
        <f t="shared" si="41"/>
        <v>#DIV/0!</v>
      </c>
      <c r="AA92" s="271"/>
      <c r="AB92" s="93" t="e">
        <f t="shared" si="42"/>
        <v>#DIV/0!</v>
      </c>
      <c r="AC92" s="73"/>
      <c r="AD92" s="73"/>
      <c r="AE92" s="73"/>
      <c r="AF92" s="73"/>
    </row>
    <row r="93" spans="1:32" s="80" customFormat="1" ht="12" customHeight="1" x14ac:dyDescent="0.25">
      <c r="A93" s="73"/>
      <c r="B93" s="90"/>
      <c r="C93" s="456"/>
      <c r="D93" s="220">
        <v>45956</v>
      </c>
      <c r="E93" s="80" t="str">
        <f t="shared" si="43"/>
        <v>日</v>
      </c>
      <c r="F93" s="269">
        <f t="shared" si="45"/>
        <v>0</v>
      </c>
      <c r="G93" s="479"/>
      <c r="H93" s="480"/>
      <c r="I93" s="271"/>
      <c r="J93" s="93" t="e">
        <f t="shared" si="32"/>
        <v>#DIV/0!</v>
      </c>
      <c r="K93" s="271"/>
      <c r="L93" s="93" t="e">
        <f t="shared" si="33"/>
        <v>#DIV/0!</v>
      </c>
      <c r="M93" s="271">
        <f t="shared" si="34"/>
        <v>0</v>
      </c>
      <c r="N93" s="93" t="e">
        <f t="shared" si="35"/>
        <v>#DIV/0!</v>
      </c>
      <c r="O93" s="271"/>
      <c r="P93" s="93" t="e">
        <f t="shared" si="36"/>
        <v>#DIV/0!</v>
      </c>
      <c r="Q93" s="271"/>
      <c r="R93" s="93" t="e">
        <f t="shared" si="37"/>
        <v>#DIV/0!</v>
      </c>
      <c r="S93" s="271"/>
      <c r="T93" s="93" t="e">
        <f t="shared" si="38"/>
        <v>#DIV/0!</v>
      </c>
      <c r="U93" s="271"/>
      <c r="V93" s="93" t="e">
        <f t="shared" si="39"/>
        <v>#DIV/0!</v>
      </c>
      <c r="W93" s="271"/>
      <c r="X93" s="93" t="e">
        <f t="shared" si="40"/>
        <v>#DIV/0!</v>
      </c>
      <c r="Y93" s="271"/>
      <c r="Z93" s="93" t="e">
        <f t="shared" si="41"/>
        <v>#DIV/0!</v>
      </c>
      <c r="AA93" s="271"/>
      <c r="AB93" s="93" t="e">
        <f t="shared" si="42"/>
        <v>#DIV/0!</v>
      </c>
      <c r="AC93" s="73"/>
      <c r="AD93" s="73"/>
      <c r="AE93" s="73"/>
      <c r="AF93" s="73"/>
    </row>
    <row r="94" spans="1:32" s="80" customFormat="1" ht="12" customHeight="1" x14ac:dyDescent="0.25">
      <c r="A94" s="73"/>
      <c r="B94" s="90"/>
      <c r="C94" s="456"/>
      <c r="D94" s="220">
        <v>45957</v>
      </c>
      <c r="E94" s="80" t="str">
        <f t="shared" si="43"/>
        <v>一</v>
      </c>
      <c r="F94" s="269">
        <f t="shared" si="45"/>
        <v>0</v>
      </c>
      <c r="G94" s="479"/>
      <c r="H94" s="480"/>
      <c r="I94" s="271"/>
      <c r="J94" s="93" t="e">
        <f t="shared" si="32"/>
        <v>#DIV/0!</v>
      </c>
      <c r="K94" s="271"/>
      <c r="L94" s="93" t="e">
        <f t="shared" si="33"/>
        <v>#DIV/0!</v>
      </c>
      <c r="M94" s="271">
        <f t="shared" si="34"/>
        <v>0</v>
      </c>
      <c r="N94" s="93" t="e">
        <f t="shared" si="35"/>
        <v>#DIV/0!</v>
      </c>
      <c r="O94" s="271"/>
      <c r="P94" s="93" t="e">
        <f t="shared" si="36"/>
        <v>#DIV/0!</v>
      </c>
      <c r="Q94" s="271"/>
      <c r="R94" s="93" t="e">
        <f t="shared" si="37"/>
        <v>#DIV/0!</v>
      </c>
      <c r="S94" s="271"/>
      <c r="T94" s="93" t="e">
        <f t="shared" si="38"/>
        <v>#DIV/0!</v>
      </c>
      <c r="U94" s="271"/>
      <c r="V94" s="93" t="e">
        <f t="shared" si="39"/>
        <v>#DIV/0!</v>
      </c>
      <c r="W94" s="271"/>
      <c r="X94" s="93" t="e">
        <f t="shared" si="40"/>
        <v>#DIV/0!</v>
      </c>
      <c r="Y94" s="271"/>
      <c r="Z94" s="93" t="e">
        <f t="shared" si="41"/>
        <v>#DIV/0!</v>
      </c>
      <c r="AA94" s="271"/>
      <c r="AB94" s="93" t="e">
        <f t="shared" si="42"/>
        <v>#DIV/0!</v>
      </c>
      <c r="AC94" s="73"/>
      <c r="AD94" s="73"/>
      <c r="AE94" s="73"/>
      <c r="AF94" s="73"/>
    </row>
    <row r="95" spans="1:32" s="80" customFormat="1" ht="12" customHeight="1" x14ac:dyDescent="0.25">
      <c r="A95" s="73"/>
      <c r="B95" s="90"/>
      <c r="C95" s="456"/>
      <c r="D95" s="220">
        <v>45958</v>
      </c>
      <c r="E95" s="80" t="str">
        <f t="shared" si="43"/>
        <v>二</v>
      </c>
      <c r="F95" s="269">
        <f t="shared" si="45"/>
        <v>0</v>
      </c>
      <c r="G95" s="479">
        <f t="shared" si="44"/>
        <v>0</v>
      </c>
      <c r="H95" s="480"/>
      <c r="I95" s="271"/>
      <c r="J95" s="93" t="e">
        <f t="shared" si="32"/>
        <v>#DIV/0!</v>
      </c>
      <c r="K95" s="271"/>
      <c r="L95" s="93" t="e">
        <f t="shared" si="33"/>
        <v>#DIV/0!</v>
      </c>
      <c r="M95" s="271">
        <f t="shared" si="34"/>
        <v>0</v>
      </c>
      <c r="N95" s="93" t="e">
        <f t="shared" si="35"/>
        <v>#DIV/0!</v>
      </c>
      <c r="O95" s="271"/>
      <c r="P95" s="93" t="e">
        <f t="shared" si="36"/>
        <v>#DIV/0!</v>
      </c>
      <c r="Q95" s="271"/>
      <c r="R95" s="93" t="e">
        <f t="shared" si="37"/>
        <v>#DIV/0!</v>
      </c>
      <c r="S95" s="271"/>
      <c r="T95" s="93" t="e">
        <f t="shared" si="38"/>
        <v>#DIV/0!</v>
      </c>
      <c r="U95" s="271"/>
      <c r="V95" s="93" t="e">
        <f t="shared" si="39"/>
        <v>#DIV/0!</v>
      </c>
      <c r="W95" s="271"/>
      <c r="X95" s="93" t="e">
        <f t="shared" si="40"/>
        <v>#DIV/0!</v>
      </c>
      <c r="Y95" s="271"/>
      <c r="Z95" s="93" t="e">
        <f t="shared" si="41"/>
        <v>#DIV/0!</v>
      </c>
      <c r="AA95" s="271"/>
      <c r="AB95" s="93" t="e">
        <f t="shared" si="42"/>
        <v>#DIV/0!</v>
      </c>
      <c r="AC95" s="73"/>
      <c r="AD95" s="73"/>
      <c r="AE95" s="73"/>
      <c r="AF95" s="73"/>
    </row>
    <row r="96" spans="1:32" s="80" customFormat="1" ht="12" customHeight="1" x14ac:dyDescent="0.25">
      <c r="A96" s="73"/>
      <c r="B96" s="90"/>
      <c r="C96" s="456"/>
      <c r="D96" s="220">
        <v>45959</v>
      </c>
      <c r="E96" s="80" t="str">
        <f t="shared" si="43"/>
        <v>三</v>
      </c>
      <c r="F96" s="269">
        <f t="shared" si="45"/>
        <v>0</v>
      </c>
      <c r="G96" s="479"/>
      <c r="H96" s="480"/>
      <c r="I96" s="271"/>
      <c r="J96" s="93" t="e">
        <f t="shared" si="32"/>
        <v>#DIV/0!</v>
      </c>
      <c r="K96" s="271"/>
      <c r="L96" s="93" t="e">
        <f t="shared" si="33"/>
        <v>#DIV/0!</v>
      </c>
      <c r="M96" s="271">
        <f t="shared" si="34"/>
        <v>0</v>
      </c>
      <c r="N96" s="93" t="e">
        <f t="shared" si="35"/>
        <v>#DIV/0!</v>
      </c>
      <c r="O96" s="271"/>
      <c r="P96" s="93" t="e">
        <f t="shared" si="36"/>
        <v>#DIV/0!</v>
      </c>
      <c r="Q96" s="271"/>
      <c r="R96" s="93" t="e">
        <f t="shared" si="37"/>
        <v>#DIV/0!</v>
      </c>
      <c r="S96" s="271"/>
      <c r="T96" s="93" t="e">
        <f t="shared" si="38"/>
        <v>#DIV/0!</v>
      </c>
      <c r="U96" s="271"/>
      <c r="V96" s="93" t="e">
        <f t="shared" si="39"/>
        <v>#DIV/0!</v>
      </c>
      <c r="W96" s="271"/>
      <c r="X96" s="93" t="e">
        <f t="shared" si="40"/>
        <v>#DIV/0!</v>
      </c>
      <c r="Y96" s="271"/>
      <c r="Z96" s="93" t="e">
        <f t="shared" si="41"/>
        <v>#DIV/0!</v>
      </c>
      <c r="AA96" s="271"/>
      <c r="AB96" s="93" t="e">
        <f t="shared" si="42"/>
        <v>#DIV/0!</v>
      </c>
      <c r="AC96" s="73"/>
      <c r="AD96" s="73"/>
      <c r="AE96" s="73"/>
      <c r="AF96" s="73"/>
    </row>
    <row r="97" spans="1:32" s="80" customFormat="1" ht="12" customHeight="1" x14ac:dyDescent="0.25">
      <c r="A97" s="73"/>
      <c r="B97" s="90"/>
      <c r="C97" s="456"/>
      <c r="D97" s="220">
        <v>45960</v>
      </c>
      <c r="E97" s="80" t="str">
        <f t="shared" si="43"/>
        <v>四</v>
      </c>
      <c r="F97" s="269">
        <f t="shared" si="45"/>
        <v>0</v>
      </c>
      <c r="G97" s="479"/>
      <c r="H97" s="480"/>
      <c r="I97" s="271"/>
      <c r="J97" s="93" t="e">
        <f t="shared" si="32"/>
        <v>#DIV/0!</v>
      </c>
      <c r="K97" s="271"/>
      <c r="L97" s="93" t="e">
        <f t="shared" si="33"/>
        <v>#DIV/0!</v>
      </c>
      <c r="M97" s="271">
        <f t="shared" si="34"/>
        <v>0</v>
      </c>
      <c r="N97" s="93" t="e">
        <f t="shared" si="35"/>
        <v>#DIV/0!</v>
      </c>
      <c r="O97" s="271"/>
      <c r="P97" s="93" t="e">
        <f t="shared" si="36"/>
        <v>#DIV/0!</v>
      </c>
      <c r="Q97" s="271"/>
      <c r="R97" s="93" t="e">
        <f t="shared" si="37"/>
        <v>#DIV/0!</v>
      </c>
      <c r="S97" s="271"/>
      <c r="T97" s="93" t="e">
        <f t="shared" si="38"/>
        <v>#DIV/0!</v>
      </c>
      <c r="U97" s="271"/>
      <c r="V97" s="93" t="e">
        <f t="shared" si="39"/>
        <v>#DIV/0!</v>
      </c>
      <c r="W97" s="271"/>
      <c r="X97" s="93" t="e">
        <f t="shared" si="40"/>
        <v>#DIV/0!</v>
      </c>
      <c r="Y97" s="271"/>
      <c r="Z97" s="93" t="e">
        <f t="shared" si="41"/>
        <v>#DIV/0!</v>
      </c>
      <c r="AA97" s="271"/>
      <c r="AB97" s="93" t="e">
        <f t="shared" si="42"/>
        <v>#DIV/0!</v>
      </c>
      <c r="AC97" s="73"/>
      <c r="AD97" s="73"/>
      <c r="AE97" s="73"/>
      <c r="AF97" s="73"/>
    </row>
    <row r="98" spans="1:32" s="80" customFormat="1" ht="14.25" x14ac:dyDescent="0.25">
      <c r="A98" s="73"/>
      <c r="B98" s="90"/>
      <c r="C98" s="456"/>
      <c r="D98" s="220">
        <v>45961</v>
      </c>
      <c r="E98" s="80" t="str">
        <f t="shared" si="43"/>
        <v>五</v>
      </c>
      <c r="F98" s="269">
        <f t="shared" si="45"/>
        <v>0</v>
      </c>
      <c r="G98" s="479"/>
      <c r="H98" s="480"/>
      <c r="I98" s="271"/>
      <c r="J98" s="93" t="e">
        <f t="shared" si="32"/>
        <v>#DIV/0!</v>
      </c>
      <c r="K98" s="271"/>
      <c r="L98" s="93" t="e">
        <f t="shared" si="33"/>
        <v>#DIV/0!</v>
      </c>
      <c r="M98" s="271">
        <f t="shared" si="34"/>
        <v>0</v>
      </c>
      <c r="N98" s="93" t="e">
        <f t="shared" si="35"/>
        <v>#DIV/0!</v>
      </c>
      <c r="O98" s="271"/>
      <c r="P98" s="93" t="e">
        <f t="shared" si="36"/>
        <v>#DIV/0!</v>
      </c>
      <c r="Q98" s="271"/>
      <c r="R98" s="93" t="e">
        <f t="shared" si="37"/>
        <v>#DIV/0!</v>
      </c>
      <c r="S98" s="271"/>
      <c r="T98" s="93" t="e">
        <f t="shared" si="38"/>
        <v>#DIV/0!</v>
      </c>
      <c r="U98" s="271"/>
      <c r="V98" s="93" t="e">
        <f t="shared" si="39"/>
        <v>#DIV/0!</v>
      </c>
      <c r="W98" s="271"/>
      <c r="X98" s="93" t="e">
        <f t="shared" si="40"/>
        <v>#DIV/0!</v>
      </c>
      <c r="Y98" s="271"/>
      <c r="Z98" s="93" t="e">
        <f t="shared" si="41"/>
        <v>#DIV/0!</v>
      </c>
      <c r="AA98" s="271"/>
      <c r="AB98" s="93" t="e">
        <f t="shared" si="42"/>
        <v>#DIV/0!</v>
      </c>
      <c r="AC98" s="73"/>
      <c r="AD98" s="73"/>
      <c r="AE98" s="73"/>
      <c r="AF98" s="73"/>
    </row>
    <row r="99" spans="1:32" s="80" customFormat="1" ht="14.25" x14ac:dyDescent="0.25">
      <c r="A99" s="73"/>
      <c r="B99" s="90"/>
      <c r="C99" s="79"/>
      <c r="F99" s="94"/>
      <c r="G99" s="479"/>
      <c r="H99" s="94"/>
      <c r="I99" s="89"/>
      <c r="J99" s="86"/>
      <c r="K99" s="89"/>
      <c r="L99" s="86"/>
      <c r="M99" s="89"/>
      <c r="N99" s="86"/>
      <c r="O99" s="89"/>
      <c r="P99" s="86"/>
      <c r="Q99" s="89"/>
      <c r="R99" s="86"/>
      <c r="S99" s="89"/>
      <c r="T99" s="86"/>
      <c r="U99" s="89"/>
      <c r="V99" s="86"/>
      <c r="W99" s="89"/>
      <c r="X99" s="86"/>
      <c r="Y99" s="89"/>
      <c r="Z99" s="86"/>
      <c r="AA99" s="89"/>
      <c r="AB99" s="86"/>
      <c r="AC99" s="73"/>
      <c r="AD99" s="73"/>
      <c r="AE99" s="73"/>
      <c r="AF99" s="73"/>
    </row>
    <row r="100" spans="1:32" s="80" customFormat="1" ht="14.25" x14ac:dyDescent="0.25">
      <c r="A100" s="73"/>
      <c r="B100" s="90"/>
      <c r="C100" s="79"/>
      <c r="F100" s="94"/>
      <c r="G100" s="479"/>
      <c r="H100" s="94"/>
      <c r="I100" s="89"/>
      <c r="J100" s="86"/>
      <c r="K100" s="89"/>
      <c r="L100" s="86"/>
      <c r="M100" s="89"/>
      <c r="N100" s="86"/>
      <c r="O100" s="89"/>
      <c r="P100" s="86"/>
      <c r="Q100" s="89"/>
      <c r="R100" s="86"/>
      <c r="S100" s="89"/>
      <c r="T100" s="86"/>
      <c r="U100" s="89"/>
      <c r="V100" s="86"/>
      <c r="W100" s="89"/>
      <c r="X100" s="86"/>
      <c r="Y100" s="89"/>
      <c r="Z100" s="86"/>
      <c r="AA100" s="89"/>
      <c r="AB100" s="86"/>
      <c r="AC100" s="73"/>
      <c r="AD100" s="73"/>
      <c r="AE100" s="73"/>
      <c r="AF100" s="73"/>
    </row>
    <row r="101" spans="1:32" s="80" customFormat="1" ht="14.25" x14ac:dyDescent="0.25">
      <c r="A101" s="73"/>
      <c r="B101" s="90"/>
      <c r="C101" s="79"/>
      <c r="F101" s="94"/>
      <c r="G101" s="479"/>
      <c r="H101" s="94"/>
      <c r="I101" s="89"/>
      <c r="J101" s="86"/>
      <c r="K101" s="89"/>
      <c r="L101" s="86"/>
      <c r="M101" s="89"/>
      <c r="N101" s="86"/>
      <c r="O101" s="89"/>
      <c r="P101" s="86"/>
      <c r="Q101" s="89"/>
      <c r="R101" s="86"/>
      <c r="S101" s="89"/>
      <c r="T101" s="86"/>
      <c r="U101" s="89"/>
      <c r="V101" s="86"/>
      <c r="W101" s="89"/>
      <c r="X101" s="86"/>
      <c r="Y101" s="89"/>
      <c r="Z101" s="86"/>
      <c r="AA101" s="89"/>
      <c r="AB101" s="86"/>
      <c r="AC101" s="73"/>
      <c r="AD101" s="73"/>
      <c r="AE101" s="73"/>
      <c r="AF101" s="73"/>
    </row>
    <row r="102" spans="1:32" s="80" customFormat="1" ht="14.25" x14ac:dyDescent="0.25">
      <c r="A102" s="73"/>
      <c r="B102" s="90"/>
      <c r="C102" s="79"/>
      <c r="F102" s="94"/>
      <c r="G102" s="94"/>
      <c r="H102" s="94"/>
      <c r="I102" s="89"/>
      <c r="J102" s="86"/>
      <c r="K102" s="89"/>
      <c r="L102" s="86"/>
      <c r="M102" s="89"/>
      <c r="N102" s="86"/>
      <c r="O102" s="89"/>
      <c r="P102" s="86"/>
      <c r="Q102" s="89"/>
      <c r="R102" s="86"/>
      <c r="S102" s="89"/>
      <c r="T102" s="86"/>
      <c r="U102" s="89"/>
      <c r="V102" s="86"/>
      <c r="W102" s="89"/>
      <c r="X102" s="86"/>
      <c r="Y102" s="89"/>
      <c r="Z102" s="86"/>
      <c r="AA102" s="89"/>
      <c r="AB102" s="86"/>
      <c r="AC102" s="73"/>
      <c r="AD102" s="73"/>
      <c r="AE102" s="73"/>
      <c r="AF102" s="73"/>
    </row>
  </sheetData>
  <mergeCells count="52">
    <mergeCell ref="H68:H98"/>
    <mergeCell ref="G74:G80"/>
    <mergeCell ref="G81:G87"/>
    <mergeCell ref="G88:G94"/>
    <mergeCell ref="G95:G101"/>
    <mergeCell ref="H38:H67"/>
    <mergeCell ref="B2:X2"/>
    <mergeCell ref="B3:B6"/>
    <mergeCell ref="C3:C6"/>
    <mergeCell ref="D3:E6"/>
    <mergeCell ref="F3:H4"/>
    <mergeCell ref="I4:N4"/>
    <mergeCell ref="Q4:R4"/>
    <mergeCell ref="S4:T4"/>
    <mergeCell ref="F5:F6"/>
    <mergeCell ref="G5:G6"/>
    <mergeCell ref="H5:H6"/>
    <mergeCell ref="U4:V4"/>
    <mergeCell ref="B39:B45"/>
    <mergeCell ref="G39:G45"/>
    <mergeCell ref="H7:H37"/>
    <mergeCell ref="B32:B38"/>
    <mergeCell ref="G32:G38"/>
    <mergeCell ref="G7:G10"/>
    <mergeCell ref="B7:B17"/>
    <mergeCell ref="C7:C37"/>
    <mergeCell ref="C38:C67"/>
    <mergeCell ref="G46:G52"/>
    <mergeCell ref="G53:G59"/>
    <mergeCell ref="G60:G66"/>
    <mergeCell ref="G67:G73"/>
    <mergeCell ref="G11:G17"/>
    <mergeCell ref="B18:B24"/>
    <mergeCell ref="G18:G24"/>
    <mergeCell ref="B25:B31"/>
    <mergeCell ref="G25:G31"/>
    <mergeCell ref="C68:C98"/>
    <mergeCell ref="Y4:Z4"/>
    <mergeCell ref="Y5:Z5"/>
    <mergeCell ref="AA4:AB4"/>
    <mergeCell ref="AA5:AB5"/>
    <mergeCell ref="I3:AB3"/>
    <mergeCell ref="W5:X5"/>
    <mergeCell ref="I5:J5"/>
    <mergeCell ref="K5:L5"/>
    <mergeCell ref="M5:N5"/>
    <mergeCell ref="Q5:R5"/>
    <mergeCell ref="S5:T5"/>
    <mergeCell ref="U5:V5"/>
    <mergeCell ref="O4:P4"/>
    <mergeCell ref="O5:P5"/>
    <mergeCell ref="W4:X4"/>
  </mergeCells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FFCC"/>
  </sheetPr>
  <dimension ref="A2:AB102"/>
  <sheetViews>
    <sheetView topLeftCell="B1" zoomScaleNormal="100" workbookViewId="0">
      <pane xSplit="4" ySplit="6" topLeftCell="F7" activePane="bottomRight" state="frozen"/>
      <selection activeCell="B1" sqref="B1"/>
      <selection pane="topRight" activeCell="F1" sqref="F1"/>
      <selection pane="bottomLeft" activeCell="B7" sqref="B7"/>
      <selection pane="bottomRight" activeCell="AD82" sqref="AD82"/>
    </sheetView>
  </sheetViews>
  <sheetFormatPr defaultColWidth="8.85546875" defaultRowHeight="16.5" x14ac:dyDescent="0.25"/>
  <cols>
    <col min="1" max="1" width="0" style="217" hidden="1" customWidth="1"/>
    <col min="2" max="2" width="11.7109375" style="217" bestFit="1" customWidth="1"/>
    <col min="3" max="3" width="6.28515625" style="188" bestFit="1" customWidth="1"/>
    <col min="4" max="4" width="10" style="188" bestFit="1" customWidth="1"/>
    <col min="5" max="5" width="3.85546875" style="226" bestFit="1" customWidth="1"/>
    <col min="6" max="6" width="11.5703125" style="228" bestFit="1" customWidth="1"/>
    <col min="7" max="8" width="13.42578125" style="228" bestFit="1" customWidth="1"/>
    <col min="9" max="9" width="9" style="221" bestFit="1" customWidth="1"/>
    <col min="10" max="10" width="8.7109375" style="227" bestFit="1" customWidth="1"/>
    <col min="11" max="11" width="10" style="221" bestFit="1" customWidth="1"/>
    <col min="12" max="12" width="8.85546875" style="227" bestFit="1" customWidth="1"/>
    <col min="13" max="13" width="10" style="221" bestFit="1" customWidth="1"/>
    <col min="14" max="14" width="8.85546875" style="227" bestFit="1" customWidth="1"/>
    <col min="15" max="15" width="8.5703125" style="221" customWidth="1"/>
    <col min="16" max="16" width="8.5703125" style="227" customWidth="1"/>
    <col min="17" max="17" width="8.5703125" style="221" hidden="1" customWidth="1"/>
    <col min="18" max="18" width="8.5703125" style="227" hidden="1" customWidth="1"/>
    <col min="19" max="19" width="8.5703125" style="221" hidden="1" customWidth="1"/>
    <col min="20" max="20" width="8.5703125" style="227" hidden="1" customWidth="1"/>
    <col min="21" max="21" width="8.7109375" style="221" bestFit="1" customWidth="1"/>
    <col min="22" max="22" width="8.7109375" style="227" bestFit="1" customWidth="1"/>
    <col min="23" max="23" width="11.28515625" style="221" bestFit="1" customWidth="1"/>
    <col min="24" max="24" width="8.85546875" style="227" bestFit="1" customWidth="1"/>
    <col min="25" max="25" width="10" style="221" bestFit="1" customWidth="1"/>
    <col min="26" max="26" width="8.85546875" style="227" bestFit="1" customWidth="1"/>
    <col min="27" max="27" width="10" style="221" bestFit="1" customWidth="1"/>
    <col min="28" max="28" width="8.85546875" style="227" bestFit="1" customWidth="1"/>
    <col min="29" max="16384" width="8.85546875" style="217"/>
  </cols>
  <sheetData>
    <row r="2" spans="1:28" ht="30" x14ac:dyDescent="0.25">
      <c r="A2" s="216"/>
      <c r="B2" s="491" t="s">
        <v>277</v>
      </c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217"/>
      <c r="X2" s="217"/>
      <c r="Y2" s="217"/>
      <c r="Z2" s="217"/>
      <c r="AA2" s="217"/>
      <c r="AB2" s="217"/>
    </row>
    <row r="3" spans="1:28" ht="25.15" customHeight="1" x14ac:dyDescent="0.25">
      <c r="B3" s="492" t="s">
        <v>582</v>
      </c>
      <c r="C3" s="493" t="s">
        <v>583</v>
      </c>
      <c r="D3" s="494" t="s">
        <v>249</v>
      </c>
      <c r="E3" s="494"/>
      <c r="F3" s="495" t="s">
        <v>250</v>
      </c>
      <c r="G3" s="495"/>
      <c r="H3" s="495"/>
      <c r="I3" s="488" t="s">
        <v>278</v>
      </c>
      <c r="J3" s="488"/>
      <c r="K3" s="488"/>
      <c r="L3" s="488"/>
      <c r="M3" s="488"/>
      <c r="N3" s="488"/>
      <c r="O3" s="488"/>
      <c r="P3" s="488"/>
      <c r="Q3" s="488"/>
      <c r="R3" s="488"/>
      <c r="S3" s="488"/>
      <c r="T3" s="488"/>
      <c r="U3" s="488"/>
      <c r="V3" s="488"/>
      <c r="W3" s="488"/>
      <c r="X3" s="488"/>
      <c r="Y3" s="488"/>
      <c r="Z3" s="488"/>
      <c r="AA3" s="488"/>
      <c r="AB3" s="488"/>
    </row>
    <row r="4" spans="1:28" ht="25.15" customHeight="1" x14ac:dyDescent="0.25">
      <c r="B4" s="492"/>
      <c r="C4" s="493"/>
      <c r="D4" s="494"/>
      <c r="E4" s="494"/>
      <c r="F4" s="495"/>
      <c r="G4" s="495"/>
      <c r="H4" s="495"/>
      <c r="I4" s="487" t="s">
        <v>251</v>
      </c>
      <c r="J4" s="487"/>
      <c r="K4" s="487"/>
      <c r="L4" s="487"/>
      <c r="M4" s="487"/>
      <c r="N4" s="487"/>
      <c r="O4" s="489" t="s">
        <v>652</v>
      </c>
      <c r="P4" s="487"/>
      <c r="Q4" s="487" t="s">
        <v>584</v>
      </c>
      <c r="R4" s="487"/>
      <c r="S4" s="487" t="s">
        <v>585</v>
      </c>
      <c r="T4" s="487"/>
      <c r="U4" s="487" t="s">
        <v>252</v>
      </c>
      <c r="V4" s="487"/>
      <c r="W4" s="472" t="s">
        <v>246</v>
      </c>
      <c r="X4" s="472"/>
      <c r="Y4" s="472" t="s">
        <v>586</v>
      </c>
      <c r="Z4" s="472"/>
      <c r="AA4" s="472" t="s">
        <v>239</v>
      </c>
      <c r="AB4" s="472"/>
    </row>
    <row r="5" spans="1:28" ht="25.15" customHeight="1" x14ac:dyDescent="0.25">
      <c r="B5" s="492"/>
      <c r="C5" s="493"/>
      <c r="D5" s="494"/>
      <c r="E5" s="494"/>
      <c r="F5" s="496" t="s">
        <v>253</v>
      </c>
      <c r="G5" s="496" t="s">
        <v>254</v>
      </c>
      <c r="H5" s="496" t="s">
        <v>255</v>
      </c>
      <c r="I5" s="487" t="s">
        <v>256</v>
      </c>
      <c r="J5" s="487"/>
      <c r="K5" s="487" t="s">
        <v>257</v>
      </c>
      <c r="L5" s="487"/>
      <c r="M5" s="487" t="s">
        <v>258</v>
      </c>
      <c r="N5" s="487"/>
      <c r="O5" s="487" t="s">
        <v>134</v>
      </c>
      <c r="P5" s="487"/>
      <c r="Q5" s="487" t="s">
        <v>256</v>
      </c>
      <c r="R5" s="487"/>
      <c r="S5" s="487" t="s">
        <v>256</v>
      </c>
      <c r="T5" s="487"/>
      <c r="U5" s="487" t="s">
        <v>256</v>
      </c>
      <c r="V5" s="487"/>
      <c r="W5" s="487" t="s">
        <v>256</v>
      </c>
      <c r="X5" s="487"/>
      <c r="Y5" s="487" t="s">
        <v>256</v>
      </c>
      <c r="Z5" s="487"/>
      <c r="AA5" s="487" t="s">
        <v>256</v>
      </c>
      <c r="AB5" s="487"/>
    </row>
    <row r="6" spans="1:28" s="218" customFormat="1" ht="23.45" customHeight="1" x14ac:dyDescent="0.25">
      <c r="B6" s="492"/>
      <c r="C6" s="493"/>
      <c r="D6" s="494"/>
      <c r="E6" s="494"/>
      <c r="F6" s="496"/>
      <c r="G6" s="496"/>
      <c r="H6" s="496"/>
      <c r="I6" s="292" t="s">
        <v>259</v>
      </c>
      <c r="J6" s="219" t="s">
        <v>260</v>
      </c>
      <c r="K6" s="292" t="s">
        <v>259</v>
      </c>
      <c r="L6" s="219" t="s">
        <v>260</v>
      </c>
      <c r="M6" s="292" t="s">
        <v>259</v>
      </c>
      <c r="N6" s="219" t="s">
        <v>260</v>
      </c>
      <c r="O6" s="344" t="s">
        <v>259</v>
      </c>
      <c r="P6" s="219" t="s">
        <v>113</v>
      </c>
      <c r="Q6" s="292" t="s">
        <v>259</v>
      </c>
      <c r="R6" s="219" t="s">
        <v>260</v>
      </c>
      <c r="S6" s="292" t="s">
        <v>259</v>
      </c>
      <c r="T6" s="219" t="s">
        <v>260</v>
      </c>
      <c r="U6" s="292" t="s">
        <v>259</v>
      </c>
      <c r="V6" s="219" t="s">
        <v>260</v>
      </c>
      <c r="W6" s="292" t="s">
        <v>259</v>
      </c>
      <c r="X6" s="219" t="s">
        <v>260</v>
      </c>
      <c r="Y6" s="292" t="s">
        <v>259</v>
      </c>
      <c r="Z6" s="219" t="s">
        <v>260</v>
      </c>
      <c r="AA6" s="292" t="s">
        <v>259</v>
      </c>
      <c r="AB6" s="219" t="s">
        <v>260</v>
      </c>
    </row>
    <row r="7" spans="1:28" ht="14.25" hidden="1" x14ac:dyDescent="0.25">
      <c r="B7" s="470">
        <f>D19</f>
        <v>45882</v>
      </c>
      <c r="C7" s="471" t="s">
        <v>261</v>
      </c>
      <c r="D7" s="220">
        <v>45870</v>
      </c>
      <c r="E7" s="220" t="s">
        <v>262</v>
      </c>
      <c r="F7" s="311">
        <f>SUM(M7,Q7,S7,U7,W7,Y7,AA7)</f>
        <v>126626</v>
      </c>
      <c r="G7" s="490">
        <f>SUM(F7:F10)</f>
        <v>603449</v>
      </c>
      <c r="H7" s="490">
        <f>SUM(F7:F37)</f>
        <v>4956065</v>
      </c>
      <c r="I7" s="312">
        <v>6647</v>
      </c>
      <c r="J7" s="223">
        <f>I7/$F$7</f>
        <v>5.2493168859475935E-2</v>
      </c>
      <c r="K7" s="312">
        <v>16877</v>
      </c>
      <c r="L7" s="223">
        <f>K7/$F$7</f>
        <v>0.13328226430590873</v>
      </c>
      <c r="M7" s="312">
        <f t="shared" ref="M7" si="0">SUM(I7+K7)</f>
        <v>23524</v>
      </c>
      <c r="N7" s="223">
        <f>M7/$F$7</f>
        <v>0.18577543316538467</v>
      </c>
      <c r="O7" s="222"/>
      <c r="P7" s="223">
        <f>O7/$F$7</f>
        <v>0</v>
      </c>
      <c r="Q7" s="222"/>
      <c r="R7" s="223">
        <f>Q7/$F$7</f>
        <v>0</v>
      </c>
      <c r="S7" s="222"/>
      <c r="T7" s="223">
        <f>S7/$F$7</f>
        <v>0</v>
      </c>
      <c r="U7" s="312">
        <v>2514</v>
      </c>
      <c r="V7" s="223">
        <f>U7/$F$7</f>
        <v>1.9853742517334513E-2</v>
      </c>
      <c r="W7" s="312">
        <v>50685</v>
      </c>
      <c r="X7" s="223">
        <f>W7/$F$7</f>
        <v>0.4002732456209625</v>
      </c>
      <c r="Y7" s="312">
        <v>27599</v>
      </c>
      <c r="Z7" s="223">
        <f>Y7/$F$7</f>
        <v>0.21795681771516118</v>
      </c>
      <c r="AA7" s="312">
        <v>22304</v>
      </c>
      <c r="AB7" s="223">
        <f>AA7/$F$7</f>
        <v>0.17614076098115711</v>
      </c>
    </row>
    <row r="8" spans="1:28" ht="14.25" hidden="1" x14ac:dyDescent="0.25">
      <c r="B8" s="471"/>
      <c r="C8" s="471"/>
      <c r="D8" s="220">
        <v>45871</v>
      </c>
      <c r="E8" s="220" t="s">
        <v>263</v>
      </c>
      <c r="F8" s="311">
        <f t="shared" ref="F8:F24" si="1">SUM(M8,Q8,S8,U8,W8,Y8,AA8)</f>
        <v>132231</v>
      </c>
      <c r="G8" s="490"/>
      <c r="H8" s="490"/>
      <c r="I8" s="312">
        <v>7221</v>
      </c>
      <c r="J8" s="223">
        <f t="shared" ref="J8:J45" si="2">I8/$F$7</f>
        <v>5.7026203149432186E-2</v>
      </c>
      <c r="K8" s="312">
        <v>19863</v>
      </c>
      <c r="L8" s="223">
        <f t="shared" ref="L8:L45" si="3">K8/$F$7</f>
        <v>0.15686351934041981</v>
      </c>
      <c r="M8" s="312">
        <f t="shared" ref="M8:M40" si="4">SUM(I8+K8)</f>
        <v>27084</v>
      </c>
      <c r="N8" s="223">
        <f t="shared" ref="N8:N45" si="5">M8/$F$7</f>
        <v>0.213889722489852</v>
      </c>
      <c r="O8" s="222"/>
      <c r="P8" s="223">
        <f t="shared" ref="P8:P45" si="6">O8/$F$7</f>
        <v>0</v>
      </c>
      <c r="Q8" s="222"/>
      <c r="R8" s="223">
        <f t="shared" ref="R8:R45" si="7">Q8/$F$7</f>
        <v>0</v>
      </c>
      <c r="S8" s="222"/>
      <c r="T8" s="223">
        <f t="shared" ref="T8:T45" si="8">S8/$F$7</f>
        <v>0</v>
      </c>
      <c r="U8" s="312">
        <v>2721</v>
      </c>
      <c r="V8" s="223">
        <f t="shared" ref="V8:V45" si="9">U8/$F$7</f>
        <v>2.1488477879740338E-2</v>
      </c>
      <c r="W8" s="312">
        <v>50980</v>
      </c>
      <c r="X8" s="223">
        <f t="shared" ref="X8:X45" si="10">W8/$F$7</f>
        <v>0.40260294094419785</v>
      </c>
      <c r="Y8" s="312">
        <v>28528</v>
      </c>
      <c r="Z8" s="223">
        <f t="shared" ref="Z8:Z45" si="11">Y8/$F$7</f>
        <v>0.22529338366528201</v>
      </c>
      <c r="AA8" s="312">
        <v>22918</v>
      </c>
      <c r="AB8" s="223">
        <f t="shared" ref="AB8:AB45" si="12">AA8/$F$7</f>
        <v>0.18098968616239949</v>
      </c>
    </row>
    <row r="9" spans="1:28" ht="14.25" hidden="1" x14ac:dyDescent="0.25">
      <c r="B9" s="471"/>
      <c r="C9" s="471"/>
      <c r="D9" s="220">
        <v>45872</v>
      </c>
      <c r="E9" s="220" t="s">
        <v>253</v>
      </c>
      <c r="F9" s="311">
        <f t="shared" si="1"/>
        <v>172946</v>
      </c>
      <c r="G9" s="490"/>
      <c r="H9" s="490"/>
      <c r="I9" s="312">
        <v>9328</v>
      </c>
      <c r="J9" s="223">
        <f t="shared" si="2"/>
        <v>7.3665755847930128E-2</v>
      </c>
      <c r="K9" s="312">
        <v>22654</v>
      </c>
      <c r="L9" s="223">
        <f t="shared" si="3"/>
        <v>0.17890480627991093</v>
      </c>
      <c r="M9" s="312">
        <f t="shared" si="4"/>
        <v>31982</v>
      </c>
      <c r="N9" s="223">
        <f t="shared" si="5"/>
        <v>0.25257056212784107</v>
      </c>
      <c r="O9" s="222"/>
      <c r="P9" s="223">
        <f t="shared" si="6"/>
        <v>0</v>
      </c>
      <c r="Q9" s="222"/>
      <c r="R9" s="223">
        <f t="shared" si="7"/>
        <v>0</v>
      </c>
      <c r="S9" s="222"/>
      <c r="T9" s="223">
        <f t="shared" si="8"/>
        <v>0</v>
      </c>
      <c r="U9" s="312">
        <v>3271</v>
      </c>
      <c r="V9" s="223">
        <f t="shared" si="9"/>
        <v>2.5831977634924896E-2</v>
      </c>
      <c r="W9" s="312">
        <v>72638</v>
      </c>
      <c r="X9" s="223">
        <f t="shared" si="10"/>
        <v>0.57364206403108364</v>
      </c>
      <c r="Y9" s="312">
        <v>34986</v>
      </c>
      <c r="Z9" s="223">
        <f t="shared" si="11"/>
        <v>0.27629396806343087</v>
      </c>
      <c r="AA9" s="312">
        <v>30069</v>
      </c>
      <c r="AB9" s="223">
        <f t="shared" si="12"/>
        <v>0.23746308025208093</v>
      </c>
    </row>
    <row r="10" spans="1:28" ht="14.25" hidden="1" x14ac:dyDescent="0.25">
      <c r="B10" s="471"/>
      <c r="C10" s="471"/>
      <c r="D10" s="220">
        <v>45873</v>
      </c>
      <c r="E10" s="220" t="s">
        <v>264</v>
      </c>
      <c r="F10" s="311">
        <f t="shared" si="1"/>
        <v>171646</v>
      </c>
      <c r="G10" s="490"/>
      <c r="H10" s="490"/>
      <c r="I10" s="312">
        <v>9114</v>
      </c>
      <c r="J10" s="223">
        <f t="shared" si="2"/>
        <v>7.1975739579549225E-2</v>
      </c>
      <c r="K10" s="312">
        <v>22093</v>
      </c>
      <c r="L10" s="223">
        <f t="shared" si="3"/>
        <v>0.17447443652962266</v>
      </c>
      <c r="M10" s="312">
        <f t="shared" si="4"/>
        <v>31207</v>
      </c>
      <c r="N10" s="223">
        <f t="shared" si="5"/>
        <v>0.24645017610917189</v>
      </c>
      <c r="O10" s="222"/>
      <c r="P10" s="223">
        <f t="shared" si="6"/>
        <v>0</v>
      </c>
      <c r="Q10" s="222"/>
      <c r="R10" s="223">
        <f t="shared" si="7"/>
        <v>0</v>
      </c>
      <c r="S10" s="222"/>
      <c r="T10" s="223">
        <f t="shared" si="8"/>
        <v>0</v>
      </c>
      <c r="U10" s="312">
        <v>3152</v>
      </c>
      <c r="V10" s="223">
        <f t="shared" si="9"/>
        <v>2.4892202233348603E-2</v>
      </c>
      <c r="W10" s="312">
        <v>73508</v>
      </c>
      <c r="X10" s="223">
        <f t="shared" si="10"/>
        <v>0.58051269091655744</v>
      </c>
      <c r="Y10" s="312">
        <v>34242</v>
      </c>
      <c r="Z10" s="223">
        <f t="shared" si="11"/>
        <v>0.2704183974855085</v>
      </c>
      <c r="AA10" s="312">
        <v>29537</v>
      </c>
      <c r="AB10" s="223">
        <f t="shared" si="12"/>
        <v>0.23326173139797515</v>
      </c>
    </row>
    <row r="11" spans="1:28" ht="14.25" hidden="1" x14ac:dyDescent="0.25">
      <c r="B11" s="471"/>
      <c r="C11" s="471"/>
      <c r="D11" s="220">
        <v>45874</v>
      </c>
      <c r="E11" s="220" t="s">
        <v>265</v>
      </c>
      <c r="F11" s="311">
        <f>SUM(M11,Q11,S11,U11,W11,Y11,AA11)</f>
        <v>185947</v>
      </c>
      <c r="G11" s="490">
        <f>SUM(F11:F17)</f>
        <v>1159872</v>
      </c>
      <c r="H11" s="490"/>
      <c r="I11" s="312">
        <v>8179</v>
      </c>
      <c r="J11" s="223">
        <f t="shared" si="2"/>
        <v>6.4591789995735477E-2</v>
      </c>
      <c r="K11" s="312">
        <v>22129</v>
      </c>
      <c r="L11" s="223">
        <f t="shared" si="3"/>
        <v>0.17475873833178021</v>
      </c>
      <c r="M11" s="312">
        <f t="shared" si="4"/>
        <v>30308</v>
      </c>
      <c r="N11" s="223">
        <f t="shared" si="5"/>
        <v>0.23935052832751569</v>
      </c>
      <c r="O11" s="222"/>
      <c r="P11" s="223">
        <f t="shared" si="6"/>
        <v>0</v>
      </c>
      <c r="Q11" s="222"/>
      <c r="R11" s="223">
        <f t="shared" si="7"/>
        <v>0</v>
      </c>
      <c r="S11" s="222"/>
      <c r="T11" s="223">
        <f t="shared" si="8"/>
        <v>0</v>
      </c>
      <c r="U11" s="312">
        <v>3165</v>
      </c>
      <c r="V11" s="223">
        <f t="shared" si="9"/>
        <v>2.49948667730166E-2</v>
      </c>
      <c r="W11" s="312">
        <v>86711</v>
      </c>
      <c r="X11" s="223">
        <f t="shared" si="10"/>
        <v>0.68478037685783333</v>
      </c>
      <c r="Y11" s="312">
        <v>37532</v>
      </c>
      <c r="Z11" s="223">
        <f t="shared" si="11"/>
        <v>0.29640042329379435</v>
      </c>
      <c r="AA11" s="312">
        <v>28231</v>
      </c>
      <c r="AB11" s="223">
        <f t="shared" si="12"/>
        <v>0.22294789379748234</v>
      </c>
    </row>
    <row r="12" spans="1:28" ht="14.25" hidden="1" x14ac:dyDescent="0.25">
      <c r="B12" s="471"/>
      <c r="C12" s="471"/>
      <c r="D12" s="220">
        <v>45875</v>
      </c>
      <c r="E12" s="220" t="s">
        <v>266</v>
      </c>
      <c r="F12" s="311">
        <f t="shared" si="1"/>
        <v>179806</v>
      </c>
      <c r="G12" s="490"/>
      <c r="H12" s="490"/>
      <c r="I12" s="312">
        <v>8075</v>
      </c>
      <c r="J12" s="223">
        <f t="shared" si="2"/>
        <v>6.377047367839149E-2</v>
      </c>
      <c r="K12" s="312">
        <v>21498</v>
      </c>
      <c r="L12" s="223">
        <f t="shared" si="3"/>
        <v>0.1697755595217412</v>
      </c>
      <c r="M12" s="312">
        <f t="shared" si="4"/>
        <v>29573</v>
      </c>
      <c r="N12" s="223">
        <f t="shared" si="5"/>
        <v>0.23354603320013267</v>
      </c>
      <c r="O12" s="222"/>
      <c r="P12" s="223">
        <f t="shared" si="6"/>
        <v>0</v>
      </c>
      <c r="Q12" s="222"/>
      <c r="R12" s="223">
        <f t="shared" si="7"/>
        <v>0</v>
      </c>
      <c r="S12" s="222"/>
      <c r="T12" s="223">
        <f t="shared" si="8"/>
        <v>0</v>
      </c>
      <c r="U12" s="312">
        <v>3162</v>
      </c>
      <c r="V12" s="223">
        <f t="shared" si="9"/>
        <v>2.4971174956170138E-2</v>
      </c>
      <c r="W12" s="312">
        <v>81227</v>
      </c>
      <c r="X12" s="223">
        <f t="shared" si="10"/>
        <v>0.64147173566250215</v>
      </c>
      <c r="Y12" s="312">
        <v>37322</v>
      </c>
      <c r="Z12" s="223">
        <f t="shared" si="11"/>
        <v>0.29474199611454205</v>
      </c>
      <c r="AA12" s="312">
        <v>28522</v>
      </c>
      <c r="AB12" s="223">
        <f t="shared" si="12"/>
        <v>0.22524600003158909</v>
      </c>
    </row>
    <row r="13" spans="1:28" ht="14.25" hidden="1" x14ac:dyDescent="0.25">
      <c r="B13" s="471"/>
      <c r="C13" s="471"/>
      <c r="D13" s="220">
        <v>45876</v>
      </c>
      <c r="E13" s="220" t="s">
        <v>267</v>
      </c>
      <c r="F13" s="311">
        <f t="shared" si="1"/>
        <v>167846</v>
      </c>
      <c r="G13" s="490"/>
      <c r="H13" s="490"/>
      <c r="I13" s="312">
        <v>7726</v>
      </c>
      <c r="J13" s="223">
        <f t="shared" si="2"/>
        <v>6.1014325651919825E-2</v>
      </c>
      <c r="K13" s="312">
        <v>18509</v>
      </c>
      <c r="L13" s="223">
        <f t="shared" si="3"/>
        <v>0.14617061267038364</v>
      </c>
      <c r="M13" s="312">
        <f t="shared" si="4"/>
        <v>26235</v>
      </c>
      <c r="N13" s="223">
        <f t="shared" si="5"/>
        <v>0.20718493832230347</v>
      </c>
      <c r="O13" s="222"/>
      <c r="P13" s="223">
        <f t="shared" si="6"/>
        <v>0</v>
      </c>
      <c r="Q13" s="222"/>
      <c r="R13" s="223">
        <f t="shared" si="7"/>
        <v>0</v>
      </c>
      <c r="S13" s="222"/>
      <c r="T13" s="223">
        <f t="shared" si="8"/>
        <v>0</v>
      </c>
      <c r="U13" s="312">
        <v>2924</v>
      </c>
      <c r="V13" s="223">
        <f t="shared" si="9"/>
        <v>2.3091624153017548E-2</v>
      </c>
      <c r="W13" s="312">
        <v>76327</v>
      </c>
      <c r="X13" s="223">
        <f t="shared" si="10"/>
        <v>0.60277510147994884</v>
      </c>
      <c r="Y13" s="312">
        <v>34642</v>
      </c>
      <c r="Z13" s="223">
        <f t="shared" si="11"/>
        <v>0.27357730639837002</v>
      </c>
      <c r="AA13" s="312">
        <v>27718</v>
      </c>
      <c r="AB13" s="223">
        <f t="shared" si="12"/>
        <v>0.21889659311673748</v>
      </c>
    </row>
    <row r="14" spans="1:28" ht="14.25" hidden="1" x14ac:dyDescent="0.25">
      <c r="B14" s="471"/>
      <c r="C14" s="471"/>
      <c r="D14" s="220">
        <v>45877</v>
      </c>
      <c r="E14" s="220" t="s">
        <v>231</v>
      </c>
      <c r="F14" s="311">
        <f t="shared" si="1"/>
        <v>133441</v>
      </c>
      <c r="G14" s="490"/>
      <c r="H14" s="490"/>
      <c r="I14" s="312">
        <v>6354</v>
      </c>
      <c r="J14" s="223">
        <f t="shared" si="2"/>
        <v>5.017926808080489E-2</v>
      </c>
      <c r="K14" s="312">
        <v>17055</v>
      </c>
      <c r="L14" s="223">
        <f t="shared" si="3"/>
        <v>0.13468797877213209</v>
      </c>
      <c r="M14" s="312">
        <f t="shared" si="4"/>
        <v>23409</v>
      </c>
      <c r="N14" s="223">
        <f t="shared" si="5"/>
        <v>0.18486724685293698</v>
      </c>
      <c r="O14" s="222"/>
      <c r="P14" s="223">
        <f t="shared" si="6"/>
        <v>0</v>
      </c>
      <c r="Q14" s="222"/>
      <c r="R14" s="223">
        <f t="shared" si="7"/>
        <v>0</v>
      </c>
      <c r="S14" s="222"/>
      <c r="T14" s="223">
        <f t="shared" si="8"/>
        <v>0</v>
      </c>
      <c r="U14" s="312">
        <v>2518</v>
      </c>
      <c r="V14" s="223">
        <f t="shared" si="9"/>
        <v>1.9885331606463129E-2</v>
      </c>
      <c r="W14" s="312">
        <v>56755</v>
      </c>
      <c r="X14" s="223">
        <f t="shared" si="10"/>
        <v>0.44820968837363573</v>
      </c>
      <c r="Y14" s="312">
        <v>27718</v>
      </c>
      <c r="Z14" s="223">
        <f t="shared" si="11"/>
        <v>0.21889659311673748</v>
      </c>
      <c r="AA14" s="312">
        <v>23041</v>
      </c>
      <c r="AB14" s="223">
        <f t="shared" si="12"/>
        <v>0.18196105065310442</v>
      </c>
    </row>
    <row r="15" spans="1:28" ht="14.25" hidden="1" x14ac:dyDescent="0.25">
      <c r="B15" s="471"/>
      <c r="C15" s="471"/>
      <c r="D15" s="220">
        <v>45878</v>
      </c>
      <c r="E15" s="220" t="s">
        <v>263</v>
      </c>
      <c r="F15" s="311">
        <f t="shared" si="1"/>
        <v>136383</v>
      </c>
      <c r="G15" s="490"/>
      <c r="H15" s="490"/>
      <c r="I15" s="312">
        <v>6627</v>
      </c>
      <c r="J15" s="223">
        <f t="shared" si="2"/>
        <v>5.2335223413832864E-2</v>
      </c>
      <c r="K15" s="312">
        <v>19571</v>
      </c>
      <c r="L15" s="223">
        <f t="shared" si="3"/>
        <v>0.15455751583403093</v>
      </c>
      <c r="M15" s="312">
        <f t="shared" si="4"/>
        <v>26198</v>
      </c>
      <c r="N15" s="223">
        <f t="shared" si="5"/>
        <v>0.20689273924786378</v>
      </c>
      <c r="O15" s="222"/>
      <c r="P15" s="223">
        <f t="shared" si="6"/>
        <v>0</v>
      </c>
      <c r="Q15" s="222"/>
      <c r="R15" s="223">
        <f t="shared" si="7"/>
        <v>0</v>
      </c>
      <c r="S15" s="222"/>
      <c r="T15" s="223">
        <f t="shared" si="8"/>
        <v>0</v>
      </c>
      <c r="U15" s="312">
        <v>2642</v>
      </c>
      <c r="V15" s="223">
        <f t="shared" si="9"/>
        <v>2.0864593369450193E-2</v>
      </c>
      <c r="W15" s="312">
        <v>57207</v>
      </c>
      <c r="X15" s="223">
        <f t="shared" si="10"/>
        <v>0.45177925544516923</v>
      </c>
      <c r="Y15" s="312">
        <v>27171</v>
      </c>
      <c r="Z15" s="223">
        <f t="shared" si="11"/>
        <v>0.21457678517839937</v>
      </c>
      <c r="AA15" s="312">
        <v>23165</v>
      </c>
      <c r="AB15" s="223">
        <f t="shared" si="12"/>
        <v>0.18294031241609149</v>
      </c>
    </row>
    <row r="16" spans="1:28" ht="14.25" hidden="1" x14ac:dyDescent="0.25">
      <c r="B16" s="471"/>
      <c r="C16" s="471"/>
      <c r="D16" s="220">
        <v>45879</v>
      </c>
      <c r="E16" s="220" t="s">
        <v>268</v>
      </c>
      <c r="F16" s="311">
        <f t="shared" si="1"/>
        <v>179198</v>
      </c>
      <c r="G16" s="490"/>
      <c r="H16" s="490"/>
      <c r="I16" s="312">
        <v>8869</v>
      </c>
      <c r="J16" s="223">
        <f t="shared" si="2"/>
        <v>7.0040907870421554E-2</v>
      </c>
      <c r="K16" s="312">
        <v>21271</v>
      </c>
      <c r="L16" s="223">
        <f t="shared" si="3"/>
        <v>0.1679828787136923</v>
      </c>
      <c r="M16" s="312">
        <f t="shared" si="4"/>
        <v>30140</v>
      </c>
      <c r="N16" s="223">
        <f t="shared" si="5"/>
        <v>0.23802378658411386</v>
      </c>
      <c r="O16" s="222"/>
      <c r="P16" s="223">
        <f t="shared" si="6"/>
        <v>0</v>
      </c>
      <c r="Q16" s="222"/>
      <c r="R16" s="223">
        <f t="shared" si="7"/>
        <v>0</v>
      </c>
      <c r="S16" s="222"/>
      <c r="T16" s="223">
        <f t="shared" si="8"/>
        <v>0</v>
      </c>
      <c r="U16" s="312">
        <v>3168</v>
      </c>
      <c r="V16" s="223">
        <f t="shared" si="9"/>
        <v>2.5018558589863061E-2</v>
      </c>
      <c r="W16" s="312">
        <v>81618</v>
      </c>
      <c r="X16" s="223">
        <f t="shared" si="10"/>
        <v>0.64455956912482426</v>
      </c>
      <c r="Y16" s="312">
        <v>34318</v>
      </c>
      <c r="Z16" s="223">
        <f t="shared" si="11"/>
        <v>0.27101859017895219</v>
      </c>
      <c r="AA16" s="312">
        <v>29954</v>
      </c>
      <c r="AB16" s="223">
        <f t="shared" si="12"/>
        <v>0.23655489393963325</v>
      </c>
    </row>
    <row r="17" spans="2:28" ht="14.25" hidden="1" x14ac:dyDescent="0.25">
      <c r="B17" s="471"/>
      <c r="C17" s="471"/>
      <c r="D17" s="220">
        <v>45880</v>
      </c>
      <c r="E17" s="220" t="s">
        <v>264</v>
      </c>
      <c r="F17" s="311">
        <f t="shared" si="1"/>
        <v>177251</v>
      </c>
      <c r="G17" s="490"/>
      <c r="H17" s="490"/>
      <c r="I17" s="312">
        <v>8564</v>
      </c>
      <c r="J17" s="223">
        <f t="shared" si="2"/>
        <v>6.7632239824364671E-2</v>
      </c>
      <c r="K17" s="312">
        <v>20943</v>
      </c>
      <c r="L17" s="223">
        <f t="shared" si="3"/>
        <v>0.16539257340514588</v>
      </c>
      <c r="M17" s="312">
        <f t="shared" si="4"/>
        <v>29507</v>
      </c>
      <c r="N17" s="223">
        <f t="shared" si="5"/>
        <v>0.23302481322951052</v>
      </c>
      <c r="O17" s="222"/>
      <c r="P17" s="223">
        <f t="shared" si="6"/>
        <v>0</v>
      </c>
      <c r="Q17" s="222"/>
      <c r="R17" s="223">
        <f t="shared" si="7"/>
        <v>0</v>
      </c>
      <c r="S17" s="222"/>
      <c r="T17" s="223">
        <f t="shared" si="8"/>
        <v>0</v>
      </c>
      <c r="U17" s="312">
        <v>2992</v>
      </c>
      <c r="V17" s="223">
        <f t="shared" si="9"/>
        <v>2.3628638668204003E-2</v>
      </c>
      <c r="W17" s="312">
        <v>81203</v>
      </c>
      <c r="X17" s="223">
        <f t="shared" si="10"/>
        <v>0.64128220112773049</v>
      </c>
      <c r="Y17" s="312">
        <v>34119</v>
      </c>
      <c r="Z17" s="223">
        <f t="shared" si="11"/>
        <v>0.2694470329948036</v>
      </c>
      <c r="AA17" s="312">
        <v>29430</v>
      </c>
      <c r="AB17" s="223">
        <f t="shared" si="12"/>
        <v>0.23241672326378468</v>
      </c>
    </row>
    <row r="18" spans="2:28" ht="14.25" hidden="1" x14ac:dyDescent="0.25">
      <c r="B18" s="470">
        <f>D26</f>
        <v>45889</v>
      </c>
      <c r="C18" s="471"/>
      <c r="D18" s="220">
        <v>45881</v>
      </c>
      <c r="E18" s="220" t="s">
        <v>269</v>
      </c>
      <c r="F18" s="311">
        <f t="shared" si="1"/>
        <v>163807</v>
      </c>
      <c r="G18" s="490">
        <f t="shared" ref="G18" si="13">SUM(F18:F24)</f>
        <v>1082673</v>
      </c>
      <c r="H18" s="490"/>
      <c r="I18" s="312">
        <v>8218</v>
      </c>
      <c r="J18" s="223">
        <f t="shared" si="2"/>
        <v>6.489978361473947E-2</v>
      </c>
      <c r="K18" s="312">
        <v>21050</v>
      </c>
      <c r="L18" s="223">
        <f t="shared" si="3"/>
        <v>0.16623758153933632</v>
      </c>
      <c r="M18" s="312">
        <f t="shared" si="4"/>
        <v>29268</v>
      </c>
      <c r="N18" s="223">
        <f t="shared" si="5"/>
        <v>0.23113736515407579</v>
      </c>
      <c r="O18" s="222"/>
      <c r="P18" s="223">
        <f t="shared" si="6"/>
        <v>0</v>
      </c>
      <c r="Q18" s="222"/>
      <c r="R18" s="223">
        <f t="shared" si="7"/>
        <v>0</v>
      </c>
      <c r="S18" s="222"/>
      <c r="T18" s="223">
        <f t="shared" si="8"/>
        <v>0</v>
      </c>
      <c r="U18" s="312">
        <v>3068</v>
      </c>
      <c r="V18" s="223">
        <f t="shared" si="9"/>
        <v>2.4228831361647687E-2</v>
      </c>
      <c r="W18" s="312">
        <v>72045</v>
      </c>
      <c r="X18" s="223">
        <f t="shared" si="10"/>
        <v>0.56895898156776648</v>
      </c>
      <c r="Y18" s="312">
        <v>32166</v>
      </c>
      <c r="Z18" s="223">
        <f t="shared" si="11"/>
        <v>0.25402366022775735</v>
      </c>
      <c r="AA18" s="312">
        <v>27260</v>
      </c>
      <c r="AB18" s="223">
        <f t="shared" si="12"/>
        <v>0.21527964241151107</v>
      </c>
    </row>
    <row r="19" spans="2:28" ht="14.25" hidden="1" x14ac:dyDescent="0.25">
      <c r="B19" s="471"/>
      <c r="C19" s="471"/>
      <c r="D19" s="220">
        <v>45882</v>
      </c>
      <c r="E19" s="220" t="s">
        <v>270</v>
      </c>
      <c r="F19" s="311">
        <f t="shared" si="1"/>
        <v>165300</v>
      </c>
      <c r="G19" s="490"/>
      <c r="H19" s="490"/>
      <c r="I19" s="312">
        <v>7540</v>
      </c>
      <c r="J19" s="223">
        <f t="shared" si="2"/>
        <v>5.9545433007439232E-2</v>
      </c>
      <c r="K19" s="312">
        <v>20658</v>
      </c>
      <c r="L19" s="223">
        <f t="shared" si="3"/>
        <v>0.16314185080473204</v>
      </c>
      <c r="M19" s="312">
        <f t="shared" si="4"/>
        <v>28198</v>
      </c>
      <c r="N19" s="223">
        <f t="shared" si="5"/>
        <v>0.22268728381217129</v>
      </c>
      <c r="O19" s="222"/>
      <c r="P19" s="223">
        <f t="shared" si="6"/>
        <v>0</v>
      </c>
      <c r="Q19" s="222"/>
      <c r="R19" s="223">
        <f t="shared" si="7"/>
        <v>0</v>
      </c>
      <c r="S19" s="222"/>
      <c r="T19" s="223">
        <f t="shared" si="8"/>
        <v>0</v>
      </c>
      <c r="U19" s="312">
        <v>3227</v>
      </c>
      <c r="V19" s="223">
        <f t="shared" si="9"/>
        <v>2.5484497654510132E-2</v>
      </c>
      <c r="W19" s="312">
        <v>72598</v>
      </c>
      <c r="X19" s="223">
        <f t="shared" si="10"/>
        <v>0.5733261731397975</v>
      </c>
      <c r="Y19" s="312">
        <v>33055</v>
      </c>
      <c r="Z19" s="223">
        <f t="shared" si="11"/>
        <v>0.26104433528659199</v>
      </c>
      <c r="AA19" s="312">
        <v>28222</v>
      </c>
      <c r="AB19" s="223">
        <f t="shared" si="12"/>
        <v>0.22287681834694298</v>
      </c>
    </row>
    <row r="20" spans="2:28" ht="14.25" hidden="1" x14ac:dyDescent="0.25">
      <c r="B20" s="471"/>
      <c r="C20" s="471"/>
      <c r="D20" s="220">
        <v>45883</v>
      </c>
      <c r="E20" s="220" t="s">
        <v>271</v>
      </c>
      <c r="F20" s="311">
        <f t="shared" si="1"/>
        <v>154459</v>
      </c>
      <c r="G20" s="490"/>
      <c r="H20" s="490"/>
      <c r="I20" s="312">
        <v>6748</v>
      </c>
      <c r="J20" s="223">
        <f t="shared" si="2"/>
        <v>5.3290793359973464E-2</v>
      </c>
      <c r="K20" s="312">
        <v>18345</v>
      </c>
      <c r="L20" s="223">
        <f t="shared" si="3"/>
        <v>0.14487546001611043</v>
      </c>
      <c r="M20" s="312">
        <f t="shared" si="4"/>
        <v>25093</v>
      </c>
      <c r="N20" s="223">
        <f t="shared" si="5"/>
        <v>0.1981662533760839</v>
      </c>
      <c r="O20" s="222"/>
      <c r="P20" s="223">
        <f t="shared" si="6"/>
        <v>0</v>
      </c>
      <c r="Q20" s="222"/>
      <c r="R20" s="223">
        <f t="shared" si="7"/>
        <v>0</v>
      </c>
      <c r="S20" s="222"/>
      <c r="T20" s="223">
        <f t="shared" si="8"/>
        <v>0</v>
      </c>
      <c r="U20" s="312">
        <v>3045</v>
      </c>
      <c r="V20" s="223">
        <f t="shared" si="9"/>
        <v>2.4047194099158151E-2</v>
      </c>
      <c r="W20" s="312">
        <v>67535</v>
      </c>
      <c r="X20" s="223">
        <f t="shared" si="10"/>
        <v>0.53334228357525315</v>
      </c>
      <c r="Y20" s="312">
        <v>31549</v>
      </c>
      <c r="Z20" s="223">
        <f t="shared" si="11"/>
        <v>0.24915104322966847</v>
      </c>
      <c r="AA20" s="312">
        <v>27237</v>
      </c>
      <c r="AB20" s="223">
        <f t="shared" si="12"/>
        <v>0.21509800514902153</v>
      </c>
    </row>
    <row r="21" spans="2:28" ht="14.25" hidden="1" x14ac:dyDescent="0.25">
      <c r="B21" s="471"/>
      <c r="C21" s="471"/>
      <c r="D21" s="220">
        <v>45884</v>
      </c>
      <c r="E21" s="220" t="s">
        <v>262</v>
      </c>
      <c r="F21" s="311">
        <f t="shared" si="1"/>
        <v>129575</v>
      </c>
      <c r="G21" s="490"/>
      <c r="H21" s="490"/>
      <c r="I21" s="312">
        <v>5677</v>
      </c>
      <c r="J21" s="223">
        <f t="shared" si="2"/>
        <v>4.4832814745786806E-2</v>
      </c>
      <c r="K21" s="312">
        <v>17865</v>
      </c>
      <c r="L21" s="223">
        <f t="shared" si="3"/>
        <v>0.14108476932067665</v>
      </c>
      <c r="M21" s="312">
        <f t="shared" si="4"/>
        <v>23542</v>
      </c>
      <c r="N21" s="223">
        <f t="shared" si="5"/>
        <v>0.18591758406646344</v>
      </c>
      <c r="O21" s="222"/>
      <c r="P21" s="223">
        <f t="shared" si="6"/>
        <v>0</v>
      </c>
      <c r="Q21" s="222"/>
      <c r="R21" s="223">
        <f t="shared" si="7"/>
        <v>0</v>
      </c>
      <c r="S21" s="222"/>
      <c r="T21" s="223">
        <f t="shared" si="8"/>
        <v>0</v>
      </c>
      <c r="U21" s="312">
        <v>2780</v>
      </c>
      <c r="V21" s="223">
        <f t="shared" si="9"/>
        <v>2.1954416944387409E-2</v>
      </c>
      <c r="W21" s="312">
        <v>52959</v>
      </c>
      <c r="X21" s="223">
        <f t="shared" si="10"/>
        <v>0.41823164279058012</v>
      </c>
      <c r="Y21" s="312">
        <v>27320</v>
      </c>
      <c r="Z21" s="223">
        <f t="shared" si="11"/>
        <v>0.21575347874844028</v>
      </c>
      <c r="AA21" s="312">
        <v>22974</v>
      </c>
      <c r="AB21" s="223">
        <f t="shared" si="12"/>
        <v>0.18143193341020011</v>
      </c>
    </row>
    <row r="22" spans="2:28" ht="14.25" hidden="1" x14ac:dyDescent="0.25">
      <c r="B22" s="471"/>
      <c r="C22" s="471"/>
      <c r="D22" s="220">
        <v>45885</v>
      </c>
      <c r="E22" s="220" t="s">
        <v>263</v>
      </c>
      <c r="F22" s="311">
        <f t="shared" si="1"/>
        <v>129760</v>
      </c>
      <c r="G22" s="490"/>
      <c r="H22" s="490"/>
      <c r="I22" s="312">
        <v>5707</v>
      </c>
      <c r="J22" s="223">
        <f t="shared" si="2"/>
        <v>4.5069732914251419E-2</v>
      </c>
      <c r="K22" s="312">
        <v>19589</v>
      </c>
      <c r="L22" s="223">
        <f t="shared" si="3"/>
        <v>0.15469966673510968</v>
      </c>
      <c r="M22" s="312">
        <f t="shared" si="4"/>
        <v>25296</v>
      </c>
      <c r="N22" s="223">
        <f t="shared" si="5"/>
        <v>0.19976939964936111</v>
      </c>
      <c r="O22" s="222"/>
      <c r="P22" s="223">
        <f t="shared" si="6"/>
        <v>0</v>
      </c>
      <c r="Q22" s="222"/>
      <c r="R22" s="223">
        <f t="shared" si="7"/>
        <v>0</v>
      </c>
      <c r="S22" s="222"/>
      <c r="T22" s="223">
        <f t="shared" si="8"/>
        <v>0</v>
      </c>
      <c r="U22" s="312">
        <v>2661</v>
      </c>
      <c r="V22" s="223">
        <f t="shared" si="9"/>
        <v>2.1014641542811113E-2</v>
      </c>
      <c r="W22" s="312">
        <v>53014</v>
      </c>
      <c r="X22" s="223">
        <f t="shared" si="10"/>
        <v>0.41866599276609862</v>
      </c>
      <c r="Y22" s="312">
        <v>27659</v>
      </c>
      <c r="Z22" s="223">
        <f t="shared" si="11"/>
        <v>0.21843065405209042</v>
      </c>
      <c r="AA22" s="312">
        <v>21130</v>
      </c>
      <c r="AB22" s="223">
        <f t="shared" si="12"/>
        <v>0.1668693633219086</v>
      </c>
    </row>
    <row r="23" spans="2:28" ht="14.25" hidden="1" x14ac:dyDescent="0.25">
      <c r="B23" s="471"/>
      <c r="C23" s="471"/>
      <c r="D23" s="220">
        <v>45886</v>
      </c>
      <c r="E23" s="220" t="s">
        <v>253</v>
      </c>
      <c r="F23" s="311">
        <f t="shared" si="1"/>
        <v>169934</v>
      </c>
      <c r="G23" s="490"/>
      <c r="H23" s="490"/>
      <c r="I23" s="312">
        <v>7254</v>
      </c>
      <c r="J23" s="223">
        <f t="shared" si="2"/>
        <v>5.7286813134743257E-2</v>
      </c>
      <c r="K23" s="312">
        <v>21841</v>
      </c>
      <c r="L23" s="223">
        <f t="shared" si="3"/>
        <v>0.17248432391451993</v>
      </c>
      <c r="M23" s="312">
        <f t="shared" si="4"/>
        <v>29095</v>
      </c>
      <c r="N23" s="223">
        <f t="shared" si="5"/>
        <v>0.22977113704926319</v>
      </c>
      <c r="O23" s="222"/>
      <c r="P23" s="223">
        <f t="shared" si="6"/>
        <v>0</v>
      </c>
      <c r="Q23" s="222"/>
      <c r="R23" s="223">
        <f t="shared" si="7"/>
        <v>0</v>
      </c>
      <c r="S23" s="222"/>
      <c r="T23" s="223">
        <f t="shared" si="8"/>
        <v>0</v>
      </c>
      <c r="U23" s="312">
        <v>3182</v>
      </c>
      <c r="V23" s="223">
        <f t="shared" si="9"/>
        <v>2.5129120401813212E-2</v>
      </c>
      <c r="W23" s="312">
        <v>75485</v>
      </c>
      <c r="X23" s="223">
        <f t="shared" si="10"/>
        <v>0.59612559821837541</v>
      </c>
      <c r="Y23" s="312">
        <v>34588</v>
      </c>
      <c r="Z23" s="223">
        <f t="shared" si="11"/>
        <v>0.2731508536951337</v>
      </c>
      <c r="AA23" s="312">
        <v>27584</v>
      </c>
      <c r="AB23" s="223">
        <f t="shared" si="12"/>
        <v>0.21783835863092887</v>
      </c>
    </row>
    <row r="24" spans="2:28" ht="14.25" hidden="1" x14ac:dyDescent="0.25">
      <c r="B24" s="471"/>
      <c r="C24" s="471"/>
      <c r="D24" s="220">
        <v>45887</v>
      </c>
      <c r="E24" s="220" t="s">
        <v>264</v>
      </c>
      <c r="F24" s="311">
        <f t="shared" si="1"/>
        <v>169838</v>
      </c>
      <c r="G24" s="490"/>
      <c r="H24" s="490"/>
      <c r="I24" s="312">
        <v>7105</v>
      </c>
      <c r="J24" s="223">
        <f t="shared" si="2"/>
        <v>5.6110119564702354E-2</v>
      </c>
      <c r="K24" s="312">
        <v>21198</v>
      </c>
      <c r="L24" s="223">
        <f t="shared" si="3"/>
        <v>0.16740637783709506</v>
      </c>
      <c r="M24" s="312">
        <f t="shared" si="4"/>
        <v>28303</v>
      </c>
      <c r="N24" s="223">
        <f t="shared" si="5"/>
        <v>0.22351649740179741</v>
      </c>
      <c r="O24" s="222"/>
      <c r="P24" s="223">
        <f t="shared" si="6"/>
        <v>0</v>
      </c>
      <c r="Q24" s="222"/>
      <c r="R24" s="223">
        <f t="shared" si="7"/>
        <v>0</v>
      </c>
      <c r="S24" s="222"/>
      <c r="T24" s="223">
        <f t="shared" si="8"/>
        <v>0</v>
      </c>
      <c r="U24" s="312">
        <v>3087</v>
      </c>
      <c r="V24" s="223">
        <f t="shared" si="9"/>
        <v>2.4378879535008609E-2</v>
      </c>
      <c r="W24" s="312">
        <v>76843</v>
      </c>
      <c r="X24" s="223">
        <f t="shared" si="10"/>
        <v>0.60685009397754019</v>
      </c>
      <c r="Y24" s="312">
        <v>34352</v>
      </c>
      <c r="Z24" s="223">
        <f t="shared" si="11"/>
        <v>0.27128709743654544</v>
      </c>
      <c r="AA24" s="312">
        <v>27253</v>
      </c>
      <c r="AB24" s="223">
        <f t="shared" si="12"/>
        <v>0.21522436150553598</v>
      </c>
    </row>
    <row r="25" spans="2:28" ht="14.25" hidden="1" x14ac:dyDescent="0.25">
      <c r="B25" s="470">
        <f>D33</f>
        <v>45896</v>
      </c>
      <c r="C25" s="471"/>
      <c r="D25" s="220">
        <v>45888</v>
      </c>
      <c r="E25" s="220" t="s">
        <v>265</v>
      </c>
      <c r="F25" s="311">
        <f>SUM(M25,Q25,S25,U25,W25,Y25,AA25,O25)</f>
        <v>193634</v>
      </c>
      <c r="G25" s="490">
        <f t="shared" ref="G25" si="14">SUM(F25:F31)</f>
        <v>1179305</v>
      </c>
      <c r="H25" s="490"/>
      <c r="I25" s="312">
        <v>6894</v>
      </c>
      <c r="J25" s="223">
        <f t="shared" si="2"/>
        <v>5.4443795113167909E-2</v>
      </c>
      <c r="K25" s="312">
        <v>21639</v>
      </c>
      <c r="L25" s="223">
        <f t="shared" si="3"/>
        <v>0.17088907491352487</v>
      </c>
      <c r="M25" s="312">
        <f t="shared" si="4"/>
        <v>28533</v>
      </c>
      <c r="N25" s="223">
        <f t="shared" si="5"/>
        <v>0.22533287002669278</v>
      </c>
      <c r="O25" s="222">
        <v>10675</v>
      </c>
      <c r="P25" s="223">
        <f t="shared" si="6"/>
        <v>8.4303381611991218E-2</v>
      </c>
      <c r="Q25" s="222"/>
      <c r="R25" s="223">
        <f t="shared" si="7"/>
        <v>0</v>
      </c>
      <c r="S25" s="222"/>
      <c r="T25" s="223">
        <f t="shared" si="8"/>
        <v>0</v>
      </c>
      <c r="U25" s="312">
        <v>3162</v>
      </c>
      <c r="V25" s="223">
        <f t="shared" si="9"/>
        <v>2.4971174956170138E-2</v>
      </c>
      <c r="W25" s="312">
        <v>83726</v>
      </c>
      <c r="X25" s="223">
        <f t="shared" si="10"/>
        <v>0.66120701909560442</v>
      </c>
      <c r="Y25" s="312">
        <v>42339</v>
      </c>
      <c r="Z25" s="223">
        <f t="shared" si="11"/>
        <v>0.33436261115410737</v>
      </c>
      <c r="AA25" s="312">
        <v>25199</v>
      </c>
      <c r="AB25" s="223">
        <f t="shared" si="12"/>
        <v>0.1990033642379922</v>
      </c>
    </row>
    <row r="26" spans="2:28" ht="14.25" hidden="1" x14ac:dyDescent="0.25">
      <c r="B26" s="471"/>
      <c r="C26" s="471"/>
      <c r="D26" s="220">
        <v>45889</v>
      </c>
      <c r="E26" s="220" t="s">
        <v>272</v>
      </c>
      <c r="F26" s="311">
        <f t="shared" ref="F26:F45" si="15">SUM(M26,Q26,S26,U26,W26,Y26,AA26,O26)</f>
        <v>180887</v>
      </c>
      <c r="G26" s="490"/>
      <c r="H26" s="490"/>
      <c r="I26" s="312">
        <v>6752</v>
      </c>
      <c r="J26" s="223">
        <f t="shared" si="2"/>
        <v>5.3322382449102083E-2</v>
      </c>
      <c r="K26" s="312">
        <v>20032</v>
      </c>
      <c r="L26" s="223">
        <f t="shared" si="3"/>
        <v>0.15819815835610379</v>
      </c>
      <c r="M26" s="312">
        <f t="shared" si="4"/>
        <v>26784</v>
      </c>
      <c r="N26" s="223">
        <f t="shared" si="5"/>
        <v>0.21152054080520588</v>
      </c>
      <c r="O26" s="222">
        <v>6835</v>
      </c>
      <c r="P26" s="223">
        <f t="shared" si="6"/>
        <v>5.3977856048520838E-2</v>
      </c>
      <c r="Q26" s="222"/>
      <c r="R26" s="223">
        <f t="shared" si="7"/>
        <v>0</v>
      </c>
      <c r="S26" s="222"/>
      <c r="T26" s="223">
        <f t="shared" si="8"/>
        <v>0</v>
      </c>
      <c r="U26" s="312">
        <v>3229</v>
      </c>
      <c r="V26" s="223">
        <f t="shared" si="9"/>
        <v>2.5500292199074438E-2</v>
      </c>
      <c r="W26" s="312">
        <v>79744</v>
      </c>
      <c r="X26" s="223">
        <f t="shared" si="10"/>
        <v>0.62976008086806812</v>
      </c>
      <c r="Y26" s="312">
        <v>38750</v>
      </c>
      <c r="Z26" s="223">
        <f t="shared" si="11"/>
        <v>0.30601930093345758</v>
      </c>
      <c r="AA26" s="312">
        <v>25545</v>
      </c>
      <c r="AB26" s="223">
        <f t="shared" si="12"/>
        <v>0.2017358204476174</v>
      </c>
    </row>
    <row r="27" spans="2:28" ht="14.25" hidden="1" x14ac:dyDescent="0.25">
      <c r="B27" s="471"/>
      <c r="C27" s="471"/>
      <c r="D27" s="220">
        <v>45890</v>
      </c>
      <c r="E27" s="220" t="s">
        <v>267</v>
      </c>
      <c r="F27" s="311">
        <f t="shared" si="15"/>
        <v>170601</v>
      </c>
      <c r="G27" s="490"/>
      <c r="H27" s="490"/>
      <c r="I27" s="312">
        <v>6104</v>
      </c>
      <c r="J27" s="223">
        <f t="shared" si="2"/>
        <v>4.8204950010266451E-2</v>
      </c>
      <c r="K27" s="312">
        <v>17462</v>
      </c>
      <c r="L27" s="223">
        <f t="shared" si="3"/>
        <v>0.13790216859096868</v>
      </c>
      <c r="M27" s="312">
        <f t="shared" si="4"/>
        <v>23566</v>
      </c>
      <c r="N27" s="223">
        <f t="shared" si="5"/>
        <v>0.18610711860123513</v>
      </c>
      <c r="O27" s="222">
        <v>7130</v>
      </c>
      <c r="P27" s="223">
        <f t="shared" si="6"/>
        <v>5.6307551371756193E-2</v>
      </c>
      <c r="Q27" s="222"/>
      <c r="R27" s="223">
        <f t="shared" si="7"/>
        <v>0</v>
      </c>
      <c r="S27" s="222"/>
      <c r="T27" s="223">
        <f t="shared" si="8"/>
        <v>0</v>
      </c>
      <c r="U27" s="312">
        <v>3195</v>
      </c>
      <c r="V27" s="223">
        <f t="shared" si="9"/>
        <v>2.5231784941481213E-2</v>
      </c>
      <c r="W27" s="312">
        <v>76674</v>
      </c>
      <c r="X27" s="223">
        <f t="shared" si="10"/>
        <v>0.60551545496185621</v>
      </c>
      <c r="Y27" s="312">
        <v>35865</v>
      </c>
      <c r="Z27" s="223">
        <f t="shared" si="11"/>
        <v>0.28323567039944403</v>
      </c>
      <c r="AA27" s="312">
        <v>24171</v>
      </c>
      <c r="AB27" s="223">
        <f t="shared" si="12"/>
        <v>0.19088496833193816</v>
      </c>
    </row>
    <row r="28" spans="2:28" ht="14.25" hidden="1" x14ac:dyDescent="0.25">
      <c r="B28" s="471"/>
      <c r="C28" s="471"/>
      <c r="D28" s="220">
        <v>45891</v>
      </c>
      <c r="E28" s="220" t="s">
        <v>273</v>
      </c>
      <c r="F28" s="311">
        <f t="shared" si="15"/>
        <v>134952</v>
      </c>
      <c r="G28" s="490"/>
      <c r="H28" s="490"/>
      <c r="I28" s="312">
        <v>4984</v>
      </c>
      <c r="J28" s="223">
        <f t="shared" si="2"/>
        <v>3.9360005054254257E-2</v>
      </c>
      <c r="K28" s="312">
        <v>16432</v>
      </c>
      <c r="L28" s="223">
        <f t="shared" si="3"/>
        <v>0.12976797814035032</v>
      </c>
      <c r="M28" s="312">
        <f t="shared" si="4"/>
        <v>21416</v>
      </c>
      <c r="N28" s="223">
        <f t="shared" si="5"/>
        <v>0.16912798319460459</v>
      </c>
      <c r="O28" s="222">
        <v>6805</v>
      </c>
      <c r="P28" s="223">
        <f t="shared" si="6"/>
        <v>5.3740937880056232E-2</v>
      </c>
      <c r="Q28" s="222"/>
      <c r="R28" s="223">
        <f t="shared" si="7"/>
        <v>0</v>
      </c>
      <c r="S28" s="222"/>
      <c r="T28" s="223">
        <f t="shared" si="8"/>
        <v>0</v>
      </c>
      <c r="U28" s="312">
        <v>2787</v>
      </c>
      <c r="V28" s="223">
        <f t="shared" si="9"/>
        <v>2.2009697850362483E-2</v>
      </c>
      <c r="W28" s="312">
        <v>56341</v>
      </c>
      <c r="X28" s="223">
        <f t="shared" si="10"/>
        <v>0.44494021764882408</v>
      </c>
      <c r="Y28" s="312">
        <v>27439</v>
      </c>
      <c r="Z28" s="223">
        <f t="shared" si="11"/>
        <v>0.21669325415001658</v>
      </c>
      <c r="AA28" s="312">
        <v>20164</v>
      </c>
      <c r="AB28" s="223">
        <f t="shared" si="12"/>
        <v>0.1592405982973481</v>
      </c>
    </row>
    <row r="29" spans="2:28" ht="14.25" hidden="1" x14ac:dyDescent="0.25">
      <c r="B29" s="471"/>
      <c r="C29" s="471"/>
      <c r="D29" s="220">
        <v>45892</v>
      </c>
      <c r="E29" s="220" t="s">
        <v>274</v>
      </c>
      <c r="F29" s="311">
        <f t="shared" si="15"/>
        <v>140531</v>
      </c>
      <c r="G29" s="490"/>
      <c r="H29" s="490"/>
      <c r="I29" s="312">
        <v>5182</v>
      </c>
      <c r="J29" s="223">
        <f t="shared" si="2"/>
        <v>4.0923664966120703E-2</v>
      </c>
      <c r="K29" s="312">
        <v>19554</v>
      </c>
      <c r="L29" s="223">
        <f t="shared" si="3"/>
        <v>0.15442326220523431</v>
      </c>
      <c r="M29" s="312">
        <f t="shared" si="4"/>
        <v>24736</v>
      </c>
      <c r="N29" s="223">
        <f t="shared" si="5"/>
        <v>0.19534692717135502</v>
      </c>
      <c r="O29" s="222">
        <v>6582</v>
      </c>
      <c r="P29" s="223">
        <f t="shared" si="6"/>
        <v>5.1979846161135941E-2</v>
      </c>
      <c r="Q29" s="222"/>
      <c r="R29" s="223">
        <f t="shared" si="7"/>
        <v>0</v>
      </c>
      <c r="S29" s="222"/>
      <c r="T29" s="223">
        <f t="shared" si="8"/>
        <v>0</v>
      </c>
      <c r="U29" s="312">
        <v>2876</v>
      </c>
      <c r="V29" s="223">
        <f t="shared" si="9"/>
        <v>2.2712555083474167E-2</v>
      </c>
      <c r="W29" s="312">
        <v>57209</v>
      </c>
      <c r="X29" s="223">
        <f t="shared" si="10"/>
        <v>0.45179504998973352</v>
      </c>
      <c r="Y29" s="312">
        <v>28402</v>
      </c>
      <c r="Z29" s="223">
        <f t="shared" si="11"/>
        <v>0.22429832735773064</v>
      </c>
      <c r="AA29" s="312">
        <v>20726</v>
      </c>
      <c r="AB29" s="223">
        <f t="shared" si="12"/>
        <v>0.16367886531991849</v>
      </c>
    </row>
    <row r="30" spans="2:28" ht="14.25" hidden="1" x14ac:dyDescent="0.25">
      <c r="B30" s="471"/>
      <c r="C30" s="471"/>
      <c r="D30" s="220">
        <v>45893</v>
      </c>
      <c r="E30" s="220" t="s">
        <v>253</v>
      </c>
      <c r="F30" s="311">
        <f t="shared" si="15"/>
        <v>182419</v>
      </c>
      <c r="G30" s="490"/>
      <c r="H30" s="490"/>
      <c r="I30" s="312">
        <v>6764</v>
      </c>
      <c r="J30" s="223">
        <f t="shared" si="2"/>
        <v>5.3417149716487922E-2</v>
      </c>
      <c r="K30" s="312">
        <v>21221</v>
      </c>
      <c r="L30" s="223">
        <f t="shared" si="3"/>
        <v>0.1675880150995846</v>
      </c>
      <c r="M30" s="312">
        <f t="shared" si="4"/>
        <v>27985</v>
      </c>
      <c r="N30" s="223">
        <f t="shared" si="5"/>
        <v>0.22100516481607252</v>
      </c>
      <c r="O30" s="222">
        <v>5550</v>
      </c>
      <c r="P30" s="223">
        <f t="shared" si="6"/>
        <v>4.3829861165953277E-2</v>
      </c>
      <c r="Q30" s="222"/>
      <c r="R30" s="223">
        <f t="shared" si="7"/>
        <v>0</v>
      </c>
      <c r="S30" s="222"/>
      <c r="T30" s="223">
        <f t="shared" si="8"/>
        <v>0</v>
      </c>
      <c r="U30" s="312">
        <v>3522</v>
      </c>
      <c r="V30" s="223">
        <f t="shared" si="9"/>
        <v>2.7814192977745487E-2</v>
      </c>
      <c r="W30" s="312">
        <v>81582</v>
      </c>
      <c r="X30" s="223">
        <f t="shared" si="10"/>
        <v>0.64427526732266671</v>
      </c>
      <c r="Y30" s="312">
        <v>36450</v>
      </c>
      <c r="Z30" s="223">
        <f t="shared" si="11"/>
        <v>0.28785557468450396</v>
      </c>
      <c r="AA30" s="312">
        <v>27330</v>
      </c>
      <c r="AB30" s="223">
        <f t="shared" si="12"/>
        <v>0.21583245147126182</v>
      </c>
    </row>
    <row r="31" spans="2:28" ht="14.25" hidden="1" x14ac:dyDescent="0.25">
      <c r="B31" s="471"/>
      <c r="C31" s="471"/>
      <c r="D31" s="220">
        <v>45894</v>
      </c>
      <c r="E31" s="220" t="s">
        <v>275</v>
      </c>
      <c r="F31" s="311">
        <f t="shared" si="15"/>
        <v>176281</v>
      </c>
      <c r="G31" s="490"/>
      <c r="H31" s="490"/>
      <c r="I31" s="312">
        <v>6717</v>
      </c>
      <c r="J31" s="223">
        <f t="shared" si="2"/>
        <v>5.3045977919226696E-2</v>
      </c>
      <c r="K31" s="312">
        <v>21462</v>
      </c>
      <c r="L31" s="223">
        <f t="shared" si="3"/>
        <v>0.16949125771958365</v>
      </c>
      <c r="M31" s="312">
        <f t="shared" si="4"/>
        <v>28179</v>
      </c>
      <c r="N31" s="223">
        <f t="shared" si="5"/>
        <v>0.22253723563881037</v>
      </c>
      <c r="O31" s="222">
        <v>4275</v>
      </c>
      <c r="P31" s="223">
        <f t="shared" si="6"/>
        <v>3.3760839006207258E-2</v>
      </c>
      <c r="Q31" s="222"/>
      <c r="R31" s="223">
        <f t="shared" si="7"/>
        <v>0</v>
      </c>
      <c r="S31" s="222"/>
      <c r="T31" s="223">
        <f t="shared" si="8"/>
        <v>0</v>
      </c>
      <c r="U31" s="312">
        <v>3443</v>
      </c>
      <c r="V31" s="223">
        <f t="shared" si="9"/>
        <v>2.7190308467455342E-2</v>
      </c>
      <c r="W31" s="312">
        <v>80998</v>
      </c>
      <c r="X31" s="223">
        <f t="shared" si="10"/>
        <v>0.63966326030988896</v>
      </c>
      <c r="Y31" s="312">
        <v>32621</v>
      </c>
      <c r="Z31" s="223">
        <f t="shared" si="11"/>
        <v>0.25761691911613727</v>
      </c>
      <c r="AA31" s="312">
        <v>26765</v>
      </c>
      <c r="AB31" s="223">
        <f t="shared" si="12"/>
        <v>0.21137049263184496</v>
      </c>
    </row>
    <row r="32" spans="2:28" ht="14.25" hidden="1" x14ac:dyDescent="0.25">
      <c r="B32" s="470">
        <f>D40</f>
        <v>45903</v>
      </c>
      <c r="C32" s="471"/>
      <c r="D32" s="220">
        <v>45895</v>
      </c>
      <c r="E32" s="220" t="s">
        <v>269</v>
      </c>
      <c r="F32" s="311">
        <f t="shared" si="15"/>
        <v>166644</v>
      </c>
      <c r="G32" s="490">
        <f t="shared" ref="G32" si="16">SUM(F32:F38)</f>
        <v>1105998</v>
      </c>
      <c r="H32" s="490"/>
      <c r="I32" s="312">
        <v>6626</v>
      </c>
      <c r="J32" s="223">
        <f t="shared" si="2"/>
        <v>5.2327326141550709E-2</v>
      </c>
      <c r="K32" s="312">
        <v>20628</v>
      </c>
      <c r="L32" s="223">
        <f t="shared" si="3"/>
        <v>0.16290493263626743</v>
      </c>
      <c r="M32" s="312">
        <f t="shared" si="4"/>
        <v>27254</v>
      </c>
      <c r="N32" s="223">
        <f t="shared" si="5"/>
        <v>0.21523225877781815</v>
      </c>
      <c r="O32" s="222">
        <v>3593</v>
      </c>
      <c r="P32" s="223">
        <f t="shared" si="6"/>
        <v>2.8374899309778403E-2</v>
      </c>
      <c r="Q32" s="222"/>
      <c r="R32" s="223">
        <f t="shared" si="7"/>
        <v>0</v>
      </c>
      <c r="S32" s="222"/>
      <c r="T32" s="223">
        <f t="shared" si="8"/>
        <v>0</v>
      </c>
      <c r="U32" s="312">
        <v>3317</v>
      </c>
      <c r="V32" s="223">
        <f t="shared" si="9"/>
        <v>2.6195252159903971E-2</v>
      </c>
      <c r="W32" s="312">
        <v>75465</v>
      </c>
      <c r="X32" s="223">
        <f t="shared" si="10"/>
        <v>0.59596765277273234</v>
      </c>
      <c r="Y32" s="312">
        <v>31742</v>
      </c>
      <c r="Z32" s="223">
        <f t="shared" si="11"/>
        <v>0.25067521678012417</v>
      </c>
      <c r="AA32" s="312">
        <v>25273</v>
      </c>
      <c r="AB32" s="223">
        <f t="shared" si="12"/>
        <v>0.19958776238687156</v>
      </c>
    </row>
    <row r="33" spans="2:28" ht="14.25" hidden="1" x14ac:dyDescent="0.25">
      <c r="B33" s="471"/>
      <c r="C33" s="471"/>
      <c r="D33" s="220">
        <v>45896</v>
      </c>
      <c r="E33" s="220" t="s">
        <v>266</v>
      </c>
      <c r="F33" s="311">
        <f t="shared" si="15"/>
        <v>164419</v>
      </c>
      <c r="G33" s="490"/>
      <c r="H33" s="490"/>
      <c r="I33" s="312">
        <v>6277</v>
      </c>
      <c r="J33" s="223">
        <f t="shared" si="2"/>
        <v>4.9571178115079051E-2</v>
      </c>
      <c r="K33" s="312">
        <v>19175</v>
      </c>
      <c r="L33" s="223">
        <f t="shared" si="3"/>
        <v>0.15143019601029803</v>
      </c>
      <c r="M33" s="312">
        <f t="shared" si="4"/>
        <v>25452</v>
      </c>
      <c r="N33" s="223">
        <f t="shared" si="5"/>
        <v>0.20100137412537711</v>
      </c>
      <c r="O33" s="222">
        <v>3609</v>
      </c>
      <c r="P33" s="223">
        <f t="shared" si="6"/>
        <v>2.8501255666292861E-2</v>
      </c>
      <c r="Q33" s="222"/>
      <c r="R33" s="223">
        <f t="shared" si="7"/>
        <v>0</v>
      </c>
      <c r="S33" s="222"/>
      <c r="T33" s="223">
        <f t="shared" si="8"/>
        <v>0</v>
      </c>
      <c r="U33" s="312">
        <v>3294</v>
      </c>
      <c r="V33" s="223">
        <f t="shared" si="9"/>
        <v>2.6013614897414432E-2</v>
      </c>
      <c r="W33" s="312">
        <v>74640</v>
      </c>
      <c r="X33" s="223">
        <f t="shared" si="10"/>
        <v>0.58945240313995551</v>
      </c>
      <c r="Y33" s="312">
        <v>32043</v>
      </c>
      <c r="Z33" s="223">
        <f t="shared" si="11"/>
        <v>0.2530522957370524</v>
      </c>
      <c r="AA33" s="312">
        <v>25381</v>
      </c>
      <c r="AB33" s="223">
        <f t="shared" si="12"/>
        <v>0.20044066779334418</v>
      </c>
    </row>
    <row r="34" spans="2:28" ht="14.25" hidden="1" x14ac:dyDescent="0.25">
      <c r="B34" s="471"/>
      <c r="C34" s="471"/>
      <c r="D34" s="220">
        <v>45897</v>
      </c>
      <c r="E34" s="220" t="s">
        <v>271</v>
      </c>
      <c r="F34" s="311">
        <f t="shared" si="15"/>
        <v>155645</v>
      </c>
      <c r="G34" s="490"/>
      <c r="H34" s="490"/>
      <c r="I34" s="312">
        <v>5708</v>
      </c>
      <c r="J34" s="223">
        <f t="shared" si="2"/>
        <v>4.5077630186533574E-2</v>
      </c>
      <c r="K34" s="312">
        <v>17636</v>
      </c>
      <c r="L34" s="223">
        <f t="shared" si="3"/>
        <v>0.13927629396806343</v>
      </c>
      <c r="M34" s="312">
        <f t="shared" si="4"/>
        <v>23344</v>
      </c>
      <c r="N34" s="223">
        <f t="shared" si="5"/>
        <v>0.184353924154597</v>
      </c>
      <c r="O34" s="222">
        <v>3617</v>
      </c>
      <c r="P34" s="223">
        <f t="shared" si="6"/>
        <v>2.8564433844550093E-2</v>
      </c>
      <c r="Q34" s="222"/>
      <c r="R34" s="223">
        <f t="shared" si="7"/>
        <v>0</v>
      </c>
      <c r="S34" s="222"/>
      <c r="T34" s="223">
        <f t="shared" si="8"/>
        <v>0</v>
      </c>
      <c r="U34" s="312">
        <v>3142</v>
      </c>
      <c r="V34" s="223">
        <f t="shared" si="9"/>
        <v>2.4813229510527064E-2</v>
      </c>
      <c r="W34" s="312">
        <v>69854</v>
      </c>
      <c r="X34" s="223">
        <f t="shared" si="10"/>
        <v>0.55165605799756767</v>
      </c>
      <c r="Y34" s="312">
        <v>31438</v>
      </c>
      <c r="Z34" s="223">
        <f t="shared" si="11"/>
        <v>0.2482744460063494</v>
      </c>
      <c r="AA34" s="312">
        <v>24250</v>
      </c>
      <c r="AB34" s="223">
        <f t="shared" si="12"/>
        <v>0.19150885284222829</v>
      </c>
    </row>
    <row r="35" spans="2:28" ht="14.25" hidden="1" x14ac:dyDescent="0.25">
      <c r="B35" s="471"/>
      <c r="C35" s="471"/>
      <c r="D35" s="220">
        <v>45898</v>
      </c>
      <c r="E35" s="220" t="s">
        <v>273</v>
      </c>
      <c r="F35" s="311">
        <f t="shared" si="15"/>
        <v>129900</v>
      </c>
      <c r="G35" s="490"/>
      <c r="H35" s="490"/>
      <c r="I35" s="312">
        <v>4914</v>
      </c>
      <c r="J35" s="223">
        <f t="shared" si="2"/>
        <v>3.8807195994503496E-2</v>
      </c>
      <c r="K35" s="312">
        <v>16875</v>
      </c>
      <c r="L35" s="223">
        <f t="shared" si="3"/>
        <v>0.13326646976134443</v>
      </c>
      <c r="M35" s="312">
        <f t="shared" si="4"/>
        <v>21789</v>
      </c>
      <c r="N35" s="223">
        <f t="shared" si="5"/>
        <v>0.17207366575584793</v>
      </c>
      <c r="O35" s="222">
        <v>3083</v>
      </c>
      <c r="P35" s="223">
        <f t="shared" si="6"/>
        <v>2.4347290445879993E-2</v>
      </c>
      <c r="Q35" s="222"/>
      <c r="R35" s="223">
        <f t="shared" si="7"/>
        <v>0</v>
      </c>
      <c r="S35" s="222"/>
      <c r="T35" s="223">
        <f t="shared" si="8"/>
        <v>0</v>
      </c>
      <c r="U35" s="312">
        <v>2795</v>
      </c>
      <c r="V35" s="223">
        <f t="shared" si="9"/>
        <v>2.2072876028619716E-2</v>
      </c>
      <c r="W35" s="312">
        <v>54599</v>
      </c>
      <c r="X35" s="223">
        <f t="shared" si="10"/>
        <v>0.4311831693333123</v>
      </c>
      <c r="Y35" s="312">
        <v>26669</v>
      </c>
      <c r="Z35" s="223">
        <f t="shared" si="11"/>
        <v>0.2106123544927582</v>
      </c>
      <c r="AA35" s="312">
        <v>20965</v>
      </c>
      <c r="AB35" s="223">
        <f t="shared" si="12"/>
        <v>0.16556631339535324</v>
      </c>
    </row>
    <row r="36" spans="2:28" ht="14.25" hidden="1" x14ac:dyDescent="0.25">
      <c r="B36" s="471"/>
      <c r="C36" s="471"/>
      <c r="D36" s="220">
        <v>45899</v>
      </c>
      <c r="E36" s="220" t="s">
        <v>276</v>
      </c>
      <c r="F36" s="311">
        <f t="shared" si="15"/>
        <v>136235</v>
      </c>
      <c r="G36" s="490"/>
      <c r="H36" s="490"/>
      <c r="I36" s="312">
        <v>5270</v>
      </c>
      <c r="J36" s="223">
        <f t="shared" si="2"/>
        <v>4.1618624926950232E-2</v>
      </c>
      <c r="K36" s="312">
        <v>20721</v>
      </c>
      <c r="L36" s="223">
        <f t="shared" si="3"/>
        <v>0.16363937895850772</v>
      </c>
      <c r="M36" s="312">
        <f t="shared" si="4"/>
        <v>25991</v>
      </c>
      <c r="N36" s="223">
        <f t="shared" si="5"/>
        <v>0.20525800388545795</v>
      </c>
      <c r="O36" s="222">
        <v>2876</v>
      </c>
      <c r="P36" s="223">
        <f t="shared" si="6"/>
        <v>2.2712555083474167E-2</v>
      </c>
      <c r="Q36" s="222"/>
      <c r="R36" s="223">
        <f t="shared" si="7"/>
        <v>0</v>
      </c>
      <c r="S36" s="222"/>
      <c r="T36" s="223">
        <f t="shared" si="8"/>
        <v>0</v>
      </c>
      <c r="U36" s="312">
        <v>3097</v>
      </c>
      <c r="V36" s="223">
        <f t="shared" si="9"/>
        <v>2.4457852257830145E-2</v>
      </c>
      <c r="W36" s="312">
        <v>55019</v>
      </c>
      <c r="X36" s="223">
        <f t="shared" si="10"/>
        <v>0.43450002369181684</v>
      </c>
      <c r="Y36" s="312">
        <v>27908</v>
      </c>
      <c r="Z36" s="223">
        <f t="shared" si="11"/>
        <v>0.22039707485034668</v>
      </c>
      <c r="AA36" s="312">
        <v>21344</v>
      </c>
      <c r="AB36" s="223">
        <f t="shared" si="12"/>
        <v>0.16855937959028952</v>
      </c>
    </row>
    <row r="37" spans="2:28" ht="14.25" hidden="1" x14ac:dyDescent="0.25">
      <c r="B37" s="471"/>
      <c r="C37" s="471"/>
      <c r="D37" s="220">
        <v>45900</v>
      </c>
      <c r="E37" s="220" t="s">
        <v>268</v>
      </c>
      <c r="F37" s="311">
        <f t="shared" si="15"/>
        <v>177923</v>
      </c>
      <c r="G37" s="490"/>
      <c r="H37" s="490"/>
      <c r="I37" s="312">
        <v>6829</v>
      </c>
      <c r="J37" s="223">
        <f t="shared" si="2"/>
        <v>5.3930472414827915E-2</v>
      </c>
      <c r="K37" s="312">
        <v>21553</v>
      </c>
      <c r="L37" s="223">
        <f t="shared" si="3"/>
        <v>0.17020990949725964</v>
      </c>
      <c r="M37" s="312">
        <f t="shared" si="4"/>
        <v>28382</v>
      </c>
      <c r="N37" s="223">
        <f t="shared" si="5"/>
        <v>0.22414038191208757</v>
      </c>
      <c r="O37" s="222">
        <v>3271</v>
      </c>
      <c r="P37" s="223">
        <f t="shared" si="6"/>
        <v>2.5831977634924896E-2</v>
      </c>
      <c r="Q37" s="222"/>
      <c r="R37" s="223">
        <f t="shared" si="7"/>
        <v>0</v>
      </c>
      <c r="S37" s="222"/>
      <c r="T37" s="223">
        <f t="shared" si="8"/>
        <v>0</v>
      </c>
      <c r="U37" s="312">
        <v>3638</v>
      </c>
      <c r="V37" s="223">
        <f t="shared" si="9"/>
        <v>2.8730276562475322E-2</v>
      </c>
      <c r="W37" s="312">
        <v>79842</v>
      </c>
      <c r="X37" s="223">
        <f t="shared" si="10"/>
        <v>0.63053401355171923</v>
      </c>
      <c r="Y37" s="312">
        <v>34975</v>
      </c>
      <c r="Z37" s="223">
        <f t="shared" si="11"/>
        <v>0.27620709806832722</v>
      </c>
      <c r="AA37" s="312">
        <v>27815</v>
      </c>
      <c r="AB37" s="223">
        <f t="shared" si="12"/>
        <v>0.21966262852810639</v>
      </c>
    </row>
    <row r="38" spans="2:28" ht="14.25" hidden="1" x14ac:dyDescent="0.25">
      <c r="B38" s="471"/>
      <c r="C38" s="456" t="s">
        <v>671</v>
      </c>
      <c r="D38" s="82">
        <v>45901</v>
      </c>
      <c r="E38" s="82" t="s">
        <v>119</v>
      </c>
      <c r="F38" s="311">
        <f t="shared" si="15"/>
        <v>175232</v>
      </c>
      <c r="G38" s="490"/>
      <c r="H38" s="490">
        <f>SUM(F38:F67)</f>
        <v>5123862</v>
      </c>
      <c r="I38" s="312">
        <v>6706</v>
      </c>
      <c r="J38" s="223">
        <f t="shared" si="2"/>
        <v>5.2959107924123006E-2</v>
      </c>
      <c r="K38" s="312">
        <v>22062</v>
      </c>
      <c r="L38" s="223">
        <f t="shared" si="3"/>
        <v>0.17422962108887591</v>
      </c>
      <c r="M38" s="312">
        <f t="shared" si="4"/>
        <v>28768</v>
      </c>
      <c r="N38" s="223">
        <f t="shared" si="5"/>
        <v>0.22718872901299891</v>
      </c>
      <c r="O38" s="222">
        <v>2802</v>
      </c>
      <c r="P38" s="223">
        <f t="shared" si="6"/>
        <v>2.212815693459479E-2</v>
      </c>
      <c r="Q38" s="222"/>
      <c r="R38" s="223">
        <f t="shared" si="7"/>
        <v>0</v>
      </c>
      <c r="S38" s="222"/>
      <c r="T38" s="223">
        <f t="shared" si="8"/>
        <v>0</v>
      </c>
      <c r="U38" s="312">
        <v>3556</v>
      </c>
      <c r="V38" s="223">
        <f t="shared" si="9"/>
        <v>2.8082700235338712E-2</v>
      </c>
      <c r="W38" s="312">
        <v>79075</v>
      </c>
      <c r="X38" s="223">
        <f t="shared" si="10"/>
        <v>0.62447680571130726</v>
      </c>
      <c r="Y38" s="312">
        <v>34004</v>
      </c>
      <c r="Z38" s="223">
        <f t="shared" si="11"/>
        <v>0.26853884668235589</v>
      </c>
      <c r="AA38" s="312">
        <v>27027</v>
      </c>
      <c r="AB38" s="223">
        <f t="shared" si="12"/>
        <v>0.21343957796976923</v>
      </c>
    </row>
    <row r="39" spans="2:28" ht="14.25" hidden="1" x14ac:dyDescent="0.25">
      <c r="B39" s="471"/>
      <c r="C39" s="456"/>
      <c r="D39" s="82">
        <v>45902</v>
      </c>
      <c r="E39" s="82" t="s">
        <v>120</v>
      </c>
      <c r="F39" s="311">
        <f t="shared" si="15"/>
        <v>193593</v>
      </c>
      <c r="G39" s="490">
        <f t="shared" ref="G39" si="17">SUM(F39:F45)</f>
        <v>1186458</v>
      </c>
      <c r="H39" s="490"/>
      <c r="I39" s="312">
        <v>11803</v>
      </c>
      <c r="J39" s="223">
        <f t="shared" si="2"/>
        <v>9.3211504746260637E-2</v>
      </c>
      <c r="K39" s="312">
        <v>21881</v>
      </c>
      <c r="L39" s="223">
        <f t="shared" si="3"/>
        <v>0.17280021480580607</v>
      </c>
      <c r="M39" s="312">
        <f t="shared" si="4"/>
        <v>33684</v>
      </c>
      <c r="N39" s="223">
        <f t="shared" si="5"/>
        <v>0.26601171955206671</v>
      </c>
      <c r="O39" s="222">
        <v>2437</v>
      </c>
      <c r="P39" s="223">
        <f t="shared" si="6"/>
        <v>1.9245652551608674E-2</v>
      </c>
      <c r="Q39" s="222"/>
      <c r="R39" s="223">
        <f t="shared" si="7"/>
        <v>0</v>
      </c>
      <c r="S39" s="222"/>
      <c r="T39" s="223">
        <f t="shared" si="8"/>
        <v>0</v>
      </c>
      <c r="U39" s="312">
        <v>3338</v>
      </c>
      <c r="V39" s="223">
        <f t="shared" si="9"/>
        <v>2.6361094877829196E-2</v>
      </c>
      <c r="W39" s="312">
        <v>86444</v>
      </c>
      <c r="X39" s="223">
        <f t="shared" si="10"/>
        <v>0.68267180515849823</v>
      </c>
      <c r="Y39" s="312">
        <v>33557</v>
      </c>
      <c r="Z39" s="223">
        <f t="shared" si="11"/>
        <v>0.26500876597223322</v>
      </c>
      <c r="AA39" s="312">
        <v>34133</v>
      </c>
      <c r="AB39" s="223">
        <f t="shared" si="12"/>
        <v>0.26955759480675373</v>
      </c>
    </row>
    <row r="40" spans="2:28" ht="14.25" hidden="1" x14ac:dyDescent="0.25">
      <c r="B40" s="471"/>
      <c r="C40" s="456"/>
      <c r="D40" s="82">
        <v>45903</v>
      </c>
      <c r="E40" s="82" t="s">
        <v>114</v>
      </c>
      <c r="F40" s="311">
        <f t="shared" si="15"/>
        <v>182804</v>
      </c>
      <c r="G40" s="490"/>
      <c r="H40" s="490"/>
      <c r="I40" s="312">
        <v>10960</v>
      </c>
      <c r="J40" s="223">
        <f t="shared" si="2"/>
        <v>8.6554104212405031E-2</v>
      </c>
      <c r="K40" s="312">
        <v>19983</v>
      </c>
      <c r="L40" s="223">
        <f t="shared" si="3"/>
        <v>0.15781119201427826</v>
      </c>
      <c r="M40" s="312">
        <f t="shared" si="4"/>
        <v>30943</v>
      </c>
      <c r="N40" s="223">
        <f t="shared" si="5"/>
        <v>0.24436529622668329</v>
      </c>
      <c r="O40" s="222">
        <v>2008</v>
      </c>
      <c r="P40" s="223">
        <f t="shared" si="6"/>
        <v>1.5857722742564719E-2</v>
      </c>
      <c r="Q40" s="222"/>
      <c r="R40" s="223">
        <f t="shared" si="7"/>
        <v>0</v>
      </c>
      <c r="S40" s="222"/>
      <c r="T40" s="223">
        <f t="shared" si="8"/>
        <v>0</v>
      </c>
      <c r="U40" s="312">
        <v>3432</v>
      </c>
      <c r="V40" s="223">
        <f t="shared" si="9"/>
        <v>2.7103438472351651E-2</v>
      </c>
      <c r="W40" s="312">
        <v>82281</v>
      </c>
      <c r="X40" s="223">
        <f t="shared" si="10"/>
        <v>0.64979546064789218</v>
      </c>
      <c r="Y40" s="312">
        <v>32839</v>
      </c>
      <c r="Z40" s="223">
        <f t="shared" si="11"/>
        <v>0.2593385244736468</v>
      </c>
      <c r="AA40" s="312">
        <v>31301</v>
      </c>
      <c r="AB40" s="223">
        <f t="shared" si="12"/>
        <v>0.24719251970369435</v>
      </c>
    </row>
    <row r="41" spans="2:28" ht="14.25" hidden="1" x14ac:dyDescent="0.25">
      <c r="B41" s="471"/>
      <c r="C41" s="456"/>
      <c r="D41" s="82">
        <v>45904</v>
      </c>
      <c r="E41" s="82" t="s">
        <v>115</v>
      </c>
      <c r="F41" s="311">
        <f t="shared" si="15"/>
        <v>168001</v>
      </c>
      <c r="G41" s="490"/>
      <c r="H41" s="490"/>
      <c r="I41" s="312">
        <v>8653</v>
      </c>
      <c r="J41" s="223">
        <f t="shared" si="2"/>
        <v>6.8335097057476354E-2</v>
      </c>
      <c r="K41" s="312">
        <v>16478</v>
      </c>
      <c r="L41" s="223">
        <f t="shared" si="3"/>
        <v>0.13013125266532941</v>
      </c>
      <c r="M41" s="312">
        <f t="shared" ref="M41:M45" si="18">SUM(I41+K41)</f>
        <v>25131</v>
      </c>
      <c r="N41" s="223">
        <f t="shared" si="5"/>
        <v>0.19846634972280575</v>
      </c>
      <c r="O41" s="222">
        <v>1844</v>
      </c>
      <c r="P41" s="223">
        <f t="shared" si="6"/>
        <v>1.4562570088291505E-2</v>
      </c>
      <c r="Q41" s="222"/>
      <c r="R41" s="223">
        <f t="shared" si="7"/>
        <v>0</v>
      </c>
      <c r="S41" s="222"/>
      <c r="T41" s="223">
        <f t="shared" si="8"/>
        <v>0</v>
      </c>
      <c r="U41" s="312">
        <v>3209</v>
      </c>
      <c r="V41" s="223">
        <f t="shared" si="9"/>
        <v>2.5342346753431364E-2</v>
      </c>
      <c r="W41" s="312">
        <v>77884</v>
      </c>
      <c r="X41" s="223">
        <f t="shared" si="10"/>
        <v>0.61507115442326221</v>
      </c>
      <c r="Y41" s="312">
        <v>30369</v>
      </c>
      <c r="Z41" s="223">
        <f t="shared" si="11"/>
        <v>0.23983226193672705</v>
      </c>
      <c r="AA41" s="312">
        <v>29564</v>
      </c>
      <c r="AB41" s="223">
        <f t="shared" si="12"/>
        <v>0.23347495774959329</v>
      </c>
    </row>
    <row r="42" spans="2:28" ht="14.25" hidden="1" x14ac:dyDescent="0.25">
      <c r="B42" s="471"/>
      <c r="C42" s="456"/>
      <c r="D42" s="82">
        <v>45905</v>
      </c>
      <c r="E42" s="82" t="s">
        <v>116</v>
      </c>
      <c r="F42" s="311">
        <f t="shared" si="15"/>
        <v>132042</v>
      </c>
      <c r="G42" s="490"/>
      <c r="H42" s="490"/>
      <c r="I42" s="312">
        <v>3814</v>
      </c>
      <c r="J42" s="223">
        <f t="shared" si="2"/>
        <v>3.012019648413438E-2</v>
      </c>
      <c r="K42" s="312">
        <v>15610</v>
      </c>
      <c r="L42" s="223">
        <f t="shared" si="3"/>
        <v>0.12327642032441995</v>
      </c>
      <c r="M42" s="312">
        <f t="shared" si="18"/>
        <v>19424</v>
      </c>
      <c r="N42" s="223">
        <f t="shared" si="5"/>
        <v>0.15339661680855432</v>
      </c>
      <c r="O42" s="222">
        <v>1595</v>
      </c>
      <c r="P42" s="223">
        <f t="shared" si="6"/>
        <v>1.2596149290035222E-2</v>
      </c>
      <c r="Q42" s="222"/>
      <c r="R42" s="223">
        <f t="shared" si="7"/>
        <v>0</v>
      </c>
      <c r="S42" s="222"/>
      <c r="T42" s="223">
        <f t="shared" si="8"/>
        <v>0</v>
      </c>
      <c r="U42" s="312">
        <v>2704</v>
      </c>
      <c r="V42" s="223">
        <f t="shared" si="9"/>
        <v>2.1354224250943726E-2</v>
      </c>
      <c r="W42" s="312">
        <v>59370</v>
      </c>
      <c r="X42" s="223">
        <f t="shared" si="10"/>
        <v>0.46886105539146777</v>
      </c>
      <c r="Y42" s="312">
        <v>24898</v>
      </c>
      <c r="Z42" s="223">
        <f t="shared" si="11"/>
        <v>0.19662628528106393</v>
      </c>
      <c r="AA42" s="312">
        <v>24051</v>
      </c>
      <c r="AB42" s="223">
        <f t="shared" si="12"/>
        <v>0.18993729565807971</v>
      </c>
    </row>
    <row r="43" spans="2:28" ht="14.25" hidden="1" x14ac:dyDescent="0.25">
      <c r="B43" s="471"/>
      <c r="C43" s="456"/>
      <c r="D43" s="82">
        <v>45906</v>
      </c>
      <c r="E43" s="82" t="s">
        <v>117</v>
      </c>
      <c r="F43" s="311">
        <f t="shared" si="15"/>
        <v>139507</v>
      </c>
      <c r="G43" s="490"/>
      <c r="H43" s="490"/>
      <c r="I43" s="312">
        <v>3902</v>
      </c>
      <c r="J43" s="223">
        <f t="shared" si="2"/>
        <v>3.0815156444963909E-2</v>
      </c>
      <c r="K43" s="312">
        <v>18708</v>
      </c>
      <c r="L43" s="223">
        <f t="shared" si="3"/>
        <v>0.14774216985453226</v>
      </c>
      <c r="M43" s="312">
        <f t="shared" si="18"/>
        <v>22610</v>
      </c>
      <c r="N43" s="223">
        <f t="shared" si="5"/>
        <v>0.17855732629949617</v>
      </c>
      <c r="O43" s="222">
        <v>1586</v>
      </c>
      <c r="P43" s="223">
        <f t="shared" si="6"/>
        <v>1.2525073839495839E-2</v>
      </c>
      <c r="Q43" s="222"/>
      <c r="R43" s="223">
        <f t="shared" si="7"/>
        <v>0</v>
      </c>
      <c r="S43" s="222"/>
      <c r="T43" s="223">
        <f t="shared" si="8"/>
        <v>0</v>
      </c>
      <c r="U43" s="312">
        <v>3001</v>
      </c>
      <c r="V43" s="223">
        <f t="shared" si="9"/>
        <v>2.3699714118743387E-2</v>
      </c>
      <c r="W43" s="312">
        <v>60254</v>
      </c>
      <c r="X43" s="223">
        <f t="shared" si="10"/>
        <v>0.4758422440888917</v>
      </c>
      <c r="Y43" s="312">
        <v>26513</v>
      </c>
      <c r="Z43" s="223">
        <f t="shared" si="11"/>
        <v>0.20938038001674222</v>
      </c>
      <c r="AA43" s="312">
        <v>25543</v>
      </c>
      <c r="AB43" s="223">
        <f t="shared" si="12"/>
        <v>0.20172002590305307</v>
      </c>
    </row>
    <row r="44" spans="2:28" ht="14.25" hidden="1" x14ac:dyDescent="0.25">
      <c r="B44" s="471"/>
      <c r="C44" s="456"/>
      <c r="D44" s="82">
        <v>45907</v>
      </c>
      <c r="E44" s="82" t="s">
        <v>118</v>
      </c>
      <c r="F44" s="311">
        <f t="shared" si="15"/>
        <v>186596</v>
      </c>
      <c r="G44" s="490"/>
      <c r="H44" s="490"/>
      <c r="I44" s="312">
        <v>5598</v>
      </c>
      <c r="J44" s="223">
        <f t="shared" si="2"/>
        <v>4.4208930235496657E-2</v>
      </c>
      <c r="K44" s="312">
        <v>21498</v>
      </c>
      <c r="L44" s="223">
        <f t="shared" si="3"/>
        <v>0.1697755595217412</v>
      </c>
      <c r="M44" s="312">
        <f t="shared" si="18"/>
        <v>27096</v>
      </c>
      <c r="N44" s="223">
        <f t="shared" si="5"/>
        <v>0.21398448975723786</v>
      </c>
      <c r="O44" s="222">
        <v>1954</v>
      </c>
      <c r="P44" s="223">
        <f t="shared" si="6"/>
        <v>1.5431270039328416E-2</v>
      </c>
      <c r="Q44" s="222"/>
      <c r="R44" s="223">
        <f t="shared" si="7"/>
        <v>0</v>
      </c>
      <c r="S44" s="222"/>
      <c r="T44" s="223">
        <f t="shared" si="8"/>
        <v>0</v>
      </c>
      <c r="U44" s="312">
        <v>3654</v>
      </c>
      <c r="V44" s="223">
        <f t="shared" si="9"/>
        <v>2.885663291898978E-2</v>
      </c>
      <c r="W44" s="312">
        <v>87251</v>
      </c>
      <c r="X44" s="223">
        <f t="shared" si="10"/>
        <v>0.68904490389019635</v>
      </c>
      <c r="Y44" s="312">
        <v>34316</v>
      </c>
      <c r="Z44" s="223">
        <f t="shared" si="11"/>
        <v>0.27100279563438789</v>
      </c>
      <c r="AA44" s="312">
        <v>32325</v>
      </c>
      <c r="AB44" s="223">
        <f t="shared" si="12"/>
        <v>0.2552793265206198</v>
      </c>
    </row>
    <row r="45" spans="2:28" ht="14.25" hidden="1" x14ac:dyDescent="0.25">
      <c r="B45" s="471"/>
      <c r="C45" s="456"/>
      <c r="D45" s="82">
        <v>45908</v>
      </c>
      <c r="E45" s="82" t="s">
        <v>119</v>
      </c>
      <c r="F45" s="311">
        <f t="shared" si="15"/>
        <v>183915</v>
      </c>
      <c r="G45" s="490"/>
      <c r="H45" s="490"/>
      <c r="I45" s="312">
        <v>5778</v>
      </c>
      <c r="J45" s="223">
        <f t="shared" si="2"/>
        <v>4.5630439246284335E-2</v>
      </c>
      <c r="K45" s="312">
        <v>21632</v>
      </c>
      <c r="L45" s="223">
        <f t="shared" si="3"/>
        <v>0.17083379400754981</v>
      </c>
      <c r="M45" s="312">
        <f t="shared" si="18"/>
        <v>27410</v>
      </c>
      <c r="N45" s="223">
        <f t="shared" si="5"/>
        <v>0.21646423325383413</v>
      </c>
      <c r="O45" s="222">
        <v>1699</v>
      </c>
      <c r="P45" s="223">
        <f t="shared" si="6"/>
        <v>1.3417465607379211E-2</v>
      </c>
      <c r="Q45" s="222"/>
      <c r="R45" s="223">
        <f t="shared" si="7"/>
        <v>0</v>
      </c>
      <c r="S45" s="222"/>
      <c r="T45" s="223">
        <f t="shared" si="8"/>
        <v>0</v>
      </c>
      <c r="U45" s="312">
        <v>3529</v>
      </c>
      <c r="V45" s="223">
        <f t="shared" si="9"/>
        <v>2.7869473883720564E-2</v>
      </c>
      <c r="W45" s="312">
        <v>85430</v>
      </c>
      <c r="X45" s="223">
        <f t="shared" si="10"/>
        <v>0.67466397106439435</v>
      </c>
      <c r="Y45" s="312">
        <v>34439</v>
      </c>
      <c r="Z45" s="223">
        <f t="shared" si="11"/>
        <v>0.27197416012509279</v>
      </c>
      <c r="AA45" s="312">
        <v>31408</v>
      </c>
      <c r="AB45" s="223">
        <f t="shared" si="12"/>
        <v>0.2480375278378848</v>
      </c>
    </row>
    <row r="46" spans="2:28" ht="14.25" hidden="1" x14ac:dyDescent="0.25">
      <c r="B46" s="225"/>
      <c r="C46" s="456"/>
      <c r="D46" s="220">
        <v>45909</v>
      </c>
      <c r="E46" s="220" t="s">
        <v>120</v>
      </c>
      <c r="F46" s="311">
        <f t="shared" ref="F46:F98" si="19">SUM(M46,Q46,S46,U46,W46,Y46,AA46,O46)</f>
        <v>177865</v>
      </c>
      <c r="G46" s="490">
        <f t="shared" ref="G46" si="20">SUM(F46:F52)</f>
        <v>1166143</v>
      </c>
      <c r="H46" s="490"/>
      <c r="I46" s="222">
        <v>5624</v>
      </c>
      <c r="J46" s="223">
        <f t="shared" ref="J46:J67" si="21">I46/$F$7</f>
        <v>4.4414259314832658E-2</v>
      </c>
      <c r="K46" s="312">
        <v>21210</v>
      </c>
      <c r="L46" s="223">
        <f t="shared" ref="L46:L67" si="22">K46/$F$7</f>
        <v>0.16750114510448091</v>
      </c>
      <c r="M46" s="312">
        <f t="shared" ref="M46:M67" si="23">SUM(I46+K46)</f>
        <v>26834</v>
      </c>
      <c r="N46" s="223">
        <f t="shared" ref="N46:N67" si="24">M46/$F$7</f>
        <v>0.21191540441931356</v>
      </c>
      <c r="O46" s="222">
        <v>1536</v>
      </c>
      <c r="P46" s="223">
        <f t="shared" ref="P46:P67" si="25">O46/$F$7</f>
        <v>1.2130210225388151E-2</v>
      </c>
      <c r="Q46" s="222"/>
      <c r="R46" s="223">
        <f t="shared" ref="R46:R67" si="26">Q46/$F$7</f>
        <v>0</v>
      </c>
      <c r="S46" s="222"/>
      <c r="T46" s="223">
        <f t="shared" ref="T46:T67" si="27">S46/$F$7</f>
        <v>0</v>
      </c>
      <c r="U46" s="312">
        <v>3295</v>
      </c>
      <c r="V46" s="223">
        <f t="shared" ref="V46:V67" si="28">U46/$F$7</f>
        <v>2.6021512169696587E-2</v>
      </c>
      <c r="W46" s="312">
        <v>83463</v>
      </c>
      <c r="X46" s="223">
        <f t="shared" ref="X46:X67" si="29">W46/$F$7</f>
        <v>0.65913003648539792</v>
      </c>
      <c r="Y46" s="312">
        <v>33146</v>
      </c>
      <c r="Z46" s="223">
        <f t="shared" ref="Z46:Z67" si="30">Y46/$F$7</f>
        <v>0.26176298706426798</v>
      </c>
      <c r="AA46" s="312">
        <v>29591</v>
      </c>
      <c r="AB46" s="223">
        <f t="shared" ref="AB46:AB67" si="31">AA46/$F$7</f>
        <v>0.23368818410121145</v>
      </c>
    </row>
    <row r="47" spans="2:28" ht="14.25" hidden="1" x14ac:dyDescent="0.25">
      <c r="B47" s="225"/>
      <c r="C47" s="456"/>
      <c r="D47" s="220">
        <v>45910</v>
      </c>
      <c r="E47" s="220" t="s">
        <v>114</v>
      </c>
      <c r="F47" s="311">
        <f t="shared" si="19"/>
        <v>175592</v>
      </c>
      <c r="G47" s="490"/>
      <c r="H47" s="490"/>
      <c r="I47" s="222">
        <v>5066</v>
      </c>
      <c r="J47" s="223">
        <f t="shared" si="21"/>
        <v>4.0007581381390871E-2</v>
      </c>
      <c r="K47" s="312">
        <v>18940</v>
      </c>
      <c r="L47" s="223">
        <f t="shared" si="22"/>
        <v>0.14957433702399192</v>
      </c>
      <c r="M47" s="312">
        <f t="shared" si="23"/>
        <v>24006</v>
      </c>
      <c r="N47" s="223">
        <f t="shared" si="24"/>
        <v>0.18958191840538277</v>
      </c>
      <c r="O47" s="222">
        <v>1222</v>
      </c>
      <c r="P47" s="223">
        <f t="shared" si="25"/>
        <v>9.6504667287918757E-3</v>
      </c>
      <c r="Q47" s="222"/>
      <c r="R47" s="223">
        <f t="shared" si="26"/>
        <v>0</v>
      </c>
      <c r="S47" s="222"/>
      <c r="T47" s="223">
        <f t="shared" si="27"/>
        <v>0</v>
      </c>
      <c r="U47" s="312">
        <v>3235</v>
      </c>
      <c r="V47" s="223">
        <f t="shared" si="28"/>
        <v>2.5547675832767361E-2</v>
      </c>
      <c r="W47" s="312">
        <v>83025</v>
      </c>
      <c r="X47" s="223">
        <f t="shared" si="29"/>
        <v>0.6556710312258146</v>
      </c>
      <c r="Y47" s="312">
        <v>33723</v>
      </c>
      <c r="Z47" s="223">
        <f t="shared" si="30"/>
        <v>0.26631971317107073</v>
      </c>
      <c r="AA47" s="312">
        <v>30381</v>
      </c>
      <c r="AB47" s="223">
        <f t="shared" si="31"/>
        <v>0.23992702920411291</v>
      </c>
    </row>
    <row r="48" spans="2:28" ht="14.25" hidden="1" x14ac:dyDescent="0.25">
      <c r="B48" s="225"/>
      <c r="C48" s="456"/>
      <c r="D48" s="220">
        <v>45911</v>
      </c>
      <c r="E48" s="220" t="s">
        <v>115</v>
      </c>
      <c r="F48" s="311">
        <f t="shared" si="19"/>
        <v>164410</v>
      </c>
      <c r="G48" s="490"/>
      <c r="H48" s="490"/>
      <c r="I48" s="222">
        <v>4578</v>
      </c>
      <c r="J48" s="223">
        <f t="shared" si="21"/>
        <v>3.6153712507699838E-2</v>
      </c>
      <c r="K48" s="312">
        <v>16538</v>
      </c>
      <c r="L48" s="223">
        <f t="shared" si="22"/>
        <v>0.13060508900225862</v>
      </c>
      <c r="M48" s="312">
        <f t="shared" si="23"/>
        <v>21116</v>
      </c>
      <c r="N48" s="223">
        <f t="shared" si="24"/>
        <v>0.16675880150995845</v>
      </c>
      <c r="O48" s="222">
        <v>1080</v>
      </c>
      <c r="P48" s="223">
        <f t="shared" si="25"/>
        <v>8.5290540647260434E-3</v>
      </c>
      <c r="Q48" s="222"/>
      <c r="R48" s="223">
        <f t="shared" si="26"/>
        <v>0</v>
      </c>
      <c r="S48" s="222"/>
      <c r="T48" s="223">
        <f t="shared" si="27"/>
        <v>0</v>
      </c>
      <c r="U48" s="312">
        <v>2993</v>
      </c>
      <c r="V48" s="223">
        <f t="shared" si="28"/>
        <v>2.3636535940486154E-2</v>
      </c>
      <c r="W48" s="312">
        <v>79059</v>
      </c>
      <c r="X48" s="223">
        <f t="shared" si="29"/>
        <v>0.62435044935479289</v>
      </c>
      <c r="Y48" s="312">
        <v>31275</v>
      </c>
      <c r="Z48" s="223">
        <f t="shared" si="30"/>
        <v>0.24698719062435834</v>
      </c>
      <c r="AA48" s="312">
        <v>28887</v>
      </c>
      <c r="AB48" s="223">
        <f t="shared" si="31"/>
        <v>0.22812850441457522</v>
      </c>
    </row>
    <row r="49" spans="2:28" ht="14.25" hidden="1" x14ac:dyDescent="0.25">
      <c r="B49" s="225"/>
      <c r="C49" s="456"/>
      <c r="D49" s="220">
        <v>45912</v>
      </c>
      <c r="E49" s="220" t="s">
        <v>116</v>
      </c>
      <c r="F49" s="311">
        <f t="shared" si="19"/>
        <v>134348</v>
      </c>
      <c r="G49" s="490"/>
      <c r="H49" s="490"/>
      <c r="I49" s="222">
        <v>7059</v>
      </c>
      <c r="J49" s="223">
        <f t="shared" si="21"/>
        <v>5.5746845039723276E-2</v>
      </c>
      <c r="K49" s="312">
        <v>16228</v>
      </c>
      <c r="L49" s="223">
        <f t="shared" si="22"/>
        <v>0.12815693459479097</v>
      </c>
      <c r="M49" s="312">
        <f t="shared" si="23"/>
        <v>23287</v>
      </c>
      <c r="N49" s="223">
        <f t="shared" si="24"/>
        <v>0.18390377963451424</v>
      </c>
      <c r="O49" s="222">
        <v>993</v>
      </c>
      <c r="P49" s="223">
        <f t="shared" si="25"/>
        <v>7.8419913761786676E-3</v>
      </c>
      <c r="Q49" s="222"/>
      <c r="R49" s="223">
        <f t="shared" si="26"/>
        <v>0</v>
      </c>
      <c r="S49" s="222"/>
      <c r="T49" s="223">
        <f t="shared" si="27"/>
        <v>0</v>
      </c>
      <c r="U49" s="312">
        <v>2629</v>
      </c>
      <c r="V49" s="223">
        <f t="shared" si="28"/>
        <v>2.0761928829782193E-2</v>
      </c>
      <c r="W49" s="312">
        <v>59940</v>
      </c>
      <c r="X49" s="223">
        <f t="shared" si="29"/>
        <v>0.4733625005922954</v>
      </c>
      <c r="Y49" s="312">
        <v>26237</v>
      </c>
      <c r="Z49" s="223">
        <f t="shared" si="30"/>
        <v>0.20720073286686777</v>
      </c>
      <c r="AA49" s="312">
        <v>21262</v>
      </c>
      <c r="AB49" s="223">
        <f t="shared" si="31"/>
        <v>0.16791180326315291</v>
      </c>
    </row>
    <row r="50" spans="2:28" ht="14.25" hidden="1" x14ac:dyDescent="0.25">
      <c r="B50" s="225"/>
      <c r="C50" s="456"/>
      <c r="D50" s="220">
        <v>45913</v>
      </c>
      <c r="E50" s="220" t="s">
        <v>117</v>
      </c>
      <c r="F50" s="311">
        <f t="shared" si="19"/>
        <v>140458</v>
      </c>
      <c r="G50" s="490"/>
      <c r="H50" s="490"/>
      <c r="I50" s="222">
        <v>7509</v>
      </c>
      <c r="J50" s="223">
        <f t="shared" si="21"/>
        <v>5.9300617566692464E-2</v>
      </c>
      <c r="K50" s="312">
        <v>19442</v>
      </c>
      <c r="L50" s="223">
        <f t="shared" si="22"/>
        <v>0.15353876770963309</v>
      </c>
      <c r="M50" s="312">
        <f t="shared" si="23"/>
        <v>26951</v>
      </c>
      <c r="N50" s="223">
        <f t="shared" si="24"/>
        <v>0.21283938527632557</v>
      </c>
      <c r="O50" s="222">
        <v>1049</v>
      </c>
      <c r="P50" s="223">
        <f t="shared" si="25"/>
        <v>8.2842386239792773E-3</v>
      </c>
      <c r="Q50" s="222"/>
      <c r="R50" s="223">
        <f t="shared" si="26"/>
        <v>0</v>
      </c>
      <c r="S50" s="222"/>
      <c r="T50" s="223">
        <f t="shared" si="27"/>
        <v>0</v>
      </c>
      <c r="U50" s="312">
        <v>2958</v>
      </c>
      <c r="V50" s="223">
        <f t="shared" si="28"/>
        <v>2.3360131410610774E-2</v>
      </c>
      <c r="W50" s="312">
        <v>60065</v>
      </c>
      <c r="X50" s="223">
        <f t="shared" si="29"/>
        <v>0.47434965962756465</v>
      </c>
      <c r="Y50" s="312">
        <v>27628</v>
      </c>
      <c r="Z50" s="223">
        <f t="shared" si="30"/>
        <v>0.21818583861134364</v>
      </c>
      <c r="AA50" s="312">
        <v>21807</v>
      </c>
      <c r="AB50" s="223">
        <f t="shared" si="31"/>
        <v>0.1722158166569267</v>
      </c>
    </row>
    <row r="51" spans="2:28" ht="14.25" hidden="1" x14ac:dyDescent="0.25">
      <c r="B51" s="225"/>
      <c r="C51" s="456"/>
      <c r="D51" s="220">
        <v>45914</v>
      </c>
      <c r="E51" s="220" t="s">
        <v>118</v>
      </c>
      <c r="F51" s="311">
        <f t="shared" si="19"/>
        <v>186761</v>
      </c>
      <c r="G51" s="490"/>
      <c r="H51" s="490"/>
      <c r="I51" s="222">
        <v>7603</v>
      </c>
      <c r="J51" s="223">
        <f t="shared" si="21"/>
        <v>6.0042961161214915E-2</v>
      </c>
      <c r="K51" s="312">
        <v>22538</v>
      </c>
      <c r="L51" s="223">
        <f t="shared" si="22"/>
        <v>0.1779887226951811</v>
      </c>
      <c r="M51" s="312">
        <f t="shared" si="23"/>
        <v>30141</v>
      </c>
      <c r="N51" s="223">
        <f t="shared" si="24"/>
        <v>0.238031683856396</v>
      </c>
      <c r="O51" s="222">
        <v>1256</v>
      </c>
      <c r="P51" s="223">
        <f t="shared" si="25"/>
        <v>9.9189739863851031E-3</v>
      </c>
      <c r="Q51" s="222"/>
      <c r="R51" s="223">
        <f t="shared" si="26"/>
        <v>0</v>
      </c>
      <c r="S51" s="222"/>
      <c r="T51" s="223">
        <f t="shared" si="27"/>
        <v>0</v>
      </c>
      <c r="U51" s="312">
        <v>3546</v>
      </c>
      <c r="V51" s="223">
        <f t="shared" si="28"/>
        <v>2.8003727512517177E-2</v>
      </c>
      <c r="W51" s="312">
        <v>88405</v>
      </c>
      <c r="X51" s="223">
        <f t="shared" si="29"/>
        <v>0.69815835610380172</v>
      </c>
      <c r="Y51" s="312">
        <v>34587</v>
      </c>
      <c r="Z51" s="223">
        <f t="shared" si="30"/>
        <v>0.27314295642285152</v>
      </c>
      <c r="AA51" s="312">
        <v>28826</v>
      </c>
      <c r="AB51" s="223">
        <f t="shared" si="31"/>
        <v>0.22764677080536383</v>
      </c>
    </row>
    <row r="52" spans="2:28" ht="14.25" hidden="1" x14ac:dyDescent="0.25">
      <c r="B52" s="225"/>
      <c r="C52" s="456"/>
      <c r="D52" s="220">
        <v>45915</v>
      </c>
      <c r="E52" s="220" t="s">
        <v>119</v>
      </c>
      <c r="F52" s="311">
        <f t="shared" si="19"/>
        <v>186709</v>
      </c>
      <c r="G52" s="490"/>
      <c r="H52" s="490"/>
      <c r="I52" s="222">
        <v>7648</v>
      </c>
      <c r="J52" s="223">
        <f t="shared" si="21"/>
        <v>6.0398338413911838E-2</v>
      </c>
      <c r="K52" s="312">
        <v>22270</v>
      </c>
      <c r="L52" s="223">
        <f t="shared" si="22"/>
        <v>0.17587225372356388</v>
      </c>
      <c r="M52" s="312">
        <f t="shared" si="23"/>
        <v>29918</v>
      </c>
      <c r="N52" s="223">
        <f t="shared" si="24"/>
        <v>0.23627059213747573</v>
      </c>
      <c r="O52" s="222">
        <v>1094</v>
      </c>
      <c r="P52" s="223">
        <f t="shared" si="25"/>
        <v>8.6396158766761967E-3</v>
      </c>
      <c r="Q52" s="222"/>
      <c r="R52" s="223">
        <f t="shared" si="26"/>
        <v>0</v>
      </c>
      <c r="S52" s="222"/>
      <c r="T52" s="223">
        <f t="shared" si="27"/>
        <v>0</v>
      </c>
      <c r="U52" s="312">
        <v>3476</v>
      </c>
      <c r="V52" s="223">
        <f t="shared" si="28"/>
        <v>2.7450918452766416E-2</v>
      </c>
      <c r="W52" s="312">
        <v>88776</v>
      </c>
      <c r="X52" s="223">
        <f t="shared" si="29"/>
        <v>0.70108824412048076</v>
      </c>
      <c r="Y52" s="312">
        <v>35000</v>
      </c>
      <c r="Z52" s="223">
        <f t="shared" si="30"/>
        <v>0.27640452987538106</v>
      </c>
      <c r="AA52" s="312">
        <v>28445</v>
      </c>
      <c r="AB52" s="223">
        <f t="shared" si="31"/>
        <v>0.22463791006586326</v>
      </c>
    </row>
    <row r="53" spans="2:28" ht="14.25" hidden="1" x14ac:dyDescent="0.25">
      <c r="B53" s="225"/>
      <c r="C53" s="456"/>
      <c r="D53" s="220">
        <v>45916</v>
      </c>
      <c r="E53" s="220" t="s">
        <v>120</v>
      </c>
      <c r="F53" s="311">
        <f t="shared" si="19"/>
        <v>194375</v>
      </c>
      <c r="G53" s="490">
        <f t="shared" ref="G53" si="32">SUM(F53:F59)</f>
        <v>1236089</v>
      </c>
      <c r="H53" s="490"/>
      <c r="I53" s="222">
        <v>9140</v>
      </c>
      <c r="J53" s="223">
        <f t="shared" si="21"/>
        <v>7.2181068658885225E-2</v>
      </c>
      <c r="K53" s="312">
        <v>21414</v>
      </c>
      <c r="L53" s="223">
        <f t="shared" si="22"/>
        <v>0.16911218865004027</v>
      </c>
      <c r="M53" s="312">
        <f t="shared" si="23"/>
        <v>30554</v>
      </c>
      <c r="N53" s="223">
        <f t="shared" si="24"/>
        <v>0.24129325730892551</v>
      </c>
      <c r="O53" s="222"/>
      <c r="P53" s="223">
        <f t="shared" si="25"/>
        <v>0</v>
      </c>
      <c r="Q53" s="222"/>
      <c r="R53" s="223">
        <f t="shared" si="26"/>
        <v>0</v>
      </c>
      <c r="S53" s="222"/>
      <c r="T53" s="223">
        <f t="shared" si="27"/>
        <v>0</v>
      </c>
      <c r="U53" s="312">
        <v>3243</v>
      </c>
      <c r="V53" s="223">
        <f t="shared" si="28"/>
        <v>2.5610854011024593E-2</v>
      </c>
      <c r="W53" s="312">
        <v>102369</v>
      </c>
      <c r="X53" s="223">
        <f t="shared" si="29"/>
        <v>0.80843586625179664</v>
      </c>
      <c r="Y53" s="312">
        <v>30764</v>
      </c>
      <c r="Z53" s="223">
        <f t="shared" si="30"/>
        <v>0.24295168448817778</v>
      </c>
      <c r="AA53" s="312">
        <v>27445</v>
      </c>
      <c r="AB53" s="223">
        <f t="shared" si="31"/>
        <v>0.2167406377837095</v>
      </c>
    </row>
    <row r="54" spans="2:28" ht="14.25" hidden="1" x14ac:dyDescent="0.25">
      <c r="B54" s="225"/>
      <c r="C54" s="456"/>
      <c r="D54" s="220">
        <v>45917</v>
      </c>
      <c r="E54" s="220" t="s">
        <v>114</v>
      </c>
      <c r="F54" s="311">
        <f t="shared" si="19"/>
        <v>188216</v>
      </c>
      <c r="G54" s="490"/>
      <c r="H54" s="490"/>
      <c r="I54" s="222">
        <v>9130</v>
      </c>
      <c r="J54" s="223">
        <f t="shared" si="21"/>
        <v>7.210209593606369E-2</v>
      </c>
      <c r="K54" s="312">
        <v>19081</v>
      </c>
      <c r="L54" s="223">
        <f t="shared" si="22"/>
        <v>0.15068785241577559</v>
      </c>
      <c r="M54" s="312">
        <f t="shared" si="23"/>
        <v>28211</v>
      </c>
      <c r="N54" s="223">
        <f t="shared" si="24"/>
        <v>0.22278994835183927</v>
      </c>
      <c r="O54" s="222"/>
      <c r="P54" s="223">
        <f t="shared" si="25"/>
        <v>0</v>
      </c>
      <c r="Q54" s="222"/>
      <c r="R54" s="223">
        <f t="shared" si="26"/>
        <v>0</v>
      </c>
      <c r="S54" s="222"/>
      <c r="T54" s="223">
        <f t="shared" si="27"/>
        <v>0</v>
      </c>
      <c r="U54" s="312">
        <v>3377</v>
      </c>
      <c r="V54" s="223">
        <f t="shared" si="28"/>
        <v>2.6669088496833193E-2</v>
      </c>
      <c r="W54" s="312">
        <v>96700</v>
      </c>
      <c r="X54" s="223">
        <f t="shared" si="29"/>
        <v>0.76366622968426701</v>
      </c>
      <c r="Y54" s="312">
        <v>31790</v>
      </c>
      <c r="Z54" s="223">
        <f t="shared" si="30"/>
        <v>0.25105428584966755</v>
      </c>
      <c r="AA54" s="312">
        <v>28138</v>
      </c>
      <c r="AB54" s="223">
        <f t="shared" si="31"/>
        <v>0.22221344747524205</v>
      </c>
    </row>
    <row r="55" spans="2:28" ht="14.25" hidden="1" x14ac:dyDescent="0.25">
      <c r="B55" s="225"/>
      <c r="C55" s="456"/>
      <c r="D55" s="220">
        <v>45918</v>
      </c>
      <c r="E55" s="220" t="s">
        <v>115</v>
      </c>
      <c r="F55" s="311">
        <f t="shared" si="19"/>
        <v>177826</v>
      </c>
      <c r="G55" s="490"/>
      <c r="H55" s="490"/>
      <c r="I55" s="222">
        <v>9372</v>
      </c>
      <c r="J55" s="223">
        <f t="shared" si="21"/>
        <v>7.4013235828344889E-2</v>
      </c>
      <c r="K55" s="312">
        <v>16195</v>
      </c>
      <c r="L55" s="223">
        <f t="shared" si="22"/>
        <v>0.12789632460947989</v>
      </c>
      <c r="M55" s="312">
        <f t="shared" si="23"/>
        <v>25567</v>
      </c>
      <c r="N55" s="223">
        <f t="shared" si="24"/>
        <v>0.20190956043782476</v>
      </c>
      <c r="O55" s="222"/>
      <c r="P55" s="223">
        <f t="shared" si="25"/>
        <v>0</v>
      </c>
      <c r="Q55" s="222"/>
      <c r="R55" s="223">
        <f t="shared" si="26"/>
        <v>0</v>
      </c>
      <c r="S55" s="222"/>
      <c r="T55" s="223">
        <f t="shared" si="27"/>
        <v>0</v>
      </c>
      <c r="U55" s="312">
        <v>3152</v>
      </c>
      <c r="V55" s="223">
        <f t="shared" si="28"/>
        <v>2.4892202233348603E-2</v>
      </c>
      <c r="W55" s="312">
        <v>92374</v>
      </c>
      <c r="X55" s="223">
        <f t="shared" si="29"/>
        <v>0.72950262979166991</v>
      </c>
      <c r="Y55" s="312">
        <v>29965</v>
      </c>
      <c r="Z55" s="223">
        <f t="shared" si="30"/>
        <v>0.23664176393473693</v>
      </c>
      <c r="AA55" s="312">
        <v>26768</v>
      </c>
      <c r="AB55" s="223">
        <f t="shared" si="31"/>
        <v>0.21139418444869143</v>
      </c>
    </row>
    <row r="56" spans="2:28" ht="14.25" hidden="1" x14ac:dyDescent="0.25">
      <c r="B56" s="225"/>
      <c r="C56" s="456"/>
      <c r="D56" s="220">
        <v>45919</v>
      </c>
      <c r="E56" s="220" t="s">
        <v>116</v>
      </c>
      <c r="F56" s="311">
        <f t="shared" si="19"/>
        <v>142595</v>
      </c>
      <c r="G56" s="490"/>
      <c r="H56" s="490"/>
      <c r="I56" s="222">
        <v>7919</v>
      </c>
      <c r="J56" s="223">
        <f t="shared" si="21"/>
        <v>6.2538499202375503E-2</v>
      </c>
      <c r="K56" s="312">
        <v>15258</v>
      </c>
      <c r="L56" s="223">
        <f t="shared" si="22"/>
        <v>0.12049658048110183</v>
      </c>
      <c r="M56" s="312">
        <f t="shared" si="23"/>
        <v>23177</v>
      </c>
      <c r="N56" s="223">
        <f t="shared" si="24"/>
        <v>0.18303507968347732</v>
      </c>
      <c r="O56" s="222"/>
      <c r="P56" s="223">
        <f t="shared" si="25"/>
        <v>0</v>
      </c>
      <c r="Q56" s="222"/>
      <c r="R56" s="223">
        <f t="shared" si="26"/>
        <v>0</v>
      </c>
      <c r="S56" s="222"/>
      <c r="T56" s="223">
        <f t="shared" si="27"/>
        <v>0</v>
      </c>
      <c r="U56" s="312">
        <v>2592</v>
      </c>
      <c r="V56" s="223">
        <f t="shared" si="28"/>
        <v>2.0469729755342506E-2</v>
      </c>
      <c r="W56" s="312">
        <v>71181</v>
      </c>
      <c r="X56" s="223">
        <f t="shared" si="29"/>
        <v>0.56213573831598562</v>
      </c>
      <c r="Y56" s="312">
        <v>24267</v>
      </c>
      <c r="Z56" s="223">
        <f t="shared" si="30"/>
        <v>0.19164310647102492</v>
      </c>
      <c r="AA56" s="312">
        <v>21378</v>
      </c>
      <c r="AB56" s="223">
        <f t="shared" si="31"/>
        <v>0.16882788684788275</v>
      </c>
    </row>
    <row r="57" spans="2:28" ht="14.25" hidden="1" x14ac:dyDescent="0.25">
      <c r="B57" s="225"/>
      <c r="C57" s="456"/>
      <c r="D57" s="220">
        <v>45920</v>
      </c>
      <c r="E57" s="220" t="s">
        <v>117</v>
      </c>
      <c r="F57" s="311">
        <f t="shared" si="19"/>
        <v>148182</v>
      </c>
      <c r="G57" s="490"/>
      <c r="H57" s="490"/>
      <c r="I57" s="222">
        <v>7889</v>
      </c>
      <c r="J57" s="223">
        <f t="shared" si="21"/>
        <v>6.230158103391089E-2</v>
      </c>
      <c r="K57" s="312">
        <v>17789</v>
      </c>
      <c r="L57" s="223">
        <f t="shared" si="22"/>
        <v>0.14048457662723296</v>
      </c>
      <c r="M57" s="312">
        <f t="shared" si="23"/>
        <v>25678</v>
      </c>
      <c r="N57" s="223">
        <f t="shared" si="24"/>
        <v>0.20278615766114383</v>
      </c>
      <c r="O57" s="222"/>
      <c r="P57" s="223">
        <f t="shared" si="25"/>
        <v>0</v>
      </c>
      <c r="Q57" s="222"/>
      <c r="R57" s="223">
        <f t="shared" si="26"/>
        <v>0</v>
      </c>
      <c r="S57" s="222"/>
      <c r="T57" s="223">
        <f t="shared" si="27"/>
        <v>0</v>
      </c>
      <c r="U57" s="312">
        <v>2902</v>
      </c>
      <c r="V57" s="223">
        <f t="shared" si="28"/>
        <v>2.2917884162810164E-2</v>
      </c>
      <c r="W57" s="312">
        <v>72551</v>
      </c>
      <c r="X57" s="223">
        <f t="shared" si="29"/>
        <v>0.5729550013425363</v>
      </c>
      <c r="Y57" s="312">
        <v>25285</v>
      </c>
      <c r="Z57" s="223">
        <f t="shared" si="30"/>
        <v>0.19968252965425742</v>
      </c>
      <c r="AA57" s="312">
        <v>21766</v>
      </c>
      <c r="AB57" s="223">
        <f t="shared" si="31"/>
        <v>0.17189202849335838</v>
      </c>
    </row>
    <row r="58" spans="2:28" ht="14.25" hidden="1" x14ac:dyDescent="0.25">
      <c r="B58" s="225"/>
      <c r="C58" s="456"/>
      <c r="D58" s="220">
        <v>45921</v>
      </c>
      <c r="E58" s="220" t="s">
        <v>118</v>
      </c>
      <c r="F58" s="311">
        <f t="shared" si="19"/>
        <v>194633</v>
      </c>
      <c r="G58" s="490"/>
      <c r="H58" s="490"/>
      <c r="I58" s="222">
        <v>9061</v>
      </c>
      <c r="J58" s="223">
        <f t="shared" si="21"/>
        <v>7.1557184148595077E-2</v>
      </c>
      <c r="K58" s="312">
        <v>20768</v>
      </c>
      <c r="L58" s="223">
        <f t="shared" si="22"/>
        <v>0.16401055075576895</v>
      </c>
      <c r="M58" s="312">
        <f t="shared" si="23"/>
        <v>29829</v>
      </c>
      <c r="N58" s="223">
        <f t="shared" si="24"/>
        <v>0.23556773490436403</v>
      </c>
      <c r="O58" s="222"/>
      <c r="P58" s="223">
        <f t="shared" si="25"/>
        <v>0</v>
      </c>
      <c r="Q58" s="222"/>
      <c r="R58" s="223">
        <f t="shared" si="26"/>
        <v>0</v>
      </c>
      <c r="S58" s="222"/>
      <c r="T58" s="223">
        <f t="shared" si="27"/>
        <v>0</v>
      </c>
      <c r="U58" s="312">
        <v>3561</v>
      </c>
      <c r="V58" s="223">
        <f t="shared" si="28"/>
        <v>2.8122186596749484E-2</v>
      </c>
      <c r="W58" s="312">
        <v>99287</v>
      </c>
      <c r="X58" s="223">
        <f t="shared" si="29"/>
        <v>0.78409647307819874</v>
      </c>
      <c r="Y58" s="312">
        <v>32840</v>
      </c>
      <c r="Z58" s="223">
        <f t="shared" si="30"/>
        <v>0.25934642174592898</v>
      </c>
      <c r="AA58" s="312">
        <v>29116</v>
      </c>
      <c r="AB58" s="223">
        <f t="shared" si="31"/>
        <v>0.22993697976718841</v>
      </c>
    </row>
    <row r="59" spans="2:28" ht="14.25" hidden="1" x14ac:dyDescent="0.25">
      <c r="B59" s="225"/>
      <c r="C59" s="456"/>
      <c r="D59" s="220">
        <v>45922</v>
      </c>
      <c r="E59" s="220" t="s">
        <v>119</v>
      </c>
      <c r="F59" s="311">
        <f t="shared" si="19"/>
        <v>190262</v>
      </c>
      <c r="G59" s="490"/>
      <c r="H59" s="490"/>
      <c r="I59" s="222">
        <v>8685</v>
      </c>
      <c r="J59" s="223">
        <f t="shared" si="21"/>
        <v>6.858780977050527E-2</v>
      </c>
      <c r="K59" s="312">
        <v>20641</v>
      </c>
      <c r="L59" s="223">
        <f t="shared" si="22"/>
        <v>0.16300759717593544</v>
      </c>
      <c r="M59" s="312">
        <f t="shared" si="23"/>
        <v>29326</v>
      </c>
      <c r="N59" s="223">
        <f t="shared" si="24"/>
        <v>0.23159540694644071</v>
      </c>
      <c r="O59" s="222"/>
      <c r="P59" s="223">
        <f t="shared" si="25"/>
        <v>0</v>
      </c>
      <c r="Q59" s="222"/>
      <c r="R59" s="223">
        <f t="shared" si="26"/>
        <v>0</v>
      </c>
      <c r="S59" s="222"/>
      <c r="T59" s="223">
        <f t="shared" si="27"/>
        <v>0</v>
      </c>
      <c r="U59" s="312">
        <v>3506</v>
      </c>
      <c r="V59" s="223">
        <f t="shared" si="28"/>
        <v>2.7687836621231025E-2</v>
      </c>
      <c r="W59" s="312">
        <v>96548</v>
      </c>
      <c r="X59" s="223">
        <f t="shared" si="29"/>
        <v>0.76246584429737974</v>
      </c>
      <c r="Y59" s="312">
        <v>32732</v>
      </c>
      <c r="Z59" s="223">
        <f t="shared" si="30"/>
        <v>0.25849351633945633</v>
      </c>
      <c r="AA59" s="312">
        <v>28150</v>
      </c>
      <c r="AB59" s="223">
        <f t="shared" si="31"/>
        <v>0.22230821474262791</v>
      </c>
    </row>
    <row r="60" spans="2:28" s="224" customFormat="1" ht="14.25" hidden="1" x14ac:dyDescent="0.25">
      <c r="B60" s="225"/>
      <c r="C60" s="456"/>
      <c r="D60" s="220">
        <v>45923</v>
      </c>
      <c r="E60" s="220" t="s">
        <v>120</v>
      </c>
      <c r="F60" s="311">
        <f t="shared" si="19"/>
        <v>193580</v>
      </c>
      <c r="G60" s="490">
        <f t="shared" ref="G60" si="33">SUM(F60:F66)</f>
        <v>1166557</v>
      </c>
      <c r="H60" s="490"/>
      <c r="I60" s="222">
        <v>8342</v>
      </c>
      <c r="J60" s="223">
        <f t="shared" si="21"/>
        <v>6.5879045377726528E-2</v>
      </c>
      <c r="K60" s="312">
        <v>20190</v>
      </c>
      <c r="L60" s="223">
        <f t="shared" si="22"/>
        <v>0.15944592737668409</v>
      </c>
      <c r="M60" s="312">
        <f t="shared" si="23"/>
        <v>28532</v>
      </c>
      <c r="N60" s="223">
        <f t="shared" si="24"/>
        <v>0.22532497275441063</v>
      </c>
      <c r="O60" s="222"/>
      <c r="P60" s="223">
        <f t="shared" si="25"/>
        <v>0</v>
      </c>
      <c r="Q60" s="222"/>
      <c r="R60" s="223">
        <f t="shared" si="26"/>
        <v>0</v>
      </c>
      <c r="S60" s="222"/>
      <c r="T60" s="223">
        <f t="shared" si="27"/>
        <v>0</v>
      </c>
      <c r="U60" s="312">
        <v>3413</v>
      </c>
      <c r="V60" s="223">
        <f t="shared" si="28"/>
        <v>2.6953390298990729E-2</v>
      </c>
      <c r="W60" s="312">
        <v>103408</v>
      </c>
      <c r="X60" s="223">
        <f t="shared" si="29"/>
        <v>0.81664113215295442</v>
      </c>
      <c r="Y60" s="312">
        <v>31306</v>
      </c>
      <c r="Z60" s="223">
        <f t="shared" si="30"/>
        <v>0.24723200606510512</v>
      </c>
      <c r="AA60" s="312">
        <v>26921</v>
      </c>
      <c r="AB60" s="223">
        <f t="shared" si="31"/>
        <v>0.21260246710786093</v>
      </c>
    </row>
    <row r="61" spans="2:28" ht="14.25" hidden="1" x14ac:dyDescent="0.25">
      <c r="B61" s="225"/>
      <c r="C61" s="456"/>
      <c r="D61" s="220">
        <v>45924</v>
      </c>
      <c r="E61" s="220" t="s">
        <v>114</v>
      </c>
      <c r="F61" s="311">
        <f t="shared" si="19"/>
        <v>188192</v>
      </c>
      <c r="G61" s="490"/>
      <c r="H61" s="490"/>
      <c r="I61" s="222">
        <v>8905</v>
      </c>
      <c r="J61" s="223">
        <f t="shared" si="21"/>
        <v>7.0325209672579089E-2</v>
      </c>
      <c r="K61" s="312">
        <v>19529</v>
      </c>
      <c r="L61" s="223">
        <f t="shared" si="22"/>
        <v>0.15422583039818047</v>
      </c>
      <c r="M61" s="312">
        <f t="shared" si="23"/>
        <v>28434</v>
      </c>
      <c r="N61" s="223">
        <f t="shared" si="24"/>
        <v>0.22455104007075957</v>
      </c>
      <c r="O61" s="222"/>
      <c r="P61" s="223">
        <f t="shared" si="25"/>
        <v>0</v>
      </c>
      <c r="Q61" s="222"/>
      <c r="R61" s="223">
        <f t="shared" si="26"/>
        <v>0</v>
      </c>
      <c r="S61" s="222"/>
      <c r="T61" s="223">
        <f t="shared" si="27"/>
        <v>0</v>
      </c>
      <c r="U61" s="312">
        <v>3470</v>
      </c>
      <c r="V61" s="223">
        <f t="shared" si="28"/>
        <v>2.7403534819073493E-2</v>
      </c>
      <c r="W61" s="312">
        <v>98824</v>
      </c>
      <c r="X61" s="223">
        <f t="shared" si="29"/>
        <v>0.78044003601156164</v>
      </c>
      <c r="Y61" s="312">
        <v>30866</v>
      </c>
      <c r="Z61" s="223">
        <f t="shared" si="30"/>
        <v>0.24375720626095745</v>
      </c>
      <c r="AA61" s="312">
        <v>26598</v>
      </c>
      <c r="AB61" s="223">
        <f t="shared" si="31"/>
        <v>0.21005164816072527</v>
      </c>
    </row>
    <row r="62" spans="2:28" ht="14.25" hidden="1" x14ac:dyDescent="0.25">
      <c r="B62" s="225"/>
      <c r="C62" s="456"/>
      <c r="D62" s="220">
        <v>45925</v>
      </c>
      <c r="E62" s="220" t="s">
        <v>115</v>
      </c>
      <c r="F62" s="311">
        <f t="shared" si="19"/>
        <v>172278</v>
      </c>
      <c r="G62" s="490"/>
      <c r="H62" s="490"/>
      <c r="I62" s="222">
        <v>8179</v>
      </c>
      <c r="J62" s="223">
        <f t="shared" si="21"/>
        <v>6.4591789995735477E-2</v>
      </c>
      <c r="K62" s="312">
        <v>17553</v>
      </c>
      <c r="L62" s="223">
        <f t="shared" si="22"/>
        <v>0.13862082036864468</v>
      </c>
      <c r="M62" s="312">
        <f t="shared" si="23"/>
        <v>25732</v>
      </c>
      <c r="N62" s="223">
        <f t="shared" si="24"/>
        <v>0.20321261036438015</v>
      </c>
      <c r="O62" s="222"/>
      <c r="P62" s="223">
        <f t="shared" si="25"/>
        <v>0</v>
      </c>
      <c r="Q62" s="222"/>
      <c r="R62" s="223">
        <f t="shared" si="26"/>
        <v>0</v>
      </c>
      <c r="S62" s="222"/>
      <c r="T62" s="223">
        <f t="shared" si="27"/>
        <v>0</v>
      </c>
      <c r="U62" s="312">
        <v>3265</v>
      </c>
      <c r="V62" s="223">
        <f t="shared" si="28"/>
        <v>2.5784594001231974E-2</v>
      </c>
      <c r="W62" s="312">
        <v>90611</v>
      </c>
      <c r="X62" s="223">
        <f t="shared" si="29"/>
        <v>0.71557973875823289</v>
      </c>
      <c r="Y62" s="312">
        <v>29125</v>
      </c>
      <c r="Z62" s="223">
        <f t="shared" si="30"/>
        <v>0.2300080552177278</v>
      </c>
      <c r="AA62" s="312">
        <v>23545</v>
      </c>
      <c r="AB62" s="223">
        <f t="shared" si="31"/>
        <v>0.18594127588330991</v>
      </c>
    </row>
    <row r="63" spans="2:28" ht="14.25" hidden="1" x14ac:dyDescent="0.25">
      <c r="B63" s="225"/>
      <c r="C63" s="456"/>
      <c r="D63" s="220">
        <v>45926</v>
      </c>
      <c r="E63" s="220" t="s">
        <v>116</v>
      </c>
      <c r="F63" s="311">
        <f t="shared" si="19"/>
        <v>133617</v>
      </c>
      <c r="G63" s="490"/>
      <c r="H63" s="490"/>
      <c r="I63" s="222">
        <v>6140</v>
      </c>
      <c r="J63" s="223">
        <f t="shared" si="21"/>
        <v>4.8489251812423986E-2</v>
      </c>
      <c r="K63" s="312">
        <v>16043</v>
      </c>
      <c r="L63" s="223">
        <f t="shared" si="22"/>
        <v>0.12669593922259251</v>
      </c>
      <c r="M63" s="312">
        <f t="shared" si="23"/>
        <v>22183</v>
      </c>
      <c r="N63" s="223">
        <f t="shared" si="24"/>
        <v>0.17518519103501651</v>
      </c>
      <c r="O63" s="222"/>
      <c r="P63" s="223">
        <f t="shared" si="25"/>
        <v>0</v>
      </c>
      <c r="Q63" s="222"/>
      <c r="R63" s="223">
        <f t="shared" si="26"/>
        <v>0</v>
      </c>
      <c r="S63" s="222"/>
      <c r="T63" s="223">
        <f t="shared" si="27"/>
        <v>0</v>
      </c>
      <c r="U63" s="312">
        <v>2886</v>
      </c>
      <c r="V63" s="223">
        <f t="shared" si="28"/>
        <v>2.2791527806295706E-2</v>
      </c>
      <c r="W63" s="312">
        <v>65734</v>
      </c>
      <c r="X63" s="223">
        <f t="shared" si="29"/>
        <v>0.51911929619509423</v>
      </c>
      <c r="Y63" s="312">
        <v>24591</v>
      </c>
      <c r="Z63" s="223">
        <f t="shared" si="30"/>
        <v>0.19420182269044273</v>
      </c>
      <c r="AA63" s="312">
        <v>18223</v>
      </c>
      <c r="AB63" s="223">
        <f t="shared" si="31"/>
        <v>0.14391199279768768</v>
      </c>
    </row>
    <row r="64" spans="2:28" ht="14.25" hidden="1" x14ac:dyDescent="0.25">
      <c r="B64" s="225"/>
      <c r="C64" s="456"/>
      <c r="D64" s="220">
        <v>45927</v>
      </c>
      <c r="E64" s="220" t="s">
        <v>117</v>
      </c>
      <c r="F64" s="311">
        <f t="shared" si="19"/>
        <v>133344</v>
      </c>
      <c r="G64" s="490"/>
      <c r="H64" s="490"/>
      <c r="I64" s="222">
        <v>6172</v>
      </c>
      <c r="J64" s="223">
        <f t="shared" si="21"/>
        <v>4.8741964525452909E-2</v>
      </c>
      <c r="K64" s="312">
        <v>17127</v>
      </c>
      <c r="L64" s="223">
        <f t="shared" si="22"/>
        <v>0.13525658237644717</v>
      </c>
      <c r="M64" s="312">
        <f t="shared" si="23"/>
        <v>23299</v>
      </c>
      <c r="N64" s="223">
        <f t="shared" si="24"/>
        <v>0.1839985469019001</v>
      </c>
      <c r="O64" s="222"/>
      <c r="P64" s="223">
        <f t="shared" si="25"/>
        <v>0</v>
      </c>
      <c r="Q64" s="222"/>
      <c r="R64" s="223">
        <f t="shared" si="26"/>
        <v>0</v>
      </c>
      <c r="S64" s="222"/>
      <c r="T64" s="223">
        <f t="shared" si="27"/>
        <v>0</v>
      </c>
      <c r="U64" s="312">
        <v>2943</v>
      </c>
      <c r="V64" s="223">
        <f t="shared" si="28"/>
        <v>2.3241672326378467E-2</v>
      </c>
      <c r="W64" s="312">
        <v>63344</v>
      </c>
      <c r="X64" s="223">
        <f t="shared" si="29"/>
        <v>0.50024481544074673</v>
      </c>
      <c r="Y64" s="312">
        <v>25042</v>
      </c>
      <c r="Z64" s="223">
        <f t="shared" si="30"/>
        <v>0.19776349248969405</v>
      </c>
      <c r="AA64" s="312">
        <v>18716</v>
      </c>
      <c r="AB64" s="223">
        <f t="shared" si="31"/>
        <v>0.14780534803278947</v>
      </c>
    </row>
    <row r="65" spans="2:28" ht="14.25" hidden="1" x14ac:dyDescent="0.25">
      <c r="B65" s="225"/>
      <c r="C65" s="456"/>
      <c r="D65" s="220">
        <v>45928</v>
      </c>
      <c r="E65" s="220" t="s">
        <v>118</v>
      </c>
      <c r="F65" s="311">
        <f t="shared" si="19"/>
        <v>145605</v>
      </c>
      <c r="G65" s="490"/>
      <c r="H65" s="490"/>
      <c r="I65" s="222">
        <v>6481</v>
      </c>
      <c r="J65" s="223">
        <f t="shared" si="21"/>
        <v>5.1182221660638419E-2</v>
      </c>
      <c r="K65" s="312">
        <v>19073</v>
      </c>
      <c r="L65" s="223">
        <f t="shared" si="22"/>
        <v>0.15062467423751835</v>
      </c>
      <c r="M65" s="312">
        <f t="shared" si="23"/>
        <v>25554</v>
      </c>
      <c r="N65" s="223">
        <f t="shared" si="24"/>
        <v>0.20180689589815679</v>
      </c>
      <c r="O65" s="222"/>
      <c r="P65" s="223">
        <f t="shared" si="25"/>
        <v>0</v>
      </c>
      <c r="Q65" s="222"/>
      <c r="R65" s="223">
        <f t="shared" si="26"/>
        <v>0</v>
      </c>
      <c r="S65" s="222"/>
      <c r="T65" s="223">
        <f t="shared" si="27"/>
        <v>0</v>
      </c>
      <c r="U65" s="312">
        <v>3002</v>
      </c>
      <c r="V65" s="223">
        <f t="shared" si="28"/>
        <v>2.3707611391025538E-2</v>
      </c>
      <c r="W65" s="312">
        <v>70544</v>
      </c>
      <c r="X65" s="223">
        <f t="shared" si="29"/>
        <v>0.55710517587225372</v>
      </c>
      <c r="Y65" s="312">
        <v>27144</v>
      </c>
      <c r="Z65" s="223">
        <f t="shared" si="30"/>
        <v>0.21436355882678124</v>
      </c>
      <c r="AA65" s="312">
        <v>19361</v>
      </c>
      <c r="AB65" s="223">
        <f t="shared" si="31"/>
        <v>0.15289908865477864</v>
      </c>
    </row>
    <row r="66" spans="2:28" ht="14.25" hidden="1" x14ac:dyDescent="0.25">
      <c r="B66" s="225"/>
      <c r="C66" s="456"/>
      <c r="D66" s="220">
        <v>45929</v>
      </c>
      <c r="E66" s="220" t="s">
        <v>119</v>
      </c>
      <c r="F66" s="311">
        <f t="shared" si="19"/>
        <v>199941</v>
      </c>
      <c r="G66" s="490"/>
      <c r="H66" s="490"/>
      <c r="I66" s="222">
        <v>9307</v>
      </c>
      <c r="J66" s="223">
        <f t="shared" si="21"/>
        <v>7.3499913130004896E-2</v>
      </c>
      <c r="K66" s="312">
        <v>21055</v>
      </c>
      <c r="L66" s="223">
        <f t="shared" si="22"/>
        <v>0.16627706790074709</v>
      </c>
      <c r="M66" s="312">
        <f t="shared" si="23"/>
        <v>30362</v>
      </c>
      <c r="N66" s="223">
        <f t="shared" si="24"/>
        <v>0.23977698103075198</v>
      </c>
      <c r="O66" s="222"/>
      <c r="P66" s="223">
        <f t="shared" si="25"/>
        <v>0</v>
      </c>
      <c r="Q66" s="222"/>
      <c r="R66" s="223">
        <f t="shared" si="26"/>
        <v>0</v>
      </c>
      <c r="S66" s="222"/>
      <c r="T66" s="223">
        <f t="shared" si="27"/>
        <v>0</v>
      </c>
      <c r="U66" s="312">
        <v>3752</v>
      </c>
      <c r="V66" s="223">
        <f t="shared" si="28"/>
        <v>2.9630565602640848E-2</v>
      </c>
      <c r="W66" s="312">
        <v>104378</v>
      </c>
      <c r="X66" s="223">
        <f t="shared" si="29"/>
        <v>0.82430148626664346</v>
      </c>
      <c r="Y66" s="312">
        <v>33570</v>
      </c>
      <c r="Z66" s="223">
        <f t="shared" si="30"/>
        <v>0.26511143051190117</v>
      </c>
      <c r="AA66" s="312">
        <v>27879</v>
      </c>
      <c r="AB66" s="223">
        <f t="shared" si="31"/>
        <v>0.22016805395416422</v>
      </c>
    </row>
    <row r="67" spans="2:28" ht="14.25" x14ac:dyDescent="0.25">
      <c r="B67" s="225"/>
      <c r="C67" s="456"/>
      <c r="D67" s="220">
        <v>45930</v>
      </c>
      <c r="E67" s="220" t="s">
        <v>120</v>
      </c>
      <c r="F67" s="311">
        <f t="shared" si="19"/>
        <v>193383</v>
      </c>
      <c r="G67" s="490">
        <f t="shared" ref="G67" si="34">SUM(F67:F73)</f>
        <v>1146243</v>
      </c>
      <c r="H67" s="490"/>
      <c r="I67" s="312">
        <v>8559</v>
      </c>
      <c r="J67" s="223">
        <f t="shared" si="21"/>
        <v>6.7592753462953889E-2</v>
      </c>
      <c r="K67" s="312">
        <v>20760</v>
      </c>
      <c r="L67" s="223">
        <f t="shared" si="22"/>
        <v>0.16394737257751174</v>
      </c>
      <c r="M67" s="312">
        <f t="shared" si="23"/>
        <v>29319</v>
      </c>
      <c r="N67" s="223">
        <f t="shared" si="24"/>
        <v>0.23154012604046562</v>
      </c>
      <c r="O67" s="312"/>
      <c r="P67" s="223">
        <f t="shared" si="25"/>
        <v>0</v>
      </c>
      <c r="Q67" s="222"/>
      <c r="R67" s="223">
        <f t="shared" si="26"/>
        <v>0</v>
      </c>
      <c r="S67" s="222"/>
      <c r="T67" s="223">
        <f t="shared" si="27"/>
        <v>0</v>
      </c>
      <c r="U67" s="312">
        <v>3510</v>
      </c>
      <c r="V67" s="223">
        <f t="shared" si="28"/>
        <v>2.7719425710359642E-2</v>
      </c>
      <c r="W67" s="312">
        <v>101776</v>
      </c>
      <c r="X67" s="223">
        <f t="shared" si="29"/>
        <v>0.80375278378847947</v>
      </c>
      <c r="Y67" s="312">
        <v>32134</v>
      </c>
      <c r="Z67" s="223">
        <f t="shared" si="30"/>
        <v>0.2537709475147284</v>
      </c>
      <c r="AA67" s="312">
        <v>26644</v>
      </c>
      <c r="AB67" s="223">
        <f t="shared" si="31"/>
        <v>0.21041492268570436</v>
      </c>
    </row>
    <row r="68" spans="2:28" ht="14.25" x14ac:dyDescent="0.25">
      <c r="B68" s="225"/>
      <c r="C68" s="456" t="s">
        <v>790</v>
      </c>
      <c r="D68" s="220">
        <v>45931</v>
      </c>
      <c r="E68" s="80" t="str">
        <f>RIGHT(TEXT(D68,"AAA"),1)</f>
        <v>三</v>
      </c>
      <c r="F68" s="311">
        <f t="shared" si="19"/>
        <v>186725</v>
      </c>
      <c r="G68" s="490"/>
      <c r="H68" s="490">
        <f>SUM(F68:F97)</f>
        <v>2119105</v>
      </c>
      <c r="I68" s="312">
        <v>8109</v>
      </c>
      <c r="J68" s="223">
        <f t="shared" ref="J68:J98" si="35">I68/$F$7</f>
        <v>6.4038980935984716E-2</v>
      </c>
      <c r="K68" s="312">
        <v>18216</v>
      </c>
      <c r="L68" s="223">
        <f t="shared" ref="L68:L98" si="36">K68/$F$7</f>
        <v>0.14385671189171259</v>
      </c>
      <c r="M68" s="312">
        <f t="shared" ref="M68:M98" si="37">SUM(I68+K68)</f>
        <v>26325</v>
      </c>
      <c r="N68" s="223">
        <f t="shared" ref="N68:N98" si="38">M68/$F$7</f>
        <v>0.20789569282769732</v>
      </c>
      <c r="O68" s="312"/>
      <c r="P68" s="223">
        <f t="shared" ref="P68:P98" si="39">O68/$F$7</f>
        <v>0</v>
      </c>
      <c r="Q68" s="222"/>
      <c r="R68" s="223">
        <f t="shared" ref="R68:R98" si="40">Q68/$F$7</f>
        <v>0</v>
      </c>
      <c r="S68" s="222"/>
      <c r="T68" s="223">
        <f t="shared" ref="T68:T98" si="41">S68/$F$7</f>
        <v>0</v>
      </c>
      <c r="U68" s="312">
        <v>3333</v>
      </c>
      <c r="V68" s="223">
        <f t="shared" ref="V68:V98" si="42">U68/$F$7</f>
        <v>2.6321608516418429E-2</v>
      </c>
      <c r="W68" s="312">
        <v>100369</v>
      </c>
      <c r="X68" s="223">
        <f t="shared" ref="X68:X98" si="43">W68/$F$7</f>
        <v>0.79264132168748913</v>
      </c>
      <c r="Y68" s="312">
        <v>30627</v>
      </c>
      <c r="Z68" s="223">
        <f t="shared" ref="Z68:Z98" si="44">Y68/$F$7</f>
        <v>0.24186975818552273</v>
      </c>
      <c r="AA68" s="312">
        <v>26071</v>
      </c>
      <c r="AB68" s="223">
        <f t="shared" ref="AB68:AB98" si="45">AA68/$F$7</f>
        <v>0.20588978566803026</v>
      </c>
    </row>
    <row r="69" spans="2:28" ht="14.25" x14ac:dyDescent="0.25">
      <c r="B69" s="225"/>
      <c r="C69" s="456"/>
      <c r="D69" s="220">
        <v>45932</v>
      </c>
      <c r="E69" s="80" t="str">
        <f t="shared" ref="E69:E98" si="46">RIGHT(TEXT(D69,"AAA"),1)</f>
        <v>四</v>
      </c>
      <c r="F69" s="311">
        <f t="shared" si="19"/>
        <v>171980</v>
      </c>
      <c r="G69" s="490"/>
      <c r="H69" s="490"/>
      <c r="I69" s="312">
        <v>7219</v>
      </c>
      <c r="J69" s="223">
        <f t="shared" si="35"/>
        <v>5.7010408604867877E-2</v>
      </c>
      <c r="K69" s="312">
        <v>16173</v>
      </c>
      <c r="L69" s="223">
        <f t="shared" si="36"/>
        <v>0.12772258461927249</v>
      </c>
      <c r="M69" s="312">
        <f t="shared" si="37"/>
        <v>23392</v>
      </c>
      <c r="N69" s="223">
        <f t="shared" si="38"/>
        <v>0.18473299322414038</v>
      </c>
      <c r="O69" s="312"/>
      <c r="P69" s="223">
        <f t="shared" si="39"/>
        <v>0</v>
      </c>
      <c r="Q69" s="222"/>
      <c r="R69" s="223">
        <f t="shared" si="40"/>
        <v>0</v>
      </c>
      <c r="S69" s="222"/>
      <c r="T69" s="223">
        <f t="shared" si="41"/>
        <v>0</v>
      </c>
      <c r="U69" s="312">
        <v>3179</v>
      </c>
      <c r="V69" s="223">
        <f t="shared" si="42"/>
        <v>2.5105428584966751E-2</v>
      </c>
      <c r="W69" s="312">
        <v>92184</v>
      </c>
      <c r="X69" s="223">
        <f t="shared" si="43"/>
        <v>0.72800214805806074</v>
      </c>
      <c r="Y69" s="312">
        <v>28839</v>
      </c>
      <c r="Z69" s="223">
        <f t="shared" si="44"/>
        <v>0.22774943534503184</v>
      </c>
      <c r="AA69" s="312">
        <v>24386</v>
      </c>
      <c r="AB69" s="223">
        <f t="shared" si="45"/>
        <v>0.1925828818726012</v>
      </c>
    </row>
    <row r="70" spans="2:28" ht="14.25" x14ac:dyDescent="0.25">
      <c r="B70" s="225"/>
      <c r="C70" s="456"/>
      <c r="D70" s="220">
        <v>45933</v>
      </c>
      <c r="E70" s="80" t="str">
        <f t="shared" si="46"/>
        <v>五</v>
      </c>
      <c r="F70" s="311">
        <f t="shared" si="19"/>
        <v>131535</v>
      </c>
      <c r="G70" s="490"/>
      <c r="H70" s="490"/>
      <c r="I70" s="312">
        <v>5576</v>
      </c>
      <c r="J70" s="223">
        <f t="shared" si="35"/>
        <v>4.4035190245289277E-2</v>
      </c>
      <c r="K70" s="312">
        <v>14862</v>
      </c>
      <c r="L70" s="223">
        <f t="shared" si="36"/>
        <v>0.11736926065736894</v>
      </c>
      <c r="M70" s="312">
        <f t="shared" si="37"/>
        <v>20438</v>
      </c>
      <c r="N70" s="223">
        <f t="shared" si="38"/>
        <v>0.16140445090265823</v>
      </c>
      <c r="O70" s="312"/>
      <c r="P70" s="223">
        <f t="shared" si="39"/>
        <v>0</v>
      </c>
      <c r="Q70" s="222"/>
      <c r="R70" s="223">
        <f t="shared" si="40"/>
        <v>0</v>
      </c>
      <c r="S70" s="222"/>
      <c r="T70" s="223">
        <f t="shared" si="41"/>
        <v>0</v>
      </c>
      <c r="U70" s="312">
        <v>2719</v>
      </c>
      <c r="V70" s="223">
        <f t="shared" si="42"/>
        <v>2.1472683335176029E-2</v>
      </c>
      <c r="W70" s="312">
        <v>66024</v>
      </c>
      <c r="X70" s="223">
        <f t="shared" si="43"/>
        <v>0.52140950515691875</v>
      </c>
      <c r="Y70" s="312">
        <v>24046</v>
      </c>
      <c r="Z70" s="223">
        <f t="shared" si="44"/>
        <v>0.18989780929666894</v>
      </c>
      <c r="AA70" s="312">
        <v>18308</v>
      </c>
      <c r="AB70" s="223">
        <f t="shared" si="45"/>
        <v>0.14458326094167076</v>
      </c>
    </row>
    <row r="71" spans="2:28" ht="14.25" x14ac:dyDescent="0.25">
      <c r="B71" s="225"/>
      <c r="C71" s="456"/>
      <c r="D71" s="220">
        <v>45934</v>
      </c>
      <c r="E71" s="80" t="str">
        <f t="shared" si="46"/>
        <v>六</v>
      </c>
      <c r="F71" s="311">
        <f t="shared" si="19"/>
        <v>127425</v>
      </c>
      <c r="G71" s="490"/>
      <c r="H71" s="490"/>
      <c r="I71" s="312">
        <v>5641</v>
      </c>
      <c r="J71" s="223">
        <f t="shared" si="35"/>
        <v>4.454851294362927E-2</v>
      </c>
      <c r="K71" s="312">
        <v>15872</v>
      </c>
      <c r="L71" s="223">
        <f t="shared" si="36"/>
        <v>0.12534550566234423</v>
      </c>
      <c r="M71" s="312">
        <f t="shared" si="37"/>
        <v>21513</v>
      </c>
      <c r="N71" s="223">
        <f t="shared" si="38"/>
        <v>0.1698940186059735</v>
      </c>
      <c r="O71" s="312"/>
      <c r="P71" s="223">
        <f t="shared" si="39"/>
        <v>0</v>
      </c>
      <c r="Q71" s="222"/>
      <c r="R71" s="223">
        <f t="shared" si="40"/>
        <v>0</v>
      </c>
      <c r="S71" s="222"/>
      <c r="T71" s="223">
        <f t="shared" si="41"/>
        <v>0</v>
      </c>
      <c r="U71" s="312">
        <v>2768</v>
      </c>
      <c r="V71" s="223">
        <f t="shared" si="42"/>
        <v>2.1859649677001564E-2</v>
      </c>
      <c r="W71" s="312">
        <v>61455</v>
      </c>
      <c r="X71" s="223">
        <f t="shared" si="43"/>
        <v>0.48532686809975834</v>
      </c>
      <c r="Y71" s="312">
        <v>23509</v>
      </c>
      <c r="Z71" s="223">
        <f t="shared" si="44"/>
        <v>0.18565697408115236</v>
      </c>
      <c r="AA71" s="312">
        <v>18180</v>
      </c>
      <c r="AB71" s="223">
        <f t="shared" si="45"/>
        <v>0.14357241008955507</v>
      </c>
    </row>
    <row r="72" spans="2:28" ht="14.25" x14ac:dyDescent="0.25">
      <c r="B72" s="225"/>
      <c r="C72" s="456"/>
      <c r="D72" s="220">
        <v>45935</v>
      </c>
      <c r="E72" s="80" t="str">
        <f t="shared" si="46"/>
        <v>日</v>
      </c>
      <c r="F72" s="311">
        <f t="shared" si="19"/>
        <v>143171</v>
      </c>
      <c r="G72" s="490"/>
      <c r="H72" s="490"/>
      <c r="I72" s="312">
        <v>5885</v>
      </c>
      <c r="J72" s="223">
        <f t="shared" si="35"/>
        <v>4.6475447380474787E-2</v>
      </c>
      <c r="K72" s="312">
        <v>17897</v>
      </c>
      <c r="L72" s="223">
        <f t="shared" si="36"/>
        <v>0.14133748203370555</v>
      </c>
      <c r="M72" s="312">
        <f t="shared" si="37"/>
        <v>23782</v>
      </c>
      <c r="N72" s="223">
        <f t="shared" si="38"/>
        <v>0.18781292941418035</v>
      </c>
      <c r="O72" s="312"/>
      <c r="P72" s="223">
        <f t="shared" si="39"/>
        <v>0</v>
      </c>
      <c r="Q72" s="222"/>
      <c r="R72" s="223">
        <f t="shared" si="40"/>
        <v>0</v>
      </c>
      <c r="S72" s="222"/>
      <c r="T72" s="223">
        <f t="shared" si="41"/>
        <v>0</v>
      </c>
      <c r="U72" s="312">
        <v>2855</v>
      </c>
      <c r="V72" s="223">
        <f t="shared" si="42"/>
        <v>2.2546712365548938E-2</v>
      </c>
      <c r="W72" s="312">
        <v>72184</v>
      </c>
      <c r="X72" s="223">
        <f t="shared" si="43"/>
        <v>0.57005670241498585</v>
      </c>
      <c r="Y72" s="312">
        <v>25227</v>
      </c>
      <c r="Z72" s="223">
        <f t="shared" si="44"/>
        <v>0.19922448786189251</v>
      </c>
      <c r="AA72" s="312">
        <v>19123</v>
      </c>
      <c r="AB72" s="223">
        <f t="shared" si="45"/>
        <v>0.15101953785162606</v>
      </c>
    </row>
    <row r="73" spans="2:28" ht="14.25" x14ac:dyDescent="0.25">
      <c r="B73" s="225"/>
      <c r="C73" s="456"/>
      <c r="D73" s="220">
        <v>45936</v>
      </c>
      <c r="E73" s="80" t="str">
        <f t="shared" si="46"/>
        <v>一</v>
      </c>
      <c r="F73" s="311">
        <f t="shared" si="19"/>
        <v>192024</v>
      </c>
      <c r="G73" s="490"/>
      <c r="H73" s="490"/>
      <c r="I73" s="312">
        <v>8332</v>
      </c>
      <c r="J73" s="223">
        <f t="shared" si="35"/>
        <v>6.5800072654904992E-2</v>
      </c>
      <c r="K73" s="312">
        <v>20326</v>
      </c>
      <c r="L73" s="223">
        <f t="shared" si="36"/>
        <v>0.16051995640705699</v>
      </c>
      <c r="M73" s="312">
        <f t="shared" si="37"/>
        <v>28658</v>
      </c>
      <c r="N73" s="223">
        <f t="shared" si="38"/>
        <v>0.226320029061962</v>
      </c>
      <c r="O73" s="312"/>
      <c r="P73" s="223">
        <f t="shared" si="39"/>
        <v>0</v>
      </c>
      <c r="Q73" s="222"/>
      <c r="R73" s="223">
        <f t="shared" si="40"/>
        <v>0</v>
      </c>
      <c r="S73" s="222"/>
      <c r="T73" s="223">
        <f t="shared" si="41"/>
        <v>0</v>
      </c>
      <c r="U73" s="312">
        <v>3547</v>
      </c>
      <c r="V73" s="223">
        <f t="shared" si="42"/>
        <v>2.8011624784799332E-2</v>
      </c>
      <c r="W73" s="312">
        <v>101567</v>
      </c>
      <c r="X73" s="223">
        <f t="shared" si="43"/>
        <v>0.80210225388150935</v>
      </c>
      <c r="Y73" s="312">
        <v>31430</v>
      </c>
      <c r="Z73" s="223">
        <f t="shared" si="44"/>
        <v>0.24821126782809216</v>
      </c>
      <c r="AA73" s="312">
        <v>26822</v>
      </c>
      <c r="AB73" s="223">
        <f t="shared" si="45"/>
        <v>0.21182063715192773</v>
      </c>
    </row>
    <row r="74" spans="2:28" ht="14.25" x14ac:dyDescent="0.25">
      <c r="B74" s="225"/>
      <c r="C74" s="456"/>
      <c r="D74" s="220">
        <v>45937</v>
      </c>
      <c r="E74" s="80" t="str">
        <f t="shared" si="46"/>
        <v>二</v>
      </c>
      <c r="F74" s="311">
        <f t="shared" si="19"/>
        <v>198029</v>
      </c>
      <c r="G74" s="490">
        <f t="shared" ref="G74:G95" si="47">SUM(F74:F80)</f>
        <v>1166245</v>
      </c>
      <c r="H74" s="490"/>
      <c r="I74" s="312">
        <v>7462</v>
      </c>
      <c r="J74" s="223">
        <f t="shared" si="35"/>
        <v>5.8929445769431238E-2</v>
      </c>
      <c r="K74" s="312">
        <v>19210</v>
      </c>
      <c r="L74" s="223">
        <f t="shared" si="36"/>
        <v>0.15170660054017343</v>
      </c>
      <c r="M74" s="312">
        <f t="shared" si="37"/>
        <v>26672</v>
      </c>
      <c r="N74" s="223">
        <f t="shared" si="38"/>
        <v>0.21063604630960467</v>
      </c>
      <c r="O74" s="312"/>
      <c r="P74" s="223">
        <f t="shared" si="39"/>
        <v>0</v>
      </c>
      <c r="Q74" s="222"/>
      <c r="R74" s="223">
        <f t="shared" si="40"/>
        <v>0</v>
      </c>
      <c r="S74" s="222"/>
      <c r="T74" s="223">
        <f t="shared" si="41"/>
        <v>0</v>
      </c>
      <c r="U74" s="312">
        <v>3247</v>
      </c>
      <c r="V74" s="223">
        <f t="shared" si="42"/>
        <v>2.5642443100153206E-2</v>
      </c>
      <c r="W74" s="312">
        <v>98245</v>
      </c>
      <c r="X74" s="223">
        <f t="shared" si="43"/>
        <v>0.7758675153601946</v>
      </c>
      <c r="Y74" s="312">
        <v>44585</v>
      </c>
      <c r="Z74" s="223">
        <f t="shared" si="44"/>
        <v>0.35209988469982467</v>
      </c>
      <c r="AA74" s="312">
        <v>25280</v>
      </c>
      <c r="AB74" s="223">
        <f t="shared" si="45"/>
        <v>0.19964304329284666</v>
      </c>
    </row>
    <row r="75" spans="2:28" ht="14.25" x14ac:dyDescent="0.25">
      <c r="B75" s="225"/>
      <c r="C75" s="456"/>
      <c r="D75" s="220">
        <v>45938</v>
      </c>
      <c r="E75" s="80" t="str">
        <f t="shared" si="46"/>
        <v>三</v>
      </c>
      <c r="F75" s="311">
        <f t="shared" si="19"/>
        <v>175504</v>
      </c>
      <c r="G75" s="490"/>
      <c r="H75" s="490"/>
      <c r="I75" s="312">
        <v>6689</v>
      </c>
      <c r="J75" s="223">
        <f t="shared" si="35"/>
        <v>5.2824854295326393E-2</v>
      </c>
      <c r="K75" s="312">
        <v>16762</v>
      </c>
      <c r="L75" s="223">
        <f t="shared" si="36"/>
        <v>0.13237407799346107</v>
      </c>
      <c r="M75" s="312">
        <f t="shared" si="37"/>
        <v>23451</v>
      </c>
      <c r="N75" s="223">
        <f t="shared" si="38"/>
        <v>0.18519893228878745</v>
      </c>
      <c r="O75" s="312"/>
      <c r="P75" s="223">
        <f t="shared" si="39"/>
        <v>0</v>
      </c>
      <c r="Q75" s="222"/>
      <c r="R75" s="223">
        <f t="shared" si="40"/>
        <v>0</v>
      </c>
      <c r="S75" s="222"/>
      <c r="T75" s="223">
        <f t="shared" si="41"/>
        <v>0</v>
      </c>
      <c r="U75" s="312">
        <v>3275</v>
      </c>
      <c r="V75" s="223">
        <f t="shared" si="42"/>
        <v>2.5863566724053513E-2</v>
      </c>
      <c r="W75" s="312">
        <v>88731</v>
      </c>
      <c r="X75" s="223">
        <f t="shared" si="43"/>
        <v>0.70073286686778391</v>
      </c>
      <c r="Y75" s="312">
        <v>36804</v>
      </c>
      <c r="Z75" s="223">
        <f t="shared" si="44"/>
        <v>0.2906512090723864</v>
      </c>
      <c r="AA75" s="312">
        <v>23243</v>
      </c>
      <c r="AB75" s="223">
        <f t="shared" si="45"/>
        <v>0.18355629965409948</v>
      </c>
    </row>
    <row r="76" spans="2:28" ht="14.25" x14ac:dyDescent="0.25">
      <c r="B76" s="225"/>
      <c r="C76" s="456"/>
      <c r="D76" s="220">
        <v>45939</v>
      </c>
      <c r="E76" s="80" t="str">
        <f t="shared" si="46"/>
        <v>四</v>
      </c>
      <c r="F76" s="311">
        <f t="shared" si="19"/>
        <v>139920</v>
      </c>
      <c r="G76" s="490"/>
      <c r="H76" s="490"/>
      <c r="I76" s="312">
        <v>5514</v>
      </c>
      <c r="J76" s="223">
        <f t="shared" si="35"/>
        <v>4.3545559363795748E-2</v>
      </c>
      <c r="K76" s="312">
        <v>14833</v>
      </c>
      <c r="L76" s="223">
        <f t="shared" si="36"/>
        <v>0.11714023976118648</v>
      </c>
      <c r="M76" s="312">
        <f t="shared" si="37"/>
        <v>20347</v>
      </c>
      <c r="N76" s="223">
        <f t="shared" si="38"/>
        <v>0.16068579912498224</v>
      </c>
      <c r="O76" s="312"/>
      <c r="P76" s="223">
        <f t="shared" si="39"/>
        <v>0</v>
      </c>
      <c r="Q76" s="222"/>
      <c r="R76" s="223">
        <f t="shared" si="40"/>
        <v>0</v>
      </c>
      <c r="S76" s="222"/>
      <c r="T76" s="223">
        <f t="shared" si="41"/>
        <v>0</v>
      </c>
      <c r="U76" s="312">
        <v>2983</v>
      </c>
      <c r="V76" s="223">
        <f t="shared" si="42"/>
        <v>2.3557563217664619E-2</v>
      </c>
      <c r="W76" s="312">
        <v>66041</v>
      </c>
      <c r="X76" s="223">
        <f t="shared" si="43"/>
        <v>0.52154375878571546</v>
      </c>
      <c r="Y76" s="312">
        <v>32276</v>
      </c>
      <c r="Z76" s="223">
        <f t="shared" si="44"/>
        <v>0.25489236017879424</v>
      </c>
      <c r="AA76" s="312">
        <v>18273</v>
      </c>
      <c r="AB76" s="223">
        <f t="shared" si="45"/>
        <v>0.14430685641179536</v>
      </c>
    </row>
    <row r="77" spans="2:28" ht="14.25" x14ac:dyDescent="0.25">
      <c r="B77" s="225"/>
      <c r="C77" s="456"/>
      <c r="D77" s="220">
        <v>45940</v>
      </c>
      <c r="E77" s="80" t="str">
        <f t="shared" si="46"/>
        <v>五</v>
      </c>
      <c r="F77" s="311">
        <f t="shared" si="19"/>
        <v>131230</v>
      </c>
      <c r="G77" s="490"/>
      <c r="H77" s="490"/>
      <c r="I77" s="312">
        <v>4684</v>
      </c>
      <c r="J77" s="223">
        <f t="shared" si="35"/>
        <v>3.6990823369608135E-2</v>
      </c>
      <c r="K77" s="312">
        <v>16101</v>
      </c>
      <c r="L77" s="223">
        <f t="shared" si="36"/>
        <v>0.12715398101495742</v>
      </c>
      <c r="M77" s="312">
        <f t="shared" si="37"/>
        <v>20785</v>
      </c>
      <c r="N77" s="223">
        <f t="shared" si="38"/>
        <v>0.16414480438456558</v>
      </c>
      <c r="O77" s="312"/>
      <c r="P77" s="223">
        <f t="shared" si="39"/>
        <v>0</v>
      </c>
      <c r="Q77" s="222"/>
      <c r="R77" s="223">
        <f t="shared" si="40"/>
        <v>0</v>
      </c>
      <c r="S77" s="222"/>
      <c r="T77" s="223">
        <f t="shared" si="41"/>
        <v>0</v>
      </c>
      <c r="U77" s="312">
        <v>2973</v>
      </c>
      <c r="V77" s="223">
        <f t="shared" si="42"/>
        <v>2.347859049484308E-2</v>
      </c>
      <c r="W77" s="312">
        <v>60537</v>
      </c>
      <c r="X77" s="223">
        <f t="shared" si="43"/>
        <v>0.47807717214474121</v>
      </c>
      <c r="Y77" s="312">
        <v>29149</v>
      </c>
      <c r="Z77" s="223">
        <f t="shared" si="44"/>
        <v>0.23019758975249949</v>
      </c>
      <c r="AA77" s="312">
        <v>17786</v>
      </c>
      <c r="AB77" s="223">
        <f t="shared" si="45"/>
        <v>0.14046088481038649</v>
      </c>
    </row>
    <row r="78" spans="2:28" ht="14.25" x14ac:dyDescent="0.25">
      <c r="B78" s="225"/>
      <c r="C78" s="456"/>
      <c r="D78" s="220">
        <v>45941</v>
      </c>
      <c r="E78" s="80" t="str">
        <f t="shared" si="46"/>
        <v>六</v>
      </c>
      <c r="F78" s="311">
        <f t="shared" si="19"/>
        <v>141185</v>
      </c>
      <c r="G78" s="490"/>
      <c r="H78" s="490"/>
      <c r="I78" s="312">
        <v>5276</v>
      </c>
      <c r="J78" s="223">
        <f t="shared" si="35"/>
        <v>4.1666008560643154E-2</v>
      </c>
      <c r="K78" s="312">
        <v>18698</v>
      </c>
      <c r="L78" s="223">
        <f t="shared" si="36"/>
        <v>0.14766319713171069</v>
      </c>
      <c r="M78" s="312">
        <f t="shared" si="37"/>
        <v>23974</v>
      </c>
      <c r="N78" s="223">
        <f t="shared" si="38"/>
        <v>0.18932920569235387</v>
      </c>
      <c r="O78" s="312"/>
      <c r="P78" s="223">
        <f t="shared" si="39"/>
        <v>0</v>
      </c>
      <c r="Q78" s="222"/>
      <c r="R78" s="223">
        <f t="shared" si="40"/>
        <v>0</v>
      </c>
      <c r="S78" s="222"/>
      <c r="T78" s="223">
        <f t="shared" si="41"/>
        <v>0</v>
      </c>
      <c r="U78" s="312">
        <v>3125</v>
      </c>
      <c r="V78" s="223">
        <f t="shared" si="42"/>
        <v>2.4678975881730451E-2</v>
      </c>
      <c r="W78" s="312">
        <v>62771</v>
      </c>
      <c r="X78" s="223">
        <f t="shared" si="43"/>
        <v>0.49571967842307268</v>
      </c>
      <c r="Y78" s="312">
        <v>32519</v>
      </c>
      <c r="Z78" s="223">
        <f t="shared" si="44"/>
        <v>0.25681139734335762</v>
      </c>
      <c r="AA78" s="312">
        <v>18796</v>
      </c>
      <c r="AB78" s="223">
        <f t="shared" si="45"/>
        <v>0.14843712981536178</v>
      </c>
    </row>
    <row r="79" spans="2:28" ht="14.25" x14ac:dyDescent="0.25">
      <c r="B79" s="225"/>
      <c r="C79" s="456"/>
      <c r="D79" s="220">
        <v>45942</v>
      </c>
      <c r="E79" s="80" t="str">
        <f t="shared" si="46"/>
        <v>日</v>
      </c>
      <c r="F79" s="311">
        <f t="shared" si="19"/>
        <v>191217</v>
      </c>
      <c r="G79" s="490"/>
      <c r="H79" s="490"/>
      <c r="I79" s="312">
        <v>6805</v>
      </c>
      <c r="J79" s="223">
        <f t="shared" si="35"/>
        <v>5.3740937880056232E-2</v>
      </c>
      <c r="K79" s="312">
        <v>20695</v>
      </c>
      <c r="L79" s="223">
        <f t="shared" si="36"/>
        <v>0.16343404987917173</v>
      </c>
      <c r="M79" s="312">
        <f t="shared" si="37"/>
        <v>27500</v>
      </c>
      <c r="N79" s="223">
        <f t="shared" si="38"/>
        <v>0.21717498775922797</v>
      </c>
      <c r="O79" s="312"/>
      <c r="P79" s="223">
        <f t="shared" si="39"/>
        <v>0</v>
      </c>
      <c r="Q79" s="222"/>
      <c r="R79" s="223">
        <f t="shared" si="40"/>
        <v>0</v>
      </c>
      <c r="S79" s="222"/>
      <c r="T79" s="223">
        <f t="shared" si="41"/>
        <v>0</v>
      </c>
      <c r="U79" s="312">
        <v>3505</v>
      </c>
      <c r="V79" s="223">
        <f t="shared" si="42"/>
        <v>2.7679939348948874E-2</v>
      </c>
      <c r="W79" s="312">
        <v>93779</v>
      </c>
      <c r="X79" s="223">
        <f t="shared" si="43"/>
        <v>0.74059829734809601</v>
      </c>
      <c r="Y79" s="312">
        <v>40413</v>
      </c>
      <c r="Z79" s="223">
        <f t="shared" si="44"/>
        <v>0.31915246473867925</v>
      </c>
      <c r="AA79" s="312">
        <v>26020</v>
      </c>
      <c r="AB79" s="223">
        <f t="shared" si="45"/>
        <v>0.20548702478164041</v>
      </c>
    </row>
    <row r="80" spans="2:28" ht="14.25" x14ac:dyDescent="0.25">
      <c r="B80" s="225"/>
      <c r="C80" s="456"/>
      <c r="D80" s="220">
        <v>45943</v>
      </c>
      <c r="E80" s="80" t="str">
        <f t="shared" si="46"/>
        <v>一</v>
      </c>
      <c r="F80" s="311">
        <f t="shared" si="19"/>
        <v>189160</v>
      </c>
      <c r="G80" s="490"/>
      <c r="H80" s="490"/>
      <c r="I80" s="312">
        <v>6607</v>
      </c>
      <c r="J80" s="223">
        <f t="shared" si="35"/>
        <v>5.2177277968189786E-2</v>
      </c>
      <c r="K80" s="312">
        <v>20966</v>
      </c>
      <c r="L80" s="223">
        <f t="shared" si="36"/>
        <v>0.16557421066763539</v>
      </c>
      <c r="M80" s="312">
        <f t="shared" si="37"/>
        <v>27573</v>
      </c>
      <c r="N80" s="223">
        <f t="shared" si="38"/>
        <v>0.21775148863582519</v>
      </c>
      <c r="O80" s="312"/>
      <c r="P80" s="223">
        <f t="shared" si="39"/>
        <v>0</v>
      </c>
      <c r="Q80" s="222"/>
      <c r="R80" s="223">
        <f t="shared" si="40"/>
        <v>0</v>
      </c>
      <c r="S80" s="222"/>
      <c r="T80" s="223">
        <f t="shared" si="41"/>
        <v>0</v>
      </c>
      <c r="U80" s="312">
        <v>3524</v>
      </c>
      <c r="V80" s="223">
        <f t="shared" si="42"/>
        <v>2.7829987522309793E-2</v>
      </c>
      <c r="W80" s="312">
        <v>95078</v>
      </c>
      <c r="X80" s="223">
        <f t="shared" si="43"/>
        <v>0.75085685404261371</v>
      </c>
      <c r="Y80" s="312">
        <v>36893</v>
      </c>
      <c r="Z80" s="223">
        <f t="shared" si="44"/>
        <v>0.29135406630549809</v>
      </c>
      <c r="AA80" s="312">
        <v>26092</v>
      </c>
      <c r="AB80" s="223">
        <f t="shared" si="45"/>
        <v>0.20605562838595548</v>
      </c>
    </row>
    <row r="81" spans="2:28" ht="14.25" x14ac:dyDescent="0.25">
      <c r="B81" s="225"/>
      <c r="C81" s="456"/>
      <c r="D81" s="220">
        <v>45944</v>
      </c>
      <c r="E81" s="80" t="str">
        <f t="shared" si="46"/>
        <v>二</v>
      </c>
      <c r="F81" s="311">
        <f t="shared" si="19"/>
        <v>0</v>
      </c>
      <c r="G81" s="490">
        <f t="shared" si="47"/>
        <v>0</v>
      </c>
      <c r="H81" s="490"/>
      <c r="I81" s="312"/>
      <c r="J81" s="223">
        <f t="shared" si="35"/>
        <v>0</v>
      </c>
      <c r="K81" s="312"/>
      <c r="L81" s="223">
        <f t="shared" si="36"/>
        <v>0</v>
      </c>
      <c r="M81" s="312">
        <f t="shared" si="37"/>
        <v>0</v>
      </c>
      <c r="N81" s="223">
        <f t="shared" si="38"/>
        <v>0</v>
      </c>
      <c r="O81" s="312"/>
      <c r="P81" s="223">
        <f t="shared" si="39"/>
        <v>0</v>
      </c>
      <c r="Q81" s="222"/>
      <c r="R81" s="223">
        <f t="shared" si="40"/>
        <v>0</v>
      </c>
      <c r="S81" s="222"/>
      <c r="T81" s="223">
        <f t="shared" si="41"/>
        <v>0</v>
      </c>
      <c r="U81" s="312"/>
      <c r="V81" s="223">
        <f t="shared" si="42"/>
        <v>0</v>
      </c>
      <c r="W81" s="312"/>
      <c r="X81" s="223">
        <f t="shared" si="43"/>
        <v>0</v>
      </c>
      <c r="Y81" s="312"/>
      <c r="Z81" s="223">
        <f t="shared" si="44"/>
        <v>0</v>
      </c>
      <c r="AA81" s="312"/>
      <c r="AB81" s="223">
        <f t="shared" si="45"/>
        <v>0</v>
      </c>
    </row>
    <row r="82" spans="2:28" ht="14.25" x14ac:dyDescent="0.25">
      <c r="B82" s="225"/>
      <c r="C82" s="456"/>
      <c r="D82" s="220">
        <v>45945</v>
      </c>
      <c r="E82" s="80" t="str">
        <f t="shared" si="46"/>
        <v>三</v>
      </c>
      <c r="F82" s="311">
        <f t="shared" si="19"/>
        <v>0</v>
      </c>
      <c r="G82" s="490"/>
      <c r="H82" s="490"/>
      <c r="I82" s="312"/>
      <c r="J82" s="223">
        <f t="shared" si="35"/>
        <v>0</v>
      </c>
      <c r="K82" s="312"/>
      <c r="L82" s="223">
        <f t="shared" si="36"/>
        <v>0</v>
      </c>
      <c r="M82" s="312">
        <f t="shared" si="37"/>
        <v>0</v>
      </c>
      <c r="N82" s="223">
        <f t="shared" si="38"/>
        <v>0</v>
      </c>
      <c r="O82" s="312"/>
      <c r="P82" s="223">
        <f t="shared" si="39"/>
        <v>0</v>
      </c>
      <c r="Q82" s="222"/>
      <c r="R82" s="223">
        <f t="shared" si="40"/>
        <v>0</v>
      </c>
      <c r="S82" s="222"/>
      <c r="T82" s="223">
        <f t="shared" si="41"/>
        <v>0</v>
      </c>
      <c r="U82" s="312"/>
      <c r="V82" s="223">
        <f t="shared" si="42"/>
        <v>0</v>
      </c>
      <c r="W82" s="312"/>
      <c r="X82" s="223">
        <f t="shared" si="43"/>
        <v>0</v>
      </c>
      <c r="Y82" s="312"/>
      <c r="Z82" s="223">
        <f t="shared" si="44"/>
        <v>0</v>
      </c>
      <c r="AA82" s="312"/>
      <c r="AB82" s="223">
        <f t="shared" si="45"/>
        <v>0</v>
      </c>
    </row>
    <row r="83" spans="2:28" ht="14.25" x14ac:dyDescent="0.25">
      <c r="B83" s="225"/>
      <c r="C83" s="456"/>
      <c r="D83" s="220">
        <v>45946</v>
      </c>
      <c r="E83" s="80" t="str">
        <f t="shared" si="46"/>
        <v>四</v>
      </c>
      <c r="F83" s="311">
        <f t="shared" si="19"/>
        <v>0</v>
      </c>
      <c r="G83" s="490"/>
      <c r="H83" s="490"/>
      <c r="I83" s="312"/>
      <c r="J83" s="223">
        <f t="shared" si="35"/>
        <v>0</v>
      </c>
      <c r="K83" s="312"/>
      <c r="L83" s="223">
        <f t="shared" si="36"/>
        <v>0</v>
      </c>
      <c r="M83" s="312">
        <f t="shared" si="37"/>
        <v>0</v>
      </c>
      <c r="N83" s="223">
        <f t="shared" si="38"/>
        <v>0</v>
      </c>
      <c r="O83" s="312"/>
      <c r="P83" s="223">
        <f t="shared" si="39"/>
        <v>0</v>
      </c>
      <c r="Q83" s="222"/>
      <c r="R83" s="223">
        <f t="shared" si="40"/>
        <v>0</v>
      </c>
      <c r="S83" s="222"/>
      <c r="T83" s="223">
        <f t="shared" si="41"/>
        <v>0</v>
      </c>
      <c r="U83" s="312"/>
      <c r="V83" s="223">
        <f t="shared" si="42"/>
        <v>0</v>
      </c>
      <c r="W83" s="312"/>
      <c r="X83" s="223">
        <f t="shared" si="43"/>
        <v>0</v>
      </c>
      <c r="Y83" s="312"/>
      <c r="Z83" s="223">
        <f t="shared" si="44"/>
        <v>0</v>
      </c>
      <c r="AA83" s="312"/>
      <c r="AB83" s="223">
        <f t="shared" si="45"/>
        <v>0</v>
      </c>
    </row>
    <row r="84" spans="2:28" ht="14.25" x14ac:dyDescent="0.25">
      <c r="B84" s="225"/>
      <c r="C84" s="456"/>
      <c r="D84" s="220">
        <v>45947</v>
      </c>
      <c r="E84" s="80" t="str">
        <f t="shared" si="46"/>
        <v>五</v>
      </c>
      <c r="F84" s="311">
        <f t="shared" si="19"/>
        <v>0</v>
      </c>
      <c r="G84" s="490"/>
      <c r="H84" s="490"/>
      <c r="I84" s="312"/>
      <c r="J84" s="223">
        <f t="shared" si="35"/>
        <v>0</v>
      </c>
      <c r="K84" s="312"/>
      <c r="L84" s="223">
        <f t="shared" si="36"/>
        <v>0</v>
      </c>
      <c r="M84" s="312">
        <f t="shared" si="37"/>
        <v>0</v>
      </c>
      <c r="N84" s="223">
        <f t="shared" si="38"/>
        <v>0</v>
      </c>
      <c r="O84" s="312"/>
      <c r="P84" s="223">
        <f t="shared" si="39"/>
        <v>0</v>
      </c>
      <c r="Q84" s="222"/>
      <c r="R84" s="223">
        <f t="shared" si="40"/>
        <v>0</v>
      </c>
      <c r="S84" s="222"/>
      <c r="T84" s="223">
        <f t="shared" si="41"/>
        <v>0</v>
      </c>
      <c r="U84" s="312"/>
      <c r="V84" s="223">
        <f t="shared" si="42"/>
        <v>0</v>
      </c>
      <c r="W84" s="312"/>
      <c r="X84" s="223">
        <f t="shared" si="43"/>
        <v>0</v>
      </c>
      <c r="Y84" s="312"/>
      <c r="Z84" s="223">
        <f t="shared" si="44"/>
        <v>0</v>
      </c>
      <c r="AA84" s="312"/>
      <c r="AB84" s="223">
        <f t="shared" si="45"/>
        <v>0</v>
      </c>
    </row>
    <row r="85" spans="2:28" ht="14.25" x14ac:dyDescent="0.25">
      <c r="B85" s="225"/>
      <c r="C85" s="456"/>
      <c r="D85" s="220">
        <v>45948</v>
      </c>
      <c r="E85" s="80" t="str">
        <f t="shared" si="46"/>
        <v>六</v>
      </c>
      <c r="F85" s="311">
        <f t="shared" si="19"/>
        <v>0</v>
      </c>
      <c r="G85" s="490"/>
      <c r="H85" s="490"/>
      <c r="I85" s="312"/>
      <c r="J85" s="223">
        <f t="shared" si="35"/>
        <v>0</v>
      </c>
      <c r="K85" s="312"/>
      <c r="L85" s="223">
        <f t="shared" si="36"/>
        <v>0</v>
      </c>
      <c r="M85" s="312">
        <f t="shared" si="37"/>
        <v>0</v>
      </c>
      <c r="N85" s="223">
        <f t="shared" si="38"/>
        <v>0</v>
      </c>
      <c r="O85" s="312"/>
      <c r="P85" s="223">
        <f t="shared" si="39"/>
        <v>0</v>
      </c>
      <c r="Q85" s="222"/>
      <c r="R85" s="223">
        <f t="shared" si="40"/>
        <v>0</v>
      </c>
      <c r="S85" s="222"/>
      <c r="T85" s="223">
        <f t="shared" si="41"/>
        <v>0</v>
      </c>
      <c r="U85" s="312"/>
      <c r="V85" s="223">
        <f t="shared" si="42"/>
        <v>0</v>
      </c>
      <c r="W85" s="312"/>
      <c r="X85" s="223">
        <f t="shared" si="43"/>
        <v>0</v>
      </c>
      <c r="Y85" s="312"/>
      <c r="Z85" s="223">
        <f t="shared" si="44"/>
        <v>0</v>
      </c>
      <c r="AA85" s="312"/>
      <c r="AB85" s="223">
        <f t="shared" si="45"/>
        <v>0</v>
      </c>
    </row>
    <row r="86" spans="2:28" ht="14.25" x14ac:dyDescent="0.25">
      <c r="B86" s="225"/>
      <c r="C86" s="456"/>
      <c r="D86" s="220">
        <v>45949</v>
      </c>
      <c r="E86" s="80" t="str">
        <f t="shared" si="46"/>
        <v>日</v>
      </c>
      <c r="F86" s="311">
        <f t="shared" si="19"/>
        <v>0</v>
      </c>
      <c r="G86" s="490"/>
      <c r="H86" s="490"/>
      <c r="I86" s="312"/>
      <c r="J86" s="223">
        <f t="shared" si="35"/>
        <v>0</v>
      </c>
      <c r="K86" s="312"/>
      <c r="L86" s="223">
        <f t="shared" si="36"/>
        <v>0</v>
      </c>
      <c r="M86" s="312">
        <f t="shared" si="37"/>
        <v>0</v>
      </c>
      <c r="N86" s="223">
        <f t="shared" si="38"/>
        <v>0</v>
      </c>
      <c r="O86" s="312"/>
      <c r="P86" s="223">
        <f t="shared" si="39"/>
        <v>0</v>
      </c>
      <c r="Q86" s="222"/>
      <c r="R86" s="223">
        <f t="shared" si="40"/>
        <v>0</v>
      </c>
      <c r="S86" s="222"/>
      <c r="T86" s="223">
        <f t="shared" si="41"/>
        <v>0</v>
      </c>
      <c r="U86" s="312"/>
      <c r="V86" s="223">
        <f t="shared" si="42"/>
        <v>0</v>
      </c>
      <c r="W86" s="312"/>
      <c r="X86" s="223">
        <f t="shared" si="43"/>
        <v>0</v>
      </c>
      <c r="Y86" s="312"/>
      <c r="Z86" s="223">
        <f t="shared" si="44"/>
        <v>0</v>
      </c>
      <c r="AA86" s="312"/>
      <c r="AB86" s="223">
        <f t="shared" si="45"/>
        <v>0</v>
      </c>
    </row>
    <row r="87" spans="2:28" ht="14.25" x14ac:dyDescent="0.25">
      <c r="B87" s="225"/>
      <c r="C87" s="456"/>
      <c r="D87" s="220">
        <v>45950</v>
      </c>
      <c r="E87" s="80" t="str">
        <f t="shared" si="46"/>
        <v>一</v>
      </c>
      <c r="F87" s="311">
        <f t="shared" si="19"/>
        <v>0</v>
      </c>
      <c r="G87" s="490"/>
      <c r="H87" s="490"/>
      <c r="I87" s="312"/>
      <c r="J87" s="223">
        <f t="shared" si="35"/>
        <v>0</v>
      </c>
      <c r="K87" s="312"/>
      <c r="L87" s="223">
        <f t="shared" si="36"/>
        <v>0</v>
      </c>
      <c r="M87" s="312">
        <f t="shared" si="37"/>
        <v>0</v>
      </c>
      <c r="N87" s="223">
        <f t="shared" si="38"/>
        <v>0</v>
      </c>
      <c r="O87" s="312"/>
      <c r="P87" s="223">
        <f t="shared" si="39"/>
        <v>0</v>
      </c>
      <c r="Q87" s="222"/>
      <c r="R87" s="223">
        <f t="shared" si="40"/>
        <v>0</v>
      </c>
      <c r="S87" s="222"/>
      <c r="T87" s="223">
        <f t="shared" si="41"/>
        <v>0</v>
      </c>
      <c r="U87" s="312"/>
      <c r="V87" s="223">
        <f t="shared" si="42"/>
        <v>0</v>
      </c>
      <c r="W87" s="312"/>
      <c r="X87" s="223">
        <f t="shared" si="43"/>
        <v>0</v>
      </c>
      <c r="Y87" s="312"/>
      <c r="Z87" s="223">
        <f t="shared" si="44"/>
        <v>0</v>
      </c>
      <c r="AA87" s="312"/>
      <c r="AB87" s="223">
        <f t="shared" si="45"/>
        <v>0</v>
      </c>
    </row>
    <row r="88" spans="2:28" ht="14.25" x14ac:dyDescent="0.25">
      <c r="B88" s="225"/>
      <c r="C88" s="456"/>
      <c r="D88" s="220">
        <v>45951</v>
      </c>
      <c r="E88" s="80" t="str">
        <f t="shared" si="46"/>
        <v>二</v>
      </c>
      <c r="F88" s="311">
        <f t="shared" si="19"/>
        <v>0</v>
      </c>
      <c r="G88" s="490">
        <f t="shared" si="47"/>
        <v>0</v>
      </c>
      <c r="H88" s="490"/>
      <c r="I88" s="312"/>
      <c r="J88" s="223">
        <f t="shared" si="35"/>
        <v>0</v>
      </c>
      <c r="K88" s="312"/>
      <c r="L88" s="223">
        <f t="shared" si="36"/>
        <v>0</v>
      </c>
      <c r="M88" s="312">
        <f t="shared" si="37"/>
        <v>0</v>
      </c>
      <c r="N88" s="223">
        <f t="shared" si="38"/>
        <v>0</v>
      </c>
      <c r="O88" s="312"/>
      <c r="P88" s="223">
        <f t="shared" si="39"/>
        <v>0</v>
      </c>
      <c r="Q88" s="222"/>
      <c r="R88" s="223">
        <f t="shared" si="40"/>
        <v>0</v>
      </c>
      <c r="S88" s="222"/>
      <c r="T88" s="223">
        <f t="shared" si="41"/>
        <v>0</v>
      </c>
      <c r="U88" s="312"/>
      <c r="V88" s="223">
        <f t="shared" si="42"/>
        <v>0</v>
      </c>
      <c r="W88" s="312"/>
      <c r="X88" s="223">
        <f t="shared" si="43"/>
        <v>0</v>
      </c>
      <c r="Y88" s="312"/>
      <c r="Z88" s="223">
        <f t="shared" si="44"/>
        <v>0</v>
      </c>
      <c r="AA88" s="312"/>
      <c r="AB88" s="223">
        <f t="shared" si="45"/>
        <v>0</v>
      </c>
    </row>
    <row r="89" spans="2:28" ht="14.25" x14ac:dyDescent="0.25">
      <c r="B89" s="225"/>
      <c r="C89" s="456"/>
      <c r="D89" s="220">
        <v>45952</v>
      </c>
      <c r="E89" s="80" t="str">
        <f t="shared" si="46"/>
        <v>三</v>
      </c>
      <c r="F89" s="311">
        <f t="shared" si="19"/>
        <v>0</v>
      </c>
      <c r="G89" s="490"/>
      <c r="H89" s="490"/>
      <c r="I89" s="312"/>
      <c r="J89" s="223">
        <f t="shared" si="35"/>
        <v>0</v>
      </c>
      <c r="K89" s="312"/>
      <c r="L89" s="223">
        <f t="shared" si="36"/>
        <v>0</v>
      </c>
      <c r="M89" s="312">
        <f t="shared" si="37"/>
        <v>0</v>
      </c>
      <c r="N89" s="223">
        <f t="shared" si="38"/>
        <v>0</v>
      </c>
      <c r="O89" s="312"/>
      <c r="P89" s="223">
        <f t="shared" si="39"/>
        <v>0</v>
      </c>
      <c r="Q89" s="222"/>
      <c r="R89" s="223">
        <f t="shared" si="40"/>
        <v>0</v>
      </c>
      <c r="S89" s="222"/>
      <c r="T89" s="223">
        <f t="shared" si="41"/>
        <v>0</v>
      </c>
      <c r="U89" s="312"/>
      <c r="V89" s="223">
        <f t="shared" si="42"/>
        <v>0</v>
      </c>
      <c r="W89" s="312"/>
      <c r="X89" s="223">
        <f t="shared" si="43"/>
        <v>0</v>
      </c>
      <c r="Y89" s="312"/>
      <c r="Z89" s="223">
        <f t="shared" si="44"/>
        <v>0</v>
      </c>
      <c r="AA89" s="312"/>
      <c r="AB89" s="223">
        <f t="shared" si="45"/>
        <v>0</v>
      </c>
    </row>
    <row r="90" spans="2:28" ht="14.25" x14ac:dyDescent="0.25">
      <c r="B90" s="225"/>
      <c r="C90" s="456"/>
      <c r="D90" s="220">
        <v>45953</v>
      </c>
      <c r="E90" s="80" t="str">
        <f t="shared" si="46"/>
        <v>四</v>
      </c>
      <c r="F90" s="311">
        <f t="shared" si="19"/>
        <v>0</v>
      </c>
      <c r="G90" s="490"/>
      <c r="H90" s="490"/>
      <c r="I90" s="312"/>
      <c r="J90" s="223">
        <f t="shared" si="35"/>
        <v>0</v>
      </c>
      <c r="K90" s="312"/>
      <c r="L90" s="223">
        <f t="shared" si="36"/>
        <v>0</v>
      </c>
      <c r="M90" s="312">
        <f t="shared" si="37"/>
        <v>0</v>
      </c>
      <c r="N90" s="223">
        <f t="shared" si="38"/>
        <v>0</v>
      </c>
      <c r="O90" s="312"/>
      <c r="P90" s="223">
        <f t="shared" si="39"/>
        <v>0</v>
      </c>
      <c r="Q90" s="222"/>
      <c r="R90" s="223">
        <f t="shared" si="40"/>
        <v>0</v>
      </c>
      <c r="S90" s="222"/>
      <c r="T90" s="223">
        <f t="shared" si="41"/>
        <v>0</v>
      </c>
      <c r="U90" s="312"/>
      <c r="V90" s="223">
        <f t="shared" si="42"/>
        <v>0</v>
      </c>
      <c r="W90" s="312"/>
      <c r="X90" s="223">
        <f t="shared" si="43"/>
        <v>0</v>
      </c>
      <c r="Y90" s="312"/>
      <c r="Z90" s="223">
        <f t="shared" si="44"/>
        <v>0</v>
      </c>
      <c r="AA90" s="312"/>
      <c r="AB90" s="223">
        <f t="shared" si="45"/>
        <v>0</v>
      </c>
    </row>
    <row r="91" spans="2:28" ht="14.25" x14ac:dyDescent="0.25">
      <c r="B91" s="225"/>
      <c r="C91" s="456"/>
      <c r="D91" s="220">
        <v>45954</v>
      </c>
      <c r="E91" s="80" t="str">
        <f t="shared" si="46"/>
        <v>五</v>
      </c>
      <c r="F91" s="311">
        <f t="shared" si="19"/>
        <v>0</v>
      </c>
      <c r="G91" s="490"/>
      <c r="H91" s="490"/>
      <c r="I91" s="312"/>
      <c r="J91" s="223">
        <f t="shared" si="35"/>
        <v>0</v>
      </c>
      <c r="K91" s="312"/>
      <c r="L91" s="223">
        <f t="shared" si="36"/>
        <v>0</v>
      </c>
      <c r="M91" s="312">
        <f t="shared" si="37"/>
        <v>0</v>
      </c>
      <c r="N91" s="223">
        <f t="shared" si="38"/>
        <v>0</v>
      </c>
      <c r="O91" s="312"/>
      <c r="P91" s="223">
        <f t="shared" si="39"/>
        <v>0</v>
      </c>
      <c r="Q91" s="222"/>
      <c r="R91" s="223">
        <f t="shared" si="40"/>
        <v>0</v>
      </c>
      <c r="S91" s="222"/>
      <c r="T91" s="223">
        <f t="shared" si="41"/>
        <v>0</v>
      </c>
      <c r="U91" s="312"/>
      <c r="V91" s="223">
        <f t="shared" si="42"/>
        <v>0</v>
      </c>
      <c r="W91" s="312"/>
      <c r="X91" s="223">
        <f t="shared" si="43"/>
        <v>0</v>
      </c>
      <c r="Y91" s="312"/>
      <c r="Z91" s="223">
        <f t="shared" si="44"/>
        <v>0</v>
      </c>
      <c r="AA91" s="312"/>
      <c r="AB91" s="223">
        <f t="shared" si="45"/>
        <v>0</v>
      </c>
    </row>
    <row r="92" spans="2:28" ht="14.25" x14ac:dyDescent="0.25">
      <c r="B92" s="225"/>
      <c r="C92" s="456"/>
      <c r="D92" s="220">
        <v>45955</v>
      </c>
      <c r="E92" s="80" t="str">
        <f t="shared" si="46"/>
        <v>六</v>
      </c>
      <c r="F92" s="311">
        <f t="shared" si="19"/>
        <v>0</v>
      </c>
      <c r="G92" s="490"/>
      <c r="H92" s="490"/>
      <c r="I92" s="312"/>
      <c r="J92" s="223">
        <f t="shared" si="35"/>
        <v>0</v>
      </c>
      <c r="K92" s="312"/>
      <c r="L92" s="223">
        <f t="shared" si="36"/>
        <v>0</v>
      </c>
      <c r="M92" s="312">
        <f t="shared" si="37"/>
        <v>0</v>
      </c>
      <c r="N92" s="223">
        <f t="shared" si="38"/>
        <v>0</v>
      </c>
      <c r="O92" s="312"/>
      <c r="P92" s="223">
        <f t="shared" si="39"/>
        <v>0</v>
      </c>
      <c r="Q92" s="222"/>
      <c r="R92" s="223">
        <f t="shared" si="40"/>
        <v>0</v>
      </c>
      <c r="S92" s="222"/>
      <c r="T92" s="223">
        <f t="shared" si="41"/>
        <v>0</v>
      </c>
      <c r="U92" s="312"/>
      <c r="V92" s="223">
        <f t="shared" si="42"/>
        <v>0</v>
      </c>
      <c r="W92" s="312"/>
      <c r="X92" s="223">
        <f t="shared" si="43"/>
        <v>0</v>
      </c>
      <c r="Y92" s="312"/>
      <c r="Z92" s="223">
        <f t="shared" si="44"/>
        <v>0</v>
      </c>
      <c r="AA92" s="312"/>
      <c r="AB92" s="223">
        <f t="shared" si="45"/>
        <v>0</v>
      </c>
    </row>
    <row r="93" spans="2:28" ht="14.25" x14ac:dyDescent="0.25">
      <c r="B93" s="225"/>
      <c r="C93" s="456"/>
      <c r="D93" s="220">
        <v>45956</v>
      </c>
      <c r="E93" s="80" t="str">
        <f t="shared" si="46"/>
        <v>日</v>
      </c>
      <c r="F93" s="311">
        <f t="shared" si="19"/>
        <v>0</v>
      </c>
      <c r="G93" s="490"/>
      <c r="H93" s="490"/>
      <c r="I93" s="312"/>
      <c r="J93" s="223">
        <f t="shared" si="35"/>
        <v>0</v>
      </c>
      <c r="K93" s="312"/>
      <c r="L93" s="223">
        <f t="shared" si="36"/>
        <v>0</v>
      </c>
      <c r="M93" s="312">
        <f t="shared" si="37"/>
        <v>0</v>
      </c>
      <c r="N93" s="223">
        <f t="shared" si="38"/>
        <v>0</v>
      </c>
      <c r="O93" s="312"/>
      <c r="P93" s="223">
        <f t="shared" si="39"/>
        <v>0</v>
      </c>
      <c r="Q93" s="222"/>
      <c r="R93" s="223">
        <f t="shared" si="40"/>
        <v>0</v>
      </c>
      <c r="S93" s="222"/>
      <c r="T93" s="223">
        <f t="shared" si="41"/>
        <v>0</v>
      </c>
      <c r="U93" s="312"/>
      <c r="V93" s="223">
        <f t="shared" si="42"/>
        <v>0</v>
      </c>
      <c r="W93" s="312"/>
      <c r="X93" s="223">
        <f t="shared" si="43"/>
        <v>0</v>
      </c>
      <c r="Y93" s="312"/>
      <c r="Z93" s="223">
        <f t="shared" si="44"/>
        <v>0</v>
      </c>
      <c r="AA93" s="312"/>
      <c r="AB93" s="223">
        <f t="shared" si="45"/>
        <v>0</v>
      </c>
    </row>
    <row r="94" spans="2:28" ht="14.25" x14ac:dyDescent="0.25">
      <c r="B94" s="225"/>
      <c r="C94" s="456"/>
      <c r="D94" s="220">
        <v>45957</v>
      </c>
      <c r="E94" s="80" t="str">
        <f t="shared" si="46"/>
        <v>一</v>
      </c>
      <c r="F94" s="311">
        <f t="shared" si="19"/>
        <v>0</v>
      </c>
      <c r="G94" s="490"/>
      <c r="H94" s="490"/>
      <c r="I94" s="312"/>
      <c r="J94" s="223">
        <f t="shared" si="35"/>
        <v>0</v>
      </c>
      <c r="K94" s="312"/>
      <c r="L94" s="223">
        <f t="shared" si="36"/>
        <v>0</v>
      </c>
      <c r="M94" s="312">
        <f t="shared" si="37"/>
        <v>0</v>
      </c>
      <c r="N94" s="223">
        <f t="shared" si="38"/>
        <v>0</v>
      </c>
      <c r="O94" s="312"/>
      <c r="P94" s="223">
        <f t="shared" si="39"/>
        <v>0</v>
      </c>
      <c r="Q94" s="222"/>
      <c r="R94" s="223">
        <f t="shared" si="40"/>
        <v>0</v>
      </c>
      <c r="S94" s="222"/>
      <c r="T94" s="223">
        <f t="shared" si="41"/>
        <v>0</v>
      </c>
      <c r="U94" s="312"/>
      <c r="V94" s="223">
        <f t="shared" si="42"/>
        <v>0</v>
      </c>
      <c r="W94" s="312"/>
      <c r="X94" s="223">
        <f t="shared" si="43"/>
        <v>0</v>
      </c>
      <c r="Y94" s="312"/>
      <c r="Z94" s="223">
        <f t="shared" si="44"/>
        <v>0</v>
      </c>
      <c r="AA94" s="312"/>
      <c r="AB94" s="223">
        <f t="shared" si="45"/>
        <v>0</v>
      </c>
    </row>
    <row r="95" spans="2:28" ht="14.25" x14ac:dyDescent="0.25">
      <c r="B95" s="225"/>
      <c r="C95" s="456"/>
      <c r="D95" s="220">
        <v>45958</v>
      </c>
      <c r="E95" s="80" t="str">
        <f t="shared" si="46"/>
        <v>二</v>
      </c>
      <c r="F95" s="311">
        <f t="shared" si="19"/>
        <v>0</v>
      </c>
      <c r="G95" s="490">
        <f t="shared" si="47"/>
        <v>0</v>
      </c>
      <c r="H95" s="490"/>
      <c r="I95" s="312"/>
      <c r="J95" s="223">
        <f t="shared" si="35"/>
        <v>0</v>
      </c>
      <c r="K95" s="312"/>
      <c r="L95" s="223">
        <f t="shared" si="36"/>
        <v>0</v>
      </c>
      <c r="M95" s="312">
        <f t="shared" si="37"/>
        <v>0</v>
      </c>
      <c r="N95" s="223">
        <f t="shared" si="38"/>
        <v>0</v>
      </c>
      <c r="O95" s="312"/>
      <c r="P95" s="223">
        <f t="shared" si="39"/>
        <v>0</v>
      </c>
      <c r="Q95" s="222"/>
      <c r="R95" s="223">
        <f t="shared" si="40"/>
        <v>0</v>
      </c>
      <c r="S95" s="222"/>
      <c r="T95" s="223">
        <f t="shared" si="41"/>
        <v>0</v>
      </c>
      <c r="U95" s="312"/>
      <c r="V95" s="223">
        <f t="shared" si="42"/>
        <v>0</v>
      </c>
      <c r="W95" s="312"/>
      <c r="X95" s="223">
        <f t="shared" si="43"/>
        <v>0</v>
      </c>
      <c r="Y95" s="312"/>
      <c r="Z95" s="223">
        <f t="shared" si="44"/>
        <v>0</v>
      </c>
      <c r="AA95" s="312"/>
      <c r="AB95" s="223">
        <f t="shared" si="45"/>
        <v>0</v>
      </c>
    </row>
    <row r="96" spans="2:28" ht="14.25" x14ac:dyDescent="0.25">
      <c r="B96" s="225"/>
      <c r="C96" s="456"/>
      <c r="D96" s="220">
        <v>45959</v>
      </c>
      <c r="E96" s="80" t="str">
        <f t="shared" si="46"/>
        <v>三</v>
      </c>
      <c r="F96" s="311">
        <f t="shared" si="19"/>
        <v>0</v>
      </c>
      <c r="G96" s="490"/>
      <c r="H96" s="490"/>
      <c r="I96" s="312"/>
      <c r="J96" s="223">
        <f t="shared" si="35"/>
        <v>0</v>
      </c>
      <c r="K96" s="312"/>
      <c r="L96" s="223">
        <f t="shared" si="36"/>
        <v>0</v>
      </c>
      <c r="M96" s="312">
        <f t="shared" si="37"/>
        <v>0</v>
      </c>
      <c r="N96" s="223">
        <f t="shared" si="38"/>
        <v>0</v>
      </c>
      <c r="O96" s="312"/>
      <c r="P96" s="223">
        <f t="shared" si="39"/>
        <v>0</v>
      </c>
      <c r="Q96" s="222"/>
      <c r="R96" s="223">
        <f t="shared" si="40"/>
        <v>0</v>
      </c>
      <c r="S96" s="222"/>
      <c r="T96" s="223">
        <f t="shared" si="41"/>
        <v>0</v>
      </c>
      <c r="U96" s="312"/>
      <c r="V96" s="223">
        <f t="shared" si="42"/>
        <v>0</v>
      </c>
      <c r="W96" s="312"/>
      <c r="X96" s="223">
        <f t="shared" si="43"/>
        <v>0</v>
      </c>
      <c r="Y96" s="312"/>
      <c r="Z96" s="223">
        <f t="shared" si="44"/>
        <v>0</v>
      </c>
      <c r="AA96" s="312"/>
      <c r="AB96" s="223">
        <f t="shared" si="45"/>
        <v>0</v>
      </c>
    </row>
    <row r="97" spans="2:28" ht="14.25" x14ac:dyDescent="0.25">
      <c r="B97" s="225"/>
      <c r="C97" s="456"/>
      <c r="D97" s="220">
        <v>45960</v>
      </c>
      <c r="E97" s="80" t="str">
        <f t="shared" si="46"/>
        <v>四</v>
      </c>
      <c r="F97" s="311">
        <f t="shared" si="19"/>
        <v>0</v>
      </c>
      <c r="G97" s="490"/>
      <c r="H97" s="490"/>
      <c r="I97" s="312"/>
      <c r="J97" s="223">
        <f t="shared" si="35"/>
        <v>0</v>
      </c>
      <c r="K97" s="312"/>
      <c r="L97" s="223">
        <f t="shared" si="36"/>
        <v>0</v>
      </c>
      <c r="M97" s="312">
        <f t="shared" si="37"/>
        <v>0</v>
      </c>
      <c r="N97" s="223">
        <f t="shared" si="38"/>
        <v>0</v>
      </c>
      <c r="O97" s="312"/>
      <c r="P97" s="223">
        <f t="shared" si="39"/>
        <v>0</v>
      </c>
      <c r="Q97" s="222"/>
      <c r="R97" s="223">
        <f t="shared" si="40"/>
        <v>0</v>
      </c>
      <c r="S97" s="222"/>
      <c r="T97" s="223">
        <f t="shared" si="41"/>
        <v>0</v>
      </c>
      <c r="U97" s="312"/>
      <c r="V97" s="223">
        <f t="shared" si="42"/>
        <v>0</v>
      </c>
      <c r="W97" s="312"/>
      <c r="X97" s="223">
        <f t="shared" si="43"/>
        <v>0</v>
      </c>
      <c r="Y97" s="312"/>
      <c r="Z97" s="223">
        <f t="shared" si="44"/>
        <v>0</v>
      </c>
      <c r="AA97" s="312"/>
      <c r="AB97" s="223">
        <f t="shared" si="45"/>
        <v>0</v>
      </c>
    </row>
    <row r="98" spans="2:28" ht="14.25" x14ac:dyDescent="0.25">
      <c r="B98" s="225"/>
      <c r="C98" s="224"/>
      <c r="D98" s="220">
        <v>45961</v>
      </c>
      <c r="E98" s="80" t="str">
        <f t="shared" si="46"/>
        <v>五</v>
      </c>
      <c r="F98" s="311">
        <f t="shared" si="19"/>
        <v>0</v>
      </c>
      <c r="G98" s="490"/>
      <c r="H98" s="490"/>
      <c r="I98" s="312"/>
      <c r="J98" s="223">
        <f t="shared" si="35"/>
        <v>0</v>
      </c>
      <c r="K98" s="312"/>
      <c r="L98" s="223">
        <f t="shared" si="36"/>
        <v>0</v>
      </c>
      <c r="M98" s="312">
        <f t="shared" si="37"/>
        <v>0</v>
      </c>
      <c r="N98" s="223">
        <f t="shared" si="38"/>
        <v>0</v>
      </c>
      <c r="O98" s="312"/>
      <c r="P98" s="223">
        <f t="shared" si="39"/>
        <v>0</v>
      </c>
      <c r="Q98" s="222"/>
      <c r="R98" s="223">
        <f t="shared" si="40"/>
        <v>0</v>
      </c>
      <c r="S98" s="222"/>
      <c r="T98" s="223">
        <f t="shared" si="41"/>
        <v>0</v>
      </c>
      <c r="U98" s="312"/>
      <c r="V98" s="223">
        <f t="shared" si="42"/>
        <v>0</v>
      </c>
      <c r="W98" s="312"/>
      <c r="X98" s="223">
        <f t="shared" si="43"/>
        <v>0</v>
      </c>
      <c r="Y98" s="312"/>
      <c r="Z98" s="223">
        <f t="shared" si="44"/>
        <v>0</v>
      </c>
      <c r="AA98" s="312"/>
      <c r="AB98" s="223">
        <f t="shared" si="45"/>
        <v>0</v>
      </c>
    </row>
    <row r="99" spans="2:28" ht="14.25" x14ac:dyDescent="0.25">
      <c r="B99" s="225"/>
      <c r="C99" s="224"/>
      <c r="D99" s="226"/>
      <c r="G99" s="490"/>
    </row>
    <row r="100" spans="2:28" ht="14.25" x14ac:dyDescent="0.25">
      <c r="B100" s="225"/>
      <c r="C100" s="224"/>
      <c r="D100" s="226"/>
      <c r="G100" s="490"/>
    </row>
    <row r="101" spans="2:28" ht="14.25" x14ac:dyDescent="0.25">
      <c r="B101" s="225"/>
      <c r="C101" s="224"/>
      <c r="D101" s="226"/>
      <c r="G101" s="490"/>
    </row>
    <row r="102" spans="2:28" ht="14.25" x14ac:dyDescent="0.25">
      <c r="B102" s="225"/>
      <c r="C102" s="224"/>
      <c r="D102" s="226"/>
    </row>
  </sheetData>
  <mergeCells count="52">
    <mergeCell ref="H38:H67"/>
    <mergeCell ref="C38:C67"/>
    <mergeCell ref="G46:G52"/>
    <mergeCell ref="G53:G59"/>
    <mergeCell ref="G60:G66"/>
    <mergeCell ref="G67:G73"/>
    <mergeCell ref="C68:C97"/>
    <mergeCell ref="G74:G80"/>
    <mergeCell ref="G81:G87"/>
    <mergeCell ref="G88:G94"/>
    <mergeCell ref="G95:G101"/>
    <mergeCell ref="H68:H98"/>
    <mergeCell ref="B2:V2"/>
    <mergeCell ref="B3:B6"/>
    <mergeCell ref="C3:C6"/>
    <mergeCell ref="D3:E6"/>
    <mergeCell ref="F3:H4"/>
    <mergeCell ref="I4:N4"/>
    <mergeCell ref="F5:F6"/>
    <mergeCell ref="G5:G6"/>
    <mergeCell ref="H5:H6"/>
    <mergeCell ref="I5:J5"/>
    <mergeCell ref="K5:L5"/>
    <mergeCell ref="B32:B38"/>
    <mergeCell ref="G32:G38"/>
    <mergeCell ref="B39:B45"/>
    <mergeCell ref="G39:G45"/>
    <mergeCell ref="U5:V5"/>
    <mergeCell ref="B7:B17"/>
    <mergeCell ref="C7:C37"/>
    <mergeCell ref="G7:G10"/>
    <mergeCell ref="H7:H37"/>
    <mergeCell ref="G11:G17"/>
    <mergeCell ref="B18:B24"/>
    <mergeCell ref="G18:G24"/>
    <mergeCell ref="B25:B31"/>
    <mergeCell ref="G25:G31"/>
    <mergeCell ref="Q5:R5"/>
    <mergeCell ref="S5:T5"/>
    <mergeCell ref="Y4:Z4"/>
    <mergeCell ref="AA4:AB4"/>
    <mergeCell ref="AA5:AB5"/>
    <mergeCell ref="I3:AB3"/>
    <mergeCell ref="W4:X4"/>
    <mergeCell ref="W5:X5"/>
    <mergeCell ref="Y5:Z5"/>
    <mergeCell ref="M5:N5"/>
    <mergeCell ref="Q4:R4"/>
    <mergeCell ref="S4:T4"/>
    <mergeCell ref="U4:V4"/>
    <mergeCell ref="O4:P4"/>
    <mergeCell ref="O5:P5"/>
  </mergeCells>
  <phoneticPr fontId="1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FFCC"/>
  </sheetPr>
  <dimension ref="A1:AX281"/>
  <sheetViews>
    <sheetView topLeftCell="A200" zoomScaleNormal="100" workbookViewId="0">
      <selection activeCell="D269" sqref="D269"/>
    </sheetView>
  </sheetViews>
  <sheetFormatPr defaultColWidth="8.85546875" defaultRowHeight="12.75" x14ac:dyDescent="0.2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 x14ac:dyDescent="0.2">
      <c r="A1" s="72"/>
      <c r="B1" s="259" t="s">
        <v>327</v>
      </c>
      <c r="C1" s="260">
        <f>AVERAGE(L187,L207,L227,L247,L267)</f>
        <v>117.6282586922342</v>
      </c>
    </row>
    <row r="2" spans="1:50" ht="15.75" hidden="1" x14ac:dyDescent="0.2">
      <c r="A2" s="77"/>
      <c r="B2" s="510" t="s">
        <v>169</v>
      </c>
      <c r="C2" s="511"/>
      <c r="D2" s="511"/>
      <c r="E2" s="511"/>
      <c r="F2" s="511"/>
      <c r="G2" s="511"/>
      <c r="H2" s="512"/>
      <c r="I2" s="169"/>
      <c r="J2" s="169"/>
      <c r="K2" s="169"/>
      <c r="L2" s="169"/>
      <c r="M2" s="166"/>
      <c r="N2" s="514" t="s">
        <v>161</v>
      </c>
      <c r="O2" s="514" t="s">
        <v>159</v>
      </c>
      <c r="P2" s="516"/>
      <c r="Q2" s="506"/>
      <c r="R2" s="506"/>
      <c r="S2" s="506"/>
      <c r="T2" s="506"/>
      <c r="U2" s="516"/>
      <c r="V2" s="506"/>
      <c r="W2" s="506"/>
      <c r="X2" s="506"/>
      <c r="Y2" s="506"/>
      <c r="Z2" s="516"/>
      <c r="AA2" s="506"/>
      <c r="AB2" s="506"/>
      <c r="AC2" s="506"/>
      <c r="AD2" s="506"/>
      <c r="AE2" s="516">
        <v>45870</v>
      </c>
      <c r="AF2" s="506"/>
      <c r="AG2" s="506"/>
      <c r="AH2" s="506"/>
      <c r="AI2" s="506"/>
      <c r="AJ2" s="516">
        <v>45871</v>
      </c>
      <c r="AK2" s="506"/>
      <c r="AL2" s="506"/>
      <c r="AM2" s="506"/>
      <c r="AN2" s="506"/>
      <c r="AO2" s="516">
        <v>45872</v>
      </c>
      <c r="AP2" s="506"/>
      <c r="AQ2" s="506"/>
      <c r="AR2" s="506"/>
      <c r="AS2" s="506"/>
      <c r="AT2" s="516">
        <v>45873</v>
      </c>
      <c r="AU2" s="506"/>
      <c r="AV2" s="506"/>
      <c r="AW2" s="506"/>
      <c r="AX2" s="506"/>
    </row>
    <row r="3" spans="1:50" ht="15.75" hidden="1" x14ac:dyDescent="0.2">
      <c r="A3" s="77"/>
      <c r="B3" s="513"/>
      <c r="C3" s="513"/>
      <c r="D3" s="513"/>
      <c r="E3" s="513"/>
      <c r="F3" s="513"/>
      <c r="G3" s="513"/>
      <c r="H3" s="513"/>
      <c r="I3" s="167"/>
      <c r="J3" s="167"/>
      <c r="K3" s="167"/>
      <c r="L3" s="167"/>
      <c r="M3" s="168"/>
      <c r="N3" s="515"/>
      <c r="O3" s="515"/>
      <c r="P3" s="516" t="s">
        <v>163</v>
      </c>
      <c r="Q3" s="506"/>
      <c r="R3" s="506"/>
      <c r="S3" s="506"/>
      <c r="T3" s="506"/>
      <c r="U3" s="516" t="s">
        <v>164</v>
      </c>
      <c r="V3" s="506"/>
      <c r="W3" s="506"/>
      <c r="X3" s="506"/>
      <c r="Y3" s="506"/>
      <c r="Z3" s="516" t="s">
        <v>165</v>
      </c>
      <c r="AA3" s="506"/>
      <c r="AB3" s="506"/>
      <c r="AC3" s="506"/>
      <c r="AD3" s="506"/>
      <c r="AE3" s="516" t="s">
        <v>162</v>
      </c>
      <c r="AF3" s="506"/>
      <c r="AG3" s="506"/>
      <c r="AH3" s="506"/>
      <c r="AI3" s="506"/>
      <c r="AJ3" s="516" t="s">
        <v>166</v>
      </c>
      <c r="AK3" s="506"/>
      <c r="AL3" s="506"/>
      <c r="AM3" s="506"/>
      <c r="AN3" s="506"/>
      <c r="AO3" s="516" t="s">
        <v>167</v>
      </c>
      <c r="AP3" s="506"/>
      <c r="AQ3" s="506"/>
      <c r="AR3" s="506"/>
      <c r="AS3" s="506"/>
      <c r="AT3" s="516" t="s">
        <v>168</v>
      </c>
      <c r="AU3" s="506"/>
      <c r="AV3" s="506"/>
      <c r="AW3" s="506"/>
      <c r="AX3" s="506"/>
    </row>
    <row r="4" spans="1:50" ht="14.25" hidden="1" x14ac:dyDescent="0.2">
      <c r="A4" s="77"/>
      <c r="B4" s="501" t="s">
        <v>157</v>
      </c>
      <c r="C4" s="501" t="s">
        <v>149</v>
      </c>
      <c r="D4" s="501"/>
      <c r="E4" s="501" t="s">
        <v>151</v>
      </c>
      <c r="F4" s="501"/>
      <c r="G4" s="501"/>
      <c r="H4" s="502" t="s">
        <v>158</v>
      </c>
      <c r="I4" s="505" t="s">
        <v>227</v>
      </c>
      <c r="J4" s="505"/>
      <c r="K4" s="505"/>
      <c r="L4" s="517" t="s">
        <v>158</v>
      </c>
      <c r="M4" s="522" t="s">
        <v>170</v>
      </c>
      <c r="N4" s="501"/>
      <c r="O4" s="501" t="s">
        <v>160</v>
      </c>
      <c r="P4" s="497" t="s">
        <v>154</v>
      </c>
      <c r="Q4" s="498"/>
      <c r="R4" s="498"/>
      <c r="S4" s="499"/>
      <c r="T4" s="501" t="s">
        <v>158</v>
      </c>
      <c r="U4" s="497" t="s">
        <v>154</v>
      </c>
      <c r="V4" s="498"/>
      <c r="W4" s="498"/>
      <c r="X4" s="499"/>
      <c r="Y4" s="501" t="s">
        <v>158</v>
      </c>
      <c r="Z4" s="497" t="s">
        <v>154</v>
      </c>
      <c r="AA4" s="498"/>
      <c r="AB4" s="498"/>
      <c r="AC4" s="499"/>
      <c r="AD4" s="501" t="s">
        <v>158</v>
      </c>
      <c r="AE4" s="497" t="s">
        <v>154</v>
      </c>
      <c r="AF4" s="498"/>
      <c r="AG4" s="498"/>
      <c r="AH4" s="499"/>
      <c r="AI4" s="501" t="s">
        <v>158</v>
      </c>
      <c r="AJ4" s="497" t="s">
        <v>154</v>
      </c>
      <c r="AK4" s="498"/>
      <c r="AL4" s="498"/>
      <c r="AM4" s="499"/>
      <c r="AN4" s="501" t="s">
        <v>158</v>
      </c>
      <c r="AO4" s="497" t="s">
        <v>154</v>
      </c>
      <c r="AP4" s="498"/>
      <c r="AQ4" s="498"/>
      <c r="AR4" s="499"/>
      <c r="AS4" s="501" t="s">
        <v>158</v>
      </c>
      <c r="AT4" s="497" t="s">
        <v>154</v>
      </c>
      <c r="AU4" s="498"/>
      <c r="AV4" s="498"/>
      <c r="AW4" s="499"/>
      <c r="AX4" s="501" t="s">
        <v>158</v>
      </c>
    </row>
    <row r="5" spans="1:50" ht="14.25" hidden="1" x14ac:dyDescent="0.2">
      <c r="A5" s="77"/>
      <c r="B5" s="501"/>
      <c r="C5" s="501"/>
      <c r="D5" s="501"/>
      <c r="E5" s="501" t="s">
        <v>150</v>
      </c>
      <c r="F5" s="501"/>
      <c r="G5" s="501"/>
      <c r="H5" s="503"/>
      <c r="I5" s="505" t="s">
        <v>150</v>
      </c>
      <c r="J5" s="505"/>
      <c r="K5" s="505"/>
      <c r="L5" s="518"/>
      <c r="M5" s="523"/>
      <c r="N5" s="501"/>
      <c r="O5" s="501"/>
      <c r="P5" s="497" t="s">
        <v>155</v>
      </c>
      <c r="Q5" s="498"/>
      <c r="R5" s="498"/>
      <c r="S5" s="499"/>
      <c r="T5" s="501"/>
      <c r="U5" s="497" t="s">
        <v>155</v>
      </c>
      <c r="V5" s="498"/>
      <c r="W5" s="498"/>
      <c r="X5" s="499"/>
      <c r="Y5" s="501"/>
      <c r="Z5" s="497" t="s">
        <v>155</v>
      </c>
      <c r="AA5" s="498"/>
      <c r="AB5" s="498"/>
      <c r="AC5" s="499"/>
      <c r="AD5" s="501"/>
      <c r="AE5" s="497" t="s">
        <v>155</v>
      </c>
      <c r="AF5" s="498"/>
      <c r="AG5" s="498"/>
      <c r="AH5" s="499"/>
      <c r="AI5" s="501"/>
      <c r="AJ5" s="497" t="s">
        <v>155</v>
      </c>
      <c r="AK5" s="498"/>
      <c r="AL5" s="498"/>
      <c r="AM5" s="499"/>
      <c r="AN5" s="501"/>
      <c r="AO5" s="497" t="s">
        <v>155</v>
      </c>
      <c r="AP5" s="498"/>
      <c r="AQ5" s="498"/>
      <c r="AR5" s="499"/>
      <c r="AS5" s="501"/>
      <c r="AT5" s="497" t="s">
        <v>155</v>
      </c>
      <c r="AU5" s="498"/>
      <c r="AV5" s="498"/>
      <c r="AW5" s="499"/>
      <c r="AX5" s="501"/>
    </row>
    <row r="6" spans="1:50" ht="14.25" hidden="1" x14ac:dyDescent="0.2">
      <c r="A6" s="75"/>
      <c r="B6" s="501"/>
      <c r="C6" s="501"/>
      <c r="D6" s="501"/>
      <c r="E6" s="98" t="s">
        <v>152</v>
      </c>
      <c r="F6" s="98" t="s">
        <v>153</v>
      </c>
      <c r="G6" s="98" t="s">
        <v>156</v>
      </c>
      <c r="H6" s="504"/>
      <c r="I6" s="171" t="s">
        <v>152</v>
      </c>
      <c r="J6" s="171" t="s">
        <v>153</v>
      </c>
      <c r="K6" s="171" t="s">
        <v>156</v>
      </c>
      <c r="L6" s="519"/>
      <c r="M6" s="524"/>
      <c r="N6" s="501"/>
      <c r="O6" s="501"/>
      <c r="P6" s="98" t="s">
        <v>152</v>
      </c>
      <c r="Q6" s="98" t="s">
        <v>153</v>
      </c>
      <c r="R6" s="98" t="s">
        <v>156</v>
      </c>
      <c r="S6" s="98" t="s">
        <v>170</v>
      </c>
      <c r="T6" s="501"/>
      <c r="U6" s="98" t="s">
        <v>152</v>
      </c>
      <c r="V6" s="98" t="s">
        <v>153</v>
      </c>
      <c r="W6" s="98" t="s">
        <v>156</v>
      </c>
      <c r="X6" s="98" t="s">
        <v>170</v>
      </c>
      <c r="Y6" s="501"/>
      <c r="Z6" s="98" t="s">
        <v>152</v>
      </c>
      <c r="AA6" s="98" t="s">
        <v>153</v>
      </c>
      <c r="AB6" s="98" t="s">
        <v>156</v>
      </c>
      <c r="AC6" s="98" t="s">
        <v>170</v>
      </c>
      <c r="AD6" s="501"/>
      <c r="AE6" s="98" t="s">
        <v>152</v>
      </c>
      <c r="AF6" s="98" t="s">
        <v>153</v>
      </c>
      <c r="AG6" s="98" t="s">
        <v>156</v>
      </c>
      <c r="AH6" s="98" t="s">
        <v>170</v>
      </c>
      <c r="AI6" s="501"/>
      <c r="AJ6" s="98" t="s">
        <v>152</v>
      </c>
      <c r="AK6" s="98" t="s">
        <v>153</v>
      </c>
      <c r="AL6" s="98" t="s">
        <v>156</v>
      </c>
      <c r="AM6" s="98" t="s">
        <v>170</v>
      </c>
      <c r="AN6" s="501"/>
      <c r="AO6" s="98" t="s">
        <v>152</v>
      </c>
      <c r="AP6" s="98" t="s">
        <v>153</v>
      </c>
      <c r="AQ6" s="98" t="s">
        <v>156</v>
      </c>
      <c r="AR6" s="98" t="s">
        <v>170</v>
      </c>
      <c r="AS6" s="501"/>
      <c r="AT6" s="98" t="s">
        <v>152</v>
      </c>
      <c r="AU6" s="98" t="s">
        <v>153</v>
      </c>
      <c r="AV6" s="98" t="s">
        <v>156</v>
      </c>
      <c r="AW6" s="98" t="s">
        <v>170</v>
      </c>
      <c r="AX6" s="501"/>
    </row>
    <row r="7" spans="1:50" ht="14.25" hidden="1" x14ac:dyDescent="0.2">
      <c r="A7" s="77"/>
      <c r="B7" s="521" t="s">
        <v>137</v>
      </c>
      <c r="C7" s="201">
        <v>1</v>
      </c>
      <c r="D7" s="201" t="s">
        <v>413</v>
      </c>
      <c r="E7" s="170">
        <v>17</v>
      </c>
      <c r="F7" s="201">
        <v>1800</v>
      </c>
      <c r="G7" s="203">
        <f>F7/E7</f>
        <v>105.88235294117646</v>
      </c>
      <c r="H7" s="500">
        <f>AVERAGE(G7:G21)</f>
        <v>104.80882352941175</v>
      </c>
      <c r="I7" s="172">
        <f t="shared" ref="I7:K9" si="0">IFERROR(AVERAGE(P7,U7,Z7,AE7,AJ7,AO7,AT7),"")</f>
        <v>17</v>
      </c>
      <c r="J7" s="172">
        <f t="shared" si="0"/>
        <v>1827.6390212609938</v>
      </c>
      <c r="K7" s="246">
        <f t="shared" si="0"/>
        <v>107.50817772123493</v>
      </c>
      <c r="L7" s="507">
        <f>IFERROR(AVERAGE(K7:K21),"-")</f>
        <v>106.09939120049317</v>
      </c>
      <c r="M7" s="172">
        <f>IFERROR(RANK(K7, K$7:K$21),"")</f>
        <v>8</v>
      </c>
      <c r="N7" s="501"/>
      <c r="O7" s="501"/>
      <c r="P7" s="170"/>
      <c r="Q7" s="170"/>
      <c r="R7" s="248" t="str">
        <f>IFERROR(Q7/P7,"")</f>
        <v/>
      </c>
      <c r="S7" s="247" t="str">
        <f>IFERROR(RANK(R7, R$7:R$21),"")</f>
        <v/>
      </c>
      <c r="T7" s="500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00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00" t="e">
        <f>AVERAGE(AB7:AB21)</f>
        <v>#DIV/0!</v>
      </c>
      <c r="AE7" s="170">
        <v>17</v>
      </c>
      <c r="AF7" s="170">
        <v>1703.9999999999952</v>
      </c>
      <c r="AG7" s="248">
        <f>IFERROR(AF7/AE7,"")</f>
        <v>100.23529411764677</v>
      </c>
      <c r="AH7" s="247">
        <f>IFERROR(RANK(AG7, AG$7:AG$21),"")</f>
        <v>7</v>
      </c>
      <c r="AI7" s="500">
        <f>AVERAGE(AG7:AG21)</f>
        <v>96.289005838060874</v>
      </c>
      <c r="AJ7" s="170">
        <v>17</v>
      </c>
      <c r="AK7" s="170">
        <v>1873.1249999999975</v>
      </c>
      <c r="AL7" s="248">
        <f>IFERROR(AK7/AJ7,"")</f>
        <v>110.18382352941161</v>
      </c>
      <c r="AM7" s="247">
        <f>IFERROR(RANK(AL7, AL$7:AL$21),"")</f>
        <v>8</v>
      </c>
      <c r="AN7" s="500">
        <f>AVERAGE(AL7:AL21)</f>
        <v>109.07232211198311</v>
      </c>
      <c r="AO7" s="170">
        <v>17</v>
      </c>
      <c r="AP7" s="170">
        <v>1861.8181818181793</v>
      </c>
      <c r="AQ7" s="248">
        <f>IFERROR(AP7/AO7,"")</f>
        <v>109.51871657753996</v>
      </c>
      <c r="AR7" s="247">
        <f>IFERROR(RANK(AQ7, AQ$7:AQ$21),"")</f>
        <v>8</v>
      </c>
      <c r="AS7" s="500">
        <f>AVERAGE(AQ7:AQ21)</f>
        <v>109.32777632317878</v>
      </c>
      <c r="AT7" s="170">
        <v>17</v>
      </c>
      <c r="AU7" s="170">
        <v>1871.6129032258034</v>
      </c>
      <c r="AV7" s="248">
        <f>IFERROR(AU7/AT7,"")</f>
        <v>110.09487666034137</v>
      </c>
      <c r="AW7" s="247">
        <f>IFERROR(RANK(AV7, AV$7:AV$21),"")</f>
        <v>8</v>
      </c>
      <c r="AX7" s="500">
        <f>AVERAGE(AV7:AV21)</f>
        <v>109.70846052874997</v>
      </c>
    </row>
    <row r="8" spans="1:50" ht="15" hidden="1" customHeight="1" x14ac:dyDescent="0.2">
      <c r="A8" s="77"/>
      <c r="B8" s="506"/>
      <c r="C8" s="201">
        <v>2</v>
      </c>
      <c r="D8" s="201" t="s">
        <v>414</v>
      </c>
      <c r="E8" s="170">
        <v>16</v>
      </c>
      <c r="F8" s="201">
        <v>1800</v>
      </c>
      <c r="G8" s="276">
        <f t="shared" ref="G8:G21" si="1">F8/E8</f>
        <v>112.5</v>
      </c>
      <c r="H8" s="500"/>
      <c r="I8" s="172">
        <f t="shared" si="0"/>
        <v>16</v>
      </c>
      <c r="J8" s="172">
        <f t="shared" si="0"/>
        <v>1789.2420298627926</v>
      </c>
      <c r="K8" s="246">
        <f t="shared" si="0"/>
        <v>111.82762686642454</v>
      </c>
      <c r="L8" s="508"/>
      <c r="M8" s="172">
        <f t="shared" ref="M8:M21" si="2">IFERROR(RANK(K8, K$7:K$21),"")</f>
        <v>5</v>
      </c>
      <c r="N8" s="501"/>
      <c r="O8" s="501"/>
      <c r="P8" s="170"/>
      <c r="Q8" s="170"/>
      <c r="R8" s="248" t="str">
        <f t="shared" ref="R8:R21" si="3">IFERROR(Q8/P8,"")</f>
        <v/>
      </c>
      <c r="S8" s="247" t="str">
        <f t="shared" ref="S8:S21" si="4">IFERROR(RANK(R8, R$7:R$21),"")</f>
        <v/>
      </c>
      <c r="T8" s="500"/>
      <c r="U8" s="170"/>
      <c r="V8" s="170"/>
      <c r="W8" s="248" t="str">
        <f t="shared" ref="W8:W21" si="5">IFERROR(V8/U8,"")</f>
        <v/>
      </c>
      <c r="X8" s="247" t="str">
        <f t="shared" ref="X8:X21" si="6">IFERROR(RANK(W8, W$7:W$21),"")</f>
        <v/>
      </c>
      <c r="Y8" s="500"/>
      <c r="Z8" s="170"/>
      <c r="AA8" s="170"/>
      <c r="AB8" s="248" t="str">
        <f t="shared" ref="AB8:AB21" si="7">IFERROR(AA8/Z8,"")</f>
        <v/>
      </c>
      <c r="AC8" s="247" t="str">
        <f t="shared" ref="AC8:AC21" si="8">IFERROR(RANK(AB8, AB$7:AB$21),"")</f>
        <v/>
      </c>
      <c r="AD8" s="500"/>
      <c r="AE8" s="170">
        <v>16</v>
      </c>
      <c r="AF8" s="170">
        <v>1642.3728813559335</v>
      </c>
      <c r="AG8" s="248">
        <f t="shared" ref="AG8:AG21" si="9">IFERROR(AF8/AE8,"")</f>
        <v>102.64830508474584</v>
      </c>
      <c r="AH8" s="247">
        <f t="shared" ref="AH8:AH21" si="10">IFERROR(RANK(AG8, AG$7:AG$21),"")</f>
        <v>4</v>
      </c>
      <c r="AI8" s="500"/>
      <c r="AJ8" s="170">
        <v>16</v>
      </c>
      <c r="AK8" s="170">
        <v>1833.3333333333351</v>
      </c>
      <c r="AL8" s="248">
        <f t="shared" ref="AL8:AL21" si="11">IFERROR(AK8/AJ8,"")</f>
        <v>114.58333333333344</v>
      </c>
      <c r="AM8" s="247">
        <f t="shared" ref="AM8:AM21" si="12">IFERROR(RANK(AL8, AL$7:AL$21),"")</f>
        <v>6</v>
      </c>
      <c r="AN8" s="500"/>
      <c r="AO8" s="170">
        <v>16</v>
      </c>
      <c r="AP8" s="170">
        <v>1835.8333333333319</v>
      </c>
      <c r="AQ8" s="248">
        <f t="shared" ref="AQ8:AQ21" si="13">IFERROR(AP8/AO8,"")</f>
        <v>114.73958333333324</v>
      </c>
      <c r="AR8" s="247">
        <f t="shared" ref="AR8:AR21" si="14">IFERROR(RANK(AQ8, AQ$7:AQ$21),"")</f>
        <v>5</v>
      </c>
      <c r="AS8" s="500"/>
      <c r="AT8" s="170">
        <v>16</v>
      </c>
      <c r="AU8" s="170">
        <v>1845.4285714285695</v>
      </c>
      <c r="AV8" s="248">
        <f t="shared" ref="AV8:AV21" si="15">IFERROR(AU8/AT8,"")</f>
        <v>115.33928571428559</v>
      </c>
      <c r="AW8" s="247">
        <f t="shared" ref="AW8:AW21" si="16">IFERROR(RANK(AV8, AV$7:AV$21),"")</f>
        <v>5</v>
      </c>
      <c r="AX8" s="500"/>
    </row>
    <row r="9" spans="1:50" ht="14.25" hidden="1" x14ac:dyDescent="0.2">
      <c r="A9" s="77"/>
      <c r="B9" s="506"/>
      <c r="C9" s="201">
        <v>3</v>
      </c>
      <c r="D9" s="201" t="s">
        <v>415</v>
      </c>
      <c r="E9" s="170">
        <v>18</v>
      </c>
      <c r="F9" s="201">
        <v>1800</v>
      </c>
      <c r="G9" s="276">
        <f t="shared" si="1"/>
        <v>100</v>
      </c>
      <c r="H9" s="500"/>
      <c r="I9" s="172">
        <f t="shared" si="0"/>
        <v>18</v>
      </c>
      <c r="J9" s="172">
        <f t="shared" si="0"/>
        <v>1796.5237631139948</v>
      </c>
      <c r="K9" s="246">
        <f t="shared" si="0"/>
        <v>99.806875728555255</v>
      </c>
      <c r="L9" s="508"/>
      <c r="M9" s="172">
        <f t="shared" si="2"/>
        <v>12</v>
      </c>
      <c r="N9" s="501"/>
      <c r="O9" s="501"/>
      <c r="P9" s="170"/>
      <c r="Q9" s="170"/>
      <c r="R9" s="248" t="str">
        <f t="shared" si="3"/>
        <v/>
      </c>
      <c r="S9" s="247" t="str">
        <f t="shared" si="4"/>
        <v/>
      </c>
      <c r="T9" s="500"/>
      <c r="U9" s="170"/>
      <c r="V9" s="170"/>
      <c r="W9" s="248" t="str">
        <f t="shared" si="5"/>
        <v/>
      </c>
      <c r="X9" s="247" t="str">
        <f t="shared" si="6"/>
        <v/>
      </c>
      <c r="Y9" s="500"/>
      <c r="Z9" s="170"/>
      <c r="AA9" s="170"/>
      <c r="AB9" s="248" t="str">
        <f t="shared" si="7"/>
        <v/>
      </c>
      <c r="AC9" s="247" t="str">
        <f t="shared" si="8"/>
        <v/>
      </c>
      <c r="AD9" s="500"/>
      <c r="AE9" s="170">
        <v>18</v>
      </c>
      <c r="AF9" s="170">
        <v>1663.8095238095257</v>
      </c>
      <c r="AG9" s="248">
        <f t="shared" si="9"/>
        <v>92.433862433862544</v>
      </c>
      <c r="AH9" s="247">
        <f t="shared" si="10"/>
        <v>10</v>
      </c>
      <c r="AI9" s="500"/>
      <c r="AJ9" s="170">
        <v>18</v>
      </c>
      <c r="AK9" s="170">
        <v>1845.2173913043459</v>
      </c>
      <c r="AL9" s="248">
        <f t="shared" si="11"/>
        <v>102.51207729468588</v>
      </c>
      <c r="AM9" s="247">
        <f t="shared" si="12"/>
        <v>12</v>
      </c>
      <c r="AN9" s="500"/>
      <c r="AO9" s="170">
        <v>18</v>
      </c>
      <c r="AP9" s="170">
        <v>1833.5064935064925</v>
      </c>
      <c r="AQ9" s="248">
        <f t="shared" si="13"/>
        <v>101.8614718614718</v>
      </c>
      <c r="AR9" s="247">
        <f t="shared" si="14"/>
        <v>12</v>
      </c>
      <c r="AS9" s="500"/>
      <c r="AT9" s="170">
        <v>18</v>
      </c>
      <c r="AU9" s="170">
        <v>1843.5616438356151</v>
      </c>
      <c r="AV9" s="248">
        <f t="shared" si="15"/>
        <v>102.42009132420084</v>
      </c>
      <c r="AW9" s="247">
        <f t="shared" si="16"/>
        <v>12</v>
      </c>
      <c r="AX9" s="500"/>
    </row>
    <row r="10" spans="1:50" ht="14.25" hidden="1" x14ac:dyDescent="0.2">
      <c r="A10" s="77"/>
      <c r="B10" s="506"/>
      <c r="C10" s="201">
        <v>4</v>
      </c>
      <c r="D10" s="201" t="s">
        <v>416</v>
      </c>
      <c r="E10" s="170">
        <v>17</v>
      </c>
      <c r="F10" s="201">
        <v>1800</v>
      </c>
      <c r="G10" s="276">
        <f t="shared" si="1"/>
        <v>105.88235294117646</v>
      </c>
      <c r="H10" s="500"/>
      <c r="I10" s="172">
        <f>IFERROR(AVERAGE(P10,U10,Z10,AE10,AJ10,AO10,AT10),"")</f>
        <v>17</v>
      </c>
      <c r="J10" s="172">
        <f>IFERROR(AVERAGE(Q10,V10,AA10,AF10,AK10,AP10,AU10),"")</f>
        <v>1791.3677901046317</v>
      </c>
      <c r="K10" s="246">
        <f>IFERROR(AVERAGE(R10,W10,AB10,AG10,AL10,AQ10,AV10),"")</f>
        <v>105.37457588850775</v>
      </c>
      <c r="L10" s="508"/>
      <c r="M10" s="172">
        <f t="shared" si="2"/>
        <v>9</v>
      </c>
      <c r="N10" s="501"/>
      <c r="O10" s="501"/>
      <c r="P10" s="170"/>
      <c r="Q10" s="170"/>
      <c r="R10" s="248" t="str">
        <f t="shared" si="3"/>
        <v/>
      </c>
      <c r="S10" s="247" t="str">
        <f t="shared" si="4"/>
        <v/>
      </c>
      <c r="T10" s="500"/>
      <c r="U10" s="170"/>
      <c r="V10" s="170"/>
      <c r="W10" s="248" t="str">
        <f t="shared" si="5"/>
        <v/>
      </c>
      <c r="X10" s="247" t="str">
        <f t="shared" si="6"/>
        <v/>
      </c>
      <c r="Y10" s="500"/>
      <c r="Z10" s="170"/>
      <c r="AA10" s="170"/>
      <c r="AB10" s="248" t="str">
        <f t="shared" si="7"/>
        <v/>
      </c>
      <c r="AC10" s="247" t="str">
        <f t="shared" si="8"/>
        <v/>
      </c>
      <c r="AD10" s="500"/>
      <c r="AE10" s="170">
        <v>17</v>
      </c>
      <c r="AF10" s="170">
        <v>1658.961038961038</v>
      </c>
      <c r="AG10" s="248">
        <f t="shared" si="9"/>
        <v>97.58594346829635</v>
      </c>
      <c r="AH10" s="247">
        <f t="shared" si="10"/>
        <v>9</v>
      </c>
      <c r="AI10" s="500"/>
      <c r="AJ10" s="170">
        <v>17</v>
      </c>
      <c r="AK10" s="170">
        <v>1844.6153846153836</v>
      </c>
      <c r="AL10" s="248">
        <f t="shared" si="11"/>
        <v>108.50678733031668</v>
      </c>
      <c r="AM10" s="247">
        <f t="shared" si="12"/>
        <v>9</v>
      </c>
      <c r="AN10" s="500"/>
      <c r="AO10" s="170">
        <v>17</v>
      </c>
      <c r="AP10" s="170">
        <v>1825.2631578947371</v>
      </c>
      <c r="AQ10" s="248">
        <f t="shared" si="13"/>
        <v>107.36842105263159</v>
      </c>
      <c r="AR10" s="247">
        <f t="shared" si="14"/>
        <v>11</v>
      </c>
      <c r="AS10" s="500"/>
      <c r="AT10" s="170">
        <v>17</v>
      </c>
      <c r="AU10" s="170">
        <v>1836.6315789473688</v>
      </c>
      <c r="AV10" s="248">
        <f t="shared" si="15"/>
        <v>108.0371517027864</v>
      </c>
      <c r="AW10" s="247">
        <f t="shared" si="16"/>
        <v>10</v>
      </c>
      <c r="AX10" s="500"/>
    </row>
    <row r="11" spans="1:50" ht="14.25" hidden="1" x14ac:dyDescent="0.2">
      <c r="A11" s="77"/>
      <c r="B11" s="506"/>
      <c r="C11" s="201">
        <v>5</v>
      </c>
      <c r="D11" s="201" t="s">
        <v>417</v>
      </c>
      <c r="E11" s="170">
        <v>20</v>
      </c>
      <c r="F11" s="201">
        <v>1800</v>
      </c>
      <c r="G11" s="276">
        <f t="shared" si="1"/>
        <v>90</v>
      </c>
      <c r="H11" s="500"/>
      <c r="I11" s="172">
        <f t="shared" ref="I11:K21" si="17">IFERROR(AVERAGE(P11,U11,Z11,AE11,AJ11,AO11,AT11),"")</f>
        <v>20</v>
      </c>
      <c r="J11" s="172">
        <f t="shared" si="17"/>
        <v>1784.8685893317868</v>
      </c>
      <c r="K11" s="246">
        <f t="shared" si="17"/>
        <v>89.243429466589347</v>
      </c>
      <c r="L11" s="508"/>
      <c r="M11" s="172">
        <f t="shared" si="2"/>
        <v>14</v>
      </c>
      <c r="N11" s="501"/>
      <c r="O11" s="501"/>
      <c r="P11" s="170"/>
      <c r="Q11" s="170"/>
      <c r="R11" s="248" t="str">
        <f t="shared" si="3"/>
        <v/>
      </c>
      <c r="S11" s="247" t="str">
        <f t="shared" si="4"/>
        <v/>
      </c>
      <c r="T11" s="500"/>
      <c r="U11" s="170"/>
      <c r="V11" s="170"/>
      <c r="W11" s="248" t="str">
        <f t="shared" si="5"/>
        <v/>
      </c>
      <c r="X11" s="247" t="str">
        <f t="shared" si="6"/>
        <v/>
      </c>
      <c r="Y11" s="500"/>
      <c r="Z11" s="170"/>
      <c r="AA11" s="170"/>
      <c r="AB11" s="248" t="str">
        <f t="shared" si="7"/>
        <v/>
      </c>
      <c r="AC11" s="247" t="str">
        <f t="shared" si="8"/>
        <v/>
      </c>
      <c r="AD11" s="500"/>
      <c r="AE11" s="170">
        <v>20</v>
      </c>
      <c r="AF11" s="170">
        <v>1651.2820512820506</v>
      </c>
      <c r="AG11" s="248">
        <f t="shared" si="9"/>
        <v>82.564102564102527</v>
      </c>
      <c r="AH11" s="247">
        <f t="shared" si="10"/>
        <v>14</v>
      </c>
      <c r="AI11" s="500"/>
      <c r="AJ11" s="170">
        <v>20</v>
      </c>
      <c r="AK11" s="170">
        <v>1826.8292682926824</v>
      </c>
      <c r="AL11" s="248">
        <f t="shared" si="11"/>
        <v>91.34146341463412</v>
      </c>
      <c r="AM11" s="247">
        <f t="shared" si="12"/>
        <v>14</v>
      </c>
      <c r="AN11" s="500"/>
      <c r="AO11" s="170">
        <v>20</v>
      </c>
      <c r="AP11" s="170">
        <v>1828.6764705882351</v>
      </c>
      <c r="AQ11" s="248">
        <f t="shared" si="13"/>
        <v>91.433823529411754</v>
      </c>
      <c r="AR11" s="247">
        <f t="shared" si="14"/>
        <v>14</v>
      </c>
      <c r="AS11" s="500"/>
      <c r="AT11" s="170">
        <v>20</v>
      </c>
      <c r="AU11" s="170">
        <v>1832.6865671641792</v>
      </c>
      <c r="AV11" s="248">
        <f t="shared" si="15"/>
        <v>91.634328358208961</v>
      </c>
      <c r="AW11" s="247">
        <f t="shared" si="16"/>
        <v>14</v>
      </c>
      <c r="AX11" s="500"/>
    </row>
    <row r="12" spans="1:50" ht="14.25" hidden="1" x14ac:dyDescent="0.2">
      <c r="A12" s="77"/>
      <c r="B12" s="506"/>
      <c r="C12" s="201">
        <v>6</v>
      </c>
      <c r="D12" s="201" t="s">
        <v>418</v>
      </c>
      <c r="E12" s="170">
        <v>16</v>
      </c>
      <c r="F12" s="201">
        <v>1800</v>
      </c>
      <c r="G12" s="276">
        <f t="shared" si="1"/>
        <v>112.5</v>
      </c>
      <c r="H12" s="500"/>
      <c r="I12" s="172">
        <f t="shared" si="17"/>
        <v>16</v>
      </c>
      <c r="J12" s="172">
        <f t="shared" si="17"/>
        <v>1784.6571737203535</v>
      </c>
      <c r="K12" s="246">
        <f t="shared" si="17"/>
        <v>111.54107335752209</v>
      </c>
      <c r="L12" s="508"/>
      <c r="M12" s="172">
        <f t="shared" si="2"/>
        <v>7</v>
      </c>
      <c r="N12" s="501"/>
      <c r="O12" s="501"/>
      <c r="P12" s="170"/>
      <c r="Q12" s="170"/>
      <c r="R12" s="248" t="str">
        <f t="shared" si="3"/>
        <v/>
      </c>
      <c r="S12" s="247" t="str">
        <f t="shared" si="4"/>
        <v/>
      </c>
      <c r="T12" s="500"/>
      <c r="U12" s="170"/>
      <c r="V12" s="170"/>
      <c r="W12" s="248" t="str">
        <f t="shared" si="5"/>
        <v/>
      </c>
      <c r="X12" s="247" t="str">
        <f t="shared" si="6"/>
        <v/>
      </c>
      <c r="Y12" s="500"/>
      <c r="Z12" s="170"/>
      <c r="AA12" s="170"/>
      <c r="AB12" s="248" t="str">
        <f t="shared" si="7"/>
        <v/>
      </c>
      <c r="AC12" s="247" t="str">
        <f t="shared" si="8"/>
        <v/>
      </c>
      <c r="AD12" s="500"/>
      <c r="AE12" s="170">
        <v>16</v>
      </c>
      <c r="AF12" s="170">
        <v>1640.9523809523814</v>
      </c>
      <c r="AG12" s="248">
        <f t="shared" si="9"/>
        <v>102.55952380952384</v>
      </c>
      <c r="AH12" s="247">
        <f t="shared" si="10"/>
        <v>5</v>
      </c>
      <c r="AI12" s="500"/>
      <c r="AJ12" s="170">
        <v>16</v>
      </c>
      <c r="AK12" s="170">
        <v>1846.5671641791057</v>
      </c>
      <c r="AL12" s="248">
        <f t="shared" si="11"/>
        <v>115.41044776119411</v>
      </c>
      <c r="AM12" s="247">
        <f t="shared" si="12"/>
        <v>4</v>
      </c>
      <c r="AN12" s="500"/>
      <c r="AO12" s="170">
        <v>16</v>
      </c>
      <c r="AP12" s="170">
        <v>1826.0606060606067</v>
      </c>
      <c r="AQ12" s="248">
        <f t="shared" si="13"/>
        <v>114.12878787878792</v>
      </c>
      <c r="AR12" s="247">
        <f t="shared" si="14"/>
        <v>7</v>
      </c>
      <c r="AS12" s="500"/>
      <c r="AT12" s="170">
        <v>16</v>
      </c>
      <c r="AU12" s="170">
        <v>1825.0485436893202</v>
      </c>
      <c r="AV12" s="248">
        <f t="shared" si="15"/>
        <v>114.06553398058252</v>
      </c>
      <c r="AW12" s="247">
        <f t="shared" si="16"/>
        <v>7</v>
      </c>
      <c r="AX12" s="500"/>
    </row>
    <row r="13" spans="1:50" ht="14.25" hidden="1" x14ac:dyDescent="0.2">
      <c r="A13" s="77"/>
      <c r="B13" s="506"/>
      <c r="C13" s="201">
        <v>7</v>
      </c>
      <c r="D13" s="201" t="s">
        <v>419</v>
      </c>
      <c r="E13" s="170">
        <v>17</v>
      </c>
      <c r="F13" s="201">
        <v>1800</v>
      </c>
      <c r="G13" s="276">
        <f t="shared" si="1"/>
        <v>105.88235294117646</v>
      </c>
      <c r="H13" s="500"/>
      <c r="I13" s="172">
        <f t="shared" si="17"/>
        <v>17</v>
      </c>
      <c r="J13" s="172">
        <f t="shared" si="17"/>
        <v>1791.2143150966683</v>
      </c>
      <c r="K13" s="246">
        <f t="shared" si="17"/>
        <v>105.36554794686285</v>
      </c>
      <c r="L13" s="508"/>
      <c r="M13" s="172">
        <f t="shared" si="2"/>
        <v>10</v>
      </c>
      <c r="N13" s="501"/>
      <c r="O13" s="501"/>
      <c r="P13" s="170"/>
      <c r="Q13" s="170"/>
      <c r="R13" s="248" t="str">
        <f t="shared" si="3"/>
        <v/>
      </c>
      <c r="S13" s="247" t="str">
        <f t="shared" si="4"/>
        <v/>
      </c>
      <c r="T13" s="500"/>
      <c r="U13" s="170"/>
      <c r="V13" s="170"/>
      <c r="W13" s="248" t="str">
        <f t="shared" si="5"/>
        <v/>
      </c>
      <c r="X13" s="247" t="str">
        <f t="shared" si="6"/>
        <v/>
      </c>
      <c r="Y13" s="500"/>
      <c r="Z13" s="170"/>
      <c r="AA13" s="170"/>
      <c r="AB13" s="248" t="str">
        <f t="shared" si="7"/>
        <v/>
      </c>
      <c r="AC13" s="247" t="str">
        <f t="shared" si="8"/>
        <v/>
      </c>
      <c r="AD13" s="500"/>
      <c r="AE13" s="170">
        <v>17</v>
      </c>
      <c r="AF13" s="170">
        <v>1672.941176470589</v>
      </c>
      <c r="AG13" s="248">
        <f t="shared" si="9"/>
        <v>98.408304498269942</v>
      </c>
      <c r="AH13" s="247">
        <f t="shared" si="10"/>
        <v>8</v>
      </c>
      <c r="AI13" s="500"/>
      <c r="AJ13" s="170">
        <v>17</v>
      </c>
      <c r="AK13" s="170">
        <v>1824.0000000000005</v>
      </c>
      <c r="AL13" s="248">
        <f t="shared" si="11"/>
        <v>107.29411764705885</v>
      </c>
      <c r="AM13" s="247">
        <f t="shared" si="12"/>
        <v>11</v>
      </c>
      <c r="AN13" s="500"/>
      <c r="AO13" s="170">
        <v>17</v>
      </c>
      <c r="AP13" s="170">
        <v>1825.4545454545455</v>
      </c>
      <c r="AQ13" s="248">
        <f t="shared" si="13"/>
        <v>107.37967914438502</v>
      </c>
      <c r="AR13" s="247">
        <f t="shared" si="14"/>
        <v>10</v>
      </c>
      <c r="AS13" s="500"/>
      <c r="AT13" s="170">
        <v>17</v>
      </c>
      <c r="AU13" s="170">
        <v>1842.4615384615381</v>
      </c>
      <c r="AV13" s="248">
        <f t="shared" si="15"/>
        <v>108.38009049773754</v>
      </c>
      <c r="AW13" s="247">
        <f t="shared" si="16"/>
        <v>9</v>
      </c>
      <c r="AX13" s="500"/>
    </row>
    <row r="14" spans="1:50" ht="14.25" hidden="1" x14ac:dyDescent="0.2">
      <c r="A14" s="77"/>
      <c r="B14" s="506"/>
      <c r="C14" s="201">
        <v>8</v>
      </c>
      <c r="D14" s="201" t="s">
        <v>420</v>
      </c>
      <c r="E14" s="170">
        <v>16</v>
      </c>
      <c r="F14" s="201">
        <v>1800</v>
      </c>
      <c r="G14" s="276">
        <f t="shared" si="1"/>
        <v>112.5</v>
      </c>
      <c r="H14" s="500"/>
      <c r="I14" s="172">
        <f t="shared" si="17"/>
        <v>16</v>
      </c>
      <c r="J14" s="172">
        <f t="shared" si="17"/>
        <v>1798.2556797784514</v>
      </c>
      <c r="K14" s="246">
        <f t="shared" si="17"/>
        <v>112.39097998615321</v>
      </c>
      <c r="L14" s="508"/>
      <c r="M14" s="172">
        <f t="shared" si="2"/>
        <v>4</v>
      </c>
      <c r="N14" s="501"/>
      <c r="O14" s="501"/>
      <c r="P14" s="170"/>
      <c r="Q14" s="170"/>
      <c r="R14" s="248" t="str">
        <f t="shared" si="3"/>
        <v/>
      </c>
      <c r="S14" s="247" t="str">
        <f t="shared" si="4"/>
        <v/>
      </c>
      <c r="T14" s="500"/>
      <c r="U14" s="170"/>
      <c r="V14" s="170"/>
      <c r="W14" s="248" t="str">
        <f t="shared" si="5"/>
        <v/>
      </c>
      <c r="X14" s="247" t="str">
        <f t="shared" si="6"/>
        <v/>
      </c>
      <c r="Y14" s="500"/>
      <c r="Z14" s="170"/>
      <c r="AA14" s="170"/>
      <c r="AB14" s="248" t="str">
        <f t="shared" si="7"/>
        <v/>
      </c>
      <c r="AC14" s="247" t="str">
        <f t="shared" si="8"/>
        <v/>
      </c>
      <c r="AD14" s="500"/>
      <c r="AE14" s="170">
        <v>16</v>
      </c>
      <c r="AF14" s="170">
        <v>1646.4705882352962</v>
      </c>
      <c r="AG14" s="248">
        <f t="shared" si="9"/>
        <v>102.90441176470601</v>
      </c>
      <c r="AH14" s="247">
        <f t="shared" si="10"/>
        <v>2</v>
      </c>
      <c r="AI14" s="500"/>
      <c r="AJ14" s="170">
        <v>16</v>
      </c>
      <c r="AK14" s="170">
        <v>1829.0322580645179</v>
      </c>
      <c r="AL14" s="248">
        <f t="shared" si="11"/>
        <v>114.31451612903237</v>
      </c>
      <c r="AM14" s="247">
        <f t="shared" si="12"/>
        <v>7</v>
      </c>
      <c r="AN14" s="500"/>
      <c r="AO14" s="170">
        <v>16</v>
      </c>
      <c r="AP14" s="170">
        <v>1868.1081081081068</v>
      </c>
      <c r="AQ14" s="248">
        <f t="shared" si="13"/>
        <v>116.75675675675667</v>
      </c>
      <c r="AR14" s="247">
        <f t="shared" si="14"/>
        <v>4</v>
      </c>
      <c r="AS14" s="500"/>
      <c r="AT14" s="170">
        <v>16</v>
      </c>
      <c r="AU14" s="170">
        <v>1849.4117647058847</v>
      </c>
      <c r="AV14" s="248">
        <f t="shared" si="15"/>
        <v>115.58823529411779</v>
      </c>
      <c r="AW14" s="247">
        <f t="shared" si="16"/>
        <v>4</v>
      </c>
      <c r="AX14" s="500"/>
    </row>
    <row r="15" spans="1:50" ht="14.25" hidden="1" x14ac:dyDescent="0.2">
      <c r="A15" s="77"/>
      <c r="B15" s="506"/>
      <c r="C15" s="201">
        <v>9</v>
      </c>
      <c r="D15" s="201" t="s">
        <v>421</v>
      </c>
      <c r="E15" s="170">
        <v>18</v>
      </c>
      <c r="F15" s="201">
        <v>1800</v>
      </c>
      <c r="G15" s="276">
        <f t="shared" si="1"/>
        <v>100</v>
      </c>
      <c r="H15" s="500"/>
      <c r="I15" s="172">
        <f t="shared" si="17"/>
        <v>18</v>
      </c>
      <c r="J15" s="172">
        <f t="shared" si="17"/>
        <v>1783.1056808882606</v>
      </c>
      <c r="K15" s="246">
        <f t="shared" si="17"/>
        <v>99.061426716014481</v>
      </c>
      <c r="L15" s="508"/>
      <c r="M15" s="172">
        <f t="shared" si="2"/>
        <v>13</v>
      </c>
      <c r="N15" s="501"/>
      <c r="O15" s="501"/>
      <c r="P15" s="170"/>
      <c r="Q15" s="170"/>
      <c r="R15" s="248" t="str">
        <f t="shared" si="3"/>
        <v/>
      </c>
      <c r="S15" s="247" t="str">
        <f t="shared" si="4"/>
        <v/>
      </c>
      <c r="T15" s="500"/>
      <c r="U15" s="170"/>
      <c r="V15" s="170"/>
      <c r="W15" s="248" t="str">
        <f t="shared" si="5"/>
        <v/>
      </c>
      <c r="X15" s="247" t="str">
        <f t="shared" si="6"/>
        <v/>
      </c>
      <c r="Y15" s="500"/>
      <c r="Z15" s="170"/>
      <c r="AA15" s="170"/>
      <c r="AB15" s="248" t="str">
        <f t="shared" si="7"/>
        <v/>
      </c>
      <c r="AC15" s="247" t="str">
        <f t="shared" si="8"/>
        <v/>
      </c>
      <c r="AD15" s="500"/>
      <c r="AE15" s="170">
        <v>18</v>
      </c>
      <c r="AF15" s="170">
        <v>1639.7872340425533</v>
      </c>
      <c r="AG15" s="248">
        <f t="shared" si="9"/>
        <v>91.099290780141857</v>
      </c>
      <c r="AH15" s="247">
        <f t="shared" si="10"/>
        <v>12</v>
      </c>
      <c r="AI15" s="500"/>
      <c r="AJ15" s="170">
        <v>18</v>
      </c>
      <c r="AK15" s="170">
        <v>1836.8181818181818</v>
      </c>
      <c r="AL15" s="248">
        <f t="shared" si="11"/>
        <v>102.04545454545455</v>
      </c>
      <c r="AM15" s="247">
        <f t="shared" si="12"/>
        <v>13</v>
      </c>
      <c r="AN15" s="500"/>
      <c r="AO15" s="170">
        <v>18</v>
      </c>
      <c r="AP15" s="170">
        <v>1820.1923076923072</v>
      </c>
      <c r="AQ15" s="248">
        <f t="shared" si="13"/>
        <v>101.12179487179485</v>
      </c>
      <c r="AR15" s="247">
        <f t="shared" si="14"/>
        <v>13</v>
      </c>
      <c r="AS15" s="500"/>
      <c r="AT15" s="170">
        <v>18</v>
      </c>
      <c r="AU15" s="170">
        <v>1835.6250000000007</v>
      </c>
      <c r="AV15" s="248">
        <f t="shared" si="15"/>
        <v>101.9791666666667</v>
      </c>
      <c r="AW15" s="247">
        <f t="shared" si="16"/>
        <v>13</v>
      </c>
      <c r="AX15" s="500"/>
    </row>
    <row r="16" spans="1:50" ht="14.25" hidden="1" x14ac:dyDescent="0.2">
      <c r="A16" s="77"/>
      <c r="B16" s="506"/>
      <c r="C16" s="201">
        <v>10</v>
      </c>
      <c r="D16" s="201" t="s">
        <v>422</v>
      </c>
      <c r="E16" s="170">
        <v>16</v>
      </c>
      <c r="F16" s="201">
        <v>1800</v>
      </c>
      <c r="G16" s="276">
        <f t="shared" si="1"/>
        <v>112.5</v>
      </c>
      <c r="H16" s="500"/>
      <c r="I16" s="172">
        <f t="shared" si="17"/>
        <v>16</v>
      </c>
      <c r="J16" s="172">
        <f t="shared" si="17"/>
        <v>1787.6718232747646</v>
      </c>
      <c r="K16" s="246">
        <f t="shared" si="17"/>
        <v>111.72948895467279</v>
      </c>
      <c r="L16" s="508"/>
      <c r="M16" s="172">
        <f t="shared" si="2"/>
        <v>6</v>
      </c>
      <c r="N16" s="501"/>
      <c r="O16" s="501"/>
      <c r="P16" s="170"/>
      <c r="Q16" s="170"/>
      <c r="R16" s="248" t="str">
        <f t="shared" si="3"/>
        <v/>
      </c>
      <c r="S16" s="247" t="str">
        <f t="shared" si="4"/>
        <v/>
      </c>
      <c r="T16" s="500"/>
      <c r="U16" s="170"/>
      <c r="V16" s="170"/>
      <c r="W16" s="248" t="str">
        <f t="shared" si="5"/>
        <v/>
      </c>
      <c r="X16" s="247" t="str">
        <f t="shared" si="6"/>
        <v/>
      </c>
      <c r="Y16" s="500"/>
      <c r="Z16" s="170"/>
      <c r="AA16" s="170"/>
      <c r="AB16" s="248" t="str">
        <f t="shared" si="7"/>
        <v/>
      </c>
      <c r="AC16" s="247" t="str">
        <f t="shared" si="8"/>
        <v/>
      </c>
      <c r="AD16" s="500"/>
      <c r="AE16" s="170">
        <v>16</v>
      </c>
      <c r="AF16" s="170">
        <v>1639.0588235294115</v>
      </c>
      <c r="AG16" s="248">
        <f t="shared" si="9"/>
        <v>102.44117647058822</v>
      </c>
      <c r="AH16" s="247">
        <f t="shared" si="10"/>
        <v>6</v>
      </c>
      <c r="AI16" s="500"/>
      <c r="AJ16" s="170">
        <v>16</v>
      </c>
      <c r="AK16" s="170">
        <v>1843.571428571428</v>
      </c>
      <c r="AL16" s="248">
        <f t="shared" si="11"/>
        <v>115.22321428571425</v>
      </c>
      <c r="AM16" s="247">
        <f t="shared" si="12"/>
        <v>5</v>
      </c>
      <c r="AN16" s="500"/>
      <c r="AO16" s="170">
        <v>16</v>
      </c>
      <c r="AP16" s="170">
        <v>1833.9393939393944</v>
      </c>
      <c r="AQ16" s="248">
        <f t="shared" si="13"/>
        <v>114.62121212121215</v>
      </c>
      <c r="AR16" s="247">
        <f t="shared" si="14"/>
        <v>6</v>
      </c>
      <c r="AS16" s="500"/>
      <c r="AT16" s="170">
        <v>16</v>
      </c>
      <c r="AU16" s="170">
        <v>1834.1176470588243</v>
      </c>
      <c r="AV16" s="248">
        <f t="shared" si="15"/>
        <v>114.63235294117652</v>
      </c>
      <c r="AW16" s="247">
        <f t="shared" si="16"/>
        <v>6</v>
      </c>
      <c r="AX16" s="500"/>
    </row>
    <row r="17" spans="2:50" hidden="1" x14ac:dyDescent="0.2">
      <c r="B17" s="506"/>
      <c r="C17" s="201">
        <v>11</v>
      </c>
      <c r="D17" s="201" t="s">
        <v>423</v>
      </c>
      <c r="E17" s="201">
        <v>15</v>
      </c>
      <c r="F17" s="201">
        <v>1800</v>
      </c>
      <c r="G17" s="276">
        <f t="shared" si="1"/>
        <v>120</v>
      </c>
      <c r="H17" s="500"/>
      <c r="I17" s="172">
        <f t="shared" si="17"/>
        <v>15</v>
      </c>
      <c r="J17" s="172">
        <f t="shared" si="17"/>
        <v>1833.2025652366278</v>
      </c>
      <c r="K17" s="246">
        <f t="shared" si="17"/>
        <v>122.21350434910849</v>
      </c>
      <c r="L17" s="508"/>
      <c r="M17" s="172">
        <f t="shared" si="2"/>
        <v>1</v>
      </c>
      <c r="N17" s="501"/>
      <c r="O17" s="501"/>
      <c r="P17" s="247"/>
      <c r="Q17" s="247"/>
      <c r="R17" s="248" t="str">
        <f t="shared" si="3"/>
        <v/>
      </c>
      <c r="S17" s="247" t="str">
        <f t="shared" si="4"/>
        <v/>
      </c>
      <c r="T17" s="500"/>
      <c r="U17" s="247"/>
      <c r="V17" s="247"/>
      <c r="W17" s="248" t="str">
        <f t="shared" si="5"/>
        <v/>
      </c>
      <c r="X17" s="247" t="str">
        <f t="shared" si="6"/>
        <v/>
      </c>
      <c r="Y17" s="500"/>
      <c r="Z17" s="247"/>
      <c r="AA17" s="247"/>
      <c r="AB17" s="248" t="str">
        <f t="shared" si="7"/>
        <v/>
      </c>
      <c r="AC17" s="247" t="str">
        <f t="shared" si="8"/>
        <v/>
      </c>
      <c r="AD17" s="500"/>
      <c r="AE17" s="247">
        <v>15</v>
      </c>
      <c r="AF17" s="170">
        <v>1645.7142857142917</v>
      </c>
      <c r="AG17" s="248">
        <f t="shared" si="9"/>
        <v>109.71428571428611</v>
      </c>
      <c r="AH17" s="247">
        <f t="shared" si="10"/>
        <v>1</v>
      </c>
      <c r="AI17" s="500"/>
      <c r="AJ17" s="247">
        <v>15</v>
      </c>
      <c r="AK17" s="170">
        <v>1849.411764705889</v>
      </c>
      <c r="AL17" s="248">
        <f t="shared" si="11"/>
        <v>123.29411764705927</v>
      </c>
      <c r="AM17" s="247">
        <f t="shared" si="12"/>
        <v>1</v>
      </c>
      <c r="AN17" s="500"/>
      <c r="AO17" s="247">
        <v>15</v>
      </c>
      <c r="AP17" s="170">
        <v>1913.6842105263227</v>
      </c>
      <c r="AQ17" s="248">
        <f t="shared" si="13"/>
        <v>127.57894736842151</v>
      </c>
      <c r="AR17" s="247">
        <f t="shared" si="14"/>
        <v>1</v>
      </c>
      <c r="AS17" s="500"/>
      <c r="AT17" s="247">
        <v>15</v>
      </c>
      <c r="AU17" s="247">
        <v>1924.000000000007</v>
      </c>
      <c r="AV17" s="248">
        <f t="shared" si="15"/>
        <v>128.26666666666713</v>
      </c>
      <c r="AW17" s="247">
        <f t="shared" si="16"/>
        <v>1</v>
      </c>
      <c r="AX17" s="500"/>
    </row>
    <row r="18" spans="2:50" hidden="1" x14ac:dyDescent="0.2">
      <c r="B18" s="506"/>
      <c r="C18" s="201">
        <v>12</v>
      </c>
      <c r="D18" s="201" t="s">
        <v>424</v>
      </c>
      <c r="E18" s="201">
        <v>16</v>
      </c>
      <c r="F18" s="201">
        <v>1800</v>
      </c>
      <c r="G18" s="276">
        <f t="shared" si="1"/>
        <v>112.5</v>
      </c>
      <c r="H18" s="500"/>
      <c r="I18" s="172">
        <f t="shared" si="17"/>
        <v>16</v>
      </c>
      <c r="J18" s="172">
        <f t="shared" si="17"/>
        <v>1817.1440516005737</v>
      </c>
      <c r="K18" s="246">
        <f t="shared" si="17"/>
        <v>113.57150322503585</v>
      </c>
      <c r="L18" s="508"/>
      <c r="M18" s="172">
        <f t="shared" si="2"/>
        <v>3</v>
      </c>
      <c r="N18" s="501"/>
      <c r="O18" s="501"/>
      <c r="P18" s="247"/>
      <c r="Q18" s="247"/>
      <c r="R18" s="248" t="str">
        <f t="shared" si="3"/>
        <v/>
      </c>
      <c r="S18" s="247" t="str">
        <f t="shared" si="4"/>
        <v/>
      </c>
      <c r="T18" s="500"/>
      <c r="U18" s="247"/>
      <c r="V18" s="247"/>
      <c r="W18" s="248" t="str">
        <f t="shared" si="5"/>
        <v/>
      </c>
      <c r="X18" s="247" t="str">
        <f t="shared" si="6"/>
        <v/>
      </c>
      <c r="Y18" s="500"/>
      <c r="Z18" s="247"/>
      <c r="AA18" s="247"/>
      <c r="AB18" s="248" t="str">
        <f t="shared" si="7"/>
        <v/>
      </c>
      <c r="AC18" s="247" t="str">
        <f t="shared" si="8"/>
        <v/>
      </c>
      <c r="AD18" s="500"/>
      <c r="AE18" s="247">
        <v>16</v>
      </c>
      <c r="AF18" s="170">
        <v>1645.7142857142917</v>
      </c>
      <c r="AG18" s="248">
        <f t="shared" si="9"/>
        <v>102.85714285714323</v>
      </c>
      <c r="AH18" s="247">
        <f t="shared" si="10"/>
        <v>3</v>
      </c>
      <c r="AI18" s="500"/>
      <c r="AJ18" s="247">
        <v>16</v>
      </c>
      <c r="AK18" s="170">
        <v>1849.5652173912981</v>
      </c>
      <c r="AL18" s="248">
        <f t="shared" si="11"/>
        <v>115.59782608695613</v>
      </c>
      <c r="AM18" s="247">
        <f t="shared" si="12"/>
        <v>3</v>
      </c>
      <c r="AN18" s="500"/>
      <c r="AO18" s="247">
        <v>16</v>
      </c>
      <c r="AP18" s="170">
        <v>1876.1538461538412</v>
      </c>
      <c r="AQ18" s="248">
        <f t="shared" si="13"/>
        <v>117.25961538461507</v>
      </c>
      <c r="AR18" s="247">
        <f t="shared" si="14"/>
        <v>3</v>
      </c>
      <c r="AS18" s="500"/>
      <c r="AT18" s="247">
        <v>16</v>
      </c>
      <c r="AU18" s="170">
        <v>1897.1428571428639</v>
      </c>
      <c r="AV18" s="248">
        <f t="shared" si="15"/>
        <v>118.571428571429</v>
      </c>
      <c r="AW18" s="247">
        <f t="shared" si="16"/>
        <v>3</v>
      </c>
      <c r="AX18" s="500"/>
    </row>
    <row r="19" spans="2:50" hidden="1" x14ac:dyDescent="0.2">
      <c r="B19" s="506"/>
      <c r="C19" s="201">
        <v>13</v>
      </c>
      <c r="D19" s="201" t="s">
        <v>425</v>
      </c>
      <c r="E19" s="201">
        <v>17</v>
      </c>
      <c r="F19" s="201">
        <v>1500</v>
      </c>
      <c r="G19" s="276">
        <f t="shared" si="1"/>
        <v>88.235294117647058</v>
      </c>
      <c r="H19" s="500"/>
      <c r="I19" s="172">
        <f t="shared" si="17"/>
        <v>17</v>
      </c>
      <c r="J19" s="172">
        <f t="shared" si="17"/>
        <v>1711.9283347863989</v>
      </c>
      <c r="K19" s="246">
        <f t="shared" si="17"/>
        <v>100.70166675214111</v>
      </c>
      <c r="L19" s="508"/>
      <c r="M19" s="172">
        <f t="shared" si="2"/>
        <v>11</v>
      </c>
      <c r="N19" s="501"/>
      <c r="O19" s="501"/>
      <c r="P19" s="247"/>
      <c r="Q19" s="247"/>
      <c r="R19" s="248" t="str">
        <f t="shared" si="3"/>
        <v/>
      </c>
      <c r="S19" s="247" t="str">
        <f t="shared" si="4"/>
        <v/>
      </c>
      <c r="T19" s="500"/>
      <c r="U19" s="247"/>
      <c r="V19" s="247"/>
      <c r="W19" s="248" t="str">
        <f t="shared" si="5"/>
        <v/>
      </c>
      <c r="X19" s="247" t="str">
        <f t="shared" si="6"/>
        <v/>
      </c>
      <c r="Y19" s="500"/>
      <c r="Z19" s="247"/>
      <c r="AA19" s="247"/>
      <c r="AB19" s="248" t="str">
        <f t="shared" si="7"/>
        <v/>
      </c>
      <c r="AC19" s="247" t="str">
        <f t="shared" si="8"/>
        <v/>
      </c>
      <c r="AD19" s="500"/>
      <c r="AE19" s="247">
        <v>17</v>
      </c>
      <c r="AF19" s="170">
        <v>1367.9999999999986</v>
      </c>
      <c r="AG19" s="248">
        <f t="shared" si="9"/>
        <v>80.470588235294031</v>
      </c>
      <c r="AH19" s="247">
        <f t="shared" si="10"/>
        <v>15</v>
      </c>
      <c r="AI19" s="500"/>
      <c r="AJ19" s="247">
        <v>17</v>
      </c>
      <c r="AK19" s="170">
        <v>1829.0322580645179</v>
      </c>
      <c r="AL19" s="248">
        <f t="shared" si="11"/>
        <v>107.59013282732458</v>
      </c>
      <c r="AM19" s="247">
        <f t="shared" si="12"/>
        <v>10</v>
      </c>
      <c r="AN19" s="500"/>
      <c r="AO19" s="247">
        <v>17</v>
      </c>
      <c r="AP19" s="170">
        <v>1829.5999999999985</v>
      </c>
      <c r="AQ19" s="248">
        <f t="shared" si="13"/>
        <v>107.62352941176462</v>
      </c>
      <c r="AR19" s="247">
        <f t="shared" si="14"/>
        <v>9</v>
      </c>
      <c r="AS19" s="500"/>
      <c r="AT19" s="247">
        <v>17</v>
      </c>
      <c r="AU19" s="170">
        <v>1821.0810810810797</v>
      </c>
      <c r="AV19" s="248">
        <f t="shared" si="15"/>
        <v>107.12241653418116</v>
      </c>
      <c r="AW19" s="247">
        <f t="shared" si="16"/>
        <v>11</v>
      </c>
      <c r="AX19" s="500"/>
    </row>
    <row r="20" spans="2:50" hidden="1" x14ac:dyDescent="0.2">
      <c r="B20" s="506"/>
      <c r="C20" s="201">
        <v>14</v>
      </c>
      <c r="D20" s="201" t="s">
        <v>426</v>
      </c>
      <c r="E20" s="201">
        <v>15</v>
      </c>
      <c r="F20" s="201">
        <v>1500</v>
      </c>
      <c r="G20" s="276">
        <f t="shared" si="1"/>
        <v>100</v>
      </c>
      <c r="H20" s="500"/>
      <c r="I20" s="172">
        <f t="shared" si="17"/>
        <v>15</v>
      </c>
      <c r="J20" s="172">
        <f t="shared" si="17"/>
        <v>1725.9266693429686</v>
      </c>
      <c r="K20" s="246">
        <f t="shared" si="17"/>
        <v>115.06177795619793</v>
      </c>
      <c r="L20" s="508"/>
      <c r="M20" s="172">
        <f t="shared" si="2"/>
        <v>2</v>
      </c>
      <c r="N20" s="501"/>
      <c r="O20" s="501"/>
      <c r="P20" s="247"/>
      <c r="Q20" s="247"/>
      <c r="R20" s="248" t="str">
        <f t="shared" si="3"/>
        <v/>
      </c>
      <c r="S20" s="247" t="str">
        <f t="shared" si="4"/>
        <v/>
      </c>
      <c r="T20" s="500"/>
      <c r="U20" s="247"/>
      <c r="V20" s="247"/>
      <c r="W20" s="248" t="str">
        <f t="shared" si="5"/>
        <v/>
      </c>
      <c r="X20" s="247" t="str">
        <f t="shared" si="6"/>
        <v/>
      </c>
      <c r="Y20" s="500"/>
      <c r="Z20" s="247"/>
      <c r="AA20" s="247"/>
      <c r="AB20" s="248" t="str">
        <f t="shared" si="7"/>
        <v/>
      </c>
      <c r="AC20" s="247" t="str">
        <f t="shared" si="8"/>
        <v/>
      </c>
      <c r="AD20" s="500"/>
      <c r="AE20" s="247">
        <v>15</v>
      </c>
      <c r="AF20" s="170">
        <v>1383.396226415095</v>
      </c>
      <c r="AG20" s="248">
        <f t="shared" si="9"/>
        <v>92.226415094339671</v>
      </c>
      <c r="AH20" s="247">
        <f t="shared" si="10"/>
        <v>11</v>
      </c>
      <c r="AI20" s="500"/>
      <c r="AJ20" s="247">
        <v>15</v>
      </c>
      <c r="AK20" s="170">
        <v>1838.2978723404258</v>
      </c>
      <c r="AL20" s="248">
        <f t="shared" si="11"/>
        <v>122.55319148936172</v>
      </c>
      <c r="AM20" s="247">
        <f t="shared" si="12"/>
        <v>2</v>
      </c>
      <c r="AN20" s="500"/>
      <c r="AO20" s="247">
        <v>15</v>
      </c>
      <c r="AP20" s="170">
        <v>1833.3333333333344</v>
      </c>
      <c r="AQ20" s="248">
        <f t="shared" si="13"/>
        <v>122.2222222222223</v>
      </c>
      <c r="AR20" s="247">
        <f t="shared" si="14"/>
        <v>2</v>
      </c>
      <c r="AS20" s="500"/>
      <c r="AT20" s="247">
        <v>15</v>
      </c>
      <c r="AU20" s="170">
        <v>1848.67924528302</v>
      </c>
      <c r="AV20" s="248">
        <f t="shared" si="15"/>
        <v>123.24528301886799</v>
      </c>
      <c r="AW20" s="247">
        <f t="shared" si="16"/>
        <v>2</v>
      </c>
      <c r="AX20" s="500"/>
    </row>
    <row r="21" spans="2:50" hidden="1" x14ac:dyDescent="0.2">
      <c r="B21" s="506"/>
      <c r="C21" s="201">
        <v>15</v>
      </c>
      <c r="D21" s="201" t="s">
        <v>427</v>
      </c>
      <c r="E21" s="201">
        <v>16</v>
      </c>
      <c r="F21" s="201">
        <v>1500</v>
      </c>
      <c r="G21" s="276">
        <f t="shared" si="1"/>
        <v>93.75</v>
      </c>
      <c r="H21" s="500"/>
      <c r="I21" s="172">
        <f t="shared" si="17"/>
        <v>16</v>
      </c>
      <c r="J21" s="172">
        <f t="shared" si="17"/>
        <v>1377.4914094780336</v>
      </c>
      <c r="K21" s="246">
        <f t="shared" si="17"/>
        <v>86.093213092377098</v>
      </c>
      <c r="L21" s="509"/>
      <c r="M21" s="172">
        <f t="shared" si="2"/>
        <v>15</v>
      </c>
      <c r="N21" s="501"/>
      <c r="O21" s="501"/>
      <c r="P21" s="247"/>
      <c r="Q21" s="247"/>
      <c r="R21" s="248" t="str">
        <f t="shared" si="3"/>
        <v/>
      </c>
      <c r="S21" s="247" t="str">
        <f t="shared" si="4"/>
        <v/>
      </c>
      <c r="T21" s="500"/>
      <c r="U21" s="247"/>
      <c r="V21" s="247"/>
      <c r="W21" s="248" t="str">
        <f t="shared" si="5"/>
        <v/>
      </c>
      <c r="X21" s="247" t="str">
        <f t="shared" si="6"/>
        <v/>
      </c>
      <c r="Y21" s="500"/>
      <c r="Z21" s="247"/>
      <c r="AA21" s="247"/>
      <c r="AB21" s="248" t="str">
        <f t="shared" si="7"/>
        <v/>
      </c>
      <c r="AC21" s="247" t="str">
        <f t="shared" si="8"/>
        <v/>
      </c>
      <c r="AD21" s="500"/>
      <c r="AE21" s="247">
        <v>16</v>
      </c>
      <c r="AF21" s="170">
        <v>1378.9830508474588</v>
      </c>
      <c r="AG21" s="248">
        <f t="shared" si="9"/>
        <v>86.186440677966175</v>
      </c>
      <c r="AH21" s="247">
        <f t="shared" si="10"/>
        <v>13</v>
      </c>
      <c r="AI21" s="500"/>
      <c r="AJ21" s="247">
        <v>16</v>
      </c>
      <c r="AK21" s="170">
        <v>1370.149253731345</v>
      </c>
      <c r="AL21" s="248">
        <f t="shared" si="11"/>
        <v>85.634328358209061</v>
      </c>
      <c r="AM21" s="247">
        <f t="shared" si="12"/>
        <v>15</v>
      </c>
      <c r="AN21" s="500"/>
      <c r="AO21" s="247">
        <v>16</v>
      </c>
      <c r="AP21" s="170">
        <v>1380.8333333333323</v>
      </c>
      <c r="AQ21" s="248">
        <f t="shared" si="13"/>
        <v>86.302083333333272</v>
      </c>
      <c r="AR21" s="247">
        <f t="shared" si="14"/>
        <v>15</v>
      </c>
      <c r="AS21" s="500"/>
      <c r="AT21" s="247">
        <v>16</v>
      </c>
      <c r="AU21" s="274">
        <v>1379.9999999999984</v>
      </c>
      <c r="AV21" s="248">
        <f t="shared" si="15"/>
        <v>86.249999999999901</v>
      </c>
      <c r="AW21" s="247">
        <f t="shared" si="16"/>
        <v>15</v>
      </c>
      <c r="AX21" s="500"/>
    </row>
    <row r="22" spans="2:50" ht="15.75" hidden="1" x14ac:dyDescent="0.2">
      <c r="B22" s="520" t="s">
        <v>169</v>
      </c>
      <c r="C22" s="512"/>
      <c r="D22" s="512"/>
      <c r="E22" s="512"/>
      <c r="F22" s="512"/>
      <c r="G22" s="512"/>
      <c r="H22" s="512"/>
      <c r="I22" s="207"/>
      <c r="J22" s="207"/>
      <c r="K22" s="207"/>
      <c r="L22" s="207"/>
      <c r="M22" s="207"/>
      <c r="N22" s="501" t="s">
        <v>161</v>
      </c>
      <c r="O22" s="514" t="s">
        <v>159</v>
      </c>
      <c r="P22" s="516">
        <v>45874</v>
      </c>
      <c r="Q22" s="506"/>
      <c r="R22" s="506"/>
      <c r="S22" s="506"/>
      <c r="T22" s="506"/>
      <c r="U22" s="516">
        <v>45875</v>
      </c>
      <c r="V22" s="506"/>
      <c r="W22" s="506"/>
      <c r="X22" s="506"/>
      <c r="Y22" s="506"/>
      <c r="Z22" s="516">
        <v>45876</v>
      </c>
      <c r="AA22" s="506"/>
      <c r="AB22" s="506"/>
      <c r="AC22" s="506"/>
      <c r="AD22" s="506"/>
      <c r="AE22" s="516">
        <v>45877</v>
      </c>
      <c r="AF22" s="506"/>
      <c r="AG22" s="506"/>
      <c r="AH22" s="506"/>
      <c r="AI22" s="506"/>
      <c r="AJ22" s="516">
        <v>45878</v>
      </c>
      <c r="AK22" s="506"/>
      <c r="AL22" s="506"/>
      <c r="AM22" s="506"/>
      <c r="AN22" s="506"/>
      <c r="AO22" s="516">
        <v>45879</v>
      </c>
      <c r="AP22" s="506"/>
      <c r="AQ22" s="506"/>
      <c r="AR22" s="506"/>
      <c r="AS22" s="506"/>
      <c r="AT22" s="516">
        <v>45880</v>
      </c>
      <c r="AU22" s="506"/>
      <c r="AV22" s="506"/>
      <c r="AW22" s="506"/>
      <c r="AX22" s="506"/>
    </row>
    <row r="23" spans="2:50" ht="15.75" hidden="1" x14ac:dyDescent="0.2">
      <c r="B23" s="513"/>
      <c r="C23" s="513"/>
      <c r="D23" s="513"/>
      <c r="E23" s="513"/>
      <c r="F23" s="513"/>
      <c r="G23" s="513"/>
      <c r="H23" s="513"/>
      <c r="I23" s="207"/>
      <c r="J23" s="207"/>
      <c r="K23" s="207"/>
      <c r="L23" s="207"/>
      <c r="M23" s="207"/>
      <c r="N23" s="501"/>
      <c r="O23" s="515"/>
      <c r="P23" s="516" t="s">
        <v>163</v>
      </c>
      <c r="Q23" s="506"/>
      <c r="R23" s="506"/>
      <c r="S23" s="506"/>
      <c r="T23" s="506"/>
      <c r="U23" s="516" t="s">
        <v>164</v>
      </c>
      <c r="V23" s="506"/>
      <c r="W23" s="506"/>
      <c r="X23" s="506"/>
      <c r="Y23" s="506"/>
      <c r="Z23" s="516" t="s">
        <v>165</v>
      </c>
      <c r="AA23" s="506"/>
      <c r="AB23" s="506"/>
      <c r="AC23" s="506"/>
      <c r="AD23" s="506"/>
      <c r="AE23" s="516" t="s">
        <v>162</v>
      </c>
      <c r="AF23" s="506"/>
      <c r="AG23" s="506"/>
      <c r="AH23" s="506"/>
      <c r="AI23" s="506"/>
      <c r="AJ23" s="516" t="s">
        <v>166</v>
      </c>
      <c r="AK23" s="506"/>
      <c r="AL23" s="506"/>
      <c r="AM23" s="506"/>
      <c r="AN23" s="506"/>
      <c r="AO23" s="516" t="s">
        <v>167</v>
      </c>
      <c r="AP23" s="506"/>
      <c r="AQ23" s="506"/>
      <c r="AR23" s="506"/>
      <c r="AS23" s="506"/>
      <c r="AT23" s="516" t="s">
        <v>168</v>
      </c>
      <c r="AU23" s="506"/>
      <c r="AV23" s="506"/>
      <c r="AW23" s="506"/>
      <c r="AX23" s="506"/>
    </row>
    <row r="24" spans="2:50" hidden="1" x14ac:dyDescent="0.2">
      <c r="B24" s="501" t="s">
        <v>157</v>
      </c>
      <c r="C24" s="501" t="s">
        <v>149</v>
      </c>
      <c r="D24" s="501"/>
      <c r="E24" s="501" t="s">
        <v>151</v>
      </c>
      <c r="F24" s="501"/>
      <c r="G24" s="501"/>
      <c r="H24" s="502" t="s">
        <v>158</v>
      </c>
      <c r="I24" s="505" t="s">
        <v>227</v>
      </c>
      <c r="J24" s="505"/>
      <c r="K24" s="505"/>
      <c r="L24" s="505" t="s">
        <v>158</v>
      </c>
      <c r="M24" s="505" t="s">
        <v>170</v>
      </c>
      <c r="N24" s="501"/>
      <c r="O24" s="501" t="s">
        <v>160</v>
      </c>
      <c r="P24" s="497" t="s">
        <v>154</v>
      </c>
      <c r="Q24" s="498"/>
      <c r="R24" s="498"/>
      <c r="S24" s="499"/>
      <c r="T24" s="501" t="s">
        <v>158</v>
      </c>
      <c r="U24" s="497" t="s">
        <v>154</v>
      </c>
      <c r="V24" s="498"/>
      <c r="W24" s="498"/>
      <c r="X24" s="499"/>
      <c r="Y24" s="501" t="s">
        <v>158</v>
      </c>
      <c r="Z24" s="497" t="s">
        <v>154</v>
      </c>
      <c r="AA24" s="498"/>
      <c r="AB24" s="498"/>
      <c r="AC24" s="499"/>
      <c r="AD24" s="501" t="s">
        <v>158</v>
      </c>
      <c r="AE24" s="497" t="s">
        <v>154</v>
      </c>
      <c r="AF24" s="498"/>
      <c r="AG24" s="498"/>
      <c r="AH24" s="499"/>
      <c r="AI24" s="501" t="s">
        <v>158</v>
      </c>
      <c r="AJ24" s="497" t="s">
        <v>154</v>
      </c>
      <c r="AK24" s="498"/>
      <c r="AL24" s="498"/>
      <c r="AM24" s="499"/>
      <c r="AN24" s="501" t="s">
        <v>158</v>
      </c>
      <c r="AO24" s="497" t="s">
        <v>154</v>
      </c>
      <c r="AP24" s="498"/>
      <c r="AQ24" s="498"/>
      <c r="AR24" s="499"/>
      <c r="AS24" s="501" t="s">
        <v>158</v>
      </c>
      <c r="AT24" s="497" t="s">
        <v>154</v>
      </c>
      <c r="AU24" s="498"/>
      <c r="AV24" s="498"/>
      <c r="AW24" s="499"/>
      <c r="AX24" s="501" t="s">
        <v>158</v>
      </c>
    </row>
    <row r="25" spans="2:50" hidden="1" x14ac:dyDescent="0.2">
      <c r="B25" s="501"/>
      <c r="C25" s="501"/>
      <c r="D25" s="501"/>
      <c r="E25" s="501" t="s">
        <v>150</v>
      </c>
      <c r="F25" s="501"/>
      <c r="G25" s="501"/>
      <c r="H25" s="503"/>
      <c r="I25" s="505" t="s">
        <v>150</v>
      </c>
      <c r="J25" s="505"/>
      <c r="K25" s="505"/>
      <c r="L25" s="505"/>
      <c r="M25" s="505"/>
      <c r="N25" s="501"/>
      <c r="O25" s="501"/>
      <c r="P25" s="497" t="s">
        <v>155</v>
      </c>
      <c r="Q25" s="498"/>
      <c r="R25" s="498"/>
      <c r="S25" s="499"/>
      <c r="T25" s="501"/>
      <c r="U25" s="497" t="s">
        <v>155</v>
      </c>
      <c r="V25" s="498"/>
      <c r="W25" s="498"/>
      <c r="X25" s="499"/>
      <c r="Y25" s="501"/>
      <c r="Z25" s="497" t="s">
        <v>155</v>
      </c>
      <c r="AA25" s="498"/>
      <c r="AB25" s="498"/>
      <c r="AC25" s="499"/>
      <c r="AD25" s="501"/>
      <c r="AE25" s="497" t="s">
        <v>155</v>
      </c>
      <c r="AF25" s="498"/>
      <c r="AG25" s="498"/>
      <c r="AH25" s="499"/>
      <c r="AI25" s="501"/>
      <c r="AJ25" s="497" t="s">
        <v>155</v>
      </c>
      <c r="AK25" s="498"/>
      <c r="AL25" s="498"/>
      <c r="AM25" s="499"/>
      <c r="AN25" s="501"/>
      <c r="AO25" s="497" t="s">
        <v>155</v>
      </c>
      <c r="AP25" s="498"/>
      <c r="AQ25" s="498"/>
      <c r="AR25" s="499"/>
      <c r="AS25" s="501"/>
      <c r="AT25" s="497" t="s">
        <v>155</v>
      </c>
      <c r="AU25" s="498"/>
      <c r="AV25" s="498"/>
      <c r="AW25" s="499"/>
      <c r="AX25" s="501"/>
    </row>
    <row r="26" spans="2:50" hidden="1" x14ac:dyDescent="0.2">
      <c r="B26" s="501"/>
      <c r="C26" s="501"/>
      <c r="D26" s="501"/>
      <c r="E26" s="98" t="s">
        <v>152</v>
      </c>
      <c r="F26" s="98" t="s">
        <v>153</v>
      </c>
      <c r="G26" s="98" t="s">
        <v>156</v>
      </c>
      <c r="H26" s="504"/>
      <c r="I26" s="206" t="s">
        <v>152</v>
      </c>
      <c r="J26" s="206" t="s">
        <v>153</v>
      </c>
      <c r="K26" s="206" t="s">
        <v>156</v>
      </c>
      <c r="L26" s="505"/>
      <c r="M26" s="505"/>
      <c r="N26" s="501"/>
      <c r="O26" s="501"/>
      <c r="P26" s="98" t="s">
        <v>152</v>
      </c>
      <c r="Q26" s="98" t="s">
        <v>153</v>
      </c>
      <c r="R26" s="98" t="s">
        <v>156</v>
      </c>
      <c r="S26" s="98" t="s">
        <v>170</v>
      </c>
      <c r="T26" s="501"/>
      <c r="U26" s="98" t="s">
        <v>152</v>
      </c>
      <c r="V26" s="98" t="s">
        <v>153</v>
      </c>
      <c r="W26" s="98" t="s">
        <v>156</v>
      </c>
      <c r="X26" s="98" t="s">
        <v>170</v>
      </c>
      <c r="Y26" s="501"/>
      <c r="Z26" s="98" t="s">
        <v>152</v>
      </c>
      <c r="AA26" s="98" t="s">
        <v>153</v>
      </c>
      <c r="AB26" s="98" t="s">
        <v>156</v>
      </c>
      <c r="AC26" s="98" t="s">
        <v>170</v>
      </c>
      <c r="AD26" s="501"/>
      <c r="AE26" s="98" t="s">
        <v>152</v>
      </c>
      <c r="AF26" s="98" t="s">
        <v>153</v>
      </c>
      <c r="AG26" s="98" t="s">
        <v>156</v>
      </c>
      <c r="AH26" s="98" t="s">
        <v>170</v>
      </c>
      <c r="AI26" s="501"/>
      <c r="AJ26" s="98" t="s">
        <v>152</v>
      </c>
      <c r="AK26" s="98" t="s">
        <v>153</v>
      </c>
      <c r="AL26" s="98" t="s">
        <v>156</v>
      </c>
      <c r="AM26" s="98" t="s">
        <v>170</v>
      </c>
      <c r="AN26" s="501"/>
      <c r="AO26" s="98" t="s">
        <v>152</v>
      </c>
      <c r="AP26" s="98" t="s">
        <v>153</v>
      </c>
      <c r="AQ26" s="98" t="s">
        <v>156</v>
      </c>
      <c r="AR26" s="98" t="s">
        <v>170</v>
      </c>
      <c r="AS26" s="501"/>
      <c r="AT26" s="98" t="s">
        <v>152</v>
      </c>
      <c r="AU26" s="98" t="s">
        <v>153</v>
      </c>
      <c r="AV26" s="98" t="s">
        <v>156</v>
      </c>
      <c r="AW26" s="98" t="s">
        <v>170</v>
      </c>
      <c r="AX26" s="501"/>
    </row>
    <row r="27" spans="2:50" hidden="1" x14ac:dyDescent="0.2">
      <c r="B27" s="506" t="s">
        <v>137</v>
      </c>
      <c r="C27" s="201">
        <v>1</v>
      </c>
      <c r="D27" s="201" t="s">
        <v>413</v>
      </c>
      <c r="E27" s="201">
        <v>17</v>
      </c>
      <c r="F27" s="201">
        <v>2000</v>
      </c>
      <c r="G27" s="276">
        <f>F27/E27</f>
        <v>117.64705882352941</v>
      </c>
      <c r="H27" s="500">
        <f>AVERAGE(G27:G41)</f>
        <v>118.54847494553377</v>
      </c>
      <c r="I27" s="172">
        <f>AVERAGE(P27,U27,Z27,AE27,AJ27,AO27,AT27)</f>
        <v>17</v>
      </c>
      <c r="J27" s="172">
        <f t="shared" ref="J27:J41" si="18">AVERAGE(Q27,V27,AA27,AF27,AK27,AP27,AU27)</f>
        <v>1877.1423566965957</v>
      </c>
      <c r="K27" s="173">
        <f>AVERAGE(R27,W27,AB27,AG27,AL27,AQ27,AV27)</f>
        <v>110.42013862921151</v>
      </c>
      <c r="L27" s="525">
        <f>IFERROR(AVERAGE(K27:K41),"-")</f>
        <v>110.09249720901111</v>
      </c>
      <c r="M27" s="172">
        <f>RANK(K27, K$27:K$41)</f>
        <v>8</v>
      </c>
      <c r="N27" s="501"/>
      <c r="O27" s="501"/>
      <c r="P27" s="99">
        <v>17</v>
      </c>
      <c r="Q27" s="170">
        <v>1883.636363636361</v>
      </c>
      <c r="R27" s="276">
        <f>IFERROR(Q27/P27,"")</f>
        <v>110.80213903743299</v>
      </c>
      <c r="S27" s="274">
        <f>IFERROR(RANK(R27, R$27:R$41),"")</f>
        <v>8</v>
      </c>
      <c r="T27" s="500">
        <f>AVERAGE(R27:R41)</f>
        <v>110.39188344784893</v>
      </c>
      <c r="U27" s="274">
        <v>17</v>
      </c>
      <c r="V27" s="170">
        <v>1869.3749999999975</v>
      </c>
      <c r="W27" s="276">
        <f>IFERROR(V27/U27,"")</f>
        <v>109.9632352941175</v>
      </c>
      <c r="X27" s="274">
        <f>IFERROR(RANK(W27, W$27:W$41),"")</f>
        <v>8</v>
      </c>
      <c r="Y27" s="500">
        <f>AVERAGE(W27:W41)</f>
        <v>109.7101778425717</v>
      </c>
      <c r="Z27" s="274">
        <v>17</v>
      </c>
      <c r="AA27" s="170">
        <v>1876.7999999999947</v>
      </c>
      <c r="AB27" s="276">
        <f>IFERROR(AA27/Z27,"")</f>
        <v>110.39999999999969</v>
      </c>
      <c r="AC27" s="274">
        <f>IFERROR(RANK(AB27, AB$27:AB$41),"")</f>
        <v>8</v>
      </c>
      <c r="AD27" s="500">
        <f>AVERAGE(AB27:AB41)</f>
        <v>109.96038449056564</v>
      </c>
      <c r="AE27" s="274">
        <v>17</v>
      </c>
      <c r="AF27" s="170">
        <v>1865.2173913043416</v>
      </c>
      <c r="AG27" s="276">
        <f>IFERROR(AF27/AE27,"")</f>
        <v>109.71867007672597</v>
      </c>
      <c r="AH27" s="274">
        <f>IFERROR(RANK(AG27, AG$27:AG$41),"")</f>
        <v>8</v>
      </c>
      <c r="AI27" s="500">
        <f>AVERAGE(AG27:AG41)</f>
        <v>110.68761729843473</v>
      </c>
      <c r="AJ27" s="274">
        <v>17</v>
      </c>
      <c r="AK27" s="170">
        <v>1893.9999999999966</v>
      </c>
      <c r="AL27" s="276">
        <f>IFERROR(AK27/AJ27,"")</f>
        <v>111.41176470588215</v>
      </c>
      <c r="AM27" s="274">
        <f>IFERROR(RANK(AL27, AL$27:AL$41),"")</f>
        <v>8</v>
      </c>
      <c r="AN27" s="500">
        <f>AVERAGE(AL27:AL41)</f>
        <v>110.03447201705926</v>
      </c>
      <c r="AO27" s="274">
        <v>17</v>
      </c>
      <c r="AP27" s="170">
        <v>1890.9677419354809</v>
      </c>
      <c r="AQ27" s="276">
        <f>IFERROR(AP27/AO27,"")</f>
        <v>111.23339658444006</v>
      </c>
      <c r="AR27" s="274">
        <f>IFERROR(RANK(AQ27, AQ$27:AQ$41),"")</f>
        <v>8</v>
      </c>
      <c r="AS27" s="500">
        <f>AVERAGE(AQ27:AQ41)</f>
        <v>110.01330154004623</v>
      </c>
      <c r="AT27" s="274">
        <v>17</v>
      </c>
      <c r="AU27" s="170">
        <v>1859.9999999999975</v>
      </c>
      <c r="AV27" s="276">
        <f>IFERROR(AU27/AT27,"")</f>
        <v>109.41176470588221</v>
      </c>
      <c r="AW27" s="274">
        <f>IFERROR(RANK(AV27, AV$27:AV$41),"")</f>
        <v>8</v>
      </c>
      <c r="AX27" s="500">
        <f>AVERAGE(AV27:AV41)</f>
        <v>109.84964382655144</v>
      </c>
    </row>
    <row r="28" spans="2:50" hidden="1" x14ac:dyDescent="0.2">
      <c r="B28" s="506"/>
      <c r="C28" s="201">
        <v>2</v>
      </c>
      <c r="D28" s="201" t="s">
        <v>414</v>
      </c>
      <c r="E28" s="201">
        <v>16</v>
      </c>
      <c r="F28" s="201">
        <v>2000</v>
      </c>
      <c r="G28" s="276">
        <f t="shared" ref="G28:G41" si="19">F28/E28</f>
        <v>125</v>
      </c>
      <c r="H28" s="500"/>
      <c r="I28" s="172">
        <f t="shared" ref="I28:I41" si="20">AVERAGE(P28,U28,Z28,AE28,AJ28,AO28,AT28)</f>
        <v>16</v>
      </c>
      <c r="J28" s="172">
        <f t="shared" si="18"/>
        <v>1840.475004984645</v>
      </c>
      <c r="K28" s="173">
        <f t="shared" ref="K28:K41" si="21">AVERAGE(R28,W28,AB28,AG28,AL28,AQ28,AV28)</f>
        <v>115.02968781154031</v>
      </c>
      <c r="L28" s="525"/>
      <c r="M28" s="172">
        <f t="shared" ref="M28:M40" si="22">RANK(K28, K$27:K$41)</f>
        <v>7</v>
      </c>
      <c r="N28" s="501"/>
      <c r="O28" s="501"/>
      <c r="P28" s="99">
        <v>16</v>
      </c>
      <c r="Q28" s="170">
        <v>1833.0434782608718</v>
      </c>
      <c r="R28" s="276">
        <f t="shared" ref="R28:R41" si="23">IFERROR(Q28/P28,"")</f>
        <v>114.56521739130449</v>
      </c>
      <c r="S28" s="274">
        <f t="shared" ref="S28:S41" si="24">IFERROR(RANK(R28, R$27:R$41),"")</f>
        <v>7</v>
      </c>
      <c r="T28" s="500"/>
      <c r="U28" s="274">
        <v>16</v>
      </c>
      <c r="V28" s="170">
        <v>1837.8461538461559</v>
      </c>
      <c r="W28" s="276">
        <f t="shared" ref="W28:W41" si="25">IFERROR(V28/U28,"")</f>
        <v>114.86538461538474</v>
      </c>
      <c r="X28" s="274">
        <f t="shared" ref="X28:X41" si="26">IFERROR(RANK(W28, W$27:W$41),"")</f>
        <v>6</v>
      </c>
      <c r="Y28" s="500"/>
      <c r="Z28" s="274">
        <v>16</v>
      </c>
      <c r="AA28" s="170">
        <v>1836.2068965517255</v>
      </c>
      <c r="AB28" s="276">
        <f t="shared" ref="AB28:AB41" si="27">IFERROR(AA28/Z28,"")</f>
        <v>114.76293103448285</v>
      </c>
      <c r="AC28" s="274">
        <f t="shared" ref="AC28:AC41" si="28">IFERROR(RANK(AB28, AB$27:AB$41),"")</f>
        <v>5</v>
      </c>
      <c r="AD28" s="500"/>
      <c r="AE28" s="274">
        <v>16</v>
      </c>
      <c r="AF28" s="170">
        <v>1865.7692307692319</v>
      </c>
      <c r="AG28" s="276">
        <f t="shared" ref="AG28:AG41" si="29">IFERROR(AF28/AE28,"")</f>
        <v>116.61057692307699</v>
      </c>
      <c r="AH28" s="274">
        <f t="shared" ref="AH28:AH41" si="30">IFERROR(RANK(AG28, AG$27:AG$41),"")</f>
        <v>5</v>
      </c>
      <c r="AI28" s="500"/>
      <c r="AJ28" s="274">
        <v>16</v>
      </c>
      <c r="AK28" s="170">
        <v>1839.3442622950836</v>
      </c>
      <c r="AL28" s="276">
        <f t="shared" ref="AL28:AL41" si="31">IFERROR(AK28/AJ28,"")</f>
        <v>114.95901639344272</v>
      </c>
      <c r="AM28" s="274">
        <f t="shared" ref="AM28:AM41" si="32">IFERROR(RANK(AL28, AL$27:AL$41),"")</f>
        <v>6</v>
      </c>
      <c r="AN28" s="500"/>
      <c r="AO28" s="274">
        <v>16</v>
      </c>
      <c r="AP28" s="170">
        <v>1835.2941176470611</v>
      </c>
      <c r="AQ28" s="276">
        <f t="shared" ref="AQ28:AQ41" si="33">IFERROR(AP28/AO28,"")</f>
        <v>114.70588235294132</v>
      </c>
      <c r="AR28" s="274">
        <f t="shared" ref="AR28:AR41" si="34">IFERROR(RANK(AQ28, AQ$27:AQ$41),"")</f>
        <v>7</v>
      </c>
      <c r="AS28" s="500"/>
      <c r="AT28" s="274">
        <v>16</v>
      </c>
      <c r="AU28" s="170">
        <v>1835.8208955223856</v>
      </c>
      <c r="AV28" s="276">
        <f t="shared" ref="AV28:AV41" si="35">IFERROR(AU28/AT28,"")</f>
        <v>114.7388059701491</v>
      </c>
      <c r="AW28" s="274">
        <f t="shared" ref="AW28:AW41" si="36">IFERROR(RANK(AV28, AV$27:AV$41),"")</f>
        <v>6</v>
      </c>
      <c r="AX28" s="500"/>
    </row>
    <row r="29" spans="2:50" hidden="1" x14ac:dyDescent="0.2">
      <c r="B29" s="506"/>
      <c r="C29" s="201">
        <v>3</v>
      </c>
      <c r="D29" s="201" t="s">
        <v>415</v>
      </c>
      <c r="E29" s="201">
        <v>18</v>
      </c>
      <c r="F29" s="201">
        <v>2000</v>
      </c>
      <c r="G29" s="276">
        <f t="shared" si="19"/>
        <v>111.11111111111111</v>
      </c>
      <c r="H29" s="500"/>
      <c r="I29" s="172">
        <f t="shared" si="20"/>
        <v>18</v>
      </c>
      <c r="J29" s="172">
        <f t="shared" si="18"/>
        <v>1850.3245571938355</v>
      </c>
      <c r="K29" s="173">
        <f t="shared" si="21"/>
        <v>102.79580873299086</v>
      </c>
      <c r="L29" s="525"/>
      <c r="M29" s="172">
        <f>RANK(K29, K$27:K$41)</f>
        <v>13</v>
      </c>
      <c r="N29" s="501"/>
      <c r="O29" s="501"/>
      <c r="P29" s="99">
        <v>18</v>
      </c>
      <c r="Q29" s="170">
        <v>1857.4647887323924</v>
      </c>
      <c r="R29" s="276">
        <f t="shared" si="23"/>
        <v>103.19248826291069</v>
      </c>
      <c r="S29" s="274">
        <f t="shared" si="24"/>
        <v>12</v>
      </c>
      <c r="T29" s="500"/>
      <c r="U29" s="274">
        <v>18</v>
      </c>
      <c r="V29" s="170">
        <v>1847.826086956524</v>
      </c>
      <c r="W29" s="276">
        <f t="shared" si="25"/>
        <v>102.657004830918</v>
      </c>
      <c r="X29" s="274">
        <f t="shared" si="26"/>
        <v>13</v>
      </c>
      <c r="Y29" s="500"/>
      <c r="Z29" s="274">
        <v>18</v>
      </c>
      <c r="AA29" s="170">
        <v>1856.0000000000018</v>
      </c>
      <c r="AB29" s="276">
        <f t="shared" si="27"/>
        <v>103.11111111111121</v>
      </c>
      <c r="AC29" s="274">
        <f t="shared" si="28"/>
        <v>12</v>
      </c>
      <c r="AD29" s="500"/>
      <c r="AE29" s="274">
        <v>18</v>
      </c>
      <c r="AF29" s="170">
        <v>1848.0000000000011</v>
      </c>
      <c r="AG29" s="276">
        <f t="shared" si="29"/>
        <v>102.66666666666673</v>
      </c>
      <c r="AH29" s="274">
        <f t="shared" si="30"/>
        <v>13</v>
      </c>
      <c r="AI29" s="500"/>
      <c r="AJ29" s="274">
        <v>18</v>
      </c>
      <c r="AK29" s="170">
        <v>1846.4516129032274</v>
      </c>
      <c r="AL29" s="276">
        <f t="shared" si="31"/>
        <v>102.58064516129042</v>
      </c>
      <c r="AM29" s="274">
        <f t="shared" si="32"/>
        <v>12</v>
      </c>
      <c r="AN29" s="500"/>
      <c r="AO29" s="274">
        <v>18</v>
      </c>
      <c r="AP29" s="170">
        <v>1847.9999999999982</v>
      </c>
      <c r="AQ29" s="276">
        <f t="shared" si="33"/>
        <v>102.66666666666657</v>
      </c>
      <c r="AR29" s="274">
        <f t="shared" si="34"/>
        <v>13</v>
      </c>
      <c r="AS29" s="500"/>
      <c r="AT29" s="274">
        <v>18</v>
      </c>
      <c r="AU29" s="170">
        <v>1848.5294117647036</v>
      </c>
      <c r="AV29" s="276">
        <f t="shared" si="35"/>
        <v>102.69607843137243</v>
      </c>
      <c r="AW29" s="274">
        <f t="shared" si="36"/>
        <v>13</v>
      </c>
      <c r="AX29" s="500"/>
    </row>
    <row r="30" spans="2:50" hidden="1" x14ac:dyDescent="0.2">
      <c r="B30" s="506"/>
      <c r="C30" s="201">
        <v>4</v>
      </c>
      <c r="D30" s="201" t="s">
        <v>416</v>
      </c>
      <c r="E30" s="201">
        <v>17</v>
      </c>
      <c r="F30" s="201">
        <v>2000</v>
      </c>
      <c r="G30" s="276">
        <f t="shared" si="19"/>
        <v>117.64705882352941</v>
      </c>
      <c r="H30" s="500"/>
      <c r="I30" s="172">
        <f t="shared" si="20"/>
        <v>17</v>
      </c>
      <c r="J30" s="172">
        <f t="shared" si="18"/>
        <v>1847.180049872534</v>
      </c>
      <c r="K30" s="173">
        <f t="shared" si="21"/>
        <v>108.65764999250202</v>
      </c>
      <c r="L30" s="525"/>
      <c r="M30" s="172">
        <f>RANK(K30, K$27:K$41)</f>
        <v>9</v>
      </c>
      <c r="N30" s="501"/>
      <c r="O30" s="501"/>
      <c r="P30" s="99">
        <v>17</v>
      </c>
      <c r="Q30" s="170">
        <v>1848.7912087912089</v>
      </c>
      <c r="R30" s="276">
        <f t="shared" si="23"/>
        <v>108.75242404654171</v>
      </c>
      <c r="S30" s="274">
        <f t="shared" si="24"/>
        <v>10</v>
      </c>
      <c r="T30" s="500"/>
      <c r="U30" s="274">
        <v>17</v>
      </c>
      <c r="V30" s="170">
        <v>1849.3333333333335</v>
      </c>
      <c r="W30" s="276">
        <f t="shared" si="25"/>
        <v>108.78431372549021</v>
      </c>
      <c r="X30" s="274">
        <f t="shared" si="26"/>
        <v>10</v>
      </c>
      <c r="Y30" s="500"/>
      <c r="Z30" s="274">
        <v>17</v>
      </c>
      <c r="AA30" s="170">
        <v>1838.0487804878042</v>
      </c>
      <c r="AB30" s="276">
        <f t="shared" si="27"/>
        <v>108.1205164992826</v>
      </c>
      <c r="AC30" s="274">
        <f t="shared" si="28"/>
        <v>10</v>
      </c>
      <c r="AD30" s="500"/>
      <c r="AE30" s="274">
        <v>17</v>
      </c>
      <c r="AF30" s="170">
        <v>1853.9999999999982</v>
      </c>
      <c r="AG30" s="276">
        <f t="shared" si="29"/>
        <v>109.05882352941165</v>
      </c>
      <c r="AH30" s="274">
        <f t="shared" si="30"/>
        <v>9</v>
      </c>
      <c r="AI30" s="500"/>
      <c r="AJ30" s="274">
        <v>17</v>
      </c>
      <c r="AK30" s="170">
        <v>1849.2307692307681</v>
      </c>
      <c r="AL30" s="276">
        <f t="shared" si="31"/>
        <v>108.77828054298637</v>
      </c>
      <c r="AM30" s="274">
        <f t="shared" si="32"/>
        <v>9</v>
      </c>
      <c r="AN30" s="500"/>
      <c r="AO30" s="274">
        <v>17</v>
      </c>
      <c r="AP30" s="170">
        <v>1853.1034482758619</v>
      </c>
      <c r="AQ30" s="276">
        <f t="shared" si="33"/>
        <v>109.00608519269775</v>
      </c>
      <c r="AR30" s="274">
        <f t="shared" si="34"/>
        <v>9</v>
      </c>
      <c r="AS30" s="500"/>
      <c r="AT30" s="274">
        <v>17</v>
      </c>
      <c r="AU30" s="170">
        <v>1837.7528089887639</v>
      </c>
      <c r="AV30" s="276">
        <f t="shared" si="35"/>
        <v>108.10310641110377</v>
      </c>
      <c r="AW30" s="274">
        <f t="shared" si="36"/>
        <v>10</v>
      </c>
      <c r="AX30" s="500"/>
    </row>
    <row r="31" spans="2:50" hidden="1" x14ac:dyDescent="0.2">
      <c r="B31" s="506"/>
      <c r="C31" s="201">
        <v>5</v>
      </c>
      <c r="D31" s="201" t="s">
        <v>417</v>
      </c>
      <c r="E31" s="201">
        <v>20</v>
      </c>
      <c r="F31" s="201">
        <v>2000</v>
      </c>
      <c r="G31" s="276">
        <f t="shared" si="19"/>
        <v>100</v>
      </c>
      <c r="H31" s="500"/>
      <c r="I31" s="172">
        <f t="shared" si="20"/>
        <v>20</v>
      </c>
      <c r="J31" s="172">
        <f t="shared" si="18"/>
        <v>1841.8900362966799</v>
      </c>
      <c r="K31" s="173">
        <f t="shared" si="21"/>
        <v>92.09450181483399</v>
      </c>
      <c r="L31" s="525"/>
      <c r="M31" s="172">
        <f t="shared" si="22"/>
        <v>14</v>
      </c>
      <c r="N31" s="501"/>
      <c r="O31" s="501"/>
      <c r="P31" s="99">
        <v>20</v>
      </c>
      <c r="Q31" s="170">
        <v>1843.0534351145038</v>
      </c>
      <c r="R31" s="276">
        <f t="shared" si="23"/>
        <v>92.152671755725194</v>
      </c>
      <c r="S31" s="274">
        <f t="shared" si="24"/>
        <v>14</v>
      </c>
      <c r="T31" s="500"/>
      <c r="U31" s="274">
        <v>20</v>
      </c>
      <c r="V31" s="170">
        <v>1836.8888888888889</v>
      </c>
      <c r="W31" s="276">
        <f t="shared" si="25"/>
        <v>91.844444444444449</v>
      </c>
      <c r="X31" s="274">
        <f t="shared" si="26"/>
        <v>14</v>
      </c>
      <c r="Y31" s="500"/>
      <c r="Z31" s="274">
        <v>20</v>
      </c>
      <c r="AA31" s="170">
        <v>1851.3513513513526</v>
      </c>
      <c r="AB31" s="276">
        <f t="shared" si="27"/>
        <v>92.567567567567636</v>
      </c>
      <c r="AC31" s="274">
        <f t="shared" si="28"/>
        <v>14</v>
      </c>
      <c r="AD31" s="500"/>
      <c r="AE31" s="274">
        <v>20</v>
      </c>
      <c r="AF31" s="170">
        <v>1846.8421052631566</v>
      </c>
      <c r="AG31" s="276">
        <f t="shared" si="29"/>
        <v>92.342105263157833</v>
      </c>
      <c r="AH31" s="274">
        <f t="shared" si="30"/>
        <v>14</v>
      </c>
      <c r="AI31" s="500"/>
      <c r="AJ31" s="274">
        <v>20</v>
      </c>
      <c r="AK31" s="170">
        <v>1835.7251908396947</v>
      </c>
      <c r="AL31" s="276">
        <f t="shared" si="31"/>
        <v>91.786259541984734</v>
      </c>
      <c r="AM31" s="274">
        <f t="shared" si="32"/>
        <v>14</v>
      </c>
      <c r="AN31" s="500"/>
      <c r="AO31" s="274">
        <v>20</v>
      </c>
      <c r="AP31" s="170">
        <v>1835.8208955223881</v>
      </c>
      <c r="AQ31" s="276">
        <f t="shared" si="33"/>
        <v>91.791044776119406</v>
      </c>
      <c r="AR31" s="274">
        <f t="shared" si="34"/>
        <v>14</v>
      </c>
      <c r="AS31" s="500"/>
      <c r="AT31" s="274">
        <v>20</v>
      </c>
      <c r="AU31" s="170">
        <v>1843.5483870967737</v>
      </c>
      <c r="AV31" s="276">
        <f t="shared" si="35"/>
        <v>92.17741935483869</v>
      </c>
      <c r="AW31" s="274">
        <f t="shared" si="36"/>
        <v>14</v>
      </c>
      <c r="AX31" s="500"/>
    </row>
    <row r="32" spans="2:50" hidden="1" x14ac:dyDescent="0.2">
      <c r="B32" s="506"/>
      <c r="C32" s="201">
        <v>6</v>
      </c>
      <c r="D32" s="201" t="s">
        <v>418</v>
      </c>
      <c r="E32" s="201">
        <v>16</v>
      </c>
      <c r="F32" s="201">
        <v>2000</v>
      </c>
      <c r="G32" s="276">
        <f t="shared" si="19"/>
        <v>125</v>
      </c>
      <c r="H32" s="500"/>
      <c r="I32" s="172">
        <f t="shared" si="20"/>
        <v>16</v>
      </c>
      <c r="J32" s="172">
        <f t="shared" si="18"/>
        <v>1840.7738244619766</v>
      </c>
      <c r="K32" s="173">
        <f t="shared" si="21"/>
        <v>115.04836402887354</v>
      </c>
      <c r="L32" s="525"/>
      <c r="M32" s="172">
        <f t="shared" si="22"/>
        <v>6</v>
      </c>
      <c r="N32" s="501"/>
      <c r="O32" s="501"/>
      <c r="P32" s="99">
        <v>16</v>
      </c>
      <c r="Q32" s="170">
        <v>1846.7368421052633</v>
      </c>
      <c r="R32" s="276">
        <f t="shared" si="23"/>
        <v>115.42105263157896</v>
      </c>
      <c r="S32" s="274">
        <f t="shared" si="24"/>
        <v>5</v>
      </c>
      <c r="T32" s="500"/>
      <c r="U32" s="274">
        <v>16</v>
      </c>
      <c r="V32" s="170">
        <v>1839.3333333333333</v>
      </c>
      <c r="W32" s="276">
        <f t="shared" si="25"/>
        <v>114.95833333333333</v>
      </c>
      <c r="X32" s="274">
        <f t="shared" si="26"/>
        <v>5</v>
      </c>
      <c r="Y32" s="500"/>
      <c r="Z32" s="274">
        <v>16</v>
      </c>
      <c r="AA32" s="170">
        <v>1834.8837209302333</v>
      </c>
      <c r="AB32" s="276">
        <f t="shared" si="27"/>
        <v>114.68023255813958</v>
      </c>
      <c r="AC32" s="274">
        <f t="shared" si="28"/>
        <v>6</v>
      </c>
      <c r="AD32" s="500"/>
      <c r="AE32" s="274">
        <v>16</v>
      </c>
      <c r="AF32" s="170">
        <v>1856.3636363636363</v>
      </c>
      <c r="AG32" s="276">
        <f t="shared" si="29"/>
        <v>116.02272727272727</v>
      </c>
      <c r="AH32" s="274">
        <f t="shared" si="30"/>
        <v>6</v>
      </c>
      <c r="AI32" s="500"/>
      <c r="AJ32" s="274">
        <v>16</v>
      </c>
      <c r="AK32" s="170">
        <v>1834.0298507462687</v>
      </c>
      <c r="AL32" s="276">
        <f t="shared" si="31"/>
        <v>114.6268656716418</v>
      </c>
      <c r="AM32" s="274">
        <f t="shared" si="32"/>
        <v>7</v>
      </c>
      <c r="AN32" s="500"/>
      <c r="AO32" s="274">
        <v>16</v>
      </c>
      <c r="AP32" s="170">
        <v>1843.4693877551026</v>
      </c>
      <c r="AQ32" s="276">
        <f t="shared" si="33"/>
        <v>115.21683673469391</v>
      </c>
      <c r="AR32" s="274">
        <f t="shared" si="34"/>
        <v>6</v>
      </c>
      <c r="AS32" s="500"/>
      <c r="AT32" s="274">
        <v>16</v>
      </c>
      <c r="AU32" s="170">
        <v>1830.6000000000001</v>
      </c>
      <c r="AV32" s="276">
        <f t="shared" si="35"/>
        <v>114.41250000000001</v>
      </c>
      <c r="AW32" s="274">
        <f t="shared" si="36"/>
        <v>7</v>
      </c>
      <c r="AX32" s="500"/>
    </row>
    <row r="33" spans="2:50" hidden="1" x14ac:dyDescent="0.2">
      <c r="B33" s="506"/>
      <c r="C33" s="201">
        <v>7</v>
      </c>
      <c r="D33" s="201" t="s">
        <v>419</v>
      </c>
      <c r="E33" s="201">
        <v>17</v>
      </c>
      <c r="F33" s="201">
        <v>2000</v>
      </c>
      <c r="G33" s="276">
        <f t="shared" si="19"/>
        <v>117.64705882352941</v>
      </c>
      <c r="H33" s="500"/>
      <c r="I33" s="172">
        <f t="shared" si="20"/>
        <v>17</v>
      </c>
      <c r="J33" s="172">
        <f t="shared" si="18"/>
        <v>1842.8113773322821</v>
      </c>
      <c r="K33" s="173">
        <f t="shared" si="21"/>
        <v>108.40066925484011</v>
      </c>
      <c r="L33" s="525"/>
      <c r="M33" s="172">
        <f t="shared" si="22"/>
        <v>11</v>
      </c>
      <c r="N33" s="501"/>
      <c r="O33" s="501"/>
      <c r="P33" s="99">
        <v>17</v>
      </c>
      <c r="Q33" s="170">
        <v>1847.7966101694908</v>
      </c>
      <c r="R33" s="276">
        <f t="shared" si="23"/>
        <v>108.69391824526417</v>
      </c>
      <c r="S33" s="274">
        <f t="shared" si="24"/>
        <v>11</v>
      </c>
      <c r="T33" s="500"/>
      <c r="U33" s="274">
        <v>17</v>
      </c>
      <c r="V33" s="170">
        <v>1836.9999999999991</v>
      </c>
      <c r="W33" s="276">
        <f t="shared" si="25"/>
        <v>108.05882352941171</v>
      </c>
      <c r="X33" s="274">
        <f t="shared" si="26"/>
        <v>11</v>
      </c>
      <c r="Y33" s="500"/>
      <c r="Z33" s="274">
        <v>17</v>
      </c>
      <c r="AA33" s="170">
        <v>1837.8947368421043</v>
      </c>
      <c r="AB33" s="276">
        <f t="shared" si="27"/>
        <v>108.11145510835908</v>
      </c>
      <c r="AC33" s="274">
        <f t="shared" si="28"/>
        <v>11</v>
      </c>
      <c r="AD33" s="500"/>
      <c r="AE33" s="274">
        <v>17</v>
      </c>
      <c r="AF33" s="170">
        <v>1849.5652173913043</v>
      </c>
      <c r="AG33" s="276">
        <f t="shared" si="29"/>
        <v>108.79795396419436</v>
      </c>
      <c r="AH33" s="274">
        <f t="shared" si="30"/>
        <v>10</v>
      </c>
      <c r="AI33" s="500"/>
      <c r="AJ33" s="274">
        <v>17</v>
      </c>
      <c r="AK33" s="170">
        <v>1842.5000000000005</v>
      </c>
      <c r="AL33" s="276">
        <f t="shared" si="31"/>
        <v>108.38235294117649</v>
      </c>
      <c r="AM33" s="274">
        <f t="shared" si="32"/>
        <v>10</v>
      </c>
      <c r="AN33" s="500"/>
      <c r="AO33" s="274">
        <v>17</v>
      </c>
      <c r="AP33" s="170">
        <v>1839.6923076923074</v>
      </c>
      <c r="AQ33" s="276">
        <f t="shared" si="33"/>
        <v>108.21719457013573</v>
      </c>
      <c r="AR33" s="274">
        <f t="shared" si="34"/>
        <v>10</v>
      </c>
      <c r="AS33" s="500"/>
      <c r="AT33" s="274">
        <v>17</v>
      </c>
      <c r="AU33" s="170">
        <v>1845.2307692307688</v>
      </c>
      <c r="AV33" s="276">
        <f t="shared" si="35"/>
        <v>108.54298642533934</v>
      </c>
      <c r="AW33" s="274">
        <f t="shared" si="36"/>
        <v>9</v>
      </c>
      <c r="AX33" s="500"/>
    </row>
    <row r="34" spans="2:50" hidden="1" x14ac:dyDescent="0.2">
      <c r="B34" s="506"/>
      <c r="C34" s="201">
        <v>8</v>
      </c>
      <c r="D34" s="201" t="s">
        <v>420</v>
      </c>
      <c r="E34" s="201">
        <v>16</v>
      </c>
      <c r="F34" s="201">
        <v>2000</v>
      </c>
      <c r="G34" s="276">
        <f t="shared" si="19"/>
        <v>125</v>
      </c>
      <c r="H34" s="500"/>
      <c r="I34" s="172">
        <f t="shared" si="20"/>
        <v>16</v>
      </c>
      <c r="J34" s="172">
        <f t="shared" si="18"/>
        <v>1856.3318078689333</v>
      </c>
      <c r="K34" s="173">
        <f t="shared" si="21"/>
        <v>116.02073799180833</v>
      </c>
      <c r="L34" s="525"/>
      <c r="M34" s="172">
        <f t="shared" si="22"/>
        <v>4</v>
      </c>
      <c r="N34" s="501"/>
      <c r="O34" s="501"/>
      <c r="P34" s="99">
        <v>16</v>
      </c>
      <c r="Q34" s="170">
        <v>1877.4193548387113</v>
      </c>
      <c r="R34" s="276">
        <f t="shared" si="23"/>
        <v>117.33870967741946</v>
      </c>
      <c r="S34" s="274">
        <f t="shared" si="24"/>
        <v>4</v>
      </c>
      <c r="T34" s="500"/>
      <c r="U34" s="274">
        <v>16</v>
      </c>
      <c r="V34" s="170">
        <v>1835.625000000002</v>
      </c>
      <c r="W34" s="276">
        <f t="shared" si="25"/>
        <v>114.72656250000013</v>
      </c>
      <c r="X34" s="274">
        <f t="shared" si="26"/>
        <v>7</v>
      </c>
      <c r="Y34" s="500"/>
      <c r="Z34" s="274">
        <v>16</v>
      </c>
      <c r="AA34" s="170">
        <v>1834.5454545454522</v>
      </c>
      <c r="AB34" s="276">
        <f t="shared" si="27"/>
        <v>114.65909090909076</v>
      </c>
      <c r="AC34" s="274">
        <f t="shared" si="28"/>
        <v>7</v>
      </c>
      <c r="AD34" s="500"/>
      <c r="AE34" s="274">
        <v>16</v>
      </c>
      <c r="AF34" s="170">
        <v>1891.1111111111122</v>
      </c>
      <c r="AG34" s="276">
        <f t="shared" si="29"/>
        <v>118.19444444444451</v>
      </c>
      <c r="AH34" s="274">
        <f t="shared" si="30"/>
        <v>4</v>
      </c>
      <c r="AI34" s="500"/>
      <c r="AJ34" s="274">
        <v>16</v>
      </c>
      <c r="AK34" s="170">
        <v>1841.3793103448288</v>
      </c>
      <c r="AL34" s="276">
        <f t="shared" si="31"/>
        <v>115.0862068965518</v>
      </c>
      <c r="AM34" s="274">
        <f t="shared" si="32"/>
        <v>5</v>
      </c>
      <c r="AN34" s="500"/>
      <c r="AO34" s="274">
        <v>16</v>
      </c>
      <c r="AP34" s="170">
        <v>1863.3333333333319</v>
      </c>
      <c r="AQ34" s="276">
        <f t="shared" si="33"/>
        <v>116.45833333333324</v>
      </c>
      <c r="AR34" s="274">
        <f t="shared" si="34"/>
        <v>4</v>
      </c>
      <c r="AS34" s="500"/>
      <c r="AT34" s="274">
        <v>16</v>
      </c>
      <c r="AU34" s="170">
        <v>1850.909090909093</v>
      </c>
      <c r="AV34" s="276">
        <f t="shared" si="35"/>
        <v>115.68181818181831</v>
      </c>
      <c r="AW34" s="274">
        <f t="shared" si="36"/>
        <v>4</v>
      </c>
      <c r="AX34" s="500"/>
    </row>
    <row r="35" spans="2:50" hidden="1" x14ac:dyDescent="0.2">
      <c r="B35" s="506"/>
      <c r="C35" s="201">
        <v>9</v>
      </c>
      <c r="D35" s="201" t="s">
        <v>421</v>
      </c>
      <c r="E35" s="201">
        <v>18</v>
      </c>
      <c r="F35" s="201">
        <v>2000</v>
      </c>
      <c r="G35" s="276">
        <f t="shared" si="19"/>
        <v>111.11111111111111</v>
      </c>
      <c r="H35" s="500"/>
      <c r="I35" s="172">
        <f t="shared" si="20"/>
        <v>18</v>
      </c>
      <c r="J35" s="172">
        <f t="shared" si="18"/>
        <v>1850.702115491885</v>
      </c>
      <c r="K35" s="173">
        <f t="shared" si="21"/>
        <v>102.81678419399361</v>
      </c>
      <c r="L35" s="525"/>
      <c r="M35" s="172">
        <f t="shared" si="22"/>
        <v>12</v>
      </c>
      <c r="N35" s="501"/>
      <c r="O35" s="501"/>
      <c r="P35" s="99">
        <v>18</v>
      </c>
      <c r="Q35" s="170">
        <v>1851.0000000000009</v>
      </c>
      <c r="R35" s="276">
        <f t="shared" si="23"/>
        <v>102.83333333333339</v>
      </c>
      <c r="S35" s="274">
        <f t="shared" si="24"/>
        <v>13</v>
      </c>
      <c r="T35" s="500"/>
      <c r="U35" s="274">
        <v>18</v>
      </c>
      <c r="V35" s="170">
        <v>1851.8518518518511</v>
      </c>
      <c r="W35" s="276">
        <f t="shared" si="25"/>
        <v>102.88065843621395</v>
      </c>
      <c r="X35" s="274">
        <f t="shared" si="26"/>
        <v>12</v>
      </c>
      <c r="Y35" s="500"/>
      <c r="Z35" s="274">
        <v>18</v>
      </c>
      <c r="AA35" s="170">
        <v>1848.1578947368428</v>
      </c>
      <c r="AB35" s="276">
        <f t="shared" si="27"/>
        <v>102.67543859649126</v>
      </c>
      <c r="AC35" s="274">
        <f t="shared" si="28"/>
        <v>13</v>
      </c>
      <c r="AD35" s="500"/>
      <c r="AE35" s="274">
        <v>18</v>
      </c>
      <c r="AF35" s="170">
        <v>1857.2727272727273</v>
      </c>
      <c r="AG35" s="276">
        <f t="shared" si="29"/>
        <v>103.18181818181819</v>
      </c>
      <c r="AH35" s="274">
        <f t="shared" si="30"/>
        <v>12</v>
      </c>
      <c r="AI35" s="500"/>
      <c r="AJ35" s="274">
        <v>18</v>
      </c>
      <c r="AK35" s="170">
        <v>1845.8333333333337</v>
      </c>
      <c r="AL35" s="276">
        <f t="shared" si="31"/>
        <v>102.54629629629632</v>
      </c>
      <c r="AM35" s="274">
        <f t="shared" si="32"/>
        <v>13</v>
      </c>
      <c r="AN35" s="500"/>
      <c r="AO35" s="274">
        <v>18</v>
      </c>
      <c r="AP35" s="170">
        <v>1851.9101123595506</v>
      </c>
      <c r="AQ35" s="276">
        <f t="shared" si="33"/>
        <v>102.88389513108615</v>
      </c>
      <c r="AR35" s="274">
        <f t="shared" si="34"/>
        <v>12</v>
      </c>
      <c r="AS35" s="500"/>
      <c r="AT35" s="274">
        <v>18</v>
      </c>
      <c r="AU35" s="170">
        <v>1848.8888888888882</v>
      </c>
      <c r="AV35" s="276">
        <f t="shared" si="35"/>
        <v>102.71604938271601</v>
      </c>
      <c r="AW35" s="274">
        <f t="shared" si="36"/>
        <v>12</v>
      </c>
      <c r="AX35" s="500"/>
    </row>
    <row r="36" spans="2:50" hidden="1" x14ac:dyDescent="0.2">
      <c r="B36" s="506"/>
      <c r="C36" s="201">
        <v>10</v>
      </c>
      <c r="D36" s="201" t="s">
        <v>422</v>
      </c>
      <c r="E36" s="201">
        <v>16</v>
      </c>
      <c r="F36" s="201">
        <v>2000</v>
      </c>
      <c r="G36" s="276">
        <f t="shared" si="19"/>
        <v>125</v>
      </c>
      <c r="H36" s="500"/>
      <c r="I36" s="172">
        <f t="shared" si="20"/>
        <v>16</v>
      </c>
      <c r="J36" s="172">
        <f t="shared" si="18"/>
        <v>1844.6506934872136</v>
      </c>
      <c r="K36" s="173">
        <f t="shared" si="21"/>
        <v>115.29066834295085</v>
      </c>
      <c r="L36" s="525"/>
      <c r="M36" s="172">
        <f t="shared" si="22"/>
        <v>5</v>
      </c>
      <c r="N36" s="501"/>
      <c r="O36" s="501"/>
      <c r="P36" s="99">
        <v>16</v>
      </c>
      <c r="Q36" s="170">
        <v>1836.4705882352948</v>
      </c>
      <c r="R36" s="276">
        <f t="shared" si="23"/>
        <v>114.77941176470593</v>
      </c>
      <c r="S36" s="274">
        <f t="shared" si="24"/>
        <v>6</v>
      </c>
      <c r="T36" s="500"/>
      <c r="U36" s="274">
        <v>16</v>
      </c>
      <c r="V36" s="170">
        <v>1847.628865979382</v>
      </c>
      <c r="W36" s="276">
        <f t="shared" si="25"/>
        <v>115.47680412371137</v>
      </c>
      <c r="X36" s="274">
        <f t="shared" si="26"/>
        <v>4</v>
      </c>
      <c r="Y36" s="500"/>
      <c r="Z36" s="274">
        <v>16</v>
      </c>
      <c r="AA36" s="170">
        <v>1838.6666666666667</v>
      </c>
      <c r="AB36" s="276">
        <f t="shared" si="27"/>
        <v>114.91666666666667</v>
      </c>
      <c r="AC36" s="274">
        <f t="shared" si="28"/>
        <v>4</v>
      </c>
      <c r="AD36" s="500"/>
      <c r="AE36" s="274">
        <v>16</v>
      </c>
      <c r="AF36" s="170">
        <v>1845.9740259740249</v>
      </c>
      <c r="AG36" s="276">
        <f t="shared" si="29"/>
        <v>115.37337662337656</v>
      </c>
      <c r="AH36" s="274">
        <f t="shared" si="30"/>
        <v>7</v>
      </c>
      <c r="AI36" s="500"/>
      <c r="AJ36" s="274">
        <v>16</v>
      </c>
      <c r="AK36" s="170">
        <v>1846.2650602409631</v>
      </c>
      <c r="AL36" s="276">
        <f t="shared" si="31"/>
        <v>115.39156626506019</v>
      </c>
      <c r="AM36" s="274">
        <f t="shared" si="32"/>
        <v>4</v>
      </c>
      <c r="AN36" s="500"/>
      <c r="AO36" s="274">
        <v>16</v>
      </c>
      <c r="AP36" s="170">
        <v>1851.1578947368425</v>
      </c>
      <c r="AQ36" s="276">
        <f t="shared" si="33"/>
        <v>115.69736842105266</v>
      </c>
      <c r="AR36" s="274">
        <f t="shared" si="34"/>
        <v>5</v>
      </c>
      <c r="AS36" s="500"/>
      <c r="AT36" s="274">
        <v>16</v>
      </c>
      <c r="AU36" s="170">
        <v>1846.3917525773199</v>
      </c>
      <c r="AV36" s="276">
        <f t="shared" si="35"/>
        <v>115.3994845360825</v>
      </c>
      <c r="AW36" s="274">
        <f t="shared" si="36"/>
        <v>5</v>
      </c>
      <c r="AX36" s="500"/>
    </row>
    <row r="37" spans="2:50" hidden="1" x14ac:dyDescent="0.2">
      <c r="B37" s="506"/>
      <c r="C37" s="201">
        <v>11</v>
      </c>
      <c r="D37" s="201" t="s">
        <v>423</v>
      </c>
      <c r="E37" s="201">
        <v>15</v>
      </c>
      <c r="F37" s="201">
        <v>2000</v>
      </c>
      <c r="G37" s="276">
        <f t="shared" si="19"/>
        <v>133.33333333333334</v>
      </c>
      <c r="H37" s="500"/>
      <c r="I37" s="172">
        <f t="shared" si="20"/>
        <v>15</v>
      </c>
      <c r="J37" s="172">
        <f t="shared" si="18"/>
        <v>1900.8684550743444</v>
      </c>
      <c r="K37" s="173">
        <f t="shared" si="21"/>
        <v>126.72456367162295</v>
      </c>
      <c r="L37" s="525"/>
      <c r="M37" s="172">
        <f t="shared" si="22"/>
        <v>1</v>
      </c>
      <c r="N37" s="501"/>
      <c r="O37" s="501"/>
      <c r="P37" s="99">
        <v>15</v>
      </c>
      <c r="Q37" s="170">
        <v>1934.1176470588302</v>
      </c>
      <c r="R37" s="276">
        <f t="shared" si="23"/>
        <v>128.94117647058869</v>
      </c>
      <c r="S37" s="274">
        <f t="shared" si="24"/>
        <v>1</v>
      </c>
      <c r="T37" s="500"/>
      <c r="U37" s="274">
        <v>15</v>
      </c>
      <c r="V37" s="170">
        <v>1860.0000000000066</v>
      </c>
      <c r="W37" s="276">
        <f t="shared" si="25"/>
        <v>124.00000000000044</v>
      </c>
      <c r="X37" s="274">
        <f t="shared" si="26"/>
        <v>1</v>
      </c>
      <c r="Y37" s="500"/>
      <c r="Z37" s="274">
        <v>15</v>
      </c>
      <c r="AA37" s="170">
        <v>1938.4615384615452</v>
      </c>
      <c r="AB37" s="276">
        <f t="shared" si="27"/>
        <v>129.23076923076968</v>
      </c>
      <c r="AC37" s="274">
        <f t="shared" si="28"/>
        <v>1</v>
      </c>
      <c r="AD37" s="500"/>
      <c r="AE37" s="274">
        <v>15</v>
      </c>
      <c r="AF37" s="170">
        <v>1910.0000000000068</v>
      </c>
      <c r="AG37" s="276">
        <f t="shared" si="29"/>
        <v>127.33333333333378</v>
      </c>
      <c r="AH37" s="274">
        <f t="shared" si="30"/>
        <v>1</v>
      </c>
      <c r="AI37" s="500"/>
      <c r="AJ37" s="274">
        <v>15</v>
      </c>
      <c r="AK37" s="170">
        <v>1936.0000000000068</v>
      </c>
      <c r="AL37" s="276">
        <f t="shared" si="31"/>
        <v>129.06666666666712</v>
      </c>
      <c r="AM37" s="274">
        <f t="shared" si="32"/>
        <v>1</v>
      </c>
      <c r="AN37" s="500"/>
      <c r="AO37" s="274">
        <v>15</v>
      </c>
      <c r="AP37" s="170">
        <v>1867.5000000000066</v>
      </c>
      <c r="AQ37" s="276">
        <f t="shared" si="33"/>
        <v>124.50000000000044</v>
      </c>
      <c r="AR37" s="274">
        <f t="shared" si="34"/>
        <v>1</v>
      </c>
      <c r="AS37" s="500"/>
      <c r="AT37" s="274">
        <v>15</v>
      </c>
      <c r="AU37" s="170">
        <v>1860.0000000000066</v>
      </c>
      <c r="AV37" s="276">
        <f t="shared" si="35"/>
        <v>124.00000000000044</v>
      </c>
      <c r="AW37" s="274">
        <f t="shared" si="36"/>
        <v>1</v>
      </c>
      <c r="AX37" s="500"/>
    </row>
    <row r="38" spans="2:50" hidden="1" x14ac:dyDescent="0.2">
      <c r="B38" s="506"/>
      <c r="C38" s="201">
        <v>12</v>
      </c>
      <c r="D38" s="201" t="s">
        <v>424</v>
      </c>
      <c r="E38" s="201">
        <v>16</v>
      </c>
      <c r="F38" s="201">
        <v>2000</v>
      </c>
      <c r="G38" s="276">
        <f t="shared" si="19"/>
        <v>125</v>
      </c>
      <c r="H38" s="500"/>
      <c r="I38" s="172">
        <f t="shared" si="20"/>
        <v>16</v>
      </c>
      <c r="J38" s="172">
        <f t="shared" si="18"/>
        <v>1910.0205963808498</v>
      </c>
      <c r="K38" s="173">
        <f t="shared" si="21"/>
        <v>119.37628727380311</v>
      </c>
      <c r="L38" s="525"/>
      <c r="M38" s="172">
        <f t="shared" si="22"/>
        <v>3</v>
      </c>
      <c r="N38" s="501"/>
      <c r="O38" s="501"/>
      <c r="P38" s="99">
        <v>16</v>
      </c>
      <c r="Q38" s="170">
        <v>1891.3043478260804</v>
      </c>
      <c r="R38" s="276">
        <f t="shared" si="23"/>
        <v>118.20652173913003</v>
      </c>
      <c r="S38" s="274">
        <f t="shared" si="24"/>
        <v>3</v>
      </c>
      <c r="T38" s="500"/>
      <c r="U38" s="274">
        <v>16</v>
      </c>
      <c r="V38" s="170">
        <v>1906.3636363636433</v>
      </c>
      <c r="W38" s="276">
        <f t="shared" si="25"/>
        <v>119.14772727272771</v>
      </c>
      <c r="X38" s="274">
        <f t="shared" si="26"/>
        <v>3</v>
      </c>
      <c r="Y38" s="500"/>
      <c r="Z38" s="274">
        <v>16</v>
      </c>
      <c r="AA38" s="170">
        <v>1892.0000000000068</v>
      </c>
      <c r="AB38" s="276">
        <f t="shared" si="27"/>
        <v>118.25000000000043</v>
      </c>
      <c r="AC38" s="274">
        <f t="shared" si="28"/>
        <v>3</v>
      </c>
      <c r="AD38" s="500"/>
      <c r="AE38" s="274">
        <v>16</v>
      </c>
      <c r="AF38" s="170">
        <v>1940.000000000007</v>
      </c>
      <c r="AG38" s="276">
        <f t="shared" si="29"/>
        <v>121.25000000000044</v>
      </c>
      <c r="AH38" s="274">
        <f t="shared" si="30"/>
        <v>3</v>
      </c>
      <c r="AI38" s="500"/>
      <c r="AJ38" s="274">
        <v>16</v>
      </c>
      <c r="AK38" s="170">
        <v>1876.6666666666733</v>
      </c>
      <c r="AL38" s="276">
        <f t="shared" si="31"/>
        <v>117.29166666666708</v>
      </c>
      <c r="AM38" s="274">
        <f t="shared" si="32"/>
        <v>3</v>
      </c>
      <c r="AN38" s="500"/>
      <c r="AO38" s="274">
        <v>16</v>
      </c>
      <c r="AP38" s="170">
        <v>1926.6666666666738</v>
      </c>
      <c r="AQ38" s="276">
        <f t="shared" si="33"/>
        <v>120.41666666666711</v>
      </c>
      <c r="AR38" s="274">
        <f t="shared" si="34"/>
        <v>3</v>
      </c>
      <c r="AS38" s="500"/>
      <c r="AT38" s="274">
        <v>16</v>
      </c>
      <c r="AU38" s="170">
        <v>1937.1428571428639</v>
      </c>
      <c r="AV38" s="276">
        <f t="shared" si="35"/>
        <v>121.071428571429</v>
      </c>
      <c r="AW38" s="274">
        <f t="shared" si="36"/>
        <v>3</v>
      </c>
      <c r="AX38" s="500"/>
    </row>
    <row r="39" spans="2:50" hidden="1" x14ac:dyDescent="0.2">
      <c r="B39" s="506"/>
      <c r="C39" s="201">
        <v>13</v>
      </c>
      <c r="D39" s="201" t="s">
        <v>425</v>
      </c>
      <c r="E39" s="201">
        <v>17</v>
      </c>
      <c r="F39" s="201">
        <v>2000</v>
      </c>
      <c r="G39" s="276">
        <f t="shared" si="19"/>
        <v>117.64705882352941</v>
      </c>
      <c r="H39" s="500"/>
      <c r="I39" s="172">
        <f t="shared" si="20"/>
        <v>17</v>
      </c>
      <c r="J39" s="172">
        <f t="shared" si="18"/>
        <v>1844.5717370275383</v>
      </c>
      <c r="K39" s="173">
        <f t="shared" si="21"/>
        <v>108.50421982514932</v>
      </c>
      <c r="L39" s="525"/>
      <c r="M39" s="172">
        <f t="shared" si="22"/>
        <v>10</v>
      </c>
      <c r="N39" s="501"/>
      <c r="O39" s="501"/>
      <c r="P39" s="99">
        <v>17</v>
      </c>
      <c r="Q39" s="170">
        <v>1854.0845070422517</v>
      </c>
      <c r="R39" s="276">
        <f t="shared" si="23"/>
        <v>109.06379453189716</v>
      </c>
      <c r="S39" s="274">
        <f t="shared" si="24"/>
        <v>9</v>
      </c>
      <c r="T39" s="500"/>
      <c r="U39" s="274">
        <v>17</v>
      </c>
      <c r="V39" s="170">
        <v>1849.5652173913024</v>
      </c>
      <c r="W39" s="276">
        <f t="shared" si="25"/>
        <v>108.79795396419426</v>
      </c>
      <c r="X39" s="274">
        <f t="shared" si="26"/>
        <v>9</v>
      </c>
      <c r="Y39" s="500"/>
      <c r="Z39" s="274">
        <v>17</v>
      </c>
      <c r="AA39" s="170">
        <v>1863.0508474576288</v>
      </c>
      <c r="AB39" s="276">
        <f t="shared" si="27"/>
        <v>109.59122632103698</v>
      </c>
      <c r="AC39" s="274">
        <f t="shared" si="28"/>
        <v>9</v>
      </c>
      <c r="AD39" s="500"/>
      <c r="AE39" s="274">
        <v>17</v>
      </c>
      <c r="AF39" s="170">
        <v>1837.7777777777787</v>
      </c>
      <c r="AG39" s="276">
        <f t="shared" si="29"/>
        <v>108.10457516339875</v>
      </c>
      <c r="AH39" s="274">
        <f t="shared" si="30"/>
        <v>11</v>
      </c>
      <c r="AI39" s="500"/>
      <c r="AJ39" s="274">
        <v>17</v>
      </c>
      <c r="AK39" s="170">
        <v>1838.0952380952399</v>
      </c>
      <c r="AL39" s="276">
        <f t="shared" si="31"/>
        <v>108.12324929971999</v>
      </c>
      <c r="AM39" s="274">
        <f t="shared" si="32"/>
        <v>11</v>
      </c>
      <c r="AN39" s="500"/>
      <c r="AO39" s="274">
        <v>17</v>
      </c>
      <c r="AP39" s="170">
        <v>1834.2857142857124</v>
      </c>
      <c r="AQ39" s="276">
        <f t="shared" si="33"/>
        <v>107.89915966386543</v>
      </c>
      <c r="AR39" s="274">
        <f t="shared" si="34"/>
        <v>11</v>
      </c>
      <c r="AS39" s="500"/>
      <c r="AT39" s="274">
        <v>17</v>
      </c>
      <c r="AU39" s="170">
        <v>1835.1428571428553</v>
      </c>
      <c r="AV39" s="276">
        <f t="shared" si="35"/>
        <v>107.94957983193267</v>
      </c>
      <c r="AW39" s="274">
        <f t="shared" si="36"/>
        <v>11</v>
      </c>
      <c r="AX39" s="500"/>
    </row>
    <row r="40" spans="2:50" hidden="1" x14ac:dyDescent="0.2">
      <c r="B40" s="506"/>
      <c r="C40" s="201">
        <v>14</v>
      </c>
      <c r="D40" s="201" t="s">
        <v>426</v>
      </c>
      <c r="E40" s="201">
        <v>15</v>
      </c>
      <c r="F40" s="201">
        <v>2000</v>
      </c>
      <c r="G40" s="276">
        <f t="shared" si="19"/>
        <v>133.33333333333334</v>
      </c>
      <c r="H40" s="500"/>
      <c r="I40" s="172">
        <f t="shared" si="20"/>
        <v>15</v>
      </c>
      <c r="J40" s="172">
        <f t="shared" si="18"/>
        <v>1851.4217492126227</v>
      </c>
      <c r="K40" s="173">
        <f t="shared" si="21"/>
        <v>123.42811661417484</v>
      </c>
      <c r="L40" s="525"/>
      <c r="M40" s="172">
        <f t="shared" si="22"/>
        <v>2</v>
      </c>
      <c r="N40" s="501"/>
      <c r="O40" s="501"/>
      <c r="P40" s="99">
        <v>15</v>
      </c>
      <c r="Q40" s="170">
        <v>1861.0526315789486</v>
      </c>
      <c r="R40" s="276">
        <f t="shared" si="23"/>
        <v>124.07017543859658</v>
      </c>
      <c r="S40" s="274">
        <f t="shared" si="24"/>
        <v>2</v>
      </c>
      <c r="T40" s="500"/>
      <c r="U40" s="274">
        <v>15</v>
      </c>
      <c r="V40" s="170">
        <v>1841.176470588236</v>
      </c>
      <c r="W40" s="276">
        <f t="shared" si="25"/>
        <v>122.74509803921573</v>
      </c>
      <c r="X40" s="274">
        <f t="shared" si="26"/>
        <v>2</v>
      </c>
      <c r="Y40" s="500"/>
      <c r="Z40" s="274">
        <v>15</v>
      </c>
      <c r="AA40" s="170">
        <v>1834.090909090909</v>
      </c>
      <c r="AB40" s="276">
        <f t="shared" si="27"/>
        <v>122.27272727272727</v>
      </c>
      <c r="AC40" s="274">
        <f t="shared" si="28"/>
        <v>2</v>
      </c>
      <c r="AD40" s="500"/>
      <c r="AE40" s="274">
        <v>15</v>
      </c>
      <c r="AF40" s="170">
        <v>1873.8461538461527</v>
      </c>
      <c r="AG40" s="276">
        <f t="shared" si="29"/>
        <v>124.92307692307685</v>
      </c>
      <c r="AH40" s="274">
        <f t="shared" si="30"/>
        <v>2</v>
      </c>
      <c r="AI40" s="500"/>
      <c r="AJ40" s="274">
        <v>15</v>
      </c>
      <c r="AK40" s="170">
        <v>1857.391304347826</v>
      </c>
      <c r="AL40" s="276">
        <f t="shared" si="31"/>
        <v>123.82608695652173</v>
      </c>
      <c r="AM40" s="274">
        <f t="shared" si="32"/>
        <v>2</v>
      </c>
      <c r="AN40" s="500"/>
      <c r="AO40" s="274">
        <v>15</v>
      </c>
      <c r="AP40" s="170">
        <v>1836.9230769230778</v>
      </c>
      <c r="AQ40" s="276">
        <f t="shared" si="33"/>
        <v>122.46153846153852</v>
      </c>
      <c r="AR40" s="274">
        <f t="shared" si="34"/>
        <v>2</v>
      </c>
      <c r="AS40" s="500"/>
      <c r="AT40" s="274">
        <v>15</v>
      </c>
      <c r="AU40" s="170">
        <v>1855.4716981132085</v>
      </c>
      <c r="AV40" s="276">
        <f t="shared" si="35"/>
        <v>123.69811320754724</v>
      </c>
      <c r="AW40" s="274">
        <f t="shared" si="36"/>
        <v>2</v>
      </c>
      <c r="AX40" s="500"/>
    </row>
    <row r="41" spans="2:50" hidden="1" x14ac:dyDescent="0.2">
      <c r="B41" s="506"/>
      <c r="C41" s="201">
        <v>15</v>
      </c>
      <c r="D41" s="201" t="s">
        <v>427</v>
      </c>
      <c r="E41" s="201">
        <v>16</v>
      </c>
      <c r="F41" s="201">
        <v>1500</v>
      </c>
      <c r="G41" s="276">
        <f t="shared" si="19"/>
        <v>93.75</v>
      </c>
      <c r="H41" s="500"/>
      <c r="I41" s="172">
        <f t="shared" si="20"/>
        <v>16</v>
      </c>
      <c r="J41" s="172">
        <f t="shared" si="18"/>
        <v>1388.4681593099447</v>
      </c>
      <c r="K41" s="173">
        <f t="shared" si="21"/>
        <v>86.779259956871542</v>
      </c>
      <c r="L41" s="525"/>
      <c r="M41" s="172">
        <f>RANK(K41, K$27:K$41)</f>
        <v>15</v>
      </c>
      <c r="N41" s="501"/>
      <c r="O41" s="501"/>
      <c r="P41" s="99">
        <v>16</v>
      </c>
      <c r="Q41" s="170">
        <v>1393.0434782608713</v>
      </c>
      <c r="R41" s="276">
        <f t="shared" si="23"/>
        <v>87.065217391304458</v>
      </c>
      <c r="S41" s="274">
        <f t="shared" si="24"/>
        <v>15</v>
      </c>
      <c r="T41" s="500"/>
      <c r="U41" s="274">
        <v>16</v>
      </c>
      <c r="V41" s="170">
        <v>1387.9411764705899</v>
      </c>
      <c r="W41" s="276">
        <f t="shared" si="25"/>
        <v>86.746323529411868</v>
      </c>
      <c r="X41" s="274">
        <f t="shared" si="26"/>
        <v>15</v>
      </c>
      <c r="Y41" s="500"/>
      <c r="Z41" s="274">
        <v>16</v>
      </c>
      <c r="AA41" s="170">
        <v>1376.896551724139</v>
      </c>
      <c r="AB41" s="276">
        <f t="shared" si="27"/>
        <v>86.05603448275869</v>
      </c>
      <c r="AC41" s="274">
        <f t="shared" si="28"/>
        <v>15</v>
      </c>
      <c r="AD41" s="500"/>
      <c r="AE41" s="274">
        <v>16</v>
      </c>
      <c r="AF41" s="170">
        <v>1387.7777777777785</v>
      </c>
      <c r="AG41" s="276">
        <f t="shared" si="29"/>
        <v>86.736111111111157</v>
      </c>
      <c r="AH41" s="274">
        <f t="shared" si="30"/>
        <v>15</v>
      </c>
      <c r="AI41" s="500"/>
      <c r="AJ41" s="274">
        <v>16</v>
      </c>
      <c r="AK41" s="170">
        <v>1386.5625000000016</v>
      </c>
      <c r="AL41" s="276">
        <f t="shared" si="31"/>
        <v>86.660156250000099</v>
      </c>
      <c r="AM41" s="274">
        <f t="shared" si="32"/>
        <v>15</v>
      </c>
      <c r="AN41" s="500"/>
      <c r="AO41" s="274">
        <v>16</v>
      </c>
      <c r="AP41" s="170">
        <v>1392.7272727272741</v>
      </c>
      <c r="AQ41" s="276">
        <f t="shared" si="33"/>
        <v>87.045454545454632</v>
      </c>
      <c r="AR41" s="274">
        <f t="shared" si="34"/>
        <v>15</v>
      </c>
      <c r="AS41" s="500"/>
      <c r="AT41" s="274">
        <v>16</v>
      </c>
      <c r="AU41" s="170">
        <v>1394.3283582089571</v>
      </c>
      <c r="AV41" s="276">
        <f t="shared" si="35"/>
        <v>87.145522388059817</v>
      </c>
      <c r="AW41" s="274">
        <f t="shared" si="36"/>
        <v>15</v>
      </c>
      <c r="AX41" s="500"/>
    </row>
    <row r="42" spans="2:50" ht="15.75" hidden="1" x14ac:dyDescent="0.2">
      <c r="B42" s="510" t="s">
        <v>169</v>
      </c>
      <c r="C42" s="511"/>
      <c r="D42" s="511"/>
      <c r="E42" s="511"/>
      <c r="F42" s="511"/>
      <c r="G42" s="511"/>
      <c r="H42" s="512"/>
      <c r="I42" s="207"/>
      <c r="J42" s="207"/>
      <c r="K42" s="207"/>
      <c r="L42" s="207"/>
      <c r="M42" s="207"/>
      <c r="N42" s="501" t="s">
        <v>161</v>
      </c>
      <c r="O42" s="514" t="s">
        <v>159</v>
      </c>
      <c r="P42" s="516">
        <v>45881</v>
      </c>
      <c r="Q42" s="506"/>
      <c r="R42" s="506"/>
      <c r="S42" s="506"/>
      <c r="T42" s="506"/>
      <c r="U42" s="516">
        <v>45882</v>
      </c>
      <c r="V42" s="506"/>
      <c r="W42" s="506"/>
      <c r="X42" s="506"/>
      <c r="Y42" s="506"/>
      <c r="Z42" s="516">
        <v>45883</v>
      </c>
      <c r="AA42" s="506"/>
      <c r="AB42" s="506"/>
      <c r="AC42" s="506"/>
      <c r="AD42" s="506"/>
      <c r="AE42" s="516">
        <v>45884</v>
      </c>
      <c r="AF42" s="506"/>
      <c r="AG42" s="506"/>
      <c r="AH42" s="506"/>
      <c r="AI42" s="506"/>
      <c r="AJ42" s="516">
        <v>45885</v>
      </c>
      <c r="AK42" s="506"/>
      <c r="AL42" s="506"/>
      <c r="AM42" s="506"/>
      <c r="AN42" s="506"/>
      <c r="AO42" s="516">
        <v>45886</v>
      </c>
      <c r="AP42" s="506"/>
      <c r="AQ42" s="506"/>
      <c r="AR42" s="506"/>
      <c r="AS42" s="506"/>
      <c r="AT42" s="516">
        <v>45887</v>
      </c>
      <c r="AU42" s="506"/>
      <c r="AV42" s="506"/>
      <c r="AW42" s="506"/>
      <c r="AX42" s="506"/>
    </row>
    <row r="43" spans="2:50" ht="15.75" hidden="1" x14ac:dyDescent="0.2">
      <c r="B43" s="513"/>
      <c r="C43" s="513"/>
      <c r="D43" s="513"/>
      <c r="E43" s="513"/>
      <c r="F43" s="513"/>
      <c r="G43" s="513"/>
      <c r="H43" s="513"/>
      <c r="I43" s="207"/>
      <c r="J43" s="207"/>
      <c r="K43" s="207"/>
      <c r="L43" s="207"/>
      <c r="M43" s="207"/>
      <c r="N43" s="501"/>
      <c r="O43" s="515"/>
      <c r="P43" s="516" t="s">
        <v>163</v>
      </c>
      <c r="Q43" s="506"/>
      <c r="R43" s="506"/>
      <c r="S43" s="506"/>
      <c r="T43" s="506"/>
      <c r="U43" s="516" t="s">
        <v>164</v>
      </c>
      <c r="V43" s="506"/>
      <c r="W43" s="506"/>
      <c r="X43" s="506"/>
      <c r="Y43" s="506"/>
      <c r="Z43" s="516" t="s">
        <v>165</v>
      </c>
      <c r="AA43" s="506"/>
      <c r="AB43" s="506"/>
      <c r="AC43" s="506"/>
      <c r="AD43" s="506"/>
      <c r="AE43" s="516" t="s">
        <v>162</v>
      </c>
      <c r="AF43" s="506"/>
      <c r="AG43" s="506"/>
      <c r="AH43" s="506"/>
      <c r="AI43" s="506"/>
      <c r="AJ43" s="516" t="s">
        <v>166</v>
      </c>
      <c r="AK43" s="506"/>
      <c r="AL43" s="506"/>
      <c r="AM43" s="506"/>
      <c r="AN43" s="506"/>
      <c r="AO43" s="516" t="s">
        <v>167</v>
      </c>
      <c r="AP43" s="506"/>
      <c r="AQ43" s="506"/>
      <c r="AR43" s="506"/>
      <c r="AS43" s="506"/>
      <c r="AT43" s="516" t="s">
        <v>168</v>
      </c>
      <c r="AU43" s="506"/>
      <c r="AV43" s="506"/>
      <c r="AW43" s="506"/>
      <c r="AX43" s="506"/>
    </row>
    <row r="44" spans="2:50" hidden="1" x14ac:dyDescent="0.2">
      <c r="B44" s="501" t="s">
        <v>157</v>
      </c>
      <c r="C44" s="501" t="s">
        <v>149</v>
      </c>
      <c r="D44" s="501"/>
      <c r="E44" s="501" t="s">
        <v>151</v>
      </c>
      <c r="F44" s="501"/>
      <c r="G44" s="501"/>
      <c r="H44" s="502" t="s">
        <v>158</v>
      </c>
      <c r="I44" s="505" t="s">
        <v>227</v>
      </c>
      <c r="J44" s="505"/>
      <c r="K44" s="505"/>
      <c r="L44" s="505" t="s">
        <v>158</v>
      </c>
      <c r="M44" s="505" t="s">
        <v>170</v>
      </c>
      <c r="N44" s="501"/>
      <c r="O44" s="501" t="s">
        <v>160</v>
      </c>
      <c r="P44" s="497" t="s">
        <v>154</v>
      </c>
      <c r="Q44" s="498"/>
      <c r="R44" s="498"/>
      <c r="S44" s="499"/>
      <c r="T44" s="501" t="s">
        <v>158</v>
      </c>
      <c r="U44" s="497" t="s">
        <v>154</v>
      </c>
      <c r="V44" s="498"/>
      <c r="W44" s="498"/>
      <c r="X44" s="499"/>
      <c r="Y44" s="501" t="s">
        <v>158</v>
      </c>
      <c r="Z44" s="497" t="s">
        <v>154</v>
      </c>
      <c r="AA44" s="498"/>
      <c r="AB44" s="498"/>
      <c r="AC44" s="499"/>
      <c r="AD44" s="501" t="s">
        <v>158</v>
      </c>
      <c r="AE44" s="497" t="s">
        <v>154</v>
      </c>
      <c r="AF44" s="498"/>
      <c r="AG44" s="498"/>
      <c r="AH44" s="499"/>
      <c r="AI44" s="501" t="s">
        <v>158</v>
      </c>
      <c r="AJ44" s="497" t="s">
        <v>154</v>
      </c>
      <c r="AK44" s="498"/>
      <c r="AL44" s="498"/>
      <c r="AM44" s="499"/>
      <c r="AN44" s="501" t="s">
        <v>158</v>
      </c>
      <c r="AO44" s="497" t="s">
        <v>154</v>
      </c>
      <c r="AP44" s="498"/>
      <c r="AQ44" s="498"/>
      <c r="AR44" s="499"/>
      <c r="AS44" s="501" t="s">
        <v>158</v>
      </c>
      <c r="AT44" s="497" t="s">
        <v>154</v>
      </c>
      <c r="AU44" s="498"/>
      <c r="AV44" s="498"/>
      <c r="AW44" s="499"/>
      <c r="AX44" s="501" t="s">
        <v>158</v>
      </c>
    </row>
    <row r="45" spans="2:50" hidden="1" x14ac:dyDescent="0.2">
      <c r="B45" s="501"/>
      <c r="C45" s="501"/>
      <c r="D45" s="501"/>
      <c r="E45" s="501" t="s">
        <v>150</v>
      </c>
      <c r="F45" s="501"/>
      <c r="G45" s="501"/>
      <c r="H45" s="503"/>
      <c r="I45" s="505" t="s">
        <v>150</v>
      </c>
      <c r="J45" s="505"/>
      <c r="K45" s="505"/>
      <c r="L45" s="505"/>
      <c r="M45" s="505"/>
      <c r="N45" s="501"/>
      <c r="O45" s="501"/>
      <c r="P45" s="497" t="s">
        <v>155</v>
      </c>
      <c r="Q45" s="498"/>
      <c r="R45" s="498"/>
      <c r="S45" s="499"/>
      <c r="T45" s="501"/>
      <c r="U45" s="497" t="s">
        <v>155</v>
      </c>
      <c r="V45" s="498"/>
      <c r="W45" s="498"/>
      <c r="X45" s="499"/>
      <c r="Y45" s="501"/>
      <c r="Z45" s="497" t="s">
        <v>155</v>
      </c>
      <c r="AA45" s="498"/>
      <c r="AB45" s="498"/>
      <c r="AC45" s="499"/>
      <c r="AD45" s="501"/>
      <c r="AE45" s="497" t="s">
        <v>155</v>
      </c>
      <c r="AF45" s="498"/>
      <c r="AG45" s="498"/>
      <c r="AH45" s="499"/>
      <c r="AI45" s="501"/>
      <c r="AJ45" s="497" t="s">
        <v>155</v>
      </c>
      <c r="AK45" s="498"/>
      <c r="AL45" s="498"/>
      <c r="AM45" s="499"/>
      <c r="AN45" s="501"/>
      <c r="AO45" s="497" t="s">
        <v>155</v>
      </c>
      <c r="AP45" s="498"/>
      <c r="AQ45" s="498"/>
      <c r="AR45" s="499"/>
      <c r="AS45" s="501"/>
      <c r="AT45" s="497" t="s">
        <v>155</v>
      </c>
      <c r="AU45" s="498"/>
      <c r="AV45" s="498"/>
      <c r="AW45" s="499"/>
      <c r="AX45" s="501"/>
    </row>
    <row r="46" spans="2:50" hidden="1" x14ac:dyDescent="0.2">
      <c r="B46" s="501"/>
      <c r="C46" s="501"/>
      <c r="D46" s="501"/>
      <c r="E46" s="98" t="s">
        <v>152</v>
      </c>
      <c r="F46" s="98" t="s">
        <v>153</v>
      </c>
      <c r="G46" s="98" t="s">
        <v>156</v>
      </c>
      <c r="H46" s="504"/>
      <c r="I46" s="206" t="s">
        <v>152</v>
      </c>
      <c r="J46" s="206" t="s">
        <v>153</v>
      </c>
      <c r="K46" s="206" t="s">
        <v>156</v>
      </c>
      <c r="L46" s="505"/>
      <c r="M46" s="505"/>
      <c r="N46" s="501"/>
      <c r="O46" s="501"/>
      <c r="P46" s="98" t="s">
        <v>152</v>
      </c>
      <c r="Q46" s="98" t="s">
        <v>153</v>
      </c>
      <c r="R46" s="98" t="s">
        <v>156</v>
      </c>
      <c r="S46" s="98" t="s">
        <v>170</v>
      </c>
      <c r="T46" s="501"/>
      <c r="U46" s="98" t="s">
        <v>152</v>
      </c>
      <c r="V46" s="98" t="s">
        <v>153</v>
      </c>
      <c r="W46" s="98" t="s">
        <v>156</v>
      </c>
      <c r="X46" s="98" t="s">
        <v>170</v>
      </c>
      <c r="Y46" s="501"/>
      <c r="Z46" s="98" t="s">
        <v>152</v>
      </c>
      <c r="AA46" s="98" t="s">
        <v>153</v>
      </c>
      <c r="AB46" s="98" t="s">
        <v>156</v>
      </c>
      <c r="AC46" s="98" t="s">
        <v>170</v>
      </c>
      <c r="AD46" s="501"/>
      <c r="AE46" s="98" t="s">
        <v>152</v>
      </c>
      <c r="AF46" s="98" t="s">
        <v>153</v>
      </c>
      <c r="AG46" s="98" t="s">
        <v>156</v>
      </c>
      <c r="AH46" s="98" t="s">
        <v>170</v>
      </c>
      <c r="AI46" s="501"/>
      <c r="AJ46" s="98" t="s">
        <v>152</v>
      </c>
      <c r="AK46" s="98" t="s">
        <v>153</v>
      </c>
      <c r="AL46" s="98" t="s">
        <v>156</v>
      </c>
      <c r="AM46" s="98" t="s">
        <v>170</v>
      </c>
      <c r="AN46" s="501"/>
      <c r="AO46" s="98" t="s">
        <v>152</v>
      </c>
      <c r="AP46" s="98" t="s">
        <v>153</v>
      </c>
      <c r="AQ46" s="98" t="s">
        <v>156</v>
      </c>
      <c r="AR46" s="98" t="s">
        <v>170</v>
      </c>
      <c r="AS46" s="501"/>
      <c r="AT46" s="98" t="s">
        <v>152</v>
      </c>
      <c r="AU46" s="98" t="s">
        <v>153</v>
      </c>
      <c r="AV46" s="98" t="s">
        <v>156</v>
      </c>
      <c r="AW46" s="98" t="s">
        <v>170</v>
      </c>
      <c r="AX46" s="501"/>
    </row>
    <row r="47" spans="2:50" hidden="1" x14ac:dyDescent="0.2">
      <c r="B47" s="506" t="s">
        <v>137</v>
      </c>
      <c r="C47" s="201">
        <v>1</v>
      </c>
      <c r="D47" s="201" t="s">
        <v>413</v>
      </c>
      <c r="E47" s="201">
        <v>17</v>
      </c>
      <c r="F47" s="201">
        <v>2000</v>
      </c>
      <c r="G47" s="276">
        <f>F47/E47</f>
        <v>117.64705882352941</v>
      </c>
      <c r="H47" s="500">
        <f>AVERAGE(G47:G61)</f>
        <v>118.54847494553377</v>
      </c>
      <c r="I47" s="172">
        <f t="shared" ref="I47:I61" si="37">AVERAGE(P47,U47,Z47,AE47,AJ47,AO47,AT47)</f>
        <v>17</v>
      </c>
      <c r="J47" s="172">
        <f>AVERAGE(Q47,V47,AA47,AF47,AK47,AP47,AU47)</f>
        <v>1869.5773287057732</v>
      </c>
      <c r="K47" s="173">
        <f>AVERAGE(R47,W47,AB47,AG47,AL47,AQ47,AV47)</f>
        <v>109.97513698269255</v>
      </c>
      <c r="L47" s="525">
        <f>IFERROR(AVERAGE(K47:K61),"-")</f>
        <v>110.52372835985699</v>
      </c>
      <c r="M47" s="172">
        <f>RANK(K47, K$47:K$61)</f>
        <v>8</v>
      </c>
      <c r="N47" s="501"/>
      <c r="O47" s="501"/>
      <c r="P47" s="329">
        <v>17</v>
      </c>
      <c r="Q47" s="170">
        <v>1891.0344827586171</v>
      </c>
      <c r="R47" s="330">
        <f>IFERROR(Q47/P47,"")</f>
        <v>111.23732251521277</v>
      </c>
      <c r="S47" s="329">
        <f>IFERROR(RANK(R47, R$47:R$61),"")</f>
        <v>8</v>
      </c>
      <c r="T47" s="500">
        <f>AVERAGE(R47:R61)</f>
        <v>110.04848284727697</v>
      </c>
      <c r="U47" s="329">
        <v>17</v>
      </c>
      <c r="V47" s="170">
        <v>1859.9999999999964</v>
      </c>
      <c r="W47" s="330">
        <f>IFERROR(V47/U47,"")</f>
        <v>109.41176470588213</v>
      </c>
      <c r="X47" s="329">
        <f>IFERROR(RANK(W47, W$47:W$61),"")</f>
        <v>9</v>
      </c>
      <c r="Y47" s="500">
        <f>AVERAGE(W47:W61)</f>
        <v>109.85541982426857</v>
      </c>
      <c r="Z47" s="329">
        <v>17</v>
      </c>
      <c r="AA47" s="170">
        <v>1917.4999999999939</v>
      </c>
      <c r="AB47" s="330">
        <f>IFERROR(AA47/Z47,"")</f>
        <v>112.79411764705846</v>
      </c>
      <c r="AC47" s="329">
        <f>IFERROR(RANK(AB47, AB$47:AB$61),"")</f>
        <v>7</v>
      </c>
      <c r="AD47" s="500">
        <f>AVERAGE(AB47:AB61)</f>
        <v>110.75988641067023</v>
      </c>
      <c r="AE47" s="329">
        <v>17</v>
      </c>
      <c r="AF47" s="170">
        <v>1867.1999999999948</v>
      </c>
      <c r="AG47" s="330">
        <f>IFERROR(AF47/AE47,"")</f>
        <v>109.83529411764675</v>
      </c>
      <c r="AH47" s="329">
        <f>IFERROR(RANK(AG47, AG$47:AG$61),"")</f>
        <v>8</v>
      </c>
      <c r="AI47" s="500">
        <f>AVERAGE(AG47:AG61)</f>
        <v>110.2799792729322</v>
      </c>
      <c r="AJ47" s="329">
        <v>17</v>
      </c>
      <c r="AK47" s="170">
        <v>1849.9999999999968</v>
      </c>
      <c r="AL47" s="330">
        <f>IFERROR(AK47/AJ47,"")</f>
        <v>108.82352941176453</v>
      </c>
      <c r="AM47" s="329">
        <f>IFERROR(RANK(AL47, AL$47:AL$61),"")</f>
        <v>9</v>
      </c>
      <c r="AN47" s="500">
        <f>AVERAGE(AL47:AL61)</f>
        <v>110.52571719649454</v>
      </c>
      <c r="AO47" s="329">
        <v>17</v>
      </c>
      <c r="AP47" s="170">
        <v>1858.1818181818157</v>
      </c>
      <c r="AQ47" s="330">
        <f>IFERROR(AP47/AO47,"")</f>
        <v>109.30481283422445</v>
      </c>
      <c r="AR47" s="329">
        <f>IFERROR(RANK(AQ47, AQ$47:AQ$61),"")</f>
        <v>8</v>
      </c>
      <c r="AS47" s="500">
        <f>AVERAGE(AQ47:AQ61)</f>
        <v>108.93688902803521</v>
      </c>
      <c r="AT47" s="329">
        <v>17</v>
      </c>
      <c r="AU47" s="170">
        <v>1843.1249999999975</v>
      </c>
      <c r="AV47" s="330">
        <f>IFERROR(AU47/AT47,"")</f>
        <v>108.41911764705867</v>
      </c>
      <c r="AW47" s="329">
        <f>IFERROR(RANK(AV47, AV$47:AV$61),"")</f>
        <v>8</v>
      </c>
      <c r="AX47" s="500">
        <f>AVERAGE(AV47:AV61)</f>
        <v>109.30824602244705</v>
      </c>
    </row>
    <row r="48" spans="2:50" hidden="1" x14ac:dyDescent="0.2">
      <c r="B48" s="506"/>
      <c r="C48" s="201">
        <v>2</v>
      </c>
      <c r="D48" s="201" t="s">
        <v>414</v>
      </c>
      <c r="E48" s="201">
        <v>16</v>
      </c>
      <c r="F48" s="201">
        <v>2000</v>
      </c>
      <c r="G48" s="276">
        <f t="shared" ref="G48:G61" si="38">F48/E48</f>
        <v>125</v>
      </c>
      <c r="H48" s="500"/>
      <c r="I48" s="172">
        <f t="shared" si="37"/>
        <v>16</v>
      </c>
      <c r="J48" s="172">
        <f t="shared" ref="J48:J61" si="39">AVERAGE(Q48,V48,AA48,AF48,AK48,AP48,AU48)</f>
        <v>1855.4811367499185</v>
      </c>
      <c r="K48" s="173">
        <f t="shared" ref="K48:K61" si="40">AVERAGE(R48,W48,AB48,AG48,AL48,AQ48,AV48)</f>
        <v>115.96757104686991</v>
      </c>
      <c r="L48" s="525"/>
      <c r="M48" s="172">
        <f t="shared" ref="M48:M61" si="41">RANK(K48, K$47:K$61)</f>
        <v>4</v>
      </c>
      <c r="N48" s="501"/>
      <c r="O48" s="501"/>
      <c r="P48" s="329">
        <v>16</v>
      </c>
      <c r="Q48" s="170">
        <v>1866.9565217391328</v>
      </c>
      <c r="R48" s="330">
        <f t="shared" ref="R48:R61" si="42">IFERROR(Q48/P48,"")</f>
        <v>116.6847826086958</v>
      </c>
      <c r="S48" s="329">
        <f t="shared" ref="S48:S61" si="43">IFERROR(RANK(R48, R$47:R$61),"")</f>
        <v>3</v>
      </c>
      <c r="T48" s="500"/>
      <c r="U48" s="329">
        <v>16</v>
      </c>
      <c r="V48" s="170">
        <v>1849.0909090909111</v>
      </c>
      <c r="W48" s="330">
        <f t="shared" ref="W48:W61" si="44">IFERROR(V48/U48,"")</f>
        <v>115.56818181818194</v>
      </c>
      <c r="X48" s="329">
        <f t="shared" ref="X48:X61" si="45">IFERROR(RANK(W48, W$47:W$61),"")</f>
        <v>6</v>
      </c>
      <c r="Y48" s="500"/>
      <c r="Z48" s="329">
        <v>16</v>
      </c>
      <c r="AA48" s="170">
        <v>1840.0000000000014</v>
      </c>
      <c r="AB48" s="330">
        <f t="shared" ref="AB48:AB61" si="46">IFERROR(AA48/Z48,"")</f>
        <v>115.00000000000009</v>
      </c>
      <c r="AC48" s="329">
        <f t="shared" ref="AC48:AC61" si="47">IFERROR(RANK(AB48, AB$47:AB$61),"")</f>
        <v>6</v>
      </c>
      <c r="AD48" s="500"/>
      <c r="AE48" s="329">
        <v>16</v>
      </c>
      <c r="AF48" s="170">
        <v>1858.9285714285727</v>
      </c>
      <c r="AG48" s="330">
        <f t="shared" ref="AG48:AG61" si="48">IFERROR(AF48/AE48,"")</f>
        <v>116.18303571428579</v>
      </c>
      <c r="AH48" s="329">
        <f t="shared" ref="AH48:AH61" si="49">IFERROR(RANK(AG48, AG$47:AG$61),"")</f>
        <v>5</v>
      </c>
      <c r="AI48" s="500"/>
      <c r="AJ48" s="329">
        <v>16</v>
      </c>
      <c r="AK48" s="170">
        <v>1859.062500000002</v>
      </c>
      <c r="AL48" s="330">
        <f t="shared" ref="AL48:AL61" si="50">IFERROR(AK48/AJ48,"")</f>
        <v>116.19140625000013</v>
      </c>
      <c r="AM48" s="329">
        <f t="shared" ref="AM48:AM61" si="51">IFERROR(RANK(AL48, AL$47:AL$61),"")</f>
        <v>4</v>
      </c>
      <c r="AN48" s="500"/>
      <c r="AO48" s="329">
        <v>16</v>
      </c>
      <c r="AP48" s="170">
        <v>1845.6338028168996</v>
      </c>
      <c r="AQ48" s="330">
        <f t="shared" ref="AQ48:AQ61" si="52">IFERROR(AP48/AO48,"")</f>
        <v>115.35211267605622</v>
      </c>
      <c r="AR48" s="329">
        <f t="shared" ref="AR48:AR61" si="53">IFERROR(RANK(AQ48, AQ$47:AQ$61),"")</f>
        <v>4</v>
      </c>
      <c r="AS48" s="500"/>
      <c r="AT48" s="329">
        <v>16</v>
      </c>
      <c r="AU48" s="170">
        <v>1868.695652173911</v>
      </c>
      <c r="AV48" s="330">
        <f t="shared" ref="AV48:AV61" si="54">IFERROR(AU48/AT48,"")</f>
        <v>116.79347826086943</v>
      </c>
      <c r="AW48" s="329">
        <f t="shared" ref="AW48:AW61" si="55">IFERROR(RANK(AV48, AV$47:AV$61),"")</f>
        <v>3</v>
      </c>
      <c r="AX48" s="500"/>
    </row>
    <row r="49" spans="2:50" hidden="1" x14ac:dyDescent="0.2">
      <c r="B49" s="506"/>
      <c r="C49" s="201">
        <v>3</v>
      </c>
      <c r="D49" s="201" t="s">
        <v>415</v>
      </c>
      <c r="E49" s="201">
        <v>18</v>
      </c>
      <c r="F49" s="201">
        <v>2000</v>
      </c>
      <c r="G49" s="276">
        <f t="shared" si="38"/>
        <v>111.11111111111111</v>
      </c>
      <c r="H49" s="500"/>
      <c r="I49" s="172">
        <f t="shared" si="37"/>
        <v>18</v>
      </c>
      <c r="J49" s="172">
        <f t="shared" si="39"/>
        <v>1854.6300005260553</v>
      </c>
      <c r="K49" s="173">
        <f t="shared" si="40"/>
        <v>103.0350000292253</v>
      </c>
      <c r="L49" s="525"/>
      <c r="M49" s="172">
        <f t="shared" si="41"/>
        <v>12</v>
      </c>
      <c r="N49" s="501"/>
      <c r="O49" s="501"/>
      <c r="P49" s="329">
        <v>18</v>
      </c>
      <c r="Q49" s="170">
        <v>1860.8571428571411</v>
      </c>
      <c r="R49" s="330">
        <f t="shared" si="42"/>
        <v>103.38095238095228</v>
      </c>
      <c r="S49" s="329">
        <f t="shared" si="43"/>
        <v>12</v>
      </c>
      <c r="T49" s="500"/>
      <c r="U49" s="329">
        <v>18</v>
      </c>
      <c r="V49" s="170">
        <v>1844.5454545454566</v>
      </c>
      <c r="W49" s="330">
        <f t="shared" si="44"/>
        <v>102.47474747474759</v>
      </c>
      <c r="X49" s="329">
        <f t="shared" si="45"/>
        <v>12</v>
      </c>
      <c r="Y49" s="500"/>
      <c r="Z49" s="329">
        <v>18</v>
      </c>
      <c r="AA49" s="170">
        <v>1855.789473684212</v>
      </c>
      <c r="AB49" s="330">
        <f t="shared" si="46"/>
        <v>103.09941520467845</v>
      </c>
      <c r="AC49" s="329">
        <f t="shared" si="47"/>
        <v>11</v>
      </c>
      <c r="AD49" s="500"/>
      <c r="AE49" s="329">
        <v>18</v>
      </c>
      <c r="AF49" s="170">
        <v>1856.7857142857156</v>
      </c>
      <c r="AG49" s="330">
        <f t="shared" si="48"/>
        <v>103.15476190476198</v>
      </c>
      <c r="AH49" s="329">
        <f t="shared" si="49"/>
        <v>11</v>
      </c>
      <c r="AI49" s="500"/>
      <c r="AJ49" s="329">
        <v>18</v>
      </c>
      <c r="AK49" s="170">
        <v>1847.812500000002</v>
      </c>
      <c r="AL49" s="330">
        <f t="shared" si="50"/>
        <v>102.65625000000011</v>
      </c>
      <c r="AM49" s="329">
        <f t="shared" si="51"/>
        <v>12</v>
      </c>
      <c r="AN49" s="500"/>
      <c r="AO49" s="329">
        <v>18</v>
      </c>
      <c r="AP49" s="170">
        <v>1856.6197183098573</v>
      </c>
      <c r="AQ49" s="330">
        <f t="shared" si="52"/>
        <v>103.14553990610318</v>
      </c>
      <c r="AR49" s="329">
        <f t="shared" si="53"/>
        <v>10</v>
      </c>
      <c r="AS49" s="500"/>
      <c r="AT49" s="329">
        <v>18</v>
      </c>
      <c r="AU49" s="170">
        <v>1860.0000000000023</v>
      </c>
      <c r="AV49" s="330">
        <f t="shared" si="54"/>
        <v>103.33333333333346</v>
      </c>
      <c r="AW49" s="329">
        <f t="shared" si="55"/>
        <v>10</v>
      </c>
      <c r="AX49" s="500"/>
    </row>
    <row r="50" spans="2:50" hidden="1" x14ac:dyDescent="0.2">
      <c r="B50" s="506"/>
      <c r="C50" s="201">
        <v>4</v>
      </c>
      <c r="D50" s="201" t="s">
        <v>416</v>
      </c>
      <c r="E50" s="201">
        <v>17</v>
      </c>
      <c r="F50" s="201">
        <v>2000</v>
      </c>
      <c r="G50" s="276">
        <f t="shared" si="38"/>
        <v>117.64705882352941</v>
      </c>
      <c r="H50" s="500"/>
      <c r="I50" s="172">
        <f t="shared" si="37"/>
        <v>17</v>
      </c>
      <c r="J50" s="172">
        <f t="shared" si="39"/>
        <v>1852.5452112536502</v>
      </c>
      <c r="K50" s="173">
        <f t="shared" si="40"/>
        <v>108.97324772080296</v>
      </c>
      <c r="L50" s="525"/>
      <c r="M50" s="172">
        <f t="shared" si="41"/>
        <v>11</v>
      </c>
      <c r="N50" s="501"/>
      <c r="O50" s="501"/>
      <c r="P50" s="329">
        <v>17</v>
      </c>
      <c r="Q50" s="170">
        <v>1849.1489361702131</v>
      </c>
      <c r="R50" s="330">
        <f t="shared" si="42"/>
        <v>108.77346683354195</v>
      </c>
      <c r="S50" s="329">
        <f t="shared" si="43"/>
        <v>10</v>
      </c>
      <c r="T50" s="500"/>
      <c r="U50" s="329">
        <v>17</v>
      </c>
      <c r="V50" s="170">
        <v>1853.3333333333333</v>
      </c>
      <c r="W50" s="330">
        <f t="shared" si="44"/>
        <v>109.01960784313725</v>
      </c>
      <c r="X50" s="329">
        <f t="shared" si="45"/>
        <v>10</v>
      </c>
      <c r="Y50" s="500"/>
      <c r="Z50" s="329">
        <v>17</v>
      </c>
      <c r="AA50" s="170">
        <v>1844.4705882352937</v>
      </c>
      <c r="AB50" s="330">
        <f t="shared" si="46"/>
        <v>108.49826989619375</v>
      </c>
      <c r="AC50" s="329">
        <f t="shared" si="47"/>
        <v>10</v>
      </c>
      <c r="AD50" s="500"/>
      <c r="AE50" s="329">
        <v>17</v>
      </c>
      <c r="AF50" s="170">
        <v>1855.3246753246742</v>
      </c>
      <c r="AG50" s="330">
        <f t="shared" si="48"/>
        <v>109.13674560733378</v>
      </c>
      <c r="AH50" s="329">
        <f t="shared" si="49"/>
        <v>9</v>
      </c>
      <c r="AI50" s="500"/>
      <c r="AJ50" s="329">
        <v>17</v>
      </c>
      <c r="AK50" s="170">
        <v>1846.8292682926824</v>
      </c>
      <c r="AL50" s="330">
        <f t="shared" si="50"/>
        <v>108.6370157819225</v>
      </c>
      <c r="AM50" s="329">
        <f t="shared" si="51"/>
        <v>10</v>
      </c>
      <c r="AN50" s="500"/>
      <c r="AO50" s="329">
        <v>17</v>
      </c>
      <c r="AP50" s="170">
        <v>1860.0000000000002</v>
      </c>
      <c r="AQ50" s="330">
        <f t="shared" si="52"/>
        <v>109.41176470588236</v>
      </c>
      <c r="AR50" s="329">
        <f t="shared" si="53"/>
        <v>7</v>
      </c>
      <c r="AS50" s="500"/>
      <c r="AT50" s="329">
        <v>17</v>
      </c>
      <c r="AU50" s="170">
        <v>1858.7096774193551</v>
      </c>
      <c r="AV50" s="330">
        <f t="shared" si="54"/>
        <v>109.33586337760913</v>
      </c>
      <c r="AW50" s="329">
        <f t="shared" si="55"/>
        <v>7</v>
      </c>
      <c r="AX50" s="500"/>
    </row>
    <row r="51" spans="2:50" hidden="1" x14ac:dyDescent="0.2">
      <c r="B51" s="506"/>
      <c r="C51" s="201">
        <v>5</v>
      </c>
      <c r="D51" s="201" t="s">
        <v>417</v>
      </c>
      <c r="E51" s="201">
        <v>20</v>
      </c>
      <c r="F51" s="201">
        <v>2000</v>
      </c>
      <c r="G51" s="276">
        <f t="shared" si="38"/>
        <v>100</v>
      </c>
      <c r="H51" s="500"/>
      <c r="I51" s="172">
        <f t="shared" si="37"/>
        <v>20</v>
      </c>
      <c r="J51" s="172">
        <f t="shared" si="39"/>
        <v>1849.3261919207146</v>
      </c>
      <c r="K51" s="173">
        <f t="shared" si="40"/>
        <v>92.466309596035742</v>
      </c>
      <c r="L51" s="525"/>
      <c r="M51" s="172">
        <f t="shared" si="41"/>
        <v>14</v>
      </c>
      <c r="N51" s="501"/>
      <c r="O51" s="501"/>
      <c r="P51" s="329">
        <v>20</v>
      </c>
      <c r="Q51" s="170">
        <v>1851.8181818181831</v>
      </c>
      <c r="R51" s="330">
        <f t="shared" si="42"/>
        <v>92.59090909090915</v>
      </c>
      <c r="S51" s="329">
        <f t="shared" si="43"/>
        <v>14</v>
      </c>
      <c r="T51" s="500"/>
      <c r="U51" s="329">
        <v>20</v>
      </c>
      <c r="V51" s="170">
        <v>1843.9024390243894</v>
      </c>
      <c r="W51" s="330">
        <f t="shared" si="44"/>
        <v>92.195121951219477</v>
      </c>
      <c r="X51" s="329">
        <f t="shared" si="45"/>
        <v>13</v>
      </c>
      <c r="Y51" s="500"/>
      <c r="Z51" s="329">
        <v>20</v>
      </c>
      <c r="AA51" s="170">
        <v>1852.8440366972488</v>
      </c>
      <c r="AB51" s="330">
        <f t="shared" si="46"/>
        <v>92.642201834862448</v>
      </c>
      <c r="AC51" s="329">
        <f t="shared" si="47"/>
        <v>13</v>
      </c>
      <c r="AD51" s="500"/>
      <c r="AE51" s="329">
        <v>20</v>
      </c>
      <c r="AF51" s="170">
        <v>1850.810810810812</v>
      </c>
      <c r="AG51" s="330">
        <f t="shared" si="48"/>
        <v>92.540540540540604</v>
      </c>
      <c r="AH51" s="329">
        <f t="shared" si="49"/>
        <v>13</v>
      </c>
      <c r="AI51" s="500"/>
      <c r="AJ51" s="329">
        <v>20</v>
      </c>
      <c r="AK51" s="170">
        <v>1855.16129032258</v>
      </c>
      <c r="AL51" s="330">
        <f t="shared" si="50"/>
        <v>92.758064516128997</v>
      </c>
      <c r="AM51" s="329">
        <f t="shared" si="51"/>
        <v>13</v>
      </c>
      <c r="AN51" s="500"/>
      <c r="AO51" s="329">
        <v>20</v>
      </c>
      <c r="AP51" s="170">
        <v>1845.6338028169016</v>
      </c>
      <c r="AQ51" s="330">
        <f t="shared" si="52"/>
        <v>92.281690140845086</v>
      </c>
      <c r="AR51" s="329">
        <f t="shared" si="53"/>
        <v>12</v>
      </c>
      <c r="AS51" s="500"/>
      <c r="AT51" s="329">
        <v>20</v>
      </c>
      <c r="AU51" s="170">
        <v>1845.1127819548874</v>
      </c>
      <c r="AV51" s="330">
        <f t="shared" si="54"/>
        <v>92.255639097744364</v>
      </c>
      <c r="AW51" s="329">
        <f t="shared" si="55"/>
        <v>12</v>
      </c>
      <c r="AX51" s="500"/>
    </row>
    <row r="52" spans="2:50" hidden="1" x14ac:dyDescent="0.2">
      <c r="B52" s="506"/>
      <c r="C52" s="201">
        <v>6</v>
      </c>
      <c r="D52" s="201" t="s">
        <v>418</v>
      </c>
      <c r="E52" s="201">
        <v>16</v>
      </c>
      <c r="F52" s="201">
        <v>2000</v>
      </c>
      <c r="G52" s="276">
        <f t="shared" si="38"/>
        <v>125</v>
      </c>
      <c r="H52" s="500"/>
      <c r="I52" s="172">
        <f t="shared" si="37"/>
        <v>16</v>
      </c>
      <c r="J52" s="172">
        <f t="shared" si="39"/>
        <v>1848.9237383867728</v>
      </c>
      <c r="K52" s="173">
        <f t="shared" si="40"/>
        <v>115.5577336491733</v>
      </c>
      <c r="L52" s="525"/>
      <c r="M52" s="172">
        <f t="shared" si="41"/>
        <v>6</v>
      </c>
      <c r="N52" s="501"/>
      <c r="O52" s="501"/>
      <c r="P52" s="329">
        <v>16</v>
      </c>
      <c r="Q52" s="170">
        <v>1846.3917525773195</v>
      </c>
      <c r="R52" s="330">
        <f t="shared" si="42"/>
        <v>115.39948453608247</v>
      </c>
      <c r="S52" s="329">
        <f t="shared" si="43"/>
        <v>7</v>
      </c>
      <c r="T52" s="500"/>
      <c r="U52" s="329">
        <v>16</v>
      </c>
      <c r="V52" s="170">
        <v>1852.3529411764705</v>
      </c>
      <c r="W52" s="330">
        <f t="shared" si="44"/>
        <v>115.77205882352941</v>
      </c>
      <c r="X52" s="329">
        <f t="shared" si="45"/>
        <v>5</v>
      </c>
      <c r="Y52" s="500"/>
      <c r="Z52" s="329">
        <v>16</v>
      </c>
      <c r="AA52" s="170">
        <v>1862.0454545454552</v>
      </c>
      <c r="AB52" s="330">
        <f t="shared" si="46"/>
        <v>116.37784090909095</v>
      </c>
      <c r="AC52" s="329">
        <f t="shared" si="47"/>
        <v>4</v>
      </c>
      <c r="AD52" s="500"/>
      <c r="AE52" s="329">
        <v>16</v>
      </c>
      <c r="AF52" s="170">
        <v>1848.8571428571422</v>
      </c>
      <c r="AG52" s="330">
        <f t="shared" si="48"/>
        <v>115.55357142857139</v>
      </c>
      <c r="AH52" s="329">
        <f t="shared" si="49"/>
        <v>6</v>
      </c>
      <c r="AI52" s="500"/>
      <c r="AJ52" s="329">
        <v>16</v>
      </c>
      <c r="AK52" s="170">
        <v>1845.0000000000011</v>
      </c>
      <c r="AL52" s="330">
        <f t="shared" si="50"/>
        <v>115.31250000000007</v>
      </c>
      <c r="AM52" s="329">
        <f t="shared" si="51"/>
        <v>6</v>
      </c>
      <c r="AN52" s="500"/>
      <c r="AO52" s="329">
        <v>16</v>
      </c>
      <c r="AP52" s="170">
        <v>1843.1249999999998</v>
      </c>
      <c r="AQ52" s="330">
        <f t="shared" si="52"/>
        <v>115.19531249999999</v>
      </c>
      <c r="AR52" s="329">
        <f t="shared" si="53"/>
        <v>5</v>
      </c>
      <c r="AS52" s="500"/>
      <c r="AT52" s="329">
        <v>16</v>
      </c>
      <c r="AU52" s="170">
        <v>1844.69387755102</v>
      </c>
      <c r="AV52" s="330">
        <f t="shared" si="54"/>
        <v>115.29336734693875</v>
      </c>
      <c r="AW52" s="329">
        <f t="shared" si="55"/>
        <v>5</v>
      </c>
      <c r="AX52" s="500"/>
    </row>
    <row r="53" spans="2:50" hidden="1" x14ac:dyDescent="0.2">
      <c r="B53" s="506"/>
      <c r="C53" s="201">
        <v>7</v>
      </c>
      <c r="D53" s="201" t="s">
        <v>419</v>
      </c>
      <c r="E53" s="201">
        <v>17</v>
      </c>
      <c r="F53" s="201">
        <v>2000</v>
      </c>
      <c r="G53" s="276">
        <f t="shared" si="38"/>
        <v>117.64705882352941</v>
      </c>
      <c r="H53" s="500"/>
      <c r="I53" s="172">
        <f t="shared" si="37"/>
        <v>17</v>
      </c>
      <c r="J53" s="172">
        <f t="shared" si="39"/>
        <v>1857.9105634978639</v>
      </c>
      <c r="K53" s="173">
        <f t="shared" si="40"/>
        <v>109.28885667634493</v>
      </c>
      <c r="L53" s="525"/>
      <c r="M53" s="172">
        <f t="shared" si="41"/>
        <v>9</v>
      </c>
      <c r="N53" s="501"/>
      <c r="O53" s="501"/>
      <c r="P53" s="329">
        <v>17</v>
      </c>
      <c r="Q53" s="170">
        <v>1846.2295081967206</v>
      </c>
      <c r="R53" s="330">
        <f t="shared" si="42"/>
        <v>108.60173577627768</v>
      </c>
      <c r="S53" s="329">
        <f t="shared" si="43"/>
        <v>11</v>
      </c>
      <c r="T53" s="500"/>
      <c r="U53" s="329">
        <v>17</v>
      </c>
      <c r="V53" s="170">
        <v>1867.2727272727273</v>
      </c>
      <c r="W53" s="330">
        <f t="shared" si="44"/>
        <v>109.83957219251337</v>
      </c>
      <c r="X53" s="329">
        <f t="shared" si="45"/>
        <v>7</v>
      </c>
      <c r="Y53" s="500"/>
      <c r="Z53" s="329">
        <v>17</v>
      </c>
      <c r="AA53" s="170">
        <v>1857.9310344827575</v>
      </c>
      <c r="AB53" s="330">
        <f t="shared" si="46"/>
        <v>109.29006085192691</v>
      </c>
      <c r="AC53" s="329">
        <f t="shared" si="47"/>
        <v>9</v>
      </c>
      <c r="AD53" s="500"/>
      <c r="AE53" s="329">
        <v>17</v>
      </c>
      <c r="AF53" s="170">
        <v>1867.5000000000007</v>
      </c>
      <c r="AG53" s="330">
        <f t="shared" si="48"/>
        <v>109.85294117647062</v>
      </c>
      <c r="AH53" s="329">
        <f t="shared" si="49"/>
        <v>7</v>
      </c>
      <c r="AI53" s="500"/>
      <c r="AJ53" s="329">
        <v>17</v>
      </c>
      <c r="AK53" s="170">
        <v>1856.3265306122455</v>
      </c>
      <c r="AL53" s="330">
        <f t="shared" si="50"/>
        <v>109.19567827130857</v>
      </c>
      <c r="AM53" s="329">
        <f t="shared" si="51"/>
        <v>8</v>
      </c>
      <c r="AN53" s="500"/>
      <c r="AO53" s="329">
        <v>17</v>
      </c>
      <c r="AP53" s="170">
        <v>1844.3076923076919</v>
      </c>
      <c r="AQ53" s="330">
        <f t="shared" si="52"/>
        <v>108.48868778280541</v>
      </c>
      <c r="AR53" s="329">
        <f t="shared" si="53"/>
        <v>9</v>
      </c>
      <c r="AS53" s="500"/>
      <c r="AT53" s="329">
        <v>17</v>
      </c>
      <c r="AU53" s="170">
        <v>1865.8064516129027</v>
      </c>
      <c r="AV53" s="330">
        <f t="shared" si="54"/>
        <v>109.75332068311192</v>
      </c>
      <c r="AW53" s="329">
        <f t="shared" si="55"/>
        <v>6</v>
      </c>
      <c r="AX53" s="500"/>
    </row>
    <row r="54" spans="2:50" hidden="1" x14ac:dyDescent="0.2">
      <c r="B54" s="506"/>
      <c r="C54" s="201">
        <v>8</v>
      </c>
      <c r="D54" s="201" t="s">
        <v>420</v>
      </c>
      <c r="E54" s="201">
        <v>16</v>
      </c>
      <c r="F54" s="201">
        <v>2000</v>
      </c>
      <c r="G54" s="276">
        <f t="shared" si="38"/>
        <v>125</v>
      </c>
      <c r="H54" s="500"/>
      <c r="I54" s="172">
        <f t="shared" si="37"/>
        <v>16</v>
      </c>
      <c r="J54" s="172">
        <f t="shared" si="39"/>
        <v>1847.2727272727293</v>
      </c>
      <c r="K54" s="173">
        <f t="shared" si="40"/>
        <v>115.45454545454558</v>
      </c>
      <c r="L54" s="525"/>
      <c r="M54" s="172">
        <f t="shared" si="41"/>
        <v>7</v>
      </c>
      <c r="N54" s="501"/>
      <c r="O54" s="501"/>
      <c r="P54" s="329">
        <v>16</v>
      </c>
      <c r="Q54" s="170">
        <v>1847.2727272727293</v>
      </c>
      <c r="R54" s="330">
        <f t="shared" si="42"/>
        <v>115.45454545454558</v>
      </c>
      <c r="S54" s="329">
        <f t="shared" si="43"/>
        <v>6</v>
      </c>
      <c r="T54" s="500"/>
      <c r="U54" s="331"/>
      <c r="V54" s="332"/>
      <c r="W54" s="333" t="str">
        <f t="shared" si="44"/>
        <v/>
      </c>
      <c r="X54" s="331" t="str">
        <f t="shared" si="45"/>
        <v/>
      </c>
      <c r="Y54" s="500"/>
      <c r="Z54" s="331"/>
      <c r="AA54" s="332"/>
      <c r="AB54" s="333" t="str">
        <f t="shared" si="46"/>
        <v/>
      </c>
      <c r="AC54" s="331" t="str">
        <f t="shared" si="47"/>
        <v/>
      </c>
      <c r="AD54" s="500"/>
      <c r="AE54" s="331"/>
      <c r="AF54" s="332"/>
      <c r="AG54" s="333" t="str">
        <f t="shared" si="48"/>
        <v/>
      </c>
      <c r="AH54" s="331" t="str">
        <f t="shared" si="49"/>
        <v/>
      </c>
      <c r="AI54" s="500"/>
      <c r="AJ54" s="331"/>
      <c r="AK54" s="332"/>
      <c r="AL54" s="333" t="str">
        <f t="shared" si="50"/>
        <v/>
      </c>
      <c r="AM54" s="331" t="str">
        <f t="shared" si="51"/>
        <v/>
      </c>
      <c r="AN54" s="500"/>
      <c r="AO54" s="331"/>
      <c r="AP54" s="332"/>
      <c r="AQ54" s="333" t="str">
        <f t="shared" si="52"/>
        <v/>
      </c>
      <c r="AR54" s="331" t="str">
        <f t="shared" si="53"/>
        <v/>
      </c>
      <c r="AS54" s="500"/>
      <c r="AT54" s="331"/>
      <c r="AU54" s="332"/>
      <c r="AV54" s="333" t="str">
        <f t="shared" si="54"/>
        <v/>
      </c>
      <c r="AW54" s="331" t="str">
        <f t="shared" si="55"/>
        <v/>
      </c>
      <c r="AX54" s="500"/>
    </row>
    <row r="55" spans="2:50" hidden="1" x14ac:dyDescent="0.2">
      <c r="B55" s="506"/>
      <c r="C55" s="201">
        <v>9</v>
      </c>
      <c r="D55" s="201" t="s">
        <v>421</v>
      </c>
      <c r="E55" s="201">
        <v>18</v>
      </c>
      <c r="F55" s="201">
        <v>2000</v>
      </c>
      <c r="G55" s="276">
        <f t="shared" si="38"/>
        <v>111.11111111111111</v>
      </c>
      <c r="H55" s="500"/>
      <c r="I55" s="172">
        <f t="shared" si="37"/>
        <v>18</v>
      </c>
      <c r="J55" s="172">
        <f t="shared" si="39"/>
        <v>1848.3454650759829</v>
      </c>
      <c r="K55" s="173">
        <f t="shared" si="40"/>
        <v>102.68585917088794</v>
      </c>
      <c r="L55" s="525"/>
      <c r="M55" s="172">
        <f t="shared" si="41"/>
        <v>13</v>
      </c>
      <c r="N55" s="501"/>
      <c r="O55" s="501"/>
      <c r="P55" s="329">
        <v>18</v>
      </c>
      <c r="Q55" s="170">
        <v>1847.3684210526324</v>
      </c>
      <c r="R55" s="330">
        <f t="shared" si="42"/>
        <v>102.63157894736847</v>
      </c>
      <c r="S55" s="329">
        <f t="shared" si="43"/>
        <v>13</v>
      </c>
      <c r="T55" s="500"/>
      <c r="U55" s="329">
        <v>18</v>
      </c>
      <c r="V55" s="170">
        <v>1845.0000000000007</v>
      </c>
      <c r="W55" s="330">
        <f t="shared" si="44"/>
        <v>102.50000000000004</v>
      </c>
      <c r="X55" s="329">
        <f t="shared" si="45"/>
        <v>11</v>
      </c>
      <c r="Y55" s="500"/>
      <c r="Z55" s="329">
        <v>18</v>
      </c>
      <c r="AA55" s="170">
        <v>1850.8333333333337</v>
      </c>
      <c r="AB55" s="330">
        <f t="shared" si="46"/>
        <v>102.82407407407409</v>
      </c>
      <c r="AC55" s="329">
        <f t="shared" si="47"/>
        <v>12</v>
      </c>
      <c r="AD55" s="500"/>
      <c r="AE55" s="329">
        <v>18</v>
      </c>
      <c r="AF55" s="170">
        <v>1841.8181818181818</v>
      </c>
      <c r="AG55" s="330">
        <f t="shared" si="48"/>
        <v>102.32323232323232</v>
      </c>
      <c r="AH55" s="329">
        <f t="shared" si="49"/>
        <v>12</v>
      </c>
      <c r="AI55" s="500"/>
      <c r="AJ55" s="329">
        <v>18</v>
      </c>
      <c r="AK55" s="170">
        <v>1852.9411764705883</v>
      </c>
      <c r="AL55" s="330">
        <f t="shared" si="50"/>
        <v>102.94117647058823</v>
      </c>
      <c r="AM55" s="329">
        <f t="shared" si="51"/>
        <v>11</v>
      </c>
      <c r="AN55" s="500"/>
      <c r="AO55" s="329">
        <v>18</v>
      </c>
      <c r="AP55" s="170">
        <v>1845.6000000000008</v>
      </c>
      <c r="AQ55" s="330">
        <f t="shared" si="52"/>
        <v>102.53333333333337</v>
      </c>
      <c r="AR55" s="329">
        <f t="shared" si="53"/>
        <v>11</v>
      </c>
      <c r="AS55" s="500"/>
      <c r="AT55" s="329">
        <v>18</v>
      </c>
      <c r="AU55" s="170">
        <v>1854.8571428571433</v>
      </c>
      <c r="AV55" s="330">
        <f t="shared" si="54"/>
        <v>103.04761904761908</v>
      </c>
      <c r="AW55" s="329">
        <f t="shared" si="55"/>
        <v>11</v>
      </c>
      <c r="AX55" s="500"/>
    </row>
    <row r="56" spans="2:50" hidden="1" x14ac:dyDescent="0.2">
      <c r="B56" s="506"/>
      <c r="C56" s="201">
        <v>10</v>
      </c>
      <c r="D56" s="201" t="s">
        <v>422</v>
      </c>
      <c r="E56" s="201">
        <v>16</v>
      </c>
      <c r="F56" s="201">
        <v>2000</v>
      </c>
      <c r="G56" s="276">
        <f t="shared" si="38"/>
        <v>125</v>
      </c>
      <c r="H56" s="500"/>
      <c r="I56" s="172">
        <f t="shared" si="37"/>
        <v>16</v>
      </c>
      <c r="J56" s="172">
        <f t="shared" si="39"/>
        <v>1853.8372207777697</v>
      </c>
      <c r="K56" s="173">
        <f t="shared" si="40"/>
        <v>115.86482629861061</v>
      </c>
      <c r="L56" s="525"/>
      <c r="M56" s="172">
        <f t="shared" si="41"/>
        <v>5</v>
      </c>
      <c r="N56" s="501"/>
      <c r="O56" s="501"/>
      <c r="P56" s="329">
        <v>16</v>
      </c>
      <c r="Q56" s="170">
        <v>1860.0000000000009</v>
      </c>
      <c r="R56" s="330">
        <f t="shared" si="42"/>
        <v>116.25000000000006</v>
      </c>
      <c r="S56" s="329">
        <f t="shared" si="43"/>
        <v>5</v>
      </c>
      <c r="T56" s="500"/>
      <c r="U56" s="329">
        <v>16</v>
      </c>
      <c r="V56" s="170">
        <v>1856.4356435643572</v>
      </c>
      <c r="W56" s="330">
        <f t="shared" si="44"/>
        <v>116.02722772277232</v>
      </c>
      <c r="X56" s="329">
        <f t="shared" si="45"/>
        <v>4</v>
      </c>
      <c r="Y56" s="500"/>
      <c r="Z56" s="329">
        <v>16</v>
      </c>
      <c r="AA56" s="170">
        <v>1846.8131868131868</v>
      </c>
      <c r="AB56" s="330">
        <f t="shared" si="46"/>
        <v>115.42582417582418</v>
      </c>
      <c r="AC56" s="329">
        <f t="shared" si="47"/>
        <v>5</v>
      </c>
      <c r="AD56" s="500"/>
      <c r="AE56" s="329">
        <v>16</v>
      </c>
      <c r="AF56" s="170">
        <v>1862.1951219512189</v>
      </c>
      <c r="AG56" s="330">
        <f t="shared" si="48"/>
        <v>116.38719512195118</v>
      </c>
      <c r="AH56" s="329">
        <f t="shared" si="49"/>
        <v>4</v>
      </c>
      <c r="AI56" s="500"/>
      <c r="AJ56" s="329">
        <v>16</v>
      </c>
      <c r="AK56" s="170">
        <v>1847.7272727272727</v>
      </c>
      <c r="AL56" s="330">
        <f t="shared" si="50"/>
        <v>115.48295454545455</v>
      </c>
      <c r="AM56" s="329">
        <f t="shared" si="51"/>
        <v>5</v>
      </c>
      <c r="AN56" s="500"/>
      <c r="AO56" s="329">
        <v>16</v>
      </c>
      <c r="AP56" s="170">
        <v>1851.8446601941755</v>
      </c>
      <c r="AQ56" s="330">
        <f t="shared" si="52"/>
        <v>115.74029126213597</v>
      </c>
      <c r="AR56" s="329">
        <f t="shared" si="53"/>
        <v>3</v>
      </c>
      <c r="AS56" s="500"/>
      <c r="AT56" s="329">
        <v>16</v>
      </c>
      <c r="AU56" s="170">
        <v>1851.8446601941755</v>
      </c>
      <c r="AV56" s="330">
        <f t="shared" si="54"/>
        <v>115.74029126213597</v>
      </c>
      <c r="AW56" s="329">
        <f t="shared" si="55"/>
        <v>4</v>
      </c>
      <c r="AX56" s="500"/>
    </row>
    <row r="57" spans="2:50" hidden="1" x14ac:dyDescent="0.2">
      <c r="B57" s="506"/>
      <c r="C57" s="201">
        <v>11</v>
      </c>
      <c r="D57" s="201" t="s">
        <v>423</v>
      </c>
      <c r="E57" s="201">
        <v>15</v>
      </c>
      <c r="F57" s="201">
        <v>2000</v>
      </c>
      <c r="G57" s="276">
        <f t="shared" si="38"/>
        <v>133.33333333333334</v>
      </c>
      <c r="H57" s="500"/>
      <c r="I57" s="172">
        <f t="shared" si="37"/>
        <v>15</v>
      </c>
      <c r="J57" s="172">
        <f t="shared" si="39"/>
        <v>1889.3354880413774</v>
      </c>
      <c r="K57" s="173">
        <f t="shared" si="40"/>
        <v>125.95569920275845</v>
      </c>
      <c r="L57" s="525"/>
      <c r="M57" s="172">
        <f t="shared" si="41"/>
        <v>1</v>
      </c>
      <c r="N57" s="501"/>
      <c r="O57" s="501"/>
      <c r="P57" s="329">
        <v>15</v>
      </c>
      <c r="Q57" s="170">
        <v>1845.0000000000066</v>
      </c>
      <c r="R57" s="330">
        <f t="shared" si="42"/>
        <v>123.00000000000044</v>
      </c>
      <c r="S57" s="329">
        <f t="shared" si="43"/>
        <v>2</v>
      </c>
      <c r="T57" s="500"/>
      <c r="U57" s="329">
        <v>15</v>
      </c>
      <c r="V57" s="170">
        <v>1912.0000000000068</v>
      </c>
      <c r="W57" s="330">
        <f t="shared" si="44"/>
        <v>127.46666666666712</v>
      </c>
      <c r="X57" s="329">
        <f t="shared" si="45"/>
        <v>1</v>
      </c>
      <c r="Y57" s="500"/>
      <c r="Z57" s="329">
        <v>15</v>
      </c>
      <c r="AA57" s="170">
        <v>1925.000000000007</v>
      </c>
      <c r="AB57" s="330">
        <f t="shared" si="46"/>
        <v>128.3333333333338</v>
      </c>
      <c r="AC57" s="329">
        <f t="shared" si="47"/>
        <v>1</v>
      </c>
      <c r="AD57" s="500"/>
      <c r="AE57" s="329">
        <v>15</v>
      </c>
      <c r="AF57" s="170">
        <v>1869.2307692307759</v>
      </c>
      <c r="AG57" s="330">
        <f t="shared" si="48"/>
        <v>124.61538461538505</v>
      </c>
      <c r="AH57" s="329">
        <f t="shared" si="49"/>
        <v>1</v>
      </c>
      <c r="AI57" s="500"/>
      <c r="AJ57" s="329">
        <v>15</v>
      </c>
      <c r="AK57" s="170">
        <v>1896.0000000000066</v>
      </c>
      <c r="AL57" s="330">
        <f t="shared" si="50"/>
        <v>126.40000000000045</v>
      </c>
      <c r="AM57" s="329">
        <f t="shared" si="51"/>
        <v>2</v>
      </c>
      <c r="AN57" s="500"/>
      <c r="AO57" s="329">
        <v>15</v>
      </c>
      <c r="AP57" s="170">
        <v>1874.11764705883</v>
      </c>
      <c r="AQ57" s="330">
        <f t="shared" si="52"/>
        <v>124.94117647058867</v>
      </c>
      <c r="AR57" s="329">
        <f t="shared" si="53"/>
        <v>1</v>
      </c>
      <c r="AS57" s="500"/>
      <c r="AT57" s="329">
        <v>15</v>
      </c>
      <c r="AU57" s="170">
        <v>1904.0000000000066</v>
      </c>
      <c r="AV57" s="330">
        <f t="shared" si="54"/>
        <v>126.93333333333378</v>
      </c>
      <c r="AW57" s="329">
        <f t="shared" si="55"/>
        <v>1</v>
      </c>
      <c r="AX57" s="500"/>
    </row>
    <row r="58" spans="2:50" hidden="1" x14ac:dyDescent="0.2">
      <c r="B58" s="506"/>
      <c r="C58" s="201">
        <v>12</v>
      </c>
      <c r="D58" s="201" t="s">
        <v>424</v>
      </c>
      <c r="E58" s="201">
        <v>16</v>
      </c>
      <c r="F58" s="201">
        <v>2000</v>
      </c>
      <c r="G58" s="276">
        <f t="shared" si="38"/>
        <v>125</v>
      </c>
      <c r="H58" s="500"/>
      <c r="I58" s="172">
        <f>AVERAGE(P58,U58,Z58,AE58,AJ58,AO58,AT58)</f>
        <v>16</v>
      </c>
      <c r="J58" s="172">
        <f t="shared" si="39"/>
        <v>1955.6493506493578</v>
      </c>
      <c r="K58" s="173">
        <f t="shared" si="40"/>
        <v>122.22808441558486</v>
      </c>
      <c r="L58" s="525"/>
      <c r="M58" s="172">
        <f t="shared" si="41"/>
        <v>3</v>
      </c>
      <c r="N58" s="501"/>
      <c r="O58" s="501"/>
      <c r="P58" s="329">
        <v>16</v>
      </c>
      <c r="Q58" s="170">
        <v>1860.0000000000066</v>
      </c>
      <c r="R58" s="330">
        <f t="shared" si="42"/>
        <v>116.25000000000041</v>
      </c>
      <c r="S58" s="329">
        <f t="shared" si="43"/>
        <v>4</v>
      </c>
      <c r="T58" s="500"/>
      <c r="U58" s="329">
        <v>16</v>
      </c>
      <c r="V58" s="170">
        <v>1881.4285714285782</v>
      </c>
      <c r="W58" s="330">
        <f t="shared" si="44"/>
        <v>117.58928571428613</v>
      </c>
      <c r="X58" s="329">
        <f t="shared" si="45"/>
        <v>3</v>
      </c>
      <c r="Y58" s="500"/>
      <c r="Z58" s="329">
        <v>16</v>
      </c>
      <c r="AA58" s="170">
        <v>2001.8181818181888</v>
      </c>
      <c r="AB58" s="330">
        <f t="shared" si="46"/>
        <v>125.1136363636368</v>
      </c>
      <c r="AC58" s="329">
        <f t="shared" si="47"/>
        <v>2</v>
      </c>
      <c r="AD58" s="500"/>
      <c r="AE58" s="329">
        <v>16</v>
      </c>
      <c r="AF58" s="170">
        <v>1980.0000000000073</v>
      </c>
      <c r="AG58" s="330">
        <f t="shared" si="48"/>
        <v>123.75000000000045</v>
      </c>
      <c r="AH58" s="329">
        <f t="shared" si="49"/>
        <v>3</v>
      </c>
      <c r="AI58" s="500"/>
      <c r="AJ58" s="329">
        <v>16</v>
      </c>
      <c r="AK58" s="170">
        <v>2055.0000000000073</v>
      </c>
      <c r="AL58" s="330">
        <f t="shared" si="50"/>
        <v>128.43750000000045</v>
      </c>
      <c r="AM58" s="329">
        <f t="shared" si="51"/>
        <v>1</v>
      </c>
      <c r="AN58" s="500"/>
      <c r="AO58" s="331"/>
      <c r="AP58" s="332"/>
      <c r="AQ58" s="333" t="str">
        <f t="shared" si="52"/>
        <v/>
      </c>
      <c r="AR58" s="331" t="str">
        <f t="shared" si="53"/>
        <v/>
      </c>
      <c r="AS58" s="500"/>
      <c r="AT58" s="331"/>
      <c r="AU58" s="332"/>
      <c r="AV58" s="333" t="str">
        <f t="shared" si="54"/>
        <v/>
      </c>
      <c r="AW58" s="331" t="str">
        <f t="shared" si="55"/>
        <v/>
      </c>
      <c r="AX58" s="500"/>
    </row>
    <row r="59" spans="2:50" hidden="1" x14ac:dyDescent="0.2">
      <c r="B59" s="506"/>
      <c r="C59" s="201">
        <v>13</v>
      </c>
      <c r="D59" s="201" t="s">
        <v>425</v>
      </c>
      <c r="E59" s="201">
        <v>17</v>
      </c>
      <c r="F59" s="201">
        <v>2000</v>
      </c>
      <c r="G59" s="276">
        <f t="shared" si="38"/>
        <v>117.64705882352941</v>
      </c>
      <c r="H59" s="500"/>
      <c r="I59" s="172">
        <f t="shared" si="37"/>
        <v>17</v>
      </c>
      <c r="J59" s="172">
        <f t="shared" si="39"/>
        <v>1856.7756333289194</v>
      </c>
      <c r="K59" s="173">
        <f t="shared" si="40"/>
        <v>109.22209607817172</v>
      </c>
      <c r="L59" s="525"/>
      <c r="M59" s="172">
        <f t="shared" si="41"/>
        <v>10</v>
      </c>
      <c r="N59" s="501"/>
      <c r="O59" s="501"/>
      <c r="P59" s="329">
        <v>17</v>
      </c>
      <c r="Q59" s="170">
        <v>1854.0845070422517</v>
      </c>
      <c r="R59" s="330">
        <f t="shared" si="42"/>
        <v>109.06379453189716</v>
      </c>
      <c r="S59" s="329">
        <f t="shared" si="43"/>
        <v>9</v>
      </c>
      <c r="T59" s="500"/>
      <c r="U59" s="329">
        <v>17</v>
      </c>
      <c r="V59" s="170">
        <v>1860.9090909090928</v>
      </c>
      <c r="W59" s="330">
        <f t="shared" si="44"/>
        <v>109.46524064171135</v>
      </c>
      <c r="X59" s="329">
        <f t="shared" si="45"/>
        <v>8</v>
      </c>
      <c r="Y59" s="500"/>
      <c r="Z59" s="329">
        <v>17</v>
      </c>
      <c r="AA59" s="170">
        <v>1867.1186440677982</v>
      </c>
      <c r="AB59" s="330">
        <f t="shared" si="46"/>
        <v>109.83050847457636</v>
      </c>
      <c r="AC59" s="329">
        <f t="shared" si="47"/>
        <v>8</v>
      </c>
      <c r="AD59" s="500"/>
      <c r="AE59" s="329">
        <v>17</v>
      </c>
      <c r="AF59" s="170">
        <v>1844.7457627118661</v>
      </c>
      <c r="AG59" s="330">
        <f t="shared" si="48"/>
        <v>108.51445663010976</v>
      </c>
      <c r="AH59" s="329">
        <f t="shared" si="49"/>
        <v>10</v>
      </c>
      <c r="AI59" s="500"/>
      <c r="AJ59" s="329">
        <v>17</v>
      </c>
      <c r="AK59" s="170">
        <v>1860.0000000000018</v>
      </c>
      <c r="AL59" s="330">
        <f t="shared" si="50"/>
        <v>109.41176470588246</v>
      </c>
      <c r="AM59" s="329">
        <f t="shared" si="51"/>
        <v>7</v>
      </c>
      <c r="AN59" s="500"/>
      <c r="AO59" s="329">
        <v>17</v>
      </c>
      <c r="AP59" s="170">
        <v>1869.4285714285695</v>
      </c>
      <c r="AQ59" s="330">
        <f t="shared" si="52"/>
        <v>109.96638655462174</v>
      </c>
      <c r="AR59" s="329">
        <f t="shared" si="53"/>
        <v>6</v>
      </c>
      <c r="AS59" s="500"/>
      <c r="AT59" s="329">
        <v>17</v>
      </c>
      <c r="AU59" s="170">
        <v>1841.1428571428553</v>
      </c>
      <c r="AV59" s="330">
        <f t="shared" si="54"/>
        <v>108.30252100840325</v>
      </c>
      <c r="AW59" s="329">
        <f t="shared" si="55"/>
        <v>9</v>
      </c>
      <c r="AX59" s="500"/>
    </row>
    <row r="60" spans="2:50" hidden="1" x14ac:dyDescent="0.2">
      <c r="B60" s="506"/>
      <c r="C60" s="201">
        <v>14</v>
      </c>
      <c r="D60" s="201" t="s">
        <v>426</v>
      </c>
      <c r="E60" s="201">
        <v>15</v>
      </c>
      <c r="F60" s="201">
        <v>2000</v>
      </c>
      <c r="G60" s="276">
        <f t="shared" si="38"/>
        <v>133.33333333333334</v>
      </c>
      <c r="H60" s="500"/>
      <c r="I60" s="172">
        <f t="shared" si="37"/>
        <v>15</v>
      </c>
      <c r="J60" s="172">
        <f t="shared" si="39"/>
        <v>1861.3327450580689</v>
      </c>
      <c r="K60" s="173">
        <f t="shared" si="40"/>
        <v>124.08884967053794</v>
      </c>
      <c r="L60" s="525"/>
      <c r="M60" s="172">
        <f t="shared" si="41"/>
        <v>2</v>
      </c>
      <c r="N60" s="501"/>
      <c r="O60" s="501"/>
      <c r="P60" s="329">
        <v>15</v>
      </c>
      <c r="Q60" s="170">
        <v>1857.7777777777787</v>
      </c>
      <c r="R60" s="330">
        <f t="shared" si="42"/>
        <v>123.85185185185192</v>
      </c>
      <c r="S60" s="329">
        <f t="shared" si="43"/>
        <v>1</v>
      </c>
      <c r="T60" s="500"/>
      <c r="U60" s="329">
        <v>15</v>
      </c>
      <c r="V60" s="170">
        <v>1849.6153846153857</v>
      </c>
      <c r="W60" s="330">
        <f t="shared" si="44"/>
        <v>123.30769230769238</v>
      </c>
      <c r="X60" s="329">
        <f t="shared" si="45"/>
        <v>2</v>
      </c>
      <c r="Y60" s="500"/>
      <c r="Z60" s="329">
        <v>15</v>
      </c>
      <c r="AA60" s="170">
        <v>1865.3333333333333</v>
      </c>
      <c r="AB60" s="330">
        <f t="shared" si="46"/>
        <v>124.35555555555555</v>
      </c>
      <c r="AC60" s="329">
        <f t="shared" si="47"/>
        <v>3</v>
      </c>
      <c r="AD60" s="500"/>
      <c r="AE60" s="329">
        <v>15</v>
      </c>
      <c r="AF60" s="170">
        <v>1867.317073170731</v>
      </c>
      <c r="AG60" s="330">
        <f t="shared" si="48"/>
        <v>124.48780487804873</v>
      </c>
      <c r="AH60" s="329">
        <f t="shared" si="49"/>
        <v>2</v>
      </c>
      <c r="AI60" s="500"/>
      <c r="AJ60" s="329">
        <v>15</v>
      </c>
      <c r="AK60" s="170">
        <v>1867.6595744680853</v>
      </c>
      <c r="AL60" s="330">
        <f t="shared" si="50"/>
        <v>124.51063829787236</v>
      </c>
      <c r="AM60" s="329">
        <f t="shared" si="51"/>
        <v>3</v>
      </c>
      <c r="AN60" s="500"/>
      <c r="AO60" s="329">
        <v>15</v>
      </c>
      <c r="AP60" s="170">
        <v>1846.9090909090921</v>
      </c>
      <c r="AQ60" s="330">
        <f t="shared" si="52"/>
        <v>123.12727272727281</v>
      </c>
      <c r="AR60" s="329">
        <f t="shared" si="53"/>
        <v>2</v>
      </c>
      <c r="AS60" s="500"/>
      <c r="AT60" s="329">
        <v>15</v>
      </c>
      <c r="AU60" s="170">
        <v>1874.7169811320764</v>
      </c>
      <c r="AV60" s="330">
        <f t="shared" si="54"/>
        <v>124.98113207547176</v>
      </c>
      <c r="AW60" s="329">
        <f t="shared" si="55"/>
        <v>2</v>
      </c>
      <c r="AX60" s="500"/>
    </row>
    <row r="61" spans="2:50" hidden="1" x14ac:dyDescent="0.2">
      <c r="B61" s="506"/>
      <c r="C61" s="201">
        <v>15</v>
      </c>
      <c r="D61" s="201" t="s">
        <v>427</v>
      </c>
      <c r="E61" s="201">
        <v>16</v>
      </c>
      <c r="F61" s="201">
        <v>1500</v>
      </c>
      <c r="G61" s="276">
        <f t="shared" si="38"/>
        <v>93.75</v>
      </c>
      <c r="H61" s="500"/>
      <c r="I61" s="172">
        <f t="shared" si="37"/>
        <v>16</v>
      </c>
      <c r="J61" s="172">
        <f t="shared" si="39"/>
        <v>1393.4737504898087</v>
      </c>
      <c r="K61" s="173">
        <f t="shared" si="40"/>
        <v>87.092109405613044</v>
      </c>
      <c r="L61" s="525"/>
      <c r="M61" s="172">
        <f t="shared" si="41"/>
        <v>15</v>
      </c>
      <c r="N61" s="501"/>
      <c r="O61" s="501"/>
      <c r="P61" s="329">
        <v>16</v>
      </c>
      <c r="Q61" s="170">
        <v>1400.9090909090924</v>
      </c>
      <c r="R61" s="330">
        <f t="shared" si="42"/>
        <v>87.556818181818272</v>
      </c>
      <c r="S61" s="329">
        <f t="shared" si="43"/>
        <v>15</v>
      </c>
      <c r="T61" s="500"/>
      <c r="U61" s="329">
        <v>16</v>
      </c>
      <c r="V61" s="170">
        <v>1397.4193548387109</v>
      </c>
      <c r="W61" s="330">
        <f t="shared" si="44"/>
        <v>87.33870967741943</v>
      </c>
      <c r="X61" s="329">
        <f t="shared" si="45"/>
        <v>14</v>
      </c>
      <c r="Y61" s="500"/>
      <c r="Z61" s="329">
        <v>16</v>
      </c>
      <c r="AA61" s="170">
        <v>1392.857142857144</v>
      </c>
      <c r="AB61" s="330">
        <f t="shared" si="46"/>
        <v>87.053571428571502</v>
      </c>
      <c r="AC61" s="329">
        <f t="shared" si="47"/>
        <v>14</v>
      </c>
      <c r="AD61" s="500"/>
      <c r="AE61" s="329">
        <v>16</v>
      </c>
      <c r="AF61" s="170">
        <v>1401.3559322033911</v>
      </c>
      <c r="AG61" s="330">
        <f t="shared" si="48"/>
        <v>87.584745762711947</v>
      </c>
      <c r="AH61" s="329">
        <f t="shared" si="49"/>
        <v>14</v>
      </c>
      <c r="AI61" s="500"/>
      <c r="AJ61" s="329">
        <v>16</v>
      </c>
      <c r="AK61" s="170">
        <v>1385.6250000000016</v>
      </c>
      <c r="AL61" s="330">
        <f t="shared" si="50"/>
        <v>86.601562500000099</v>
      </c>
      <c r="AM61" s="329">
        <f t="shared" si="51"/>
        <v>14</v>
      </c>
      <c r="AN61" s="500"/>
      <c r="AO61" s="329">
        <v>16</v>
      </c>
      <c r="AP61" s="170">
        <v>1387.0588235294135</v>
      </c>
      <c r="AQ61" s="330">
        <f t="shared" si="52"/>
        <v>86.691176470588346</v>
      </c>
      <c r="AR61" s="329">
        <f t="shared" si="53"/>
        <v>13</v>
      </c>
      <c r="AS61" s="500"/>
      <c r="AT61" s="329">
        <v>16</v>
      </c>
      <c r="AU61" s="170">
        <v>1389.0909090909072</v>
      </c>
      <c r="AV61" s="330">
        <f t="shared" si="54"/>
        <v>86.818181818181699</v>
      </c>
      <c r="AW61" s="329">
        <f t="shared" si="55"/>
        <v>13</v>
      </c>
      <c r="AX61" s="500"/>
    </row>
    <row r="62" spans="2:50" ht="15.75" hidden="1" x14ac:dyDescent="0.2">
      <c r="B62" s="510" t="s">
        <v>169</v>
      </c>
      <c r="C62" s="511"/>
      <c r="D62" s="511"/>
      <c r="E62" s="511"/>
      <c r="F62" s="511"/>
      <c r="G62" s="511"/>
      <c r="H62" s="512"/>
      <c r="I62" s="207"/>
      <c r="J62" s="207"/>
      <c r="K62" s="207"/>
      <c r="L62" s="207"/>
      <c r="M62" s="207"/>
      <c r="N62" s="501" t="s">
        <v>161</v>
      </c>
      <c r="O62" s="514" t="s">
        <v>159</v>
      </c>
      <c r="P62" s="516">
        <v>45888</v>
      </c>
      <c r="Q62" s="506"/>
      <c r="R62" s="506"/>
      <c r="S62" s="506"/>
      <c r="T62" s="506"/>
      <c r="U62" s="516">
        <v>45889</v>
      </c>
      <c r="V62" s="506"/>
      <c r="W62" s="506"/>
      <c r="X62" s="506"/>
      <c r="Y62" s="506"/>
      <c r="Z62" s="516">
        <v>45890</v>
      </c>
      <c r="AA62" s="506"/>
      <c r="AB62" s="506"/>
      <c r="AC62" s="506"/>
      <c r="AD62" s="506"/>
      <c r="AE62" s="516">
        <v>45891</v>
      </c>
      <c r="AF62" s="506"/>
      <c r="AG62" s="506"/>
      <c r="AH62" s="506"/>
      <c r="AI62" s="506"/>
      <c r="AJ62" s="516">
        <v>45892</v>
      </c>
      <c r="AK62" s="506"/>
      <c r="AL62" s="506"/>
      <c r="AM62" s="506"/>
      <c r="AN62" s="506"/>
      <c r="AO62" s="516">
        <v>45893</v>
      </c>
      <c r="AP62" s="506"/>
      <c r="AQ62" s="506"/>
      <c r="AR62" s="506"/>
      <c r="AS62" s="506"/>
      <c r="AT62" s="516">
        <v>45894</v>
      </c>
      <c r="AU62" s="506"/>
      <c r="AV62" s="506"/>
      <c r="AW62" s="506"/>
      <c r="AX62" s="506"/>
    </row>
    <row r="63" spans="2:50" ht="15.75" hidden="1" x14ac:dyDescent="0.2">
      <c r="B63" s="513"/>
      <c r="C63" s="513"/>
      <c r="D63" s="513"/>
      <c r="E63" s="513"/>
      <c r="F63" s="513"/>
      <c r="G63" s="513"/>
      <c r="H63" s="513"/>
      <c r="I63" s="207"/>
      <c r="J63" s="207"/>
      <c r="K63" s="207"/>
      <c r="L63" s="207"/>
      <c r="M63" s="207"/>
      <c r="N63" s="501"/>
      <c r="O63" s="515"/>
      <c r="P63" s="516" t="s">
        <v>163</v>
      </c>
      <c r="Q63" s="506"/>
      <c r="R63" s="506"/>
      <c r="S63" s="506"/>
      <c r="T63" s="506"/>
      <c r="U63" s="516" t="s">
        <v>164</v>
      </c>
      <c r="V63" s="506"/>
      <c r="W63" s="506"/>
      <c r="X63" s="506"/>
      <c r="Y63" s="506"/>
      <c r="Z63" s="516" t="s">
        <v>165</v>
      </c>
      <c r="AA63" s="506"/>
      <c r="AB63" s="506"/>
      <c r="AC63" s="506"/>
      <c r="AD63" s="506"/>
      <c r="AE63" s="516" t="s">
        <v>162</v>
      </c>
      <c r="AF63" s="506"/>
      <c r="AG63" s="506"/>
      <c r="AH63" s="506"/>
      <c r="AI63" s="506"/>
      <c r="AJ63" s="516" t="s">
        <v>166</v>
      </c>
      <c r="AK63" s="506"/>
      <c r="AL63" s="506"/>
      <c r="AM63" s="506"/>
      <c r="AN63" s="506"/>
      <c r="AO63" s="516" t="s">
        <v>167</v>
      </c>
      <c r="AP63" s="506"/>
      <c r="AQ63" s="506"/>
      <c r="AR63" s="506"/>
      <c r="AS63" s="506"/>
      <c r="AT63" s="516" t="s">
        <v>168</v>
      </c>
      <c r="AU63" s="506"/>
      <c r="AV63" s="506"/>
      <c r="AW63" s="506"/>
      <c r="AX63" s="506"/>
    </row>
    <row r="64" spans="2:50" hidden="1" x14ac:dyDescent="0.2">
      <c r="B64" s="501" t="s">
        <v>157</v>
      </c>
      <c r="C64" s="501" t="s">
        <v>149</v>
      </c>
      <c r="D64" s="501"/>
      <c r="E64" s="501" t="s">
        <v>151</v>
      </c>
      <c r="F64" s="501"/>
      <c r="G64" s="501"/>
      <c r="H64" s="502" t="s">
        <v>158</v>
      </c>
      <c r="I64" s="505" t="s">
        <v>227</v>
      </c>
      <c r="J64" s="505"/>
      <c r="K64" s="505"/>
      <c r="L64" s="505" t="s">
        <v>158</v>
      </c>
      <c r="M64" s="505" t="s">
        <v>170</v>
      </c>
      <c r="N64" s="501"/>
      <c r="O64" s="501" t="s">
        <v>160</v>
      </c>
      <c r="P64" s="497" t="s">
        <v>154</v>
      </c>
      <c r="Q64" s="498"/>
      <c r="R64" s="498"/>
      <c r="S64" s="499"/>
      <c r="T64" s="501" t="s">
        <v>158</v>
      </c>
      <c r="U64" s="497" t="s">
        <v>154</v>
      </c>
      <c r="V64" s="498"/>
      <c r="W64" s="498"/>
      <c r="X64" s="499"/>
      <c r="Y64" s="501" t="s">
        <v>158</v>
      </c>
      <c r="Z64" s="497" t="s">
        <v>154</v>
      </c>
      <c r="AA64" s="498"/>
      <c r="AB64" s="498"/>
      <c r="AC64" s="499"/>
      <c r="AD64" s="501" t="s">
        <v>158</v>
      </c>
      <c r="AE64" s="497" t="s">
        <v>154</v>
      </c>
      <c r="AF64" s="498"/>
      <c r="AG64" s="498"/>
      <c r="AH64" s="499"/>
      <c r="AI64" s="501" t="s">
        <v>158</v>
      </c>
      <c r="AJ64" s="497" t="s">
        <v>154</v>
      </c>
      <c r="AK64" s="498"/>
      <c r="AL64" s="498"/>
      <c r="AM64" s="499"/>
      <c r="AN64" s="501" t="s">
        <v>158</v>
      </c>
      <c r="AO64" s="497" t="s">
        <v>154</v>
      </c>
      <c r="AP64" s="498"/>
      <c r="AQ64" s="498"/>
      <c r="AR64" s="499"/>
      <c r="AS64" s="501" t="s">
        <v>158</v>
      </c>
      <c r="AT64" s="497" t="s">
        <v>154</v>
      </c>
      <c r="AU64" s="498"/>
      <c r="AV64" s="498"/>
      <c r="AW64" s="499"/>
      <c r="AX64" s="501" t="s">
        <v>158</v>
      </c>
    </row>
    <row r="65" spans="2:50" hidden="1" x14ac:dyDescent="0.2">
      <c r="B65" s="501"/>
      <c r="C65" s="501"/>
      <c r="D65" s="501"/>
      <c r="E65" s="501" t="s">
        <v>150</v>
      </c>
      <c r="F65" s="501"/>
      <c r="G65" s="501"/>
      <c r="H65" s="503"/>
      <c r="I65" s="505" t="s">
        <v>150</v>
      </c>
      <c r="J65" s="505"/>
      <c r="K65" s="505"/>
      <c r="L65" s="505"/>
      <c r="M65" s="505"/>
      <c r="N65" s="501"/>
      <c r="O65" s="501"/>
      <c r="P65" s="497" t="s">
        <v>155</v>
      </c>
      <c r="Q65" s="498"/>
      <c r="R65" s="498"/>
      <c r="S65" s="499"/>
      <c r="T65" s="501"/>
      <c r="U65" s="497" t="s">
        <v>155</v>
      </c>
      <c r="V65" s="498"/>
      <c r="W65" s="498"/>
      <c r="X65" s="499"/>
      <c r="Y65" s="501"/>
      <c r="Z65" s="497" t="s">
        <v>155</v>
      </c>
      <c r="AA65" s="498"/>
      <c r="AB65" s="498"/>
      <c r="AC65" s="499"/>
      <c r="AD65" s="501"/>
      <c r="AE65" s="497" t="s">
        <v>155</v>
      </c>
      <c r="AF65" s="498"/>
      <c r="AG65" s="498"/>
      <c r="AH65" s="499"/>
      <c r="AI65" s="501"/>
      <c r="AJ65" s="497" t="s">
        <v>155</v>
      </c>
      <c r="AK65" s="498"/>
      <c r="AL65" s="498"/>
      <c r="AM65" s="499"/>
      <c r="AN65" s="501"/>
      <c r="AO65" s="497" t="s">
        <v>155</v>
      </c>
      <c r="AP65" s="498"/>
      <c r="AQ65" s="498"/>
      <c r="AR65" s="499"/>
      <c r="AS65" s="501"/>
      <c r="AT65" s="497" t="s">
        <v>155</v>
      </c>
      <c r="AU65" s="498"/>
      <c r="AV65" s="498"/>
      <c r="AW65" s="499"/>
      <c r="AX65" s="501"/>
    </row>
    <row r="66" spans="2:50" hidden="1" x14ac:dyDescent="0.2">
      <c r="B66" s="501"/>
      <c r="C66" s="501"/>
      <c r="D66" s="501"/>
      <c r="E66" s="98" t="s">
        <v>152</v>
      </c>
      <c r="F66" s="98" t="s">
        <v>153</v>
      </c>
      <c r="G66" s="98" t="s">
        <v>156</v>
      </c>
      <c r="H66" s="504"/>
      <c r="I66" s="206" t="s">
        <v>152</v>
      </c>
      <c r="J66" s="206" t="s">
        <v>153</v>
      </c>
      <c r="K66" s="206" t="s">
        <v>156</v>
      </c>
      <c r="L66" s="505"/>
      <c r="M66" s="505"/>
      <c r="N66" s="501"/>
      <c r="O66" s="501"/>
      <c r="P66" s="98" t="s">
        <v>152</v>
      </c>
      <c r="Q66" s="98" t="s">
        <v>153</v>
      </c>
      <c r="R66" s="98" t="s">
        <v>156</v>
      </c>
      <c r="S66" s="98" t="s">
        <v>170</v>
      </c>
      <c r="T66" s="501"/>
      <c r="U66" s="98" t="s">
        <v>152</v>
      </c>
      <c r="V66" s="98" t="s">
        <v>153</v>
      </c>
      <c r="W66" s="98" t="s">
        <v>156</v>
      </c>
      <c r="X66" s="98" t="s">
        <v>170</v>
      </c>
      <c r="Y66" s="501"/>
      <c r="Z66" s="98" t="s">
        <v>152</v>
      </c>
      <c r="AA66" s="98" t="s">
        <v>153</v>
      </c>
      <c r="AB66" s="98" t="s">
        <v>156</v>
      </c>
      <c r="AC66" s="98" t="s">
        <v>170</v>
      </c>
      <c r="AD66" s="501"/>
      <c r="AE66" s="98" t="s">
        <v>152</v>
      </c>
      <c r="AF66" s="98" t="s">
        <v>153</v>
      </c>
      <c r="AG66" s="98" t="s">
        <v>156</v>
      </c>
      <c r="AH66" s="98" t="s">
        <v>170</v>
      </c>
      <c r="AI66" s="501"/>
      <c r="AJ66" s="98" t="s">
        <v>152</v>
      </c>
      <c r="AK66" s="98" t="s">
        <v>153</v>
      </c>
      <c r="AL66" s="98" t="s">
        <v>156</v>
      </c>
      <c r="AM66" s="98" t="s">
        <v>170</v>
      </c>
      <c r="AN66" s="501"/>
      <c r="AO66" s="98" t="s">
        <v>152</v>
      </c>
      <c r="AP66" s="98" t="s">
        <v>153</v>
      </c>
      <c r="AQ66" s="98" t="s">
        <v>156</v>
      </c>
      <c r="AR66" s="98" t="s">
        <v>170</v>
      </c>
      <c r="AS66" s="501"/>
      <c r="AT66" s="98" t="s">
        <v>152</v>
      </c>
      <c r="AU66" s="98" t="s">
        <v>153</v>
      </c>
      <c r="AV66" s="98" t="s">
        <v>156</v>
      </c>
      <c r="AW66" s="98" t="s">
        <v>170</v>
      </c>
      <c r="AX66" s="501"/>
    </row>
    <row r="67" spans="2:50" hidden="1" x14ac:dyDescent="0.2">
      <c r="B67" s="506" t="s">
        <v>137</v>
      </c>
      <c r="C67" s="99">
        <v>1</v>
      </c>
      <c r="D67" s="99" t="s">
        <v>413</v>
      </c>
      <c r="E67" s="99">
        <v>17</v>
      </c>
      <c r="F67" s="99">
        <v>2000</v>
      </c>
      <c r="G67" s="276">
        <f>F67/E67</f>
        <v>117.64705882352941</v>
      </c>
      <c r="H67" s="500">
        <f>AVERAGE(G67:G81)</f>
        <v>117.55593262946203</v>
      </c>
      <c r="I67" s="172">
        <f t="shared" ref="I67:I69" si="56">IFERROR(AVERAGE(P67,U67,Z67,AE67,AJ67,AO67,AT67),"")</f>
        <v>17</v>
      </c>
      <c r="J67" s="172">
        <f t="shared" ref="J67:J69" si="57">IFERROR(AVERAGE(Q67,V67,AA67,AF67,AK67,AP67,AU67),"")</f>
        <v>1883.7897630019736</v>
      </c>
      <c r="K67" s="342">
        <f t="shared" ref="K67:K69" si="58">IFERROR(AVERAGE(R67,W67,AB67,AG67,AL67,AQ67,AV67),"")</f>
        <v>110.81116252952783</v>
      </c>
      <c r="L67" s="507">
        <f>IFERROR(AVERAGE(K67:K81),"-")</f>
        <v>109.98259973040753</v>
      </c>
      <c r="M67" s="172">
        <f>IFERROR(RANK(K67, K$67:K$81),"")</f>
        <v>6</v>
      </c>
      <c r="N67" s="501"/>
      <c r="O67" s="501"/>
      <c r="P67" s="99">
        <v>17</v>
      </c>
      <c r="Q67" s="170">
        <v>1853.1428571428553</v>
      </c>
      <c r="R67" s="341">
        <f>IFERROR(Q67/P67,"")</f>
        <v>109.00840336134443</v>
      </c>
      <c r="S67" s="340">
        <f>IFERROR(RANK(R67, R$67:R$81),"")</f>
        <v>9</v>
      </c>
      <c r="T67" s="500">
        <f>AVERAGE(R67:R81)</f>
        <v>109.45025006061582</v>
      </c>
      <c r="U67" s="99">
        <v>17</v>
      </c>
      <c r="V67" s="170">
        <v>1867.741935483868</v>
      </c>
      <c r="W67" s="341">
        <f>IFERROR(V67/U67,"")</f>
        <v>109.86717267552164</v>
      </c>
      <c r="X67" s="340">
        <f>IFERROR(RANK(W67, W$67:W$81),"")</f>
        <v>8</v>
      </c>
      <c r="Y67" s="500">
        <f>AVERAGE(W67:W81)</f>
        <v>109.85647596315081</v>
      </c>
      <c r="Z67" s="99">
        <v>17</v>
      </c>
      <c r="AA67" s="170">
        <v>1855.1999999999948</v>
      </c>
      <c r="AB67" s="341">
        <f>IFERROR(AA67/Z67,"")</f>
        <v>109.12941176470558</v>
      </c>
      <c r="AC67" s="340">
        <f>IFERROR(RANK(AB67, AB$67:AB$81),"")</f>
        <v>8</v>
      </c>
      <c r="AD67" s="500">
        <f>AVERAGE(AB67:AB81)</f>
        <v>109.78312210651694</v>
      </c>
      <c r="AE67" s="99">
        <v>17</v>
      </c>
      <c r="AF67" s="170">
        <v>1920.0000000000068</v>
      </c>
      <c r="AG67" s="341">
        <f>IFERROR(AF67/AE67,"")</f>
        <v>112.94117647058863</v>
      </c>
      <c r="AH67" s="340">
        <f>IFERROR(RANK(AG67, AG$67:AG$81),"")</f>
        <v>6</v>
      </c>
      <c r="AI67" s="500">
        <f>AVERAGE(AG67:AG81)</f>
        <v>110.3841658678538</v>
      </c>
      <c r="AJ67" s="99">
        <v>17</v>
      </c>
      <c r="AK67" s="170">
        <v>1914.1935483870936</v>
      </c>
      <c r="AL67" s="341">
        <f>IFERROR(AK67/AJ67,"")</f>
        <v>112.59962049335844</v>
      </c>
      <c r="AM67" s="340">
        <f>IFERROR(RANK(AL67, AL$67:AL$81),"")</f>
        <v>6</v>
      </c>
      <c r="AN67" s="500">
        <f>AVERAGE(AL67:AL81)</f>
        <v>110.15544258060153</v>
      </c>
      <c r="AO67" s="99">
        <v>17</v>
      </c>
      <c r="AP67" s="170">
        <v>1903.1249999999975</v>
      </c>
      <c r="AQ67" s="341">
        <f>IFERROR(AP67/AO67,"")</f>
        <v>111.94852941176455</v>
      </c>
      <c r="AR67" s="340">
        <f>IFERROR(RANK(AQ67, AQ$67:AQ$81),"")</f>
        <v>6</v>
      </c>
      <c r="AS67" s="500">
        <f>AVERAGE(AQ67:AQ81)</f>
        <v>110.25698679055289</v>
      </c>
      <c r="AT67" s="99">
        <v>17</v>
      </c>
      <c r="AU67" s="170">
        <v>1873.1249999999975</v>
      </c>
      <c r="AV67" s="341">
        <f>IFERROR(AU67/AT67,"")</f>
        <v>110.18382352941161</v>
      </c>
      <c r="AW67" s="340">
        <f>IFERROR(RANK(AV67, AV$67:AV$81),"")</f>
        <v>7</v>
      </c>
      <c r="AX67" s="500">
        <f>AVERAGE(AV67:AV81)</f>
        <v>109.9917547435608</v>
      </c>
    </row>
    <row r="68" spans="2:50" hidden="1" x14ac:dyDescent="0.2">
      <c r="B68" s="506"/>
      <c r="C68" s="99">
        <v>2</v>
      </c>
      <c r="D68" s="99" t="s">
        <v>414</v>
      </c>
      <c r="E68" s="99">
        <v>16</v>
      </c>
      <c r="F68" s="99">
        <v>2000</v>
      </c>
      <c r="G68" s="276">
        <f t="shared" ref="G68:G79" si="59">F68/E68</f>
        <v>125</v>
      </c>
      <c r="H68" s="500"/>
      <c r="I68" s="172">
        <f t="shared" si="56"/>
        <v>16</v>
      </c>
      <c r="J68" s="172">
        <f t="shared" si="57"/>
        <v>1862.5422279583765</v>
      </c>
      <c r="K68" s="342">
        <f t="shared" si="58"/>
        <v>116.40888924739853</v>
      </c>
      <c r="L68" s="508"/>
      <c r="M68" s="172">
        <f t="shared" ref="M68:M81" si="60">IFERROR(RANK(K68, K$67:K$81),"")</f>
        <v>4</v>
      </c>
      <c r="N68" s="501"/>
      <c r="O68" s="501"/>
      <c r="P68" s="99">
        <v>16</v>
      </c>
      <c r="Q68" s="170">
        <v>1854.7826086956504</v>
      </c>
      <c r="R68" s="341">
        <f t="shared" ref="R68:R81" si="61">IFERROR(Q68/P68,"")</f>
        <v>115.92391304347815</v>
      </c>
      <c r="S68" s="340">
        <f t="shared" ref="S68:S81" si="62">IFERROR(RANK(R68, R$67:R$81),"")</f>
        <v>3</v>
      </c>
      <c r="T68" s="500"/>
      <c r="U68" s="99">
        <v>16</v>
      </c>
      <c r="V68" s="170">
        <v>1859.9999999999977</v>
      </c>
      <c r="W68" s="341">
        <f t="shared" ref="W68:W81" si="63">IFERROR(V68/U68,"")</f>
        <v>116.24999999999986</v>
      </c>
      <c r="X68" s="340">
        <f t="shared" ref="X68:X81" si="64">IFERROR(RANK(W68, W$67:W$81),"")</f>
        <v>4</v>
      </c>
      <c r="Y68" s="500"/>
      <c r="Z68" s="99">
        <v>16</v>
      </c>
      <c r="AA68" s="170">
        <v>1880.7272727272739</v>
      </c>
      <c r="AB68" s="341">
        <f t="shared" ref="AB68:AB81" si="65">IFERROR(AA68/Z68,"")</f>
        <v>117.54545454545462</v>
      </c>
      <c r="AC68" s="340">
        <f t="shared" ref="AC68:AC81" si="66">IFERROR(RANK(AB68, AB$67:AB$81),"")</f>
        <v>3</v>
      </c>
      <c r="AD68" s="500"/>
      <c r="AE68" s="99">
        <v>16</v>
      </c>
      <c r="AF68" s="170">
        <v>1853.4545454545466</v>
      </c>
      <c r="AG68" s="341">
        <f t="shared" ref="AG68:AG81" si="67">IFERROR(AF68/AE68,"")</f>
        <v>115.84090909090916</v>
      </c>
      <c r="AH68" s="340">
        <f t="shared" ref="AH68:AH81" si="68">IFERROR(RANK(AG68, AG$67:AG$81),"")</f>
        <v>5</v>
      </c>
      <c r="AI68" s="500"/>
      <c r="AJ68" s="99">
        <v>16</v>
      </c>
      <c r="AK68" s="170">
        <v>1864.5454545454566</v>
      </c>
      <c r="AL68" s="341">
        <f t="shared" ref="AL68:AL81" si="69">IFERROR(AK68/AJ68,"")</f>
        <v>116.53409090909103</v>
      </c>
      <c r="AM68" s="340">
        <f t="shared" ref="AM68:AM81" si="70">IFERROR(RANK(AL68, AL$67:AL$81),"")</f>
        <v>4</v>
      </c>
      <c r="AN68" s="500"/>
      <c r="AO68" s="99">
        <v>16</v>
      </c>
      <c r="AP68" s="170">
        <v>1860.8571428571411</v>
      </c>
      <c r="AQ68" s="341">
        <f t="shared" ref="AQ68:AQ81" si="71">IFERROR(AP68/AO68,"")</f>
        <v>116.30357142857132</v>
      </c>
      <c r="AR68" s="340">
        <f t="shared" ref="AR68:AR81" si="72">IFERROR(RANK(AQ68, AQ$67:AQ$81),"")</f>
        <v>4</v>
      </c>
      <c r="AS68" s="500"/>
      <c r="AT68" s="99">
        <v>16</v>
      </c>
      <c r="AU68" s="170">
        <v>1863.4285714285695</v>
      </c>
      <c r="AV68" s="341">
        <f t="shared" ref="AV68:AV81" si="73">IFERROR(AU68/AT68,"")</f>
        <v>116.46428571428559</v>
      </c>
      <c r="AW68" s="340">
        <f t="shared" ref="AW68:AW81" si="74">IFERROR(RANK(AV68, AV$67:AV$81),"")</f>
        <v>3</v>
      </c>
      <c r="AX68" s="500"/>
    </row>
    <row r="69" spans="2:50" hidden="1" x14ac:dyDescent="0.2">
      <c r="B69" s="506"/>
      <c r="C69" s="99">
        <v>3</v>
      </c>
      <c r="D69" s="99" t="s">
        <v>415</v>
      </c>
      <c r="E69" s="99">
        <v>18</v>
      </c>
      <c r="F69" s="99">
        <v>2000</v>
      </c>
      <c r="G69" s="276">
        <f t="shared" si="59"/>
        <v>111.11111111111111</v>
      </c>
      <c r="H69" s="500"/>
      <c r="I69" s="172">
        <f t="shared" si="56"/>
        <v>18</v>
      </c>
      <c r="J69" s="172">
        <f t="shared" si="57"/>
        <v>1866.0860246121024</v>
      </c>
      <c r="K69" s="342">
        <f t="shared" si="58"/>
        <v>103.67144581178344</v>
      </c>
      <c r="L69" s="508"/>
      <c r="M69" s="172">
        <f t="shared" si="60"/>
        <v>11</v>
      </c>
      <c r="N69" s="501"/>
      <c r="O69" s="501"/>
      <c r="P69" s="99">
        <v>18</v>
      </c>
      <c r="Q69" s="170">
        <v>1881.4925373134352</v>
      </c>
      <c r="R69" s="341">
        <f t="shared" si="61"/>
        <v>104.52736318407973</v>
      </c>
      <c r="S69" s="340">
        <f t="shared" si="62"/>
        <v>10</v>
      </c>
      <c r="T69" s="500"/>
      <c r="U69" s="99">
        <v>18</v>
      </c>
      <c r="V69" s="170">
        <v>1876.4516129032274</v>
      </c>
      <c r="W69" s="341">
        <f t="shared" si="63"/>
        <v>104.24731182795708</v>
      </c>
      <c r="X69" s="340">
        <f t="shared" si="64"/>
        <v>11</v>
      </c>
      <c r="Y69" s="500"/>
      <c r="Z69" s="99">
        <v>18</v>
      </c>
      <c r="AA69" s="170">
        <v>1850.1818181818194</v>
      </c>
      <c r="AB69" s="341">
        <f t="shared" si="65"/>
        <v>102.78787878787885</v>
      </c>
      <c r="AC69" s="340">
        <f t="shared" si="66"/>
        <v>11</v>
      </c>
      <c r="AD69" s="500"/>
      <c r="AE69" s="99">
        <v>18</v>
      </c>
      <c r="AF69" s="170">
        <v>1853.2075471698124</v>
      </c>
      <c r="AG69" s="341">
        <f t="shared" si="67"/>
        <v>102.95597484276736</v>
      </c>
      <c r="AH69" s="340">
        <f t="shared" si="68"/>
        <v>11</v>
      </c>
      <c r="AI69" s="500"/>
      <c r="AJ69" s="99">
        <v>18</v>
      </c>
      <c r="AK69" s="170">
        <v>1860.0000000000018</v>
      </c>
      <c r="AL69" s="341">
        <f t="shared" si="69"/>
        <v>103.33333333333343</v>
      </c>
      <c r="AM69" s="340">
        <f t="shared" si="70"/>
        <v>11</v>
      </c>
      <c r="AN69" s="500"/>
      <c r="AO69" s="99">
        <v>18</v>
      </c>
      <c r="AP69" s="170">
        <v>1866.2686567164155</v>
      </c>
      <c r="AQ69" s="341">
        <f t="shared" si="71"/>
        <v>103.68159203980086</v>
      </c>
      <c r="AR69" s="340">
        <f t="shared" si="72"/>
        <v>11</v>
      </c>
      <c r="AS69" s="500"/>
      <c r="AT69" s="99">
        <v>18</v>
      </c>
      <c r="AU69" s="170">
        <v>1875.0000000000023</v>
      </c>
      <c r="AV69" s="341">
        <f t="shared" si="73"/>
        <v>104.1666666666668</v>
      </c>
      <c r="AW69" s="340">
        <f t="shared" si="74"/>
        <v>10</v>
      </c>
      <c r="AX69" s="500"/>
    </row>
    <row r="70" spans="2:50" hidden="1" x14ac:dyDescent="0.2">
      <c r="B70" s="506"/>
      <c r="C70" s="99">
        <v>4</v>
      </c>
      <c r="D70" s="99" t="s">
        <v>416</v>
      </c>
      <c r="E70" s="99">
        <v>17</v>
      </c>
      <c r="F70" s="99">
        <v>2000</v>
      </c>
      <c r="G70" s="276">
        <f t="shared" si="59"/>
        <v>117.64705882352941</v>
      </c>
      <c r="H70" s="500"/>
      <c r="I70" s="172">
        <f>IFERROR(AVERAGE(P70,U70,Z70,AE70,AJ70,AO70,AT70),"")</f>
        <v>17</v>
      </c>
      <c r="J70" s="172">
        <f>IFERROR(AVERAGE(Q70,V70,AA70,AF70,AK70,AP70,AU70),"")</f>
        <v>1858.9299671950189</v>
      </c>
      <c r="K70" s="342">
        <f>IFERROR(AVERAGE(R70,W70,AB70,AG70,AL70,AQ70,AV70),"")</f>
        <v>109.34882159970699</v>
      </c>
      <c r="L70" s="508"/>
      <c r="M70" s="172">
        <f t="shared" si="60"/>
        <v>9</v>
      </c>
      <c r="N70" s="501"/>
      <c r="O70" s="501"/>
      <c r="P70" s="99">
        <v>17</v>
      </c>
      <c r="Q70" s="170">
        <v>1862.5531914893618</v>
      </c>
      <c r="R70" s="341">
        <f t="shared" si="61"/>
        <v>109.5619524405507</v>
      </c>
      <c r="S70" s="340">
        <f t="shared" si="62"/>
        <v>7</v>
      </c>
      <c r="T70" s="500"/>
      <c r="U70" s="99">
        <v>17</v>
      </c>
      <c r="V70" s="170">
        <v>1855.172413793103</v>
      </c>
      <c r="W70" s="341">
        <f t="shared" si="63"/>
        <v>109.12778904665312</v>
      </c>
      <c r="X70" s="340">
        <f t="shared" si="64"/>
        <v>9</v>
      </c>
      <c r="Y70" s="500"/>
      <c r="Z70" s="99">
        <v>17</v>
      </c>
      <c r="AA70" s="170">
        <v>1853.1645569620243</v>
      </c>
      <c r="AB70" s="341">
        <f t="shared" si="65"/>
        <v>109.00967982129555</v>
      </c>
      <c r="AC70" s="340">
        <f t="shared" si="66"/>
        <v>9</v>
      </c>
      <c r="AD70" s="500"/>
      <c r="AE70" s="99">
        <v>17</v>
      </c>
      <c r="AF70" s="170">
        <v>1861.6666666666652</v>
      </c>
      <c r="AG70" s="341">
        <f t="shared" si="67"/>
        <v>109.50980392156853</v>
      </c>
      <c r="AH70" s="340">
        <f t="shared" si="68"/>
        <v>9</v>
      </c>
      <c r="AI70" s="500"/>
      <c r="AJ70" s="99">
        <v>17</v>
      </c>
      <c r="AK70" s="170">
        <v>1862.9268292682918</v>
      </c>
      <c r="AL70" s="341">
        <f t="shared" si="69"/>
        <v>109.58393113342893</v>
      </c>
      <c r="AM70" s="340">
        <f t="shared" si="70"/>
        <v>9</v>
      </c>
      <c r="AN70" s="500"/>
      <c r="AO70" s="99">
        <v>17</v>
      </c>
      <c r="AP70" s="170">
        <v>1863.409090909091</v>
      </c>
      <c r="AQ70" s="341">
        <f t="shared" si="71"/>
        <v>109.61229946524065</v>
      </c>
      <c r="AR70" s="340">
        <f t="shared" si="72"/>
        <v>9</v>
      </c>
      <c r="AS70" s="500"/>
      <c r="AT70" s="99">
        <v>17</v>
      </c>
      <c r="AU70" s="170">
        <v>1853.617021276596</v>
      </c>
      <c r="AV70" s="341">
        <f t="shared" si="73"/>
        <v>109.03629536921153</v>
      </c>
      <c r="AW70" s="340">
        <f t="shared" si="74"/>
        <v>9</v>
      </c>
      <c r="AX70" s="500"/>
    </row>
    <row r="71" spans="2:50" hidden="1" x14ac:dyDescent="0.2">
      <c r="B71" s="506"/>
      <c r="C71" s="99">
        <v>5</v>
      </c>
      <c r="D71" s="99" t="s">
        <v>417</v>
      </c>
      <c r="E71" s="99">
        <v>20</v>
      </c>
      <c r="F71" s="99">
        <v>2000</v>
      </c>
      <c r="G71" s="276">
        <f t="shared" si="59"/>
        <v>100</v>
      </c>
      <c r="H71" s="500"/>
      <c r="I71" s="172">
        <f t="shared" ref="I71:I81" si="75">IFERROR(AVERAGE(P71,U71,Z71,AE71,AJ71,AO71,AT71),"")</f>
        <v>20</v>
      </c>
      <c r="J71" s="172">
        <f t="shared" ref="J71:J81" si="76">IFERROR(AVERAGE(Q71,V71,AA71,AF71,AK71,AP71,AU71),"")</f>
        <v>1857.4764713568879</v>
      </c>
      <c r="K71" s="342">
        <f t="shared" ref="K71:K81" si="77">IFERROR(AVERAGE(R71,W71,AB71,AG71,AL71,AQ71,AV71),"")</f>
        <v>92.873823567844397</v>
      </c>
      <c r="L71" s="508"/>
      <c r="M71" s="172">
        <f t="shared" si="60"/>
        <v>12</v>
      </c>
      <c r="N71" s="501"/>
      <c r="O71" s="501"/>
      <c r="P71" s="99">
        <v>20</v>
      </c>
      <c r="Q71" s="170">
        <v>1854.8837209302321</v>
      </c>
      <c r="R71" s="341">
        <f t="shared" si="61"/>
        <v>92.744186046511601</v>
      </c>
      <c r="S71" s="340">
        <f t="shared" si="62"/>
        <v>12</v>
      </c>
      <c r="T71" s="500"/>
      <c r="U71" s="99">
        <v>20</v>
      </c>
      <c r="V71" s="170">
        <v>1853.6065573770484</v>
      </c>
      <c r="W71" s="341">
        <f t="shared" si="63"/>
        <v>92.680327868852416</v>
      </c>
      <c r="X71" s="340">
        <f t="shared" si="64"/>
        <v>12</v>
      </c>
      <c r="Y71" s="500"/>
      <c r="Z71" s="99">
        <v>20</v>
      </c>
      <c r="AA71" s="170">
        <v>1855.3398058252435</v>
      </c>
      <c r="AB71" s="341">
        <f t="shared" si="65"/>
        <v>92.766990291262175</v>
      </c>
      <c r="AC71" s="340">
        <f t="shared" si="66"/>
        <v>12</v>
      </c>
      <c r="AD71" s="500"/>
      <c r="AE71" s="99">
        <v>20</v>
      </c>
      <c r="AF71" s="170">
        <v>1871.8750000000005</v>
      </c>
      <c r="AG71" s="341">
        <f t="shared" si="67"/>
        <v>93.593750000000028</v>
      </c>
      <c r="AH71" s="340">
        <f t="shared" si="68"/>
        <v>12</v>
      </c>
      <c r="AI71" s="500"/>
      <c r="AJ71" s="99">
        <v>20</v>
      </c>
      <c r="AK71" s="170">
        <v>1855.7894736842093</v>
      </c>
      <c r="AL71" s="341">
        <f t="shared" si="69"/>
        <v>92.789473684210463</v>
      </c>
      <c r="AM71" s="340">
        <f t="shared" si="70"/>
        <v>12</v>
      </c>
      <c r="AN71" s="500"/>
      <c r="AO71" s="99">
        <v>20</v>
      </c>
      <c r="AP71" s="170">
        <v>1858.582677165354</v>
      </c>
      <c r="AQ71" s="341">
        <f t="shared" si="71"/>
        <v>92.929133858267704</v>
      </c>
      <c r="AR71" s="340">
        <f t="shared" si="72"/>
        <v>12</v>
      </c>
      <c r="AS71" s="500"/>
      <c r="AT71" s="99">
        <v>20</v>
      </c>
      <c r="AU71" s="170">
        <v>1852.2580645161283</v>
      </c>
      <c r="AV71" s="341">
        <f t="shared" si="73"/>
        <v>92.61290322580642</v>
      </c>
      <c r="AW71" s="340">
        <f t="shared" si="74"/>
        <v>12</v>
      </c>
      <c r="AX71" s="500"/>
    </row>
    <row r="72" spans="2:50" hidden="1" x14ac:dyDescent="0.2">
      <c r="B72" s="506"/>
      <c r="C72" s="99">
        <v>6</v>
      </c>
      <c r="D72" s="99" t="s">
        <v>418</v>
      </c>
      <c r="E72" s="99">
        <v>16</v>
      </c>
      <c r="F72" s="99">
        <v>2000</v>
      </c>
      <c r="G72" s="276">
        <f t="shared" si="59"/>
        <v>125</v>
      </c>
      <c r="H72" s="500"/>
      <c r="I72" s="172">
        <f t="shared" si="75"/>
        <v>16</v>
      </c>
      <c r="J72" s="172">
        <f t="shared" si="76"/>
        <v>1858.4129307221906</v>
      </c>
      <c r="K72" s="342">
        <f t="shared" si="77"/>
        <v>116.15080817013691</v>
      </c>
      <c r="L72" s="508"/>
      <c r="M72" s="172">
        <f t="shared" si="60"/>
        <v>5</v>
      </c>
      <c r="N72" s="501"/>
      <c r="O72" s="501"/>
      <c r="P72" s="99">
        <v>16</v>
      </c>
      <c r="Q72" s="170">
        <v>1854.432989690722</v>
      </c>
      <c r="R72" s="341">
        <f t="shared" si="61"/>
        <v>115.90206185567013</v>
      </c>
      <c r="S72" s="340">
        <f t="shared" si="62"/>
        <v>4</v>
      </c>
      <c r="T72" s="500"/>
      <c r="U72" s="99">
        <v>16</v>
      </c>
      <c r="V72" s="170">
        <v>1852.1739130434776</v>
      </c>
      <c r="W72" s="341">
        <f t="shared" si="63"/>
        <v>115.76086956521735</v>
      </c>
      <c r="X72" s="340">
        <f t="shared" si="64"/>
        <v>5</v>
      </c>
      <c r="Y72" s="500"/>
      <c r="Z72" s="99">
        <v>16</v>
      </c>
      <c r="AA72" s="170">
        <v>1861.4634146341457</v>
      </c>
      <c r="AB72" s="341">
        <f t="shared" si="65"/>
        <v>116.34146341463411</v>
      </c>
      <c r="AC72" s="340">
        <f t="shared" si="66"/>
        <v>5</v>
      </c>
      <c r="AD72" s="500"/>
      <c r="AE72" s="99">
        <v>16</v>
      </c>
      <c r="AF72" s="170">
        <v>1863.8095238095245</v>
      </c>
      <c r="AG72" s="341">
        <f t="shared" si="67"/>
        <v>116.48809523809528</v>
      </c>
      <c r="AH72" s="340">
        <f t="shared" si="68"/>
        <v>3</v>
      </c>
      <c r="AI72" s="500"/>
      <c r="AJ72" s="99">
        <v>16</v>
      </c>
      <c r="AK72" s="170">
        <v>1862.7692307692316</v>
      </c>
      <c r="AL72" s="341">
        <f t="shared" si="69"/>
        <v>116.42307692307698</v>
      </c>
      <c r="AM72" s="340">
        <f t="shared" si="70"/>
        <v>5</v>
      </c>
      <c r="AN72" s="500"/>
      <c r="AO72" s="99">
        <v>16</v>
      </c>
      <c r="AP72" s="170">
        <v>1859.3478260869558</v>
      </c>
      <c r="AQ72" s="341">
        <f t="shared" si="71"/>
        <v>116.20923913043474</v>
      </c>
      <c r="AR72" s="340">
        <f t="shared" si="72"/>
        <v>5</v>
      </c>
      <c r="AS72" s="500"/>
      <c r="AT72" s="99">
        <v>16</v>
      </c>
      <c r="AU72" s="170">
        <v>1854.8936170212769</v>
      </c>
      <c r="AV72" s="341">
        <f t="shared" si="73"/>
        <v>115.93085106382981</v>
      </c>
      <c r="AW72" s="340">
        <f t="shared" si="74"/>
        <v>4</v>
      </c>
      <c r="AX72" s="500"/>
    </row>
    <row r="73" spans="2:50" hidden="1" x14ac:dyDescent="0.2">
      <c r="B73" s="506"/>
      <c r="C73" s="99">
        <v>7</v>
      </c>
      <c r="D73" s="99" t="s">
        <v>419</v>
      </c>
      <c r="E73" s="99">
        <v>17</v>
      </c>
      <c r="F73" s="99">
        <v>2000</v>
      </c>
      <c r="G73" s="276">
        <f t="shared" si="59"/>
        <v>117.64705882352941</v>
      </c>
      <c r="H73" s="500"/>
      <c r="I73" s="172">
        <f t="shared" si="75"/>
        <v>17</v>
      </c>
      <c r="J73" s="172">
        <f t="shared" si="76"/>
        <v>1875.0561339273081</v>
      </c>
      <c r="K73" s="342">
        <f t="shared" si="77"/>
        <v>110.29741964278284</v>
      </c>
      <c r="L73" s="508"/>
      <c r="M73" s="172">
        <f t="shared" si="60"/>
        <v>7</v>
      </c>
      <c r="N73" s="501"/>
      <c r="O73" s="501"/>
      <c r="P73" s="99">
        <v>17</v>
      </c>
      <c r="Q73" s="170">
        <v>1853.2258064516122</v>
      </c>
      <c r="R73" s="341">
        <f t="shared" si="61"/>
        <v>109.01328273244778</v>
      </c>
      <c r="S73" s="340">
        <f t="shared" si="62"/>
        <v>8</v>
      </c>
      <c r="T73" s="500"/>
      <c r="U73" s="99">
        <v>17</v>
      </c>
      <c r="V73" s="170">
        <v>1873.9999999999991</v>
      </c>
      <c r="W73" s="341">
        <f t="shared" si="63"/>
        <v>110.235294117647</v>
      </c>
      <c r="X73" s="340">
        <f t="shared" si="64"/>
        <v>7</v>
      </c>
      <c r="Y73" s="500"/>
      <c r="Z73" s="99">
        <v>17</v>
      </c>
      <c r="AA73" s="170">
        <v>1879.6363636363646</v>
      </c>
      <c r="AB73" s="341">
        <f t="shared" si="65"/>
        <v>110.56684491978615</v>
      </c>
      <c r="AC73" s="340">
        <f t="shared" si="66"/>
        <v>6</v>
      </c>
      <c r="AD73" s="500"/>
      <c r="AE73" s="99">
        <v>17</v>
      </c>
      <c r="AF73" s="170">
        <v>1877.3333333333333</v>
      </c>
      <c r="AG73" s="341">
        <f t="shared" si="67"/>
        <v>110.4313725490196</v>
      </c>
      <c r="AH73" s="340">
        <f t="shared" si="68"/>
        <v>7</v>
      </c>
      <c r="AI73" s="500"/>
      <c r="AJ73" s="99">
        <v>17</v>
      </c>
      <c r="AK73" s="170">
        <v>1880.8695652173915</v>
      </c>
      <c r="AL73" s="341">
        <f t="shared" si="69"/>
        <v>110.63938618925832</v>
      </c>
      <c r="AM73" s="340">
        <f t="shared" si="70"/>
        <v>7</v>
      </c>
      <c r="AN73" s="500"/>
      <c r="AO73" s="99">
        <v>17</v>
      </c>
      <c r="AP73" s="170">
        <v>1881.6393442622943</v>
      </c>
      <c r="AQ73" s="341">
        <f t="shared" si="71"/>
        <v>110.68466730954673</v>
      </c>
      <c r="AR73" s="340">
        <f t="shared" si="72"/>
        <v>7</v>
      </c>
      <c r="AS73" s="500"/>
      <c r="AT73" s="99">
        <v>17</v>
      </c>
      <c r="AU73" s="170">
        <v>1878.6885245901633</v>
      </c>
      <c r="AV73" s="341">
        <f t="shared" si="73"/>
        <v>110.51108968177431</v>
      </c>
      <c r="AW73" s="340">
        <f t="shared" si="74"/>
        <v>6</v>
      </c>
      <c r="AX73" s="500"/>
    </row>
    <row r="74" spans="2:50" hidden="1" x14ac:dyDescent="0.2">
      <c r="B74" s="506"/>
      <c r="C74" s="99">
        <v>8</v>
      </c>
      <c r="D74" s="99" t="s">
        <v>421</v>
      </c>
      <c r="E74" s="99">
        <v>18</v>
      </c>
      <c r="F74" s="99">
        <v>2000</v>
      </c>
      <c r="G74" s="276">
        <f t="shared" si="59"/>
        <v>111.11111111111111</v>
      </c>
      <c r="H74" s="500"/>
      <c r="I74" s="172">
        <f t="shared" si="75"/>
        <v>18</v>
      </c>
      <c r="J74" s="172">
        <f t="shared" si="76"/>
        <v>1871.1446150924653</v>
      </c>
      <c r="K74" s="342">
        <f t="shared" si="77"/>
        <v>103.95247861624806</v>
      </c>
      <c r="L74" s="508"/>
      <c r="M74" s="172">
        <f t="shared" si="60"/>
        <v>10</v>
      </c>
      <c r="N74" s="501"/>
      <c r="O74" s="501"/>
      <c r="P74" s="99">
        <v>18</v>
      </c>
      <c r="Q74" s="170">
        <v>1857.1874999999995</v>
      </c>
      <c r="R74" s="341">
        <f t="shared" si="61"/>
        <v>103.17708333333331</v>
      </c>
      <c r="S74" s="340">
        <f t="shared" si="62"/>
        <v>11</v>
      </c>
      <c r="T74" s="500"/>
      <c r="U74" s="99">
        <v>18</v>
      </c>
      <c r="V74" s="170">
        <v>1881.2307692307688</v>
      </c>
      <c r="W74" s="341">
        <f t="shared" si="63"/>
        <v>104.5128205128205</v>
      </c>
      <c r="X74" s="340">
        <f t="shared" si="64"/>
        <v>10</v>
      </c>
      <c r="Y74" s="500"/>
      <c r="Z74" s="99">
        <v>18</v>
      </c>
      <c r="AA74" s="170">
        <v>1868.135593220338</v>
      </c>
      <c r="AB74" s="341">
        <f t="shared" si="65"/>
        <v>103.78531073446322</v>
      </c>
      <c r="AC74" s="340">
        <f t="shared" si="66"/>
        <v>10</v>
      </c>
      <c r="AD74" s="500"/>
      <c r="AE74" s="99">
        <v>18</v>
      </c>
      <c r="AF74" s="170">
        <v>1868.076923076924</v>
      </c>
      <c r="AG74" s="341">
        <f t="shared" si="67"/>
        <v>103.78205128205133</v>
      </c>
      <c r="AH74" s="340">
        <f t="shared" si="68"/>
        <v>10</v>
      </c>
      <c r="AI74" s="500"/>
      <c r="AJ74" s="99">
        <v>18</v>
      </c>
      <c r="AK74" s="170">
        <v>1878.5454545454559</v>
      </c>
      <c r="AL74" s="341">
        <f t="shared" si="69"/>
        <v>104.36363636363643</v>
      </c>
      <c r="AM74" s="340">
        <f t="shared" si="70"/>
        <v>10</v>
      </c>
      <c r="AN74" s="500"/>
      <c r="AO74" s="99">
        <v>18</v>
      </c>
      <c r="AP74" s="170">
        <v>1874.9999999999995</v>
      </c>
      <c r="AQ74" s="341">
        <f t="shared" si="71"/>
        <v>104.16666666666664</v>
      </c>
      <c r="AR74" s="340">
        <f t="shared" si="72"/>
        <v>10</v>
      </c>
      <c r="AS74" s="500"/>
      <c r="AT74" s="99">
        <v>18</v>
      </c>
      <c r="AU74" s="170">
        <v>1869.8360655737699</v>
      </c>
      <c r="AV74" s="341">
        <f t="shared" si="73"/>
        <v>103.879781420765</v>
      </c>
      <c r="AW74" s="340">
        <f t="shared" si="74"/>
        <v>11</v>
      </c>
      <c r="AX74" s="500"/>
    </row>
    <row r="75" spans="2:50" hidden="1" x14ac:dyDescent="0.2">
      <c r="B75" s="506"/>
      <c r="C75" s="99">
        <v>9</v>
      </c>
      <c r="D75" s="99" t="s">
        <v>422</v>
      </c>
      <c r="E75" s="99">
        <v>16</v>
      </c>
      <c r="F75" s="99">
        <v>2000</v>
      </c>
      <c r="G75" s="276">
        <f t="shared" si="59"/>
        <v>125</v>
      </c>
      <c r="H75" s="500"/>
      <c r="I75" s="172">
        <f t="shared" si="75"/>
        <v>16</v>
      </c>
      <c r="J75" s="172">
        <f t="shared" si="76"/>
        <v>1863.608998645464</v>
      </c>
      <c r="K75" s="342">
        <f t="shared" si="77"/>
        <v>116.4755624153415</v>
      </c>
      <c r="L75" s="508"/>
      <c r="M75" s="172">
        <f t="shared" si="60"/>
        <v>3</v>
      </c>
      <c r="N75" s="501"/>
      <c r="O75" s="501"/>
      <c r="P75" s="99">
        <v>16</v>
      </c>
      <c r="Q75" s="170">
        <v>1853.0097087378649</v>
      </c>
      <c r="R75" s="341">
        <f t="shared" si="61"/>
        <v>115.81310679611656</v>
      </c>
      <c r="S75" s="340">
        <f t="shared" si="62"/>
        <v>5</v>
      </c>
      <c r="T75" s="500"/>
      <c r="U75" s="99">
        <v>16</v>
      </c>
      <c r="V75" s="170">
        <v>1873.1250000000007</v>
      </c>
      <c r="W75" s="341">
        <f t="shared" si="63"/>
        <v>117.07031250000004</v>
      </c>
      <c r="X75" s="340">
        <f t="shared" si="64"/>
        <v>3</v>
      </c>
      <c r="Y75" s="500"/>
      <c r="Z75" s="99">
        <v>16</v>
      </c>
      <c r="AA75" s="170">
        <v>1875.6818181818182</v>
      </c>
      <c r="AB75" s="341">
        <f t="shared" si="65"/>
        <v>117.23011363636364</v>
      </c>
      <c r="AC75" s="340">
        <f t="shared" si="66"/>
        <v>4</v>
      </c>
      <c r="AD75" s="500"/>
      <c r="AE75" s="99">
        <v>16</v>
      </c>
      <c r="AF75" s="170">
        <v>1858.4810126582267</v>
      </c>
      <c r="AG75" s="341">
        <f t="shared" si="67"/>
        <v>116.15506329113917</v>
      </c>
      <c r="AH75" s="340">
        <f t="shared" si="68"/>
        <v>4</v>
      </c>
      <c r="AI75" s="500"/>
      <c r="AJ75" s="99">
        <v>16</v>
      </c>
      <c r="AK75" s="170">
        <v>1865.3932584269662</v>
      </c>
      <c r="AL75" s="341">
        <f t="shared" si="69"/>
        <v>116.58707865168539</v>
      </c>
      <c r="AM75" s="340">
        <f t="shared" si="70"/>
        <v>3</v>
      </c>
      <c r="AN75" s="500"/>
      <c r="AO75" s="99">
        <v>16</v>
      </c>
      <c r="AP75" s="170">
        <v>1865.454545454546</v>
      </c>
      <c r="AQ75" s="341">
        <f t="shared" si="71"/>
        <v>116.59090909090912</v>
      </c>
      <c r="AR75" s="340">
        <f t="shared" si="72"/>
        <v>3</v>
      </c>
      <c r="AS75" s="500"/>
      <c r="AT75" s="99">
        <v>16</v>
      </c>
      <c r="AU75" s="170">
        <v>1854.1176470588243</v>
      </c>
      <c r="AV75" s="341">
        <f t="shared" si="73"/>
        <v>115.88235294117652</v>
      </c>
      <c r="AW75" s="340">
        <f t="shared" si="74"/>
        <v>5</v>
      </c>
      <c r="AX75" s="500"/>
    </row>
    <row r="76" spans="2:50" hidden="1" x14ac:dyDescent="0.2">
      <c r="B76" s="506"/>
      <c r="C76" s="99">
        <v>10</v>
      </c>
      <c r="D76" s="99" t="s">
        <v>423</v>
      </c>
      <c r="E76" s="99">
        <v>15</v>
      </c>
      <c r="F76" s="99">
        <v>2000</v>
      </c>
      <c r="G76" s="276">
        <f t="shared" si="59"/>
        <v>133.33333333333334</v>
      </c>
      <c r="H76" s="500"/>
      <c r="I76" s="172">
        <f t="shared" si="75"/>
        <v>15</v>
      </c>
      <c r="J76" s="172">
        <f t="shared" si="76"/>
        <v>1912.4551428963262</v>
      </c>
      <c r="K76" s="342">
        <f t="shared" si="77"/>
        <v>127.49700952642173</v>
      </c>
      <c r="L76" s="508"/>
      <c r="M76" s="172">
        <f t="shared" si="60"/>
        <v>1</v>
      </c>
      <c r="N76" s="501"/>
      <c r="O76" s="501"/>
      <c r="P76" s="99">
        <v>15</v>
      </c>
      <c r="Q76" s="170">
        <v>1860.0000000000066</v>
      </c>
      <c r="R76" s="341">
        <f t="shared" si="61"/>
        <v>124.00000000000044</v>
      </c>
      <c r="S76" s="340">
        <f t="shared" si="62"/>
        <v>2</v>
      </c>
      <c r="T76" s="500"/>
      <c r="U76" s="99">
        <v>15</v>
      </c>
      <c r="V76" s="170">
        <v>1891.7647058823597</v>
      </c>
      <c r="W76" s="341">
        <f t="shared" si="63"/>
        <v>126.11764705882398</v>
      </c>
      <c r="X76" s="340">
        <f t="shared" si="64"/>
        <v>1</v>
      </c>
      <c r="Y76" s="500"/>
      <c r="Z76" s="99">
        <v>15</v>
      </c>
      <c r="AA76" s="170">
        <v>1896.9230769230835</v>
      </c>
      <c r="AB76" s="341">
        <f t="shared" si="65"/>
        <v>126.46153846153889</v>
      </c>
      <c r="AC76" s="340">
        <f t="shared" si="66"/>
        <v>1</v>
      </c>
      <c r="AD76" s="500"/>
      <c r="AE76" s="99">
        <v>15</v>
      </c>
      <c r="AF76" s="170">
        <v>1947.2727272727341</v>
      </c>
      <c r="AG76" s="341">
        <f t="shared" si="67"/>
        <v>129.81818181818227</v>
      </c>
      <c r="AH76" s="340">
        <f t="shared" si="68"/>
        <v>1</v>
      </c>
      <c r="AI76" s="500"/>
      <c r="AJ76" s="99">
        <v>15</v>
      </c>
      <c r="AK76" s="170">
        <v>1927.0588235294185</v>
      </c>
      <c r="AL76" s="341">
        <f t="shared" si="69"/>
        <v>128.47058823529457</v>
      </c>
      <c r="AM76" s="340">
        <f t="shared" si="70"/>
        <v>1</v>
      </c>
      <c r="AN76" s="500"/>
      <c r="AO76" s="99">
        <v>15</v>
      </c>
      <c r="AP76" s="170">
        <v>1936.6666666666736</v>
      </c>
      <c r="AQ76" s="341">
        <f t="shared" si="71"/>
        <v>129.11111111111157</v>
      </c>
      <c r="AR76" s="340">
        <f t="shared" si="72"/>
        <v>1</v>
      </c>
      <c r="AS76" s="500"/>
      <c r="AT76" s="99">
        <v>15</v>
      </c>
      <c r="AU76" s="170">
        <v>1927.5000000000068</v>
      </c>
      <c r="AV76" s="341">
        <f t="shared" si="73"/>
        <v>128.50000000000045</v>
      </c>
      <c r="AW76" s="340">
        <f t="shared" si="74"/>
        <v>1</v>
      </c>
      <c r="AX76" s="500"/>
    </row>
    <row r="77" spans="2:50" hidden="1" x14ac:dyDescent="0.2">
      <c r="B77" s="506"/>
      <c r="C77" s="99">
        <v>11</v>
      </c>
      <c r="D77" s="99" t="s">
        <v>425</v>
      </c>
      <c r="E77" s="99">
        <v>17</v>
      </c>
      <c r="F77" s="99">
        <v>2000</v>
      </c>
      <c r="G77" s="276">
        <f t="shared" si="59"/>
        <v>117.64705882352941</v>
      </c>
      <c r="H77" s="500"/>
      <c r="I77" s="172">
        <f t="shared" si="75"/>
        <v>17</v>
      </c>
      <c r="J77" s="172">
        <f t="shared" si="76"/>
        <v>1870.9200409352361</v>
      </c>
      <c r="K77" s="342">
        <f t="shared" si="77"/>
        <v>110.05412005501388</v>
      </c>
      <c r="L77" s="508"/>
      <c r="M77" s="172">
        <f t="shared" si="60"/>
        <v>8</v>
      </c>
      <c r="N77" s="501"/>
      <c r="O77" s="501"/>
      <c r="P77" s="99">
        <v>17</v>
      </c>
      <c r="Q77" s="170">
        <v>1874.7945205479436</v>
      </c>
      <c r="R77" s="341">
        <f t="shared" si="61"/>
        <v>110.28203062046727</v>
      </c>
      <c r="S77" s="340">
        <f t="shared" si="62"/>
        <v>6</v>
      </c>
      <c r="T77" s="500"/>
      <c r="U77" s="99">
        <v>17</v>
      </c>
      <c r="V77" s="170">
        <v>1880.2941176470613</v>
      </c>
      <c r="W77" s="341">
        <f t="shared" si="63"/>
        <v>110.60553633218008</v>
      </c>
      <c r="X77" s="340">
        <f t="shared" si="64"/>
        <v>6</v>
      </c>
      <c r="Y77" s="500"/>
      <c r="Z77" s="99">
        <v>17</v>
      </c>
      <c r="AA77" s="170">
        <v>1859.0000000000018</v>
      </c>
      <c r="AB77" s="341">
        <f t="shared" si="65"/>
        <v>109.35294117647069</v>
      </c>
      <c r="AC77" s="340">
        <f t="shared" si="66"/>
        <v>7</v>
      </c>
      <c r="AD77" s="500"/>
      <c r="AE77" s="99">
        <v>17</v>
      </c>
      <c r="AF77" s="170">
        <v>1870.0000000000018</v>
      </c>
      <c r="AG77" s="341">
        <f t="shared" si="67"/>
        <v>110.00000000000011</v>
      </c>
      <c r="AH77" s="340">
        <f t="shared" si="68"/>
        <v>8</v>
      </c>
      <c r="AI77" s="500"/>
      <c r="AJ77" s="99">
        <v>17</v>
      </c>
      <c r="AK77" s="170">
        <v>1875.4285714285695</v>
      </c>
      <c r="AL77" s="341">
        <f t="shared" si="69"/>
        <v>110.31932773109233</v>
      </c>
      <c r="AM77" s="340">
        <f t="shared" si="70"/>
        <v>8</v>
      </c>
      <c r="AN77" s="500"/>
      <c r="AO77" s="99">
        <v>17</v>
      </c>
      <c r="AP77" s="170">
        <v>1863.8461538461529</v>
      </c>
      <c r="AQ77" s="341">
        <f t="shared" si="71"/>
        <v>109.6380090497737</v>
      </c>
      <c r="AR77" s="340">
        <f t="shared" si="72"/>
        <v>8</v>
      </c>
      <c r="AS77" s="500"/>
      <c r="AT77" s="99">
        <v>17</v>
      </c>
      <c r="AU77" s="170">
        <v>1873.076923076922</v>
      </c>
      <c r="AV77" s="341">
        <f t="shared" si="73"/>
        <v>110.18099547511305</v>
      </c>
      <c r="AW77" s="340">
        <f t="shared" si="74"/>
        <v>8</v>
      </c>
      <c r="AX77" s="500"/>
    </row>
    <row r="78" spans="2:50" hidden="1" x14ac:dyDescent="0.2">
      <c r="B78" s="506"/>
      <c r="C78" s="99">
        <v>12</v>
      </c>
      <c r="D78" s="99" t="s">
        <v>426</v>
      </c>
      <c r="E78" s="99">
        <v>15</v>
      </c>
      <c r="F78" s="99">
        <v>2000</v>
      </c>
      <c r="G78" s="276">
        <f t="shared" si="59"/>
        <v>133.33333333333334</v>
      </c>
      <c r="H78" s="500"/>
      <c r="I78" s="172">
        <f t="shared" si="75"/>
        <v>15</v>
      </c>
      <c r="J78" s="172">
        <f t="shared" si="76"/>
        <v>1871.8627492162336</v>
      </c>
      <c r="K78" s="342">
        <f t="shared" si="77"/>
        <v>124.79084994774891</v>
      </c>
      <c r="L78" s="508"/>
      <c r="M78" s="172">
        <f t="shared" si="60"/>
        <v>2</v>
      </c>
      <c r="N78" s="501"/>
      <c r="O78" s="501"/>
      <c r="P78" s="99">
        <v>15</v>
      </c>
      <c r="Q78" s="170">
        <v>1875.5172413793118</v>
      </c>
      <c r="R78" s="341">
        <f t="shared" si="61"/>
        <v>125.03448275862078</v>
      </c>
      <c r="S78" s="340">
        <f t="shared" si="62"/>
        <v>1</v>
      </c>
      <c r="T78" s="500"/>
      <c r="U78" s="99">
        <v>15</v>
      </c>
      <c r="V78" s="170">
        <v>1865.8823529411773</v>
      </c>
      <c r="W78" s="341">
        <f t="shared" si="63"/>
        <v>124.39215686274515</v>
      </c>
      <c r="X78" s="340">
        <f t="shared" si="64"/>
        <v>2</v>
      </c>
      <c r="Y78" s="500"/>
      <c r="Z78" s="99">
        <v>15</v>
      </c>
      <c r="AA78" s="170">
        <v>1873.9534883720926</v>
      </c>
      <c r="AB78" s="341">
        <f t="shared" si="65"/>
        <v>124.93023255813951</v>
      </c>
      <c r="AC78" s="340">
        <f t="shared" si="66"/>
        <v>2</v>
      </c>
      <c r="AD78" s="500"/>
      <c r="AE78" s="99">
        <v>15</v>
      </c>
      <c r="AF78" s="170">
        <v>1885.4999999999993</v>
      </c>
      <c r="AG78" s="341">
        <f t="shared" si="67"/>
        <v>125.69999999999996</v>
      </c>
      <c r="AH78" s="340">
        <f t="shared" si="68"/>
        <v>2</v>
      </c>
      <c r="AI78" s="500"/>
      <c r="AJ78" s="99">
        <v>15</v>
      </c>
      <c r="AK78" s="170">
        <v>1851.7647058823536</v>
      </c>
      <c r="AL78" s="341">
        <f t="shared" si="69"/>
        <v>123.45098039215691</v>
      </c>
      <c r="AM78" s="340">
        <f t="shared" si="70"/>
        <v>2</v>
      </c>
      <c r="AN78" s="500"/>
      <c r="AO78" s="99">
        <v>15</v>
      </c>
      <c r="AP78" s="170">
        <v>1881.1111111111122</v>
      </c>
      <c r="AQ78" s="341">
        <f t="shared" si="71"/>
        <v>125.40740740740748</v>
      </c>
      <c r="AR78" s="340">
        <f t="shared" si="72"/>
        <v>2</v>
      </c>
      <c r="AS78" s="500"/>
      <c r="AT78" s="99">
        <v>15</v>
      </c>
      <c r="AU78" s="170">
        <v>1869.3103448275876</v>
      </c>
      <c r="AV78" s="341">
        <f t="shared" si="73"/>
        <v>124.62068965517251</v>
      </c>
      <c r="AW78" s="340">
        <f t="shared" si="74"/>
        <v>2</v>
      </c>
      <c r="AX78" s="500"/>
    </row>
    <row r="79" spans="2:50" hidden="1" x14ac:dyDescent="0.2">
      <c r="B79" s="506"/>
      <c r="C79" s="99">
        <v>13</v>
      </c>
      <c r="D79" s="99" t="s">
        <v>427</v>
      </c>
      <c r="E79" s="99">
        <v>16</v>
      </c>
      <c r="F79" s="99">
        <v>1500</v>
      </c>
      <c r="G79" s="276">
        <f t="shared" si="59"/>
        <v>93.75</v>
      </c>
      <c r="H79" s="500"/>
      <c r="I79" s="172">
        <f t="shared" si="75"/>
        <v>16</v>
      </c>
      <c r="J79" s="172">
        <f t="shared" si="76"/>
        <v>1399.0624858454823</v>
      </c>
      <c r="K79" s="342">
        <f t="shared" si="77"/>
        <v>87.441405365342646</v>
      </c>
      <c r="L79" s="508"/>
      <c r="M79" s="172">
        <f t="shared" si="60"/>
        <v>13</v>
      </c>
      <c r="N79" s="501"/>
      <c r="O79" s="501"/>
      <c r="P79" s="99">
        <v>16</v>
      </c>
      <c r="Q79" s="170">
        <v>1405.8461538461554</v>
      </c>
      <c r="R79" s="341">
        <f t="shared" si="61"/>
        <v>87.865384615384713</v>
      </c>
      <c r="S79" s="340">
        <f t="shared" si="62"/>
        <v>13</v>
      </c>
      <c r="T79" s="500"/>
      <c r="U79" s="99">
        <v>16</v>
      </c>
      <c r="V79" s="170">
        <v>1396.2711864406792</v>
      </c>
      <c r="W79" s="341">
        <f t="shared" si="63"/>
        <v>87.266949152542452</v>
      </c>
      <c r="X79" s="340">
        <f t="shared" si="64"/>
        <v>13</v>
      </c>
      <c r="Y79" s="500"/>
      <c r="Z79" s="99">
        <v>16</v>
      </c>
      <c r="AA79" s="170">
        <v>1396.3636363636372</v>
      </c>
      <c r="AB79" s="341">
        <f t="shared" si="65"/>
        <v>87.272727272727323</v>
      </c>
      <c r="AC79" s="340">
        <f t="shared" si="66"/>
        <v>13</v>
      </c>
      <c r="AD79" s="500"/>
      <c r="AE79" s="99">
        <v>16</v>
      </c>
      <c r="AF79" s="170">
        <v>1404.4444444444453</v>
      </c>
      <c r="AG79" s="341">
        <f t="shared" si="67"/>
        <v>87.777777777777828</v>
      </c>
      <c r="AH79" s="340">
        <f t="shared" si="68"/>
        <v>13</v>
      </c>
      <c r="AI79" s="500"/>
      <c r="AJ79" s="99">
        <v>16</v>
      </c>
      <c r="AK79" s="170">
        <v>1390.8196721311488</v>
      </c>
      <c r="AL79" s="341">
        <f t="shared" si="69"/>
        <v>86.926229508196798</v>
      </c>
      <c r="AM79" s="340">
        <f t="shared" si="70"/>
        <v>13</v>
      </c>
      <c r="AN79" s="500"/>
      <c r="AO79" s="99">
        <v>16</v>
      </c>
      <c r="AP79" s="170">
        <v>1392.9230769230783</v>
      </c>
      <c r="AQ79" s="341">
        <f t="shared" si="71"/>
        <v>87.057692307692392</v>
      </c>
      <c r="AR79" s="340">
        <f t="shared" si="72"/>
        <v>13</v>
      </c>
      <c r="AS79" s="500"/>
      <c r="AT79" s="99">
        <v>16</v>
      </c>
      <c r="AU79" s="170">
        <v>1406.7692307692323</v>
      </c>
      <c r="AV79" s="341">
        <f t="shared" si="73"/>
        <v>87.923076923077019</v>
      </c>
      <c r="AW79" s="340">
        <f t="shared" si="74"/>
        <v>13</v>
      </c>
      <c r="AX79" s="500"/>
    </row>
    <row r="80" spans="2:50" hidden="1" x14ac:dyDescent="0.2">
      <c r="B80" s="506"/>
      <c r="C80" s="99">
        <v>14</v>
      </c>
      <c r="D80" s="99"/>
      <c r="E80" s="99"/>
      <c r="F80" s="99"/>
      <c r="G80" s="276"/>
      <c r="H80" s="500"/>
      <c r="I80" s="172" t="str">
        <f t="shared" si="75"/>
        <v/>
      </c>
      <c r="J80" s="172" t="str">
        <f t="shared" si="76"/>
        <v/>
      </c>
      <c r="K80" s="342" t="str">
        <f t="shared" si="77"/>
        <v/>
      </c>
      <c r="L80" s="508"/>
      <c r="M80" s="172" t="str">
        <f t="shared" si="60"/>
        <v/>
      </c>
      <c r="N80" s="501"/>
      <c r="O80" s="501"/>
      <c r="P80" s="99"/>
      <c r="Q80" s="170"/>
      <c r="R80" s="341" t="str">
        <f t="shared" si="61"/>
        <v/>
      </c>
      <c r="S80" s="340" t="str">
        <f t="shared" si="62"/>
        <v/>
      </c>
      <c r="T80" s="500"/>
      <c r="U80" s="99"/>
      <c r="V80" s="170"/>
      <c r="W80" s="341" t="str">
        <f t="shared" si="63"/>
        <v/>
      </c>
      <c r="X80" s="340" t="str">
        <f t="shared" si="64"/>
        <v/>
      </c>
      <c r="Y80" s="500"/>
      <c r="Z80" s="99"/>
      <c r="AA80" s="170"/>
      <c r="AB80" s="341" t="str">
        <f t="shared" si="65"/>
        <v/>
      </c>
      <c r="AC80" s="340" t="str">
        <f t="shared" si="66"/>
        <v/>
      </c>
      <c r="AD80" s="500"/>
      <c r="AE80" s="99"/>
      <c r="AF80" s="170"/>
      <c r="AG80" s="341" t="str">
        <f t="shared" si="67"/>
        <v/>
      </c>
      <c r="AH80" s="340" t="str">
        <f t="shared" si="68"/>
        <v/>
      </c>
      <c r="AI80" s="500"/>
      <c r="AJ80" s="99"/>
      <c r="AK80" s="170"/>
      <c r="AL80" s="341" t="str">
        <f t="shared" si="69"/>
        <v/>
      </c>
      <c r="AM80" s="340" t="str">
        <f t="shared" si="70"/>
        <v/>
      </c>
      <c r="AN80" s="500"/>
      <c r="AO80" s="99"/>
      <c r="AP80" s="170"/>
      <c r="AQ80" s="341" t="str">
        <f t="shared" si="71"/>
        <v/>
      </c>
      <c r="AR80" s="340" t="str">
        <f t="shared" si="72"/>
        <v/>
      </c>
      <c r="AS80" s="500"/>
      <c r="AT80" s="99"/>
      <c r="AU80" s="170"/>
      <c r="AV80" s="341" t="str">
        <f t="shared" si="73"/>
        <v/>
      </c>
      <c r="AW80" s="340" t="str">
        <f t="shared" si="74"/>
        <v/>
      </c>
      <c r="AX80" s="500"/>
    </row>
    <row r="81" spans="2:50" hidden="1" x14ac:dyDescent="0.2">
      <c r="B81" s="506"/>
      <c r="C81" s="99">
        <v>15</v>
      </c>
      <c r="D81" s="99"/>
      <c r="E81" s="99"/>
      <c r="F81" s="99"/>
      <c r="G81" s="276"/>
      <c r="H81" s="500"/>
      <c r="I81" s="172" t="str">
        <f t="shared" si="75"/>
        <v/>
      </c>
      <c r="J81" s="172" t="str">
        <f t="shared" si="76"/>
        <v/>
      </c>
      <c r="K81" s="342" t="str">
        <f t="shared" si="77"/>
        <v/>
      </c>
      <c r="L81" s="509"/>
      <c r="M81" s="172" t="str">
        <f t="shared" si="60"/>
        <v/>
      </c>
      <c r="N81" s="501"/>
      <c r="O81" s="501"/>
      <c r="P81" s="99"/>
      <c r="Q81" s="170"/>
      <c r="R81" s="341" t="str">
        <f t="shared" si="61"/>
        <v/>
      </c>
      <c r="S81" s="340" t="str">
        <f t="shared" si="62"/>
        <v/>
      </c>
      <c r="T81" s="500"/>
      <c r="U81" s="99"/>
      <c r="V81" s="170"/>
      <c r="W81" s="341" t="str">
        <f t="shared" si="63"/>
        <v/>
      </c>
      <c r="X81" s="340" t="str">
        <f t="shared" si="64"/>
        <v/>
      </c>
      <c r="Y81" s="500"/>
      <c r="Z81" s="99"/>
      <c r="AA81" s="170"/>
      <c r="AB81" s="341" t="str">
        <f t="shared" si="65"/>
        <v/>
      </c>
      <c r="AC81" s="340" t="str">
        <f t="shared" si="66"/>
        <v/>
      </c>
      <c r="AD81" s="500"/>
      <c r="AE81" s="99"/>
      <c r="AF81" s="170"/>
      <c r="AG81" s="341" t="str">
        <f t="shared" si="67"/>
        <v/>
      </c>
      <c r="AH81" s="340" t="str">
        <f t="shared" si="68"/>
        <v/>
      </c>
      <c r="AI81" s="500"/>
      <c r="AJ81" s="99"/>
      <c r="AK81" s="170"/>
      <c r="AL81" s="341" t="str">
        <f t="shared" si="69"/>
        <v/>
      </c>
      <c r="AM81" s="340" t="str">
        <f t="shared" si="70"/>
        <v/>
      </c>
      <c r="AN81" s="500"/>
      <c r="AO81" s="99"/>
      <c r="AP81" s="170"/>
      <c r="AQ81" s="341" t="str">
        <f t="shared" si="71"/>
        <v/>
      </c>
      <c r="AR81" s="340" t="str">
        <f t="shared" si="72"/>
        <v/>
      </c>
      <c r="AS81" s="500"/>
      <c r="AT81" s="99"/>
      <c r="AU81" s="170"/>
      <c r="AV81" s="341" t="str">
        <f t="shared" si="73"/>
        <v/>
      </c>
      <c r="AW81" s="340" t="str">
        <f t="shared" si="74"/>
        <v/>
      </c>
      <c r="AX81" s="500"/>
    </row>
    <row r="82" spans="2:50" ht="15.75" hidden="1" x14ac:dyDescent="0.2">
      <c r="B82" s="510" t="s">
        <v>169</v>
      </c>
      <c r="C82" s="511"/>
      <c r="D82" s="511"/>
      <c r="E82" s="511"/>
      <c r="F82" s="511"/>
      <c r="G82" s="511"/>
      <c r="H82" s="512"/>
      <c r="I82" s="207"/>
      <c r="J82" s="207"/>
      <c r="K82" s="207"/>
      <c r="L82" s="207"/>
      <c r="M82" s="207"/>
      <c r="N82" s="501" t="s">
        <v>161</v>
      </c>
      <c r="O82" s="514" t="s">
        <v>159</v>
      </c>
      <c r="P82" s="516">
        <v>45895</v>
      </c>
      <c r="Q82" s="506"/>
      <c r="R82" s="506"/>
      <c r="S82" s="506"/>
      <c r="T82" s="506"/>
      <c r="U82" s="516">
        <v>45896</v>
      </c>
      <c r="V82" s="506"/>
      <c r="W82" s="506"/>
      <c r="X82" s="506"/>
      <c r="Y82" s="506"/>
      <c r="Z82" s="516">
        <v>45897</v>
      </c>
      <c r="AA82" s="506"/>
      <c r="AB82" s="506"/>
      <c r="AC82" s="506"/>
      <c r="AD82" s="506"/>
      <c r="AE82" s="516">
        <v>45898</v>
      </c>
      <c r="AF82" s="506"/>
      <c r="AG82" s="506"/>
      <c r="AH82" s="506"/>
      <c r="AI82" s="506"/>
      <c r="AJ82" s="516">
        <v>45899</v>
      </c>
      <c r="AK82" s="506"/>
      <c r="AL82" s="506"/>
      <c r="AM82" s="506"/>
      <c r="AN82" s="506"/>
      <c r="AO82" s="516">
        <v>45900</v>
      </c>
      <c r="AP82" s="506"/>
      <c r="AQ82" s="506"/>
      <c r="AR82" s="506"/>
      <c r="AS82" s="506"/>
      <c r="AT82" s="516">
        <v>45901</v>
      </c>
      <c r="AU82" s="506"/>
      <c r="AV82" s="506"/>
      <c r="AW82" s="506"/>
      <c r="AX82" s="506"/>
    </row>
    <row r="83" spans="2:50" ht="15.75" hidden="1" x14ac:dyDescent="0.2">
      <c r="B83" s="513"/>
      <c r="C83" s="513"/>
      <c r="D83" s="513"/>
      <c r="E83" s="513"/>
      <c r="F83" s="513"/>
      <c r="G83" s="513"/>
      <c r="H83" s="513"/>
      <c r="I83" s="207"/>
      <c r="J83" s="207"/>
      <c r="K83" s="207"/>
      <c r="L83" s="207"/>
      <c r="M83" s="207"/>
      <c r="N83" s="501"/>
      <c r="O83" s="515"/>
      <c r="P83" s="516" t="s">
        <v>163</v>
      </c>
      <c r="Q83" s="506"/>
      <c r="R83" s="506"/>
      <c r="S83" s="506"/>
      <c r="T83" s="506"/>
      <c r="U83" s="516" t="s">
        <v>164</v>
      </c>
      <c r="V83" s="506"/>
      <c r="W83" s="506"/>
      <c r="X83" s="506"/>
      <c r="Y83" s="506"/>
      <c r="Z83" s="516" t="s">
        <v>165</v>
      </c>
      <c r="AA83" s="506"/>
      <c r="AB83" s="506"/>
      <c r="AC83" s="506"/>
      <c r="AD83" s="506"/>
      <c r="AE83" s="516" t="s">
        <v>162</v>
      </c>
      <c r="AF83" s="506"/>
      <c r="AG83" s="506"/>
      <c r="AH83" s="506"/>
      <c r="AI83" s="506"/>
      <c r="AJ83" s="516" t="s">
        <v>166</v>
      </c>
      <c r="AK83" s="506"/>
      <c r="AL83" s="506"/>
      <c r="AM83" s="506"/>
      <c r="AN83" s="506"/>
      <c r="AO83" s="516" t="s">
        <v>167</v>
      </c>
      <c r="AP83" s="506"/>
      <c r="AQ83" s="506"/>
      <c r="AR83" s="506"/>
      <c r="AS83" s="506"/>
      <c r="AT83" s="516" t="s">
        <v>168</v>
      </c>
      <c r="AU83" s="506"/>
      <c r="AV83" s="506"/>
      <c r="AW83" s="506"/>
      <c r="AX83" s="506"/>
    </row>
    <row r="84" spans="2:50" hidden="1" x14ac:dyDescent="0.2">
      <c r="B84" s="501" t="s">
        <v>157</v>
      </c>
      <c r="C84" s="501" t="s">
        <v>149</v>
      </c>
      <c r="D84" s="501"/>
      <c r="E84" s="501" t="s">
        <v>151</v>
      </c>
      <c r="F84" s="501"/>
      <c r="G84" s="501"/>
      <c r="H84" s="502" t="s">
        <v>158</v>
      </c>
      <c r="I84" s="505" t="s">
        <v>227</v>
      </c>
      <c r="J84" s="505"/>
      <c r="K84" s="505"/>
      <c r="L84" s="505" t="s">
        <v>158</v>
      </c>
      <c r="M84" s="505" t="s">
        <v>170</v>
      </c>
      <c r="N84" s="501"/>
      <c r="O84" s="501" t="s">
        <v>160</v>
      </c>
      <c r="P84" s="497" t="s">
        <v>154</v>
      </c>
      <c r="Q84" s="498"/>
      <c r="R84" s="498"/>
      <c r="S84" s="499"/>
      <c r="T84" s="501" t="s">
        <v>158</v>
      </c>
      <c r="U84" s="497" t="s">
        <v>154</v>
      </c>
      <c r="V84" s="498"/>
      <c r="W84" s="498"/>
      <c r="X84" s="499"/>
      <c r="Y84" s="501" t="s">
        <v>158</v>
      </c>
      <c r="Z84" s="497" t="s">
        <v>154</v>
      </c>
      <c r="AA84" s="498"/>
      <c r="AB84" s="498"/>
      <c r="AC84" s="499"/>
      <c r="AD84" s="501" t="s">
        <v>158</v>
      </c>
      <c r="AE84" s="497" t="s">
        <v>154</v>
      </c>
      <c r="AF84" s="498"/>
      <c r="AG84" s="498"/>
      <c r="AH84" s="499"/>
      <c r="AI84" s="501" t="s">
        <v>158</v>
      </c>
      <c r="AJ84" s="497" t="s">
        <v>154</v>
      </c>
      <c r="AK84" s="498"/>
      <c r="AL84" s="498"/>
      <c r="AM84" s="499"/>
      <c r="AN84" s="501" t="s">
        <v>158</v>
      </c>
      <c r="AO84" s="497" t="s">
        <v>154</v>
      </c>
      <c r="AP84" s="498"/>
      <c r="AQ84" s="498"/>
      <c r="AR84" s="499"/>
      <c r="AS84" s="501" t="s">
        <v>158</v>
      </c>
      <c r="AT84" s="497" t="s">
        <v>154</v>
      </c>
      <c r="AU84" s="498"/>
      <c r="AV84" s="498"/>
      <c r="AW84" s="499"/>
      <c r="AX84" s="501" t="s">
        <v>158</v>
      </c>
    </row>
    <row r="85" spans="2:50" hidden="1" x14ac:dyDescent="0.2">
      <c r="B85" s="501"/>
      <c r="C85" s="501"/>
      <c r="D85" s="501"/>
      <c r="E85" s="501" t="s">
        <v>150</v>
      </c>
      <c r="F85" s="501"/>
      <c r="G85" s="501"/>
      <c r="H85" s="503"/>
      <c r="I85" s="505" t="s">
        <v>150</v>
      </c>
      <c r="J85" s="505"/>
      <c r="K85" s="505"/>
      <c r="L85" s="505"/>
      <c r="M85" s="505"/>
      <c r="N85" s="501"/>
      <c r="O85" s="501"/>
      <c r="P85" s="497" t="s">
        <v>155</v>
      </c>
      <c r="Q85" s="498"/>
      <c r="R85" s="498"/>
      <c r="S85" s="499"/>
      <c r="T85" s="501"/>
      <c r="U85" s="497" t="s">
        <v>155</v>
      </c>
      <c r="V85" s="498"/>
      <c r="W85" s="498"/>
      <c r="X85" s="499"/>
      <c r="Y85" s="501"/>
      <c r="Z85" s="497" t="s">
        <v>155</v>
      </c>
      <c r="AA85" s="498"/>
      <c r="AB85" s="498"/>
      <c r="AC85" s="499"/>
      <c r="AD85" s="501"/>
      <c r="AE85" s="497" t="s">
        <v>155</v>
      </c>
      <c r="AF85" s="498"/>
      <c r="AG85" s="498"/>
      <c r="AH85" s="499"/>
      <c r="AI85" s="501"/>
      <c r="AJ85" s="497" t="s">
        <v>155</v>
      </c>
      <c r="AK85" s="498"/>
      <c r="AL85" s="498"/>
      <c r="AM85" s="499"/>
      <c r="AN85" s="501"/>
      <c r="AO85" s="497" t="s">
        <v>155</v>
      </c>
      <c r="AP85" s="498"/>
      <c r="AQ85" s="498"/>
      <c r="AR85" s="499"/>
      <c r="AS85" s="501"/>
      <c r="AT85" s="497" t="s">
        <v>155</v>
      </c>
      <c r="AU85" s="498"/>
      <c r="AV85" s="498"/>
      <c r="AW85" s="499"/>
      <c r="AX85" s="501"/>
    </row>
    <row r="86" spans="2:50" hidden="1" x14ac:dyDescent="0.2">
      <c r="B86" s="501"/>
      <c r="C86" s="501"/>
      <c r="D86" s="501"/>
      <c r="E86" s="98" t="s">
        <v>152</v>
      </c>
      <c r="F86" s="98" t="s">
        <v>153</v>
      </c>
      <c r="G86" s="98" t="s">
        <v>156</v>
      </c>
      <c r="H86" s="504"/>
      <c r="I86" s="206" t="s">
        <v>152</v>
      </c>
      <c r="J86" s="206" t="s">
        <v>153</v>
      </c>
      <c r="K86" s="206" t="s">
        <v>156</v>
      </c>
      <c r="L86" s="505"/>
      <c r="M86" s="505"/>
      <c r="N86" s="501"/>
      <c r="O86" s="501"/>
      <c r="P86" s="98" t="s">
        <v>152</v>
      </c>
      <c r="Q86" s="98" t="s">
        <v>153</v>
      </c>
      <c r="R86" s="98" t="s">
        <v>156</v>
      </c>
      <c r="S86" s="98" t="s">
        <v>170</v>
      </c>
      <c r="T86" s="501"/>
      <c r="U86" s="98" t="s">
        <v>152</v>
      </c>
      <c r="V86" s="98" t="s">
        <v>153</v>
      </c>
      <c r="W86" s="98" t="s">
        <v>156</v>
      </c>
      <c r="X86" s="98" t="s">
        <v>170</v>
      </c>
      <c r="Y86" s="501"/>
      <c r="Z86" s="98" t="s">
        <v>152</v>
      </c>
      <c r="AA86" s="98" t="s">
        <v>153</v>
      </c>
      <c r="AB86" s="98" t="s">
        <v>156</v>
      </c>
      <c r="AC86" s="98" t="s">
        <v>170</v>
      </c>
      <c r="AD86" s="501"/>
      <c r="AE86" s="98" t="s">
        <v>152</v>
      </c>
      <c r="AF86" s="98" t="s">
        <v>153</v>
      </c>
      <c r="AG86" s="98" t="s">
        <v>156</v>
      </c>
      <c r="AH86" s="98" t="s">
        <v>170</v>
      </c>
      <c r="AI86" s="501"/>
      <c r="AJ86" s="98" t="s">
        <v>152</v>
      </c>
      <c r="AK86" s="98" t="s">
        <v>153</v>
      </c>
      <c r="AL86" s="98" t="s">
        <v>156</v>
      </c>
      <c r="AM86" s="98" t="s">
        <v>170</v>
      </c>
      <c r="AN86" s="501"/>
      <c r="AO86" s="98" t="s">
        <v>152</v>
      </c>
      <c r="AP86" s="98" t="s">
        <v>153</v>
      </c>
      <c r="AQ86" s="98" t="s">
        <v>156</v>
      </c>
      <c r="AR86" s="98" t="s">
        <v>170</v>
      </c>
      <c r="AS86" s="501"/>
      <c r="AT86" s="98" t="s">
        <v>152</v>
      </c>
      <c r="AU86" s="98" t="s">
        <v>153</v>
      </c>
      <c r="AV86" s="98" t="s">
        <v>156</v>
      </c>
      <c r="AW86" s="98" t="s">
        <v>170</v>
      </c>
      <c r="AX86" s="501"/>
    </row>
    <row r="87" spans="2:50" hidden="1" x14ac:dyDescent="0.2">
      <c r="B87" s="506" t="s">
        <v>137</v>
      </c>
      <c r="C87" s="99">
        <v>1</v>
      </c>
      <c r="D87" s="99" t="s">
        <v>413</v>
      </c>
      <c r="E87" s="99">
        <v>17</v>
      </c>
      <c r="F87" s="99">
        <v>2000</v>
      </c>
      <c r="G87" s="276">
        <f>F87/E87</f>
        <v>117.64705882352941</v>
      </c>
      <c r="H87" s="500">
        <f>AVERAGE(G87:G101)</f>
        <v>117.55593262946203</v>
      </c>
      <c r="I87" s="172">
        <f t="shared" ref="I87:I89" si="78">IFERROR(AVERAGE(P87,U87,Z87,AE87,AJ87,AO87,AT87),"")</f>
        <v>17</v>
      </c>
      <c r="J87" s="172">
        <f t="shared" ref="J87:J89" si="79">IFERROR(AVERAGE(Q87,V87,AA87,AF87,AK87,AP87,AU87),"")</f>
        <v>1898.3636000399849</v>
      </c>
      <c r="K87" s="342">
        <f t="shared" ref="K87:K89" si="80">IFERROR(AVERAGE(R87,W87,AB87,AG87,AL87,AQ87,AV87),"")</f>
        <v>111.6684470611756</v>
      </c>
      <c r="L87" s="507">
        <f>IFERROR(AVERAGE(K87:K101),"-")</f>
        <v>110.71999948202362</v>
      </c>
      <c r="M87" s="172">
        <f>IFERROR(RANK(K87, K$87:K$101),"")</f>
        <v>6</v>
      </c>
      <c r="N87" s="501"/>
      <c r="O87" s="501"/>
      <c r="P87" s="99">
        <v>17</v>
      </c>
      <c r="Q87" s="99">
        <v>1895.9999999999966</v>
      </c>
      <c r="R87" s="341">
        <f>IFERROR(Q87/P87,"")</f>
        <v>111.52941176470569</v>
      </c>
      <c r="S87" s="340">
        <f>IFERROR(RANK(R87, R$87:R$101),"")</f>
        <v>6</v>
      </c>
      <c r="T87" s="500">
        <f>AVERAGE(R87:R101)</f>
        <v>110.73425499989452</v>
      </c>
      <c r="U87" s="99">
        <v>17</v>
      </c>
      <c r="V87" s="99">
        <v>1922.0689655172375</v>
      </c>
      <c r="W87" s="341">
        <f>IFERROR(V87/U87,"")</f>
        <v>113.06288032454339</v>
      </c>
      <c r="X87" s="340">
        <f>IFERROR(RANK(W87, W$87:W$101),"")</f>
        <v>6</v>
      </c>
      <c r="Y87" s="500">
        <f>AVERAGE(W87:W101)</f>
        <v>110.84806688321952</v>
      </c>
      <c r="Z87" s="99">
        <v>17</v>
      </c>
      <c r="AA87" s="99">
        <v>1871.9999999999945</v>
      </c>
      <c r="AB87" s="341">
        <f>IFERROR(AA87/Z87,"")</f>
        <v>110.11764705882321</v>
      </c>
      <c r="AC87" s="340">
        <f>IFERROR(RANK(AB87, AB$87:AB$101),"")</f>
        <v>7</v>
      </c>
      <c r="AD87" s="500">
        <f>AVERAGE(AB87:AB101)</f>
        <v>110.23145135618581</v>
      </c>
      <c r="AE87" s="99">
        <v>17</v>
      </c>
      <c r="AF87" s="99">
        <v>1891.3043478260804</v>
      </c>
      <c r="AG87" s="341">
        <f>IFERROR(AF87/AE87,"")</f>
        <v>111.2531969309459</v>
      </c>
      <c r="AH87" s="340">
        <f>IFERROR(RANK(AG87, AG$87:AG$101),"")</f>
        <v>6</v>
      </c>
      <c r="AI87" s="500">
        <f>AVERAGE(AG87:AG101)</f>
        <v>111.09136199692958</v>
      </c>
      <c r="AJ87" s="99">
        <v>17</v>
      </c>
      <c r="AK87" s="99">
        <v>1863.4285714285695</v>
      </c>
      <c r="AL87" s="341">
        <f>IFERROR(AK87/AJ87,"")</f>
        <v>109.61344537815114</v>
      </c>
      <c r="AM87" s="340">
        <f>IFERROR(RANK(AL87, AL$87:AL$101),"")</f>
        <v>9</v>
      </c>
      <c r="AN87" s="500">
        <f>AVERAGE(AL87:AL101)</f>
        <v>110.2176600534241</v>
      </c>
      <c r="AO87" s="99">
        <v>17</v>
      </c>
      <c r="AP87" s="99">
        <v>1916.4705882352919</v>
      </c>
      <c r="AQ87" s="341">
        <f>IFERROR(AP87/AO87,"")</f>
        <v>112.73356401384069</v>
      </c>
      <c r="AR87" s="340">
        <f>IFERROR(RANK(AQ87, AQ$87:AQ$101),"")</f>
        <v>6</v>
      </c>
      <c r="AS87" s="500">
        <f>AVERAGE(AQ87:AQ101)</f>
        <v>110.59005205181603</v>
      </c>
      <c r="AT87" s="99">
        <v>17</v>
      </c>
      <c r="AU87" s="99">
        <v>1927.272727272725</v>
      </c>
      <c r="AV87" s="341">
        <f>IFERROR(AU87/AT87,"")</f>
        <v>113.36898395721911</v>
      </c>
      <c r="AW87" s="340">
        <f>IFERROR(RANK(AV87, AV$87:AV$101),"")</f>
        <v>6</v>
      </c>
      <c r="AX87" s="500">
        <f>AVERAGE(AV87:AV101)</f>
        <v>111.3271490326957</v>
      </c>
    </row>
    <row r="88" spans="2:50" hidden="1" x14ac:dyDescent="0.2">
      <c r="B88" s="506"/>
      <c r="C88" s="99">
        <v>2</v>
      </c>
      <c r="D88" s="99" t="s">
        <v>414</v>
      </c>
      <c r="E88" s="99">
        <v>16</v>
      </c>
      <c r="F88" s="99">
        <v>2000</v>
      </c>
      <c r="G88" s="276">
        <f t="shared" ref="G88:G99" si="81">F88/E88</f>
        <v>125</v>
      </c>
      <c r="H88" s="500"/>
      <c r="I88" s="172">
        <f t="shared" si="78"/>
        <v>16</v>
      </c>
      <c r="J88" s="172">
        <f t="shared" si="79"/>
        <v>1875.9966551507221</v>
      </c>
      <c r="K88" s="342">
        <f t="shared" si="80"/>
        <v>117.24979094692013</v>
      </c>
      <c r="L88" s="508"/>
      <c r="M88" s="172">
        <f t="shared" ref="M88:M101" si="82">IFERROR(RANK(K88, K$87:K$101),"")</f>
        <v>3</v>
      </c>
      <c r="N88" s="501"/>
      <c r="O88" s="501"/>
      <c r="P88" s="99">
        <v>16</v>
      </c>
      <c r="Q88" s="99">
        <v>1867.826086956524</v>
      </c>
      <c r="R88" s="341">
        <f t="shared" ref="R88:R101" si="83">IFERROR(Q88/P88,"")</f>
        <v>116.73913043478275</v>
      </c>
      <c r="S88" s="340">
        <f t="shared" ref="S88:S101" si="84">IFERROR(RANK(R88, R$87:R$101),"")</f>
        <v>5</v>
      </c>
      <c r="T88" s="500"/>
      <c r="U88" s="99">
        <v>16</v>
      </c>
      <c r="V88" s="99">
        <v>1869.6774193548404</v>
      </c>
      <c r="W88" s="341">
        <f t="shared" ref="W88:W101" si="85">IFERROR(V88/U88,"")</f>
        <v>116.85483870967752</v>
      </c>
      <c r="X88" s="340">
        <f t="shared" ref="X88:X101" si="86">IFERROR(RANK(W88, W$87:W$101),"")</f>
        <v>3</v>
      </c>
      <c r="Y88" s="500"/>
      <c r="Z88" s="99">
        <v>16</v>
      </c>
      <c r="AA88" s="99">
        <v>1879.3220338983067</v>
      </c>
      <c r="AB88" s="341">
        <f t="shared" ref="AB88:AB101" si="87">IFERROR(AA88/Z88,"")</f>
        <v>117.45762711864417</v>
      </c>
      <c r="AC88" s="340">
        <f t="shared" ref="AC88:AC101" si="88">IFERROR(RANK(AB88, AB$87:AB$101),"")</f>
        <v>3</v>
      </c>
      <c r="AD88" s="500"/>
      <c r="AE88" s="99">
        <v>16</v>
      </c>
      <c r="AF88" s="99">
        <v>1867.368421052633</v>
      </c>
      <c r="AG88" s="341">
        <f t="shared" ref="AG88:AG101" si="89">IFERROR(AF88/AE88,"")</f>
        <v>116.71052631578956</v>
      </c>
      <c r="AH88" s="340">
        <f t="shared" ref="AH88:AH101" si="90">IFERROR(RANK(AG88, AG$87:AG$101),"")</f>
        <v>5</v>
      </c>
      <c r="AI88" s="500"/>
      <c r="AJ88" s="99">
        <v>16</v>
      </c>
      <c r="AK88" s="99">
        <v>1886.0869565217415</v>
      </c>
      <c r="AL88" s="341">
        <f t="shared" ref="AL88:AL101" si="91">IFERROR(AK88/AJ88,"")</f>
        <v>117.88043478260884</v>
      </c>
      <c r="AM88" s="340">
        <f t="shared" ref="AM88:AM101" si="92">IFERROR(RANK(AL88, AL$87:AL$101),"")</f>
        <v>3</v>
      </c>
      <c r="AN88" s="500"/>
      <c r="AO88" s="99">
        <v>16</v>
      </c>
      <c r="AP88" s="99">
        <v>1876.2162162162147</v>
      </c>
      <c r="AQ88" s="341">
        <f t="shared" ref="AQ88:AQ101" si="93">IFERROR(AP88/AO88,"")</f>
        <v>117.26351351351342</v>
      </c>
      <c r="AR88" s="340">
        <f t="shared" ref="AR88:AR101" si="94">IFERROR(RANK(AQ88, AQ$87:AQ$101),"")</f>
        <v>3</v>
      </c>
      <c r="AS88" s="500"/>
      <c r="AT88" s="99">
        <v>16</v>
      </c>
      <c r="AU88" s="99">
        <v>1885.4794520547932</v>
      </c>
      <c r="AV88" s="341">
        <f t="shared" ref="AV88:AV101" si="95">IFERROR(AU88/AT88,"")</f>
        <v>117.84246575342458</v>
      </c>
      <c r="AW88" s="340">
        <f t="shared" ref="AW88:AW101" si="96">IFERROR(RANK(AV88, AV$87:AV$101),"")</f>
        <v>4</v>
      </c>
      <c r="AX88" s="500"/>
    </row>
    <row r="89" spans="2:50" hidden="1" x14ac:dyDescent="0.2">
      <c r="B89" s="506"/>
      <c r="C89" s="99">
        <v>3</v>
      </c>
      <c r="D89" s="99" t="s">
        <v>415</v>
      </c>
      <c r="E89" s="99">
        <v>18</v>
      </c>
      <c r="F89" s="99">
        <v>2000</v>
      </c>
      <c r="G89" s="276">
        <f t="shared" si="81"/>
        <v>111.11111111111111</v>
      </c>
      <c r="H89" s="500"/>
      <c r="I89" s="172">
        <f t="shared" si="78"/>
        <v>18</v>
      </c>
      <c r="J89" s="172">
        <f t="shared" si="79"/>
        <v>1874.4267697686041</v>
      </c>
      <c r="K89" s="342">
        <f t="shared" si="80"/>
        <v>104.13482054270023</v>
      </c>
      <c r="L89" s="508"/>
      <c r="M89" s="172">
        <f t="shared" si="82"/>
        <v>11</v>
      </c>
      <c r="N89" s="501"/>
      <c r="O89" s="501"/>
      <c r="P89" s="99">
        <v>18</v>
      </c>
      <c r="Q89" s="99">
        <v>1883.8095238095257</v>
      </c>
      <c r="R89" s="341">
        <f t="shared" si="83"/>
        <v>104.65608465608476</v>
      </c>
      <c r="S89" s="340">
        <f t="shared" si="84"/>
        <v>10</v>
      </c>
      <c r="T89" s="500"/>
      <c r="U89" s="99">
        <v>18</v>
      </c>
      <c r="V89" s="99">
        <v>1869.3103448275876</v>
      </c>
      <c r="W89" s="341">
        <f t="shared" si="85"/>
        <v>103.85057471264376</v>
      </c>
      <c r="X89" s="340">
        <f t="shared" si="86"/>
        <v>11</v>
      </c>
      <c r="Y89" s="500"/>
      <c r="Z89" s="99">
        <v>18</v>
      </c>
      <c r="AA89" s="99">
        <v>1862.2222222222231</v>
      </c>
      <c r="AB89" s="341">
        <f t="shared" si="87"/>
        <v>103.45679012345684</v>
      </c>
      <c r="AC89" s="340">
        <f t="shared" si="88"/>
        <v>11</v>
      </c>
      <c r="AD89" s="500"/>
      <c r="AE89" s="99">
        <v>18</v>
      </c>
      <c r="AF89" s="99">
        <v>1882.3529411764714</v>
      </c>
      <c r="AG89" s="341">
        <f t="shared" si="89"/>
        <v>104.57516339869285</v>
      </c>
      <c r="AH89" s="340">
        <f t="shared" si="90"/>
        <v>11</v>
      </c>
      <c r="AI89" s="500"/>
      <c r="AJ89" s="99">
        <v>18</v>
      </c>
      <c r="AK89" s="99">
        <v>1865.0704225352094</v>
      </c>
      <c r="AL89" s="341">
        <f t="shared" si="91"/>
        <v>103.6150234741783</v>
      </c>
      <c r="AM89" s="340">
        <f t="shared" si="92"/>
        <v>11</v>
      </c>
      <c r="AN89" s="500"/>
      <c r="AO89" s="99">
        <v>18</v>
      </c>
      <c r="AP89" s="99">
        <v>1869.5652173913024</v>
      </c>
      <c r="AQ89" s="341">
        <f t="shared" si="93"/>
        <v>103.8647342995168</v>
      </c>
      <c r="AR89" s="340">
        <f t="shared" si="94"/>
        <v>10</v>
      </c>
      <c r="AS89" s="500"/>
      <c r="AT89" s="99">
        <v>18</v>
      </c>
      <c r="AU89" s="99">
        <v>1888.656716417908</v>
      </c>
      <c r="AV89" s="341">
        <f t="shared" si="95"/>
        <v>104.92537313432823</v>
      </c>
      <c r="AW89" s="340">
        <f t="shared" si="96"/>
        <v>11</v>
      </c>
      <c r="AX89" s="500"/>
    </row>
    <row r="90" spans="2:50" hidden="1" x14ac:dyDescent="0.2">
      <c r="B90" s="506"/>
      <c r="C90" s="99">
        <v>4</v>
      </c>
      <c r="D90" s="99" t="s">
        <v>416</v>
      </c>
      <c r="E90" s="99">
        <v>17</v>
      </c>
      <c r="F90" s="99">
        <v>2000</v>
      </c>
      <c r="G90" s="276">
        <f t="shared" si="81"/>
        <v>117.64705882352941</v>
      </c>
      <c r="H90" s="500"/>
      <c r="I90" s="172">
        <f>IFERROR(AVERAGE(P90,U90,Z90,AE90,AJ90,AO90,AT90),"")</f>
        <v>17</v>
      </c>
      <c r="J90" s="172">
        <f>IFERROR(AVERAGE(Q90,V90,AA90,AF90,AK90,AP90,AU90),"")</f>
        <v>1872.6398834246913</v>
      </c>
      <c r="K90" s="342">
        <f>IFERROR(AVERAGE(R90,W90,AB90,AG90,AL90,AQ90,AV90),"")</f>
        <v>110.15528726027594</v>
      </c>
      <c r="L90" s="508"/>
      <c r="M90" s="172">
        <f t="shared" si="82"/>
        <v>9</v>
      </c>
      <c r="N90" s="501"/>
      <c r="O90" s="501"/>
      <c r="P90" s="99">
        <v>17</v>
      </c>
      <c r="Q90" s="99">
        <v>1877.1428571428571</v>
      </c>
      <c r="R90" s="341">
        <f t="shared" si="83"/>
        <v>110.42016806722688</v>
      </c>
      <c r="S90" s="340">
        <f t="shared" si="84"/>
        <v>8</v>
      </c>
      <c r="T90" s="500"/>
      <c r="U90" s="99">
        <v>17</v>
      </c>
      <c r="V90" s="99">
        <v>1867.674418604651</v>
      </c>
      <c r="W90" s="341">
        <f t="shared" si="85"/>
        <v>109.86320109439123</v>
      </c>
      <c r="X90" s="340">
        <f t="shared" si="86"/>
        <v>9</v>
      </c>
      <c r="Y90" s="500"/>
      <c r="Z90" s="99">
        <v>17</v>
      </c>
      <c r="AA90" s="99">
        <v>1871.7073170731701</v>
      </c>
      <c r="AB90" s="341">
        <f t="shared" si="87"/>
        <v>110.10043041606883</v>
      </c>
      <c r="AC90" s="340">
        <f t="shared" si="88"/>
        <v>8</v>
      </c>
      <c r="AD90" s="500"/>
      <c r="AE90" s="99">
        <v>17</v>
      </c>
      <c r="AF90" s="99">
        <v>1872.9729729729715</v>
      </c>
      <c r="AG90" s="341">
        <f t="shared" si="89"/>
        <v>110.17488076311598</v>
      </c>
      <c r="AH90" s="340">
        <f t="shared" si="90"/>
        <v>8</v>
      </c>
      <c r="AI90" s="500"/>
      <c r="AJ90" s="99">
        <v>17</v>
      </c>
      <c r="AK90" s="99">
        <v>1869.3333333333333</v>
      </c>
      <c r="AL90" s="341">
        <f t="shared" si="91"/>
        <v>109.96078431372548</v>
      </c>
      <c r="AM90" s="340">
        <f t="shared" si="92"/>
        <v>8</v>
      </c>
      <c r="AN90" s="500"/>
      <c r="AO90" s="99">
        <v>17</v>
      </c>
      <c r="AP90" s="99">
        <v>1866.3829787234047</v>
      </c>
      <c r="AQ90" s="341">
        <f t="shared" si="93"/>
        <v>109.78723404255322</v>
      </c>
      <c r="AR90" s="340">
        <f t="shared" si="94"/>
        <v>8</v>
      </c>
      <c r="AS90" s="500"/>
      <c r="AT90" s="99">
        <v>17</v>
      </c>
      <c r="AU90" s="99">
        <v>1883.2653061224494</v>
      </c>
      <c r="AV90" s="341">
        <f t="shared" si="95"/>
        <v>110.78031212484996</v>
      </c>
      <c r="AW90" s="340">
        <f t="shared" si="96"/>
        <v>8</v>
      </c>
      <c r="AX90" s="500"/>
    </row>
    <row r="91" spans="2:50" hidden="1" x14ac:dyDescent="0.2">
      <c r="B91" s="506"/>
      <c r="C91" s="99">
        <v>5</v>
      </c>
      <c r="D91" s="99" t="s">
        <v>417</v>
      </c>
      <c r="E91" s="99">
        <v>20</v>
      </c>
      <c r="F91" s="99">
        <v>2000</v>
      </c>
      <c r="G91" s="276">
        <f t="shared" si="81"/>
        <v>100</v>
      </c>
      <c r="H91" s="500"/>
      <c r="I91" s="172">
        <f t="shared" ref="I91:I101" si="97">IFERROR(AVERAGE(P91,U91,Z91,AE91,AJ91,AO91,AT91),"")</f>
        <v>20</v>
      </c>
      <c r="J91" s="172">
        <f t="shared" ref="J91:J101" si="98">IFERROR(AVERAGE(Q91,V91,AA91,AF91,AK91,AP91,AU91),"")</f>
        <v>1876.1507064882178</v>
      </c>
      <c r="K91" s="342">
        <f t="shared" ref="K91:K101" si="99">IFERROR(AVERAGE(R91,W91,AB91,AG91,AL91,AQ91,AV91),"")</f>
        <v>93.807535324410892</v>
      </c>
      <c r="L91" s="508"/>
      <c r="M91" s="172">
        <f t="shared" si="82"/>
        <v>12</v>
      </c>
      <c r="N91" s="501"/>
      <c r="O91" s="501"/>
      <c r="P91" s="99">
        <v>20</v>
      </c>
      <c r="Q91" s="99">
        <v>1872.7433628318597</v>
      </c>
      <c r="R91" s="341">
        <f t="shared" si="83"/>
        <v>93.63716814159298</v>
      </c>
      <c r="S91" s="340">
        <f t="shared" si="84"/>
        <v>12</v>
      </c>
      <c r="T91" s="500"/>
      <c r="U91" s="99">
        <v>20</v>
      </c>
      <c r="V91" s="99">
        <v>1879.6261682243</v>
      </c>
      <c r="W91" s="341">
        <f t="shared" si="85"/>
        <v>93.981308411214997</v>
      </c>
      <c r="X91" s="340">
        <f t="shared" si="86"/>
        <v>12</v>
      </c>
      <c r="Y91" s="500"/>
      <c r="Z91" s="99">
        <v>20</v>
      </c>
      <c r="AA91" s="99">
        <v>1874.0816326530619</v>
      </c>
      <c r="AB91" s="341">
        <f t="shared" si="87"/>
        <v>93.7040816326531</v>
      </c>
      <c r="AC91" s="340">
        <f t="shared" si="88"/>
        <v>12</v>
      </c>
      <c r="AD91" s="500"/>
      <c r="AE91" s="99">
        <v>20</v>
      </c>
      <c r="AF91" s="99">
        <v>1875.7894736842109</v>
      </c>
      <c r="AG91" s="341">
        <f t="shared" si="89"/>
        <v>93.789473684210549</v>
      </c>
      <c r="AH91" s="340">
        <f t="shared" si="90"/>
        <v>12</v>
      </c>
      <c r="AI91" s="500"/>
      <c r="AJ91" s="99">
        <v>20</v>
      </c>
      <c r="AK91" s="99">
        <v>1871.1504424778775</v>
      </c>
      <c r="AL91" s="341">
        <f t="shared" si="91"/>
        <v>93.557522123893875</v>
      </c>
      <c r="AM91" s="340">
        <f t="shared" si="92"/>
        <v>12</v>
      </c>
      <c r="AN91" s="500"/>
      <c r="AO91" s="99">
        <v>20</v>
      </c>
      <c r="AP91" s="99">
        <v>1879.9999999999991</v>
      </c>
      <c r="AQ91" s="341">
        <f t="shared" si="93"/>
        <v>93.999999999999957</v>
      </c>
      <c r="AR91" s="340">
        <f t="shared" si="94"/>
        <v>12</v>
      </c>
      <c r="AS91" s="500"/>
      <c r="AT91" s="99">
        <v>20</v>
      </c>
      <c r="AU91" s="99">
        <v>1879.6638655462175</v>
      </c>
      <c r="AV91" s="341">
        <f t="shared" si="95"/>
        <v>93.983193277310875</v>
      </c>
      <c r="AW91" s="340">
        <f t="shared" si="96"/>
        <v>12</v>
      </c>
      <c r="AX91" s="500"/>
    </row>
    <row r="92" spans="2:50" hidden="1" x14ac:dyDescent="0.2">
      <c r="B92" s="506"/>
      <c r="C92" s="99">
        <v>6</v>
      </c>
      <c r="D92" s="99" t="s">
        <v>418</v>
      </c>
      <c r="E92" s="99">
        <v>16</v>
      </c>
      <c r="F92" s="99">
        <v>2000</v>
      </c>
      <c r="G92" s="276">
        <f t="shared" si="81"/>
        <v>125</v>
      </c>
      <c r="H92" s="500"/>
      <c r="I92" s="172">
        <f t="shared" si="97"/>
        <v>16</v>
      </c>
      <c r="J92" s="172">
        <f t="shared" si="98"/>
        <v>1874.9480359682073</v>
      </c>
      <c r="K92" s="342">
        <f t="shared" si="99"/>
        <v>117.18425224801295</v>
      </c>
      <c r="L92" s="508"/>
      <c r="M92" s="172">
        <f t="shared" si="82"/>
        <v>4</v>
      </c>
      <c r="N92" s="501"/>
      <c r="O92" s="501"/>
      <c r="P92" s="99">
        <v>16</v>
      </c>
      <c r="Q92" s="99">
        <v>1876.4835164835165</v>
      </c>
      <c r="R92" s="341">
        <f t="shared" si="83"/>
        <v>117.28021978021978</v>
      </c>
      <c r="S92" s="340">
        <f t="shared" si="84"/>
        <v>3</v>
      </c>
      <c r="T92" s="500"/>
      <c r="U92" s="99">
        <v>16</v>
      </c>
      <c r="V92" s="99">
        <v>1868.275862068966</v>
      </c>
      <c r="W92" s="341">
        <f t="shared" si="85"/>
        <v>116.76724137931038</v>
      </c>
      <c r="X92" s="340">
        <f t="shared" si="86"/>
        <v>4</v>
      </c>
      <c r="Y92" s="500"/>
      <c r="Z92" s="99">
        <v>16</v>
      </c>
      <c r="AA92" s="99">
        <v>1867.4999999999993</v>
      </c>
      <c r="AB92" s="341">
        <f t="shared" si="87"/>
        <v>116.71874999999996</v>
      </c>
      <c r="AC92" s="340">
        <f t="shared" si="88"/>
        <v>5</v>
      </c>
      <c r="AD92" s="500"/>
      <c r="AE92" s="99">
        <v>16</v>
      </c>
      <c r="AF92" s="99">
        <v>1876.6153846153854</v>
      </c>
      <c r="AG92" s="341">
        <f t="shared" si="89"/>
        <v>117.28846153846159</v>
      </c>
      <c r="AH92" s="340">
        <f t="shared" si="90"/>
        <v>3</v>
      </c>
      <c r="AI92" s="500"/>
      <c r="AJ92" s="99">
        <v>16</v>
      </c>
      <c r="AK92" s="99">
        <v>1880.5970149253731</v>
      </c>
      <c r="AL92" s="341">
        <f t="shared" si="91"/>
        <v>117.53731343283582</v>
      </c>
      <c r="AM92" s="340">
        <f t="shared" si="92"/>
        <v>4</v>
      </c>
      <c r="AN92" s="500"/>
      <c r="AO92" s="99">
        <v>16</v>
      </c>
      <c r="AP92" s="99">
        <v>1875.78947368421</v>
      </c>
      <c r="AQ92" s="341">
        <f t="shared" si="93"/>
        <v>117.23684210526312</v>
      </c>
      <c r="AR92" s="340">
        <f t="shared" si="94"/>
        <v>4</v>
      </c>
      <c r="AS92" s="500"/>
      <c r="AT92" s="99">
        <v>16</v>
      </c>
      <c r="AU92" s="99">
        <v>1879.3750000000005</v>
      </c>
      <c r="AV92" s="341">
        <f t="shared" si="95"/>
        <v>117.46093750000003</v>
      </c>
      <c r="AW92" s="340">
        <f t="shared" si="96"/>
        <v>5</v>
      </c>
      <c r="AX92" s="500"/>
    </row>
    <row r="93" spans="2:50" hidden="1" x14ac:dyDescent="0.2">
      <c r="B93" s="506"/>
      <c r="C93" s="99">
        <v>7</v>
      </c>
      <c r="D93" s="99" t="s">
        <v>419</v>
      </c>
      <c r="E93" s="99">
        <v>17</v>
      </c>
      <c r="F93" s="99">
        <v>2000</v>
      </c>
      <c r="G93" s="276">
        <f t="shared" si="81"/>
        <v>117.64705882352941</v>
      </c>
      <c r="H93" s="500"/>
      <c r="I93" s="172">
        <f t="shared" si="97"/>
        <v>17</v>
      </c>
      <c r="J93" s="172">
        <f t="shared" si="98"/>
        <v>1883.1037666207656</v>
      </c>
      <c r="K93" s="342">
        <f t="shared" si="99"/>
        <v>110.77080980122153</v>
      </c>
      <c r="L93" s="508"/>
      <c r="M93" s="172">
        <f t="shared" si="82"/>
        <v>7</v>
      </c>
      <c r="N93" s="501"/>
      <c r="O93" s="501"/>
      <c r="P93" s="99">
        <v>17</v>
      </c>
      <c r="Q93" s="99">
        <v>1879.9999999999991</v>
      </c>
      <c r="R93" s="341">
        <f t="shared" si="83"/>
        <v>110.5882352941176</v>
      </c>
      <c r="S93" s="340">
        <f t="shared" si="84"/>
        <v>7</v>
      </c>
      <c r="T93" s="500"/>
      <c r="U93" s="99">
        <v>17</v>
      </c>
      <c r="V93" s="99">
        <v>1874.4827586206884</v>
      </c>
      <c r="W93" s="341">
        <f t="shared" si="85"/>
        <v>110.2636916835699</v>
      </c>
      <c r="X93" s="340">
        <f t="shared" si="86"/>
        <v>7</v>
      </c>
      <c r="Y93" s="500"/>
      <c r="Z93" s="99">
        <v>17</v>
      </c>
      <c r="AA93" s="99">
        <v>1894.6153846153857</v>
      </c>
      <c r="AB93" s="341">
        <f t="shared" si="87"/>
        <v>111.44796380090504</v>
      </c>
      <c r="AC93" s="340">
        <f t="shared" si="88"/>
        <v>6</v>
      </c>
      <c r="AD93" s="500"/>
      <c r="AE93" s="99">
        <v>17</v>
      </c>
      <c r="AF93" s="99">
        <v>1874.3478260869565</v>
      </c>
      <c r="AG93" s="341">
        <f t="shared" si="89"/>
        <v>110.25575447570333</v>
      </c>
      <c r="AH93" s="340">
        <f t="shared" si="90"/>
        <v>7</v>
      </c>
      <c r="AI93" s="500"/>
      <c r="AJ93" s="99">
        <v>17</v>
      </c>
      <c r="AK93" s="99">
        <v>1895.0000000000005</v>
      </c>
      <c r="AL93" s="341">
        <f t="shared" si="91"/>
        <v>111.47058823529414</v>
      </c>
      <c r="AM93" s="340">
        <f t="shared" si="92"/>
        <v>6</v>
      </c>
      <c r="AN93" s="500"/>
      <c r="AO93" s="99">
        <v>17</v>
      </c>
      <c r="AP93" s="99">
        <v>1865.538461538461</v>
      </c>
      <c r="AQ93" s="341">
        <f t="shared" si="93"/>
        <v>109.73755656108594</v>
      </c>
      <c r="AR93" s="340">
        <f t="shared" si="94"/>
        <v>9</v>
      </c>
      <c r="AS93" s="500"/>
      <c r="AT93" s="99">
        <v>17</v>
      </c>
      <c r="AU93" s="99">
        <v>1897.7419354838703</v>
      </c>
      <c r="AV93" s="341">
        <f t="shared" si="95"/>
        <v>111.63187855787473</v>
      </c>
      <c r="AW93" s="340">
        <f t="shared" si="96"/>
        <v>7</v>
      </c>
      <c r="AX93" s="500"/>
    </row>
    <row r="94" spans="2:50" hidden="1" x14ac:dyDescent="0.2">
      <c r="B94" s="506"/>
      <c r="C94" s="99">
        <v>8</v>
      </c>
      <c r="D94" s="99" t="s">
        <v>421</v>
      </c>
      <c r="E94" s="99">
        <v>18</v>
      </c>
      <c r="F94" s="99">
        <v>2000</v>
      </c>
      <c r="G94" s="276">
        <f t="shared" si="81"/>
        <v>111.11111111111111</v>
      </c>
      <c r="H94" s="500"/>
      <c r="I94" s="172">
        <f t="shared" si="97"/>
        <v>18</v>
      </c>
      <c r="J94" s="172">
        <f t="shared" si="98"/>
        <v>1880.3663805537276</v>
      </c>
      <c r="K94" s="342">
        <f t="shared" si="99"/>
        <v>104.46479891965154</v>
      </c>
      <c r="L94" s="508"/>
      <c r="M94" s="172">
        <f t="shared" si="82"/>
        <v>10</v>
      </c>
      <c r="N94" s="501"/>
      <c r="O94" s="501"/>
      <c r="P94" s="99">
        <v>18</v>
      </c>
      <c r="Q94" s="99">
        <v>1868.8524590163929</v>
      </c>
      <c r="R94" s="341">
        <f t="shared" si="83"/>
        <v>103.82513661202182</v>
      </c>
      <c r="S94" s="340">
        <f t="shared" si="84"/>
        <v>11</v>
      </c>
      <c r="T94" s="500"/>
      <c r="U94" s="99">
        <v>18</v>
      </c>
      <c r="V94" s="99">
        <v>1881.4285714285729</v>
      </c>
      <c r="W94" s="341">
        <f t="shared" si="85"/>
        <v>104.5238095238096</v>
      </c>
      <c r="X94" s="340">
        <f t="shared" si="86"/>
        <v>10</v>
      </c>
      <c r="Y94" s="500"/>
      <c r="Z94" s="99">
        <v>18</v>
      </c>
      <c r="AA94" s="99">
        <v>1891.2000000000007</v>
      </c>
      <c r="AB94" s="341">
        <f t="shared" si="87"/>
        <v>105.06666666666671</v>
      </c>
      <c r="AC94" s="340">
        <f t="shared" si="88"/>
        <v>10</v>
      </c>
      <c r="AD94" s="500"/>
      <c r="AE94" s="99">
        <v>18</v>
      </c>
      <c r="AF94" s="99">
        <v>1883.4782608695652</v>
      </c>
      <c r="AG94" s="341">
        <f t="shared" si="89"/>
        <v>104.6376811594203</v>
      </c>
      <c r="AH94" s="340">
        <f t="shared" si="90"/>
        <v>10</v>
      </c>
      <c r="AI94" s="500"/>
      <c r="AJ94" s="99">
        <v>18</v>
      </c>
      <c r="AK94" s="99">
        <v>1872.4528301886803</v>
      </c>
      <c r="AL94" s="341">
        <f t="shared" si="91"/>
        <v>104.02515723270446</v>
      </c>
      <c r="AM94" s="340">
        <f t="shared" si="92"/>
        <v>10</v>
      </c>
      <c r="AN94" s="500"/>
      <c r="AO94" s="99">
        <v>18</v>
      </c>
      <c r="AP94" s="99">
        <v>1869.1525423728806</v>
      </c>
      <c r="AQ94" s="341">
        <f t="shared" si="93"/>
        <v>103.84180790960448</v>
      </c>
      <c r="AR94" s="340">
        <f t="shared" si="94"/>
        <v>11</v>
      </c>
      <c r="AS94" s="500"/>
      <c r="AT94" s="99">
        <v>18</v>
      </c>
      <c r="AU94" s="99">
        <v>1896.0000000000011</v>
      </c>
      <c r="AV94" s="341">
        <f t="shared" si="95"/>
        <v>105.3333333333334</v>
      </c>
      <c r="AW94" s="340">
        <f t="shared" si="96"/>
        <v>10</v>
      </c>
      <c r="AX94" s="500"/>
    </row>
    <row r="95" spans="2:50" hidden="1" x14ac:dyDescent="0.2">
      <c r="B95" s="506"/>
      <c r="C95" s="99">
        <v>9</v>
      </c>
      <c r="D95" s="99" t="s">
        <v>422</v>
      </c>
      <c r="E95" s="99">
        <v>16</v>
      </c>
      <c r="F95" s="99">
        <v>2000</v>
      </c>
      <c r="G95" s="276">
        <f t="shared" si="81"/>
        <v>125</v>
      </c>
      <c r="H95" s="500"/>
      <c r="I95" s="172">
        <f t="shared" si="97"/>
        <v>16</v>
      </c>
      <c r="J95" s="172">
        <f t="shared" si="98"/>
        <v>1872.7945465253808</v>
      </c>
      <c r="K95" s="342">
        <f t="shared" si="99"/>
        <v>117.0496591578363</v>
      </c>
      <c r="L95" s="508"/>
      <c r="M95" s="172">
        <f t="shared" si="82"/>
        <v>5</v>
      </c>
      <c r="N95" s="501"/>
      <c r="O95" s="501"/>
      <c r="P95" s="99">
        <v>16</v>
      </c>
      <c r="Q95" s="99">
        <v>1876.3636363636369</v>
      </c>
      <c r="R95" s="341">
        <f t="shared" si="83"/>
        <v>117.27272727272731</v>
      </c>
      <c r="S95" s="340">
        <f t="shared" si="84"/>
        <v>4</v>
      </c>
      <c r="T95" s="500"/>
      <c r="U95" s="99">
        <v>16</v>
      </c>
      <c r="V95" s="99">
        <v>1864.3750000000005</v>
      </c>
      <c r="W95" s="341">
        <f t="shared" si="85"/>
        <v>116.52343750000003</v>
      </c>
      <c r="X95" s="340">
        <f t="shared" si="86"/>
        <v>5</v>
      </c>
      <c r="Y95" s="500"/>
      <c r="Z95" s="99">
        <v>16</v>
      </c>
      <c r="AA95" s="99">
        <v>1867.5</v>
      </c>
      <c r="AB95" s="341">
        <f t="shared" si="87"/>
        <v>116.71875</v>
      </c>
      <c r="AC95" s="340">
        <f t="shared" si="88"/>
        <v>4</v>
      </c>
      <c r="AD95" s="500"/>
      <c r="AE95" s="99">
        <v>16</v>
      </c>
      <c r="AF95" s="99">
        <v>1871.4285714285706</v>
      </c>
      <c r="AG95" s="341">
        <f t="shared" si="89"/>
        <v>116.96428571428567</v>
      </c>
      <c r="AH95" s="340">
        <f t="shared" si="90"/>
        <v>4</v>
      </c>
      <c r="AI95" s="500"/>
      <c r="AJ95" s="99">
        <v>16</v>
      </c>
      <c r="AK95" s="99">
        <v>1870.6250000000005</v>
      </c>
      <c r="AL95" s="341">
        <f t="shared" si="91"/>
        <v>116.91406250000003</v>
      </c>
      <c r="AM95" s="340">
        <f t="shared" si="92"/>
        <v>5</v>
      </c>
      <c r="AN95" s="500"/>
      <c r="AO95" s="99">
        <v>16</v>
      </c>
      <c r="AP95" s="99">
        <v>1873.398058252428</v>
      </c>
      <c r="AQ95" s="341">
        <f t="shared" si="93"/>
        <v>117.08737864077675</v>
      </c>
      <c r="AR95" s="340">
        <f t="shared" si="94"/>
        <v>5</v>
      </c>
      <c r="AS95" s="500"/>
      <c r="AT95" s="99">
        <v>16</v>
      </c>
      <c r="AU95" s="99">
        <v>1885.8715596330287</v>
      </c>
      <c r="AV95" s="341">
        <f t="shared" si="95"/>
        <v>117.86697247706429</v>
      </c>
      <c r="AW95" s="340">
        <f t="shared" si="96"/>
        <v>3</v>
      </c>
      <c r="AX95" s="500"/>
    </row>
    <row r="96" spans="2:50" hidden="1" x14ac:dyDescent="0.2">
      <c r="B96" s="506"/>
      <c r="C96" s="99">
        <v>10</v>
      </c>
      <c r="D96" s="99" t="s">
        <v>423</v>
      </c>
      <c r="E96" s="99">
        <v>15</v>
      </c>
      <c r="F96" s="99">
        <v>2000</v>
      </c>
      <c r="G96" s="276">
        <f t="shared" si="81"/>
        <v>133.33333333333334</v>
      </c>
      <c r="H96" s="500"/>
      <c r="I96" s="172">
        <f t="shared" si="97"/>
        <v>15</v>
      </c>
      <c r="J96" s="172">
        <f t="shared" si="98"/>
        <v>1935.6834733893625</v>
      </c>
      <c r="K96" s="342">
        <f t="shared" si="99"/>
        <v>129.04556489262418</v>
      </c>
      <c r="L96" s="508"/>
      <c r="M96" s="172">
        <f t="shared" si="82"/>
        <v>1</v>
      </c>
      <c r="N96" s="501"/>
      <c r="O96" s="501"/>
      <c r="P96" s="99">
        <v>15</v>
      </c>
      <c r="Q96" s="99">
        <v>1965.0000000000068</v>
      </c>
      <c r="R96" s="341">
        <f t="shared" si="83"/>
        <v>131.00000000000045</v>
      </c>
      <c r="S96" s="340">
        <f t="shared" si="84"/>
        <v>1</v>
      </c>
      <c r="T96" s="500"/>
      <c r="U96" s="99">
        <v>15</v>
      </c>
      <c r="V96" s="99">
        <v>1984.000000000007</v>
      </c>
      <c r="W96" s="341">
        <f t="shared" si="85"/>
        <v>132.26666666666713</v>
      </c>
      <c r="X96" s="340">
        <f t="shared" si="86"/>
        <v>1</v>
      </c>
      <c r="Y96" s="500"/>
      <c r="Z96" s="99">
        <v>15</v>
      </c>
      <c r="AA96" s="99">
        <v>1890.0000000000068</v>
      </c>
      <c r="AB96" s="341">
        <f t="shared" si="87"/>
        <v>126.00000000000045</v>
      </c>
      <c r="AC96" s="340">
        <f t="shared" si="88"/>
        <v>1</v>
      </c>
      <c r="AD96" s="500"/>
      <c r="AE96" s="99">
        <v>15</v>
      </c>
      <c r="AF96" s="99">
        <v>2000.000000000007</v>
      </c>
      <c r="AG96" s="341">
        <f t="shared" si="89"/>
        <v>133.3333333333338</v>
      </c>
      <c r="AH96" s="340">
        <f t="shared" si="90"/>
        <v>1</v>
      </c>
      <c r="AI96" s="500"/>
      <c r="AJ96" s="99">
        <v>15</v>
      </c>
      <c r="AK96" s="99">
        <v>1873.3333333333399</v>
      </c>
      <c r="AL96" s="341">
        <f t="shared" si="91"/>
        <v>124.88888888888933</v>
      </c>
      <c r="AM96" s="340">
        <f t="shared" si="92"/>
        <v>1</v>
      </c>
      <c r="AN96" s="500"/>
      <c r="AO96" s="99">
        <v>15</v>
      </c>
      <c r="AP96" s="99">
        <v>1903.3333333333401</v>
      </c>
      <c r="AQ96" s="341">
        <f t="shared" si="93"/>
        <v>126.88888888888934</v>
      </c>
      <c r="AR96" s="340">
        <f t="shared" si="94"/>
        <v>1</v>
      </c>
      <c r="AS96" s="500"/>
      <c r="AT96" s="99">
        <v>15</v>
      </c>
      <c r="AU96" s="99">
        <v>1934.1176470588302</v>
      </c>
      <c r="AV96" s="341">
        <f t="shared" si="95"/>
        <v>128.94117647058869</v>
      </c>
      <c r="AW96" s="340">
        <f t="shared" si="96"/>
        <v>1</v>
      </c>
      <c r="AX96" s="500"/>
    </row>
    <row r="97" spans="2:50" hidden="1" x14ac:dyDescent="0.2">
      <c r="B97" s="506"/>
      <c r="C97" s="99">
        <v>11</v>
      </c>
      <c r="D97" s="99" t="s">
        <v>425</v>
      </c>
      <c r="E97" s="99">
        <v>17</v>
      </c>
      <c r="F97" s="99">
        <v>2000</v>
      </c>
      <c r="G97" s="276">
        <f t="shared" si="81"/>
        <v>117.64705882352941</v>
      </c>
      <c r="H97" s="500"/>
      <c r="I97" s="172">
        <f t="shared" si="97"/>
        <v>17</v>
      </c>
      <c r="J97" s="172">
        <f t="shared" si="98"/>
        <v>1874.6365428515121</v>
      </c>
      <c r="K97" s="342">
        <f t="shared" si="99"/>
        <v>110.27273781479484</v>
      </c>
      <c r="L97" s="508"/>
      <c r="M97" s="172">
        <f t="shared" si="82"/>
        <v>8</v>
      </c>
      <c r="N97" s="501"/>
      <c r="O97" s="501"/>
      <c r="P97" s="99">
        <v>17</v>
      </c>
      <c r="Q97" s="99">
        <v>1869.7499999999993</v>
      </c>
      <c r="R97" s="341">
        <f t="shared" si="83"/>
        <v>109.98529411764702</v>
      </c>
      <c r="S97" s="340">
        <f t="shared" si="84"/>
        <v>9</v>
      </c>
      <c r="T97" s="500"/>
      <c r="U97" s="99">
        <v>17</v>
      </c>
      <c r="V97" s="99">
        <v>1871.4705882352964</v>
      </c>
      <c r="W97" s="341">
        <f t="shared" si="85"/>
        <v>110.08650519031156</v>
      </c>
      <c r="X97" s="340">
        <f t="shared" si="86"/>
        <v>8</v>
      </c>
      <c r="Y97" s="500"/>
      <c r="Z97" s="99">
        <v>17</v>
      </c>
      <c r="AA97" s="99">
        <v>1866.8852459016412</v>
      </c>
      <c r="AB97" s="341">
        <f t="shared" si="87"/>
        <v>109.81677917068477</v>
      </c>
      <c r="AC97" s="340">
        <f t="shared" si="88"/>
        <v>9</v>
      </c>
      <c r="AD97" s="500"/>
      <c r="AE97" s="99">
        <v>17</v>
      </c>
      <c r="AF97" s="99">
        <v>1872.0000000000018</v>
      </c>
      <c r="AG97" s="341">
        <f t="shared" si="89"/>
        <v>110.11764705882364</v>
      </c>
      <c r="AH97" s="340">
        <f t="shared" si="90"/>
        <v>9</v>
      </c>
      <c r="AI97" s="500"/>
      <c r="AJ97" s="99">
        <v>17</v>
      </c>
      <c r="AK97" s="99">
        <v>1883.1428571428553</v>
      </c>
      <c r="AL97" s="341">
        <f t="shared" si="91"/>
        <v>110.77310924369738</v>
      </c>
      <c r="AM97" s="340">
        <f t="shared" si="92"/>
        <v>7</v>
      </c>
      <c r="AN97" s="500"/>
      <c r="AO97" s="99">
        <v>17</v>
      </c>
      <c r="AP97" s="99">
        <v>1878.9473684210514</v>
      </c>
      <c r="AQ97" s="341">
        <f t="shared" si="93"/>
        <v>110.52631578947361</v>
      </c>
      <c r="AR97" s="340">
        <f t="shared" si="94"/>
        <v>7</v>
      </c>
      <c r="AS97" s="500"/>
      <c r="AT97" s="99">
        <v>17</v>
      </c>
      <c r="AU97" s="99">
        <v>1880.2597402597391</v>
      </c>
      <c r="AV97" s="341">
        <f t="shared" si="95"/>
        <v>110.60351413292584</v>
      </c>
      <c r="AW97" s="340">
        <f t="shared" si="96"/>
        <v>9</v>
      </c>
      <c r="AX97" s="500"/>
    </row>
    <row r="98" spans="2:50" hidden="1" x14ac:dyDescent="0.2">
      <c r="B98" s="506"/>
      <c r="C98" s="99">
        <v>12</v>
      </c>
      <c r="D98" s="99" t="s">
        <v>426</v>
      </c>
      <c r="E98" s="99">
        <v>15</v>
      </c>
      <c r="F98" s="99">
        <v>2000</v>
      </c>
      <c r="G98" s="276">
        <f t="shared" si="81"/>
        <v>133.33333333333334</v>
      </c>
      <c r="H98" s="500"/>
      <c r="I98" s="172">
        <f t="shared" si="97"/>
        <v>15</v>
      </c>
      <c r="J98" s="172">
        <f t="shared" si="98"/>
        <v>1877.2725009031415</v>
      </c>
      <c r="K98" s="342">
        <f t="shared" si="99"/>
        <v>125.15150006020943</v>
      </c>
      <c r="L98" s="508"/>
      <c r="M98" s="172">
        <f t="shared" si="82"/>
        <v>2</v>
      </c>
      <c r="N98" s="501"/>
      <c r="O98" s="501"/>
      <c r="P98" s="99">
        <v>15</v>
      </c>
      <c r="Q98" s="99">
        <v>1867.7777777777787</v>
      </c>
      <c r="R98" s="341">
        <f t="shared" si="83"/>
        <v>124.51851851851858</v>
      </c>
      <c r="S98" s="340">
        <f t="shared" si="84"/>
        <v>2</v>
      </c>
      <c r="T98" s="500"/>
      <c r="U98" s="99">
        <v>15</v>
      </c>
      <c r="V98" s="99">
        <v>1864.8000000000006</v>
      </c>
      <c r="W98" s="341">
        <f t="shared" si="85"/>
        <v>124.32000000000004</v>
      </c>
      <c r="X98" s="340">
        <f t="shared" si="86"/>
        <v>2</v>
      </c>
      <c r="Y98" s="500"/>
      <c r="Z98" s="99">
        <v>15</v>
      </c>
      <c r="AA98" s="99">
        <v>1865.2173913043478</v>
      </c>
      <c r="AB98" s="341">
        <f t="shared" si="87"/>
        <v>124.34782608695652</v>
      </c>
      <c r="AC98" s="340">
        <f t="shared" si="88"/>
        <v>2</v>
      </c>
      <c r="AD98" s="500"/>
      <c r="AE98" s="99">
        <v>15</v>
      </c>
      <c r="AF98" s="99">
        <v>1897.1428571428567</v>
      </c>
      <c r="AG98" s="341">
        <f t="shared" si="89"/>
        <v>126.47619047619044</v>
      </c>
      <c r="AH98" s="340">
        <f t="shared" si="90"/>
        <v>2</v>
      </c>
      <c r="AI98" s="500"/>
      <c r="AJ98" s="99">
        <v>15</v>
      </c>
      <c r="AK98" s="99">
        <v>1862.2641509433972</v>
      </c>
      <c r="AL98" s="341">
        <f t="shared" si="91"/>
        <v>124.15094339622648</v>
      </c>
      <c r="AM98" s="340">
        <f t="shared" si="92"/>
        <v>2</v>
      </c>
      <c r="AN98" s="500"/>
      <c r="AO98" s="99">
        <v>15</v>
      </c>
      <c r="AP98" s="99">
        <v>1891.6363636363649</v>
      </c>
      <c r="AQ98" s="341">
        <f t="shared" si="93"/>
        <v>126.10909090909099</v>
      </c>
      <c r="AR98" s="340">
        <f t="shared" si="94"/>
        <v>2</v>
      </c>
      <c r="AS98" s="500"/>
      <c r="AT98" s="99">
        <v>15</v>
      </c>
      <c r="AU98" s="99">
        <v>1892.0689655172428</v>
      </c>
      <c r="AV98" s="341">
        <f t="shared" si="95"/>
        <v>126.13793103448285</v>
      </c>
      <c r="AW98" s="340">
        <f t="shared" si="96"/>
        <v>2</v>
      </c>
      <c r="AX98" s="500"/>
    </row>
    <row r="99" spans="2:50" hidden="1" x14ac:dyDescent="0.2">
      <c r="B99" s="506"/>
      <c r="C99" s="99">
        <v>13</v>
      </c>
      <c r="D99" s="99" t="s">
        <v>427</v>
      </c>
      <c r="E99" s="99">
        <v>16</v>
      </c>
      <c r="F99" s="99">
        <v>1500</v>
      </c>
      <c r="G99" s="276">
        <f t="shared" si="81"/>
        <v>93.75</v>
      </c>
      <c r="H99" s="500"/>
      <c r="I99" s="172">
        <f t="shared" si="97"/>
        <v>16</v>
      </c>
      <c r="J99" s="172">
        <f t="shared" si="98"/>
        <v>1414.4766277835745</v>
      </c>
      <c r="K99" s="342">
        <f t="shared" si="99"/>
        <v>88.404789236473405</v>
      </c>
      <c r="L99" s="508"/>
      <c r="M99" s="172">
        <f t="shared" si="82"/>
        <v>13</v>
      </c>
      <c r="N99" s="501"/>
      <c r="O99" s="501"/>
      <c r="P99" s="99">
        <v>16</v>
      </c>
      <c r="Q99" s="99">
        <v>1409.4915254237301</v>
      </c>
      <c r="R99" s="341">
        <f t="shared" si="83"/>
        <v>88.09322033898313</v>
      </c>
      <c r="S99" s="340">
        <f t="shared" si="84"/>
        <v>13</v>
      </c>
      <c r="T99" s="500"/>
      <c r="U99" s="99">
        <v>16</v>
      </c>
      <c r="V99" s="99">
        <v>1418.5714285714296</v>
      </c>
      <c r="W99" s="341">
        <f t="shared" si="85"/>
        <v>88.660714285714349</v>
      </c>
      <c r="X99" s="340">
        <f t="shared" si="86"/>
        <v>13</v>
      </c>
      <c r="Y99" s="500"/>
      <c r="Z99" s="99">
        <v>16</v>
      </c>
      <c r="AA99" s="99">
        <v>1408.8888888888896</v>
      </c>
      <c r="AB99" s="341">
        <f t="shared" si="87"/>
        <v>88.0555555555556</v>
      </c>
      <c r="AC99" s="340">
        <f t="shared" si="88"/>
        <v>13</v>
      </c>
      <c r="AD99" s="500"/>
      <c r="AE99" s="99">
        <v>16</v>
      </c>
      <c r="AF99" s="99">
        <v>1417.7777777777785</v>
      </c>
      <c r="AG99" s="341">
        <f t="shared" si="89"/>
        <v>88.611111111111157</v>
      </c>
      <c r="AH99" s="340">
        <f t="shared" si="90"/>
        <v>13</v>
      </c>
      <c r="AI99" s="500"/>
      <c r="AJ99" s="99">
        <v>16</v>
      </c>
      <c r="AK99" s="99">
        <v>1415.0769230769247</v>
      </c>
      <c r="AL99" s="341">
        <f t="shared" si="91"/>
        <v>88.442307692307793</v>
      </c>
      <c r="AM99" s="340">
        <f t="shared" si="92"/>
        <v>13</v>
      </c>
      <c r="AN99" s="500"/>
      <c r="AO99" s="99">
        <v>16</v>
      </c>
      <c r="AP99" s="99">
        <v>1417.5000000000016</v>
      </c>
      <c r="AQ99" s="341">
        <f t="shared" si="93"/>
        <v>88.593750000000099</v>
      </c>
      <c r="AR99" s="340">
        <f t="shared" si="94"/>
        <v>13</v>
      </c>
      <c r="AS99" s="500"/>
      <c r="AT99" s="99">
        <v>16</v>
      </c>
      <c r="AU99" s="99">
        <v>1414.0298507462669</v>
      </c>
      <c r="AV99" s="341">
        <f t="shared" si="95"/>
        <v>88.376865671641681</v>
      </c>
      <c r="AW99" s="340">
        <f t="shared" si="96"/>
        <v>13</v>
      </c>
      <c r="AX99" s="500"/>
    </row>
    <row r="100" spans="2:50" hidden="1" x14ac:dyDescent="0.2">
      <c r="B100" s="506"/>
      <c r="C100" s="99">
        <v>14</v>
      </c>
      <c r="D100" s="99"/>
      <c r="E100" s="99"/>
      <c r="F100" s="99"/>
      <c r="G100" s="276"/>
      <c r="H100" s="500"/>
      <c r="I100" s="172" t="str">
        <f t="shared" si="97"/>
        <v/>
      </c>
      <c r="J100" s="172" t="str">
        <f t="shared" si="98"/>
        <v/>
      </c>
      <c r="K100" s="342" t="str">
        <f t="shared" si="99"/>
        <v/>
      </c>
      <c r="L100" s="508"/>
      <c r="M100" s="172" t="str">
        <f t="shared" si="82"/>
        <v/>
      </c>
      <c r="N100" s="501"/>
      <c r="O100" s="501"/>
      <c r="P100" s="99"/>
      <c r="Q100" s="99"/>
      <c r="R100" s="341" t="str">
        <f t="shared" si="83"/>
        <v/>
      </c>
      <c r="S100" s="340" t="str">
        <f t="shared" si="84"/>
        <v/>
      </c>
      <c r="T100" s="500"/>
      <c r="U100" s="99"/>
      <c r="V100" s="99"/>
      <c r="W100" s="341" t="str">
        <f t="shared" si="85"/>
        <v/>
      </c>
      <c r="X100" s="340" t="str">
        <f t="shared" si="86"/>
        <v/>
      </c>
      <c r="Y100" s="500"/>
      <c r="Z100" s="99"/>
      <c r="AA100" s="99"/>
      <c r="AB100" s="341" t="str">
        <f t="shared" si="87"/>
        <v/>
      </c>
      <c r="AC100" s="340" t="str">
        <f t="shared" si="88"/>
        <v/>
      </c>
      <c r="AD100" s="500"/>
      <c r="AE100" s="99"/>
      <c r="AF100" s="99"/>
      <c r="AG100" s="341" t="str">
        <f t="shared" si="89"/>
        <v/>
      </c>
      <c r="AH100" s="340" t="str">
        <f t="shared" si="90"/>
        <v/>
      </c>
      <c r="AI100" s="500"/>
      <c r="AJ100" s="99"/>
      <c r="AK100" s="99"/>
      <c r="AL100" s="341" t="str">
        <f t="shared" si="91"/>
        <v/>
      </c>
      <c r="AM100" s="340" t="str">
        <f t="shared" si="92"/>
        <v/>
      </c>
      <c r="AN100" s="500"/>
      <c r="AO100" s="99"/>
      <c r="AP100" s="99"/>
      <c r="AQ100" s="341" t="str">
        <f t="shared" si="93"/>
        <v/>
      </c>
      <c r="AR100" s="340" t="str">
        <f t="shared" si="94"/>
        <v/>
      </c>
      <c r="AS100" s="500"/>
      <c r="AT100" s="99"/>
      <c r="AU100" s="99"/>
      <c r="AV100" s="341" t="str">
        <f t="shared" si="95"/>
        <v/>
      </c>
      <c r="AW100" s="340" t="str">
        <f t="shared" si="96"/>
        <v/>
      </c>
      <c r="AX100" s="500"/>
    </row>
    <row r="101" spans="2:50" hidden="1" x14ac:dyDescent="0.2">
      <c r="B101" s="506"/>
      <c r="C101" s="99">
        <v>15</v>
      </c>
      <c r="D101" s="99"/>
      <c r="E101" s="99"/>
      <c r="F101" s="99"/>
      <c r="G101" s="276"/>
      <c r="H101" s="500"/>
      <c r="I101" s="172" t="str">
        <f t="shared" si="97"/>
        <v/>
      </c>
      <c r="J101" s="172" t="str">
        <f t="shared" si="98"/>
        <v/>
      </c>
      <c r="K101" s="342" t="str">
        <f t="shared" si="99"/>
        <v/>
      </c>
      <c r="L101" s="509"/>
      <c r="M101" s="172" t="str">
        <f t="shared" si="82"/>
        <v/>
      </c>
      <c r="N101" s="501"/>
      <c r="O101" s="501"/>
      <c r="P101" s="99"/>
      <c r="Q101" s="99"/>
      <c r="R101" s="341" t="str">
        <f t="shared" si="83"/>
        <v/>
      </c>
      <c r="S101" s="340" t="str">
        <f t="shared" si="84"/>
        <v/>
      </c>
      <c r="T101" s="500"/>
      <c r="U101" s="99"/>
      <c r="V101" s="99"/>
      <c r="W101" s="341" t="str">
        <f t="shared" si="85"/>
        <v/>
      </c>
      <c r="X101" s="340" t="str">
        <f t="shared" si="86"/>
        <v/>
      </c>
      <c r="Y101" s="500"/>
      <c r="Z101" s="99"/>
      <c r="AA101" s="99"/>
      <c r="AB101" s="341" t="str">
        <f t="shared" si="87"/>
        <v/>
      </c>
      <c r="AC101" s="340" t="str">
        <f t="shared" si="88"/>
        <v/>
      </c>
      <c r="AD101" s="500"/>
      <c r="AE101" s="99"/>
      <c r="AF101" s="99"/>
      <c r="AG101" s="341" t="str">
        <f t="shared" si="89"/>
        <v/>
      </c>
      <c r="AH101" s="340" t="str">
        <f t="shared" si="90"/>
        <v/>
      </c>
      <c r="AI101" s="500"/>
      <c r="AJ101" s="99"/>
      <c r="AK101" s="99"/>
      <c r="AL101" s="341" t="str">
        <f t="shared" si="91"/>
        <v/>
      </c>
      <c r="AM101" s="340" t="str">
        <f t="shared" si="92"/>
        <v/>
      </c>
      <c r="AN101" s="500"/>
      <c r="AO101" s="99"/>
      <c r="AP101" s="99"/>
      <c r="AQ101" s="341" t="str">
        <f t="shared" si="93"/>
        <v/>
      </c>
      <c r="AR101" s="340" t="str">
        <f t="shared" si="94"/>
        <v/>
      </c>
      <c r="AS101" s="500"/>
      <c r="AT101" s="99"/>
      <c r="AU101" s="99"/>
      <c r="AV101" s="341" t="str">
        <f t="shared" si="95"/>
        <v/>
      </c>
      <c r="AW101" s="340" t="str">
        <f t="shared" si="96"/>
        <v/>
      </c>
      <c r="AX101" s="500"/>
    </row>
    <row r="102" spans="2:50" ht="15.75" hidden="1" x14ac:dyDescent="0.2">
      <c r="B102" s="510" t="s">
        <v>169</v>
      </c>
      <c r="C102" s="511"/>
      <c r="D102" s="511"/>
      <c r="E102" s="511"/>
      <c r="F102" s="511"/>
      <c r="G102" s="511"/>
      <c r="H102" s="512"/>
      <c r="I102" s="207"/>
      <c r="J102" s="207"/>
      <c r="K102" s="207"/>
      <c r="L102" s="207"/>
      <c r="M102" s="207"/>
      <c r="N102" s="501" t="s">
        <v>161</v>
      </c>
      <c r="O102" s="514" t="s">
        <v>106</v>
      </c>
      <c r="P102" s="516">
        <f>AT82+1</f>
        <v>45902</v>
      </c>
      <c r="Q102" s="506"/>
      <c r="R102" s="506"/>
      <c r="S102" s="506"/>
      <c r="T102" s="506"/>
      <c r="U102" s="516">
        <f>P102+1</f>
        <v>45903</v>
      </c>
      <c r="V102" s="506"/>
      <c r="W102" s="506"/>
      <c r="X102" s="506"/>
      <c r="Y102" s="506"/>
      <c r="Z102" s="516">
        <f>U102+1</f>
        <v>45904</v>
      </c>
      <c r="AA102" s="506"/>
      <c r="AB102" s="506"/>
      <c r="AC102" s="506"/>
      <c r="AD102" s="506"/>
      <c r="AE102" s="516">
        <f>Z102+1</f>
        <v>45905</v>
      </c>
      <c r="AF102" s="506"/>
      <c r="AG102" s="506"/>
      <c r="AH102" s="506"/>
      <c r="AI102" s="506"/>
      <c r="AJ102" s="516">
        <f>AE102+1</f>
        <v>45906</v>
      </c>
      <c r="AK102" s="506"/>
      <c r="AL102" s="506"/>
      <c r="AM102" s="506"/>
      <c r="AN102" s="506"/>
      <c r="AO102" s="516">
        <f>AJ102+1</f>
        <v>45907</v>
      </c>
      <c r="AP102" s="506"/>
      <c r="AQ102" s="506"/>
      <c r="AR102" s="506"/>
      <c r="AS102" s="506"/>
      <c r="AT102" s="516">
        <f>AO102+1</f>
        <v>45908</v>
      </c>
      <c r="AU102" s="506"/>
      <c r="AV102" s="506"/>
      <c r="AW102" s="506"/>
      <c r="AX102" s="506"/>
    </row>
    <row r="103" spans="2:50" ht="15.75" hidden="1" x14ac:dyDescent="0.2">
      <c r="B103" s="513"/>
      <c r="C103" s="513"/>
      <c r="D103" s="513"/>
      <c r="E103" s="513"/>
      <c r="F103" s="513"/>
      <c r="G103" s="513"/>
      <c r="H103" s="513"/>
      <c r="I103" s="207"/>
      <c r="J103" s="207"/>
      <c r="K103" s="207"/>
      <c r="L103" s="207"/>
      <c r="M103" s="207"/>
      <c r="N103" s="501"/>
      <c r="O103" s="515"/>
      <c r="P103" s="516" t="s">
        <v>120</v>
      </c>
      <c r="Q103" s="506"/>
      <c r="R103" s="506"/>
      <c r="S103" s="506"/>
      <c r="T103" s="506"/>
      <c r="U103" s="516" t="s">
        <v>114</v>
      </c>
      <c r="V103" s="506"/>
      <c r="W103" s="506"/>
      <c r="X103" s="506"/>
      <c r="Y103" s="506"/>
      <c r="Z103" s="516" t="s">
        <v>115</v>
      </c>
      <c r="AA103" s="506"/>
      <c r="AB103" s="506"/>
      <c r="AC103" s="506"/>
      <c r="AD103" s="506"/>
      <c r="AE103" s="516" t="s">
        <v>116</v>
      </c>
      <c r="AF103" s="506"/>
      <c r="AG103" s="506"/>
      <c r="AH103" s="506"/>
      <c r="AI103" s="506"/>
      <c r="AJ103" s="516" t="s">
        <v>117</v>
      </c>
      <c r="AK103" s="506"/>
      <c r="AL103" s="506"/>
      <c r="AM103" s="506"/>
      <c r="AN103" s="506"/>
      <c r="AO103" s="516" t="s">
        <v>118</v>
      </c>
      <c r="AP103" s="506"/>
      <c r="AQ103" s="506"/>
      <c r="AR103" s="506"/>
      <c r="AS103" s="506"/>
      <c r="AT103" s="516" t="s">
        <v>119</v>
      </c>
      <c r="AU103" s="506"/>
      <c r="AV103" s="506"/>
      <c r="AW103" s="506"/>
      <c r="AX103" s="506"/>
    </row>
    <row r="104" spans="2:50" hidden="1" x14ac:dyDescent="0.2">
      <c r="B104" s="501" t="s">
        <v>157</v>
      </c>
      <c r="C104" s="501" t="s">
        <v>149</v>
      </c>
      <c r="D104" s="501"/>
      <c r="E104" s="501" t="s">
        <v>151</v>
      </c>
      <c r="F104" s="501"/>
      <c r="G104" s="501"/>
      <c r="H104" s="502" t="s">
        <v>158</v>
      </c>
      <c r="I104" s="505" t="s">
        <v>227</v>
      </c>
      <c r="J104" s="505"/>
      <c r="K104" s="505"/>
      <c r="L104" s="505" t="s">
        <v>158</v>
      </c>
      <c r="M104" s="505" t="s">
        <v>170</v>
      </c>
      <c r="N104" s="501"/>
      <c r="O104" s="501" t="s">
        <v>160</v>
      </c>
      <c r="P104" s="497" t="s">
        <v>154</v>
      </c>
      <c r="Q104" s="498"/>
      <c r="R104" s="498"/>
      <c r="S104" s="499"/>
      <c r="T104" s="501" t="s">
        <v>158</v>
      </c>
      <c r="U104" s="497" t="s">
        <v>154</v>
      </c>
      <c r="V104" s="498"/>
      <c r="W104" s="498"/>
      <c r="X104" s="499"/>
      <c r="Y104" s="501" t="s">
        <v>158</v>
      </c>
      <c r="Z104" s="497" t="s">
        <v>154</v>
      </c>
      <c r="AA104" s="498"/>
      <c r="AB104" s="498"/>
      <c r="AC104" s="499"/>
      <c r="AD104" s="501" t="s">
        <v>158</v>
      </c>
      <c r="AE104" s="497" t="s">
        <v>154</v>
      </c>
      <c r="AF104" s="498"/>
      <c r="AG104" s="498"/>
      <c r="AH104" s="499"/>
      <c r="AI104" s="501" t="s">
        <v>158</v>
      </c>
      <c r="AJ104" s="497" t="s">
        <v>154</v>
      </c>
      <c r="AK104" s="498"/>
      <c r="AL104" s="498"/>
      <c r="AM104" s="499"/>
      <c r="AN104" s="501" t="s">
        <v>158</v>
      </c>
      <c r="AO104" s="497" t="s">
        <v>154</v>
      </c>
      <c r="AP104" s="498"/>
      <c r="AQ104" s="498"/>
      <c r="AR104" s="499"/>
      <c r="AS104" s="501" t="s">
        <v>158</v>
      </c>
      <c r="AT104" s="497" t="s">
        <v>154</v>
      </c>
      <c r="AU104" s="498"/>
      <c r="AV104" s="498"/>
      <c r="AW104" s="499"/>
      <c r="AX104" s="501" t="s">
        <v>158</v>
      </c>
    </row>
    <row r="105" spans="2:50" hidden="1" x14ac:dyDescent="0.2">
      <c r="B105" s="501"/>
      <c r="C105" s="501"/>
      <c r="D105" s="501"/>
      <c r="E105" s="501" t="s">
        <v>150</v>
      </c>
      <c r="F105" s="501"/>
      <c r="G105" s="501"/>
      <c r="H105" s="503"/>
      <c r="I105" s="505" t="s">
        <v>150</v>
      </c>
      <c r="J105" s="505"/>
      <c r="K105" s="505"/>
      <c r="L105" s="505"/>
      <c r="M105" s="505"/>
      <c r="N105" s="501"/>
      <c r="O105" s="501"/>
      <c r="P105" s="497" t="s">
        <v>155</v>
      </c>
      <c r="Q105" s="498"/>
      <c r="R105" s="498"/>
      <c r="S105" s="499"/>
      <c r="T105" s="501"/>
      <c r="U105" s="497" t="s">
        <v>155</v>
      </c>
      <c r="V105" s="498"/>
      <c r="W105" s="498"/>
      <c r="X105" s="499"/>
      <c r="Y105" s="501"/>
      <c r="Z105" s="497" t="s">
        <v>155</v>
      </c>
      <c r="AA105" s="498"/>
      <c r="AB105" s="498"/>
      <c r="AC105" s="499"/>
      <c r="AD105" s="501"/>
      <c r="AE105" s="497" t="s">
        <v>155</v>
      </c>
      <c r="AF105" s="498"/>
      <c r="AG105" s="498"/>
      <c r="AH105" s="499"/>
      <c r="AI105" s="501"/>
      <c r="AJ105" s="497" t="s">
        <v>155</v>
      </c>
      <c r="AK105" s="498"/>
      <c r="AL105" s="498"/>
      <c r="AM105" s="499"/>
      <c r="AN105" s="501"/>
      <c r="AO105" s="497" t="s">
        <v>155</v>
      </c>
      <c r="AP105" s="498"/>
      <c r="AQ105" s="498"/>
      <c r="AR105" s="499"/>
      <c r="AS105" s="501"/>
      <c r="AT105" s="497" t="s">
        <v>155</v>
      </c>
      <c r="AU105" s="498"/>
      <c r="AV105" s="498"/>
      <c r="AW105" s="499"/>
      <c r="AX105" s="501"/>
    </row>
    <row r="106" spans="2:50" hidden="1" x14ac:dyDescent="0.2">
      <c r="B106" s="501"/>
      <c r="C106" s="501"/>
      <c r="D106" s="501"/>
      <c r="E106" s="367" t="s">
        <v>152</v>
      </c>
      <c r="F106" s="367" t="s">
        <v>153</v>
      </c>
      <c r="G106" s="367" t="s">
        <v>156</v>
      </c>
      <c r="H106" s="504"/>
      <c r="I106" s="368" t="s">
        <v>152</v>
      </c>
      <c r="J106" s="368" t="s">
        <v>153</v>
      </c>
      <c r="K106" s="368" t="s">
        <v>156</v>
      </c>
      <c r="L106" s="505"/>
      <c r="M106" s="505"/>
      <c r="N106" s="501"/>
      <c r="O106" s="501"/>
      <c r="P106" s="367" t="s">
        <v>152</v>
      </c>
      <c r="Q106" s="367" t="s">
        <v>153</v>
      </c>
      <c r="R106" s="367" t="s">
        <v>156</v>
      </c>
      <c r="S106" s="367" t="s">
        <v>170</v>
      </c>
      <c r="T106" s="501"/>
      <c r="U106" s="367" t="s">
        <v>152</v>
      </c>
      <c r="V106" s="367" t="s">
        <v>153</v>
      </c>
      <c r="W106" s="367" t="s">
        <v>156</v>
      </c>
      <c r="X106" s="367" t="s">
        <v>170</v>
      </c>
      <c r="Y106" s="501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01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01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01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01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01"/>
    </row>
    <row r="107" spans="2:50" hidden="1" x14ac:dyDescent="0.2">
      <c r="B107" s="506" t="s">
        <v>137</v>
      </c>
      <c r="C107" s="369">
        <v>1</v>
      </c>
      <c r="D107" s="369" t="s">
        <v>413</v>
      </c>
      <c r="E107" s="369">
        <v>17</v>
      </c>
      <c r="F107" s="369">
        <v>2000</v>
      </c>
      <c r="G107" s="370">
        <f>F107/E107</f>
        <v>117.64705882352941</v>
      </c>
      <c r="H107" s="500">
        <f>AVERAGE(G107:G121)</f>
        <v>118.08765172735761</v>
      </c>
      <c r="I107" s="172">
        <f t="shared" ref="I107:I109" si="100">IFERROR(AVERAGE(P107,U107,Z107,AE107,AJ107,AO107,AT107),"")</f>
        <v>17</v>
      </c>
      <c r="J107" s="172">
        <f t="shared" ref="J107:J109" si="101">IFERROR(AVERAGE(Q107,V107,AA107,AF107,AK107,AP107,AU107),"")</f>
        <v>1892.3150299200802</v>
      </c>
      <c r="K107" s="371">
        <f t="shared" ref="K107:K109" si="102">IFERROR(AVERAGE(R107,W107,AB107,AG107,AL107,AQ107,AV107),"")</f>
        <v>111.31264881882827</v>
      </c>
      <c r="L107" s="507">
        <f>IFERROR(AVERAGE(K107:K121),"-")</f>
        <v>111.62519500876897</v>
      </c>
      <c r="M107" s="172">
        <f>IFERROR(RANK(K107, K$107:K$121),"")</f>
        <v>8</v>
      </c>
      <c r="N107" s="501"/>
      <c r="O107" s="501"/>
      <c r="P107" s="369">
        <v>17</v>
      </c>
      <c r="Q107" s="369">
        <v>1887.5675675675661</v>
      </c>
      <c r="R107" s="370">
        <f>IFERROR(Q107/P107,"")</f>
        <v>111.03338632750389</v>
      </c>
      <c r="S107" s="369">
        <f>IFERROR(RANK(R107, R$107:R$121),"")</f>
        <v>7</v>
      </c>
      <c r="T107" s="500">
        <f>AVERAGE(R107:R121)</f>
        <v>111.18427310092423</v>
      </c>
      <c r="U107" s="369">
        <v>17</v>
      </c>
      <c r="V107" s="369">
        <v>1902.5806451612873</v>
      </c>
      <c r="W107" s="370">
        <f>IFERROR(V107/U107,"")</f>
        <v>111.91650853889925</v>
      </c>
      <c r="X107" s="369">
        <f>IFERROR(RANK(W107, W$107:W$121),"")</f>
        <v>7</v>
      </c>
      <c r="Y107" s="500">
        <f>AVERAGE(W107:W121)</f>
        <v>111.49227167852403</v>
      </c>
      <c r="Z107" s="369">
        <v>17</v>
      </c>
      <c r="AA107" s="369">
        <v>1909.9999999999939</v>
      </c>
      <c r="AB107" s="370">
        <f>IFERROR(AA107/Z107,"")</f>
        <v>112.35294117647022</v>
      </c>
      <c r="AC107" s="369">
        <f>IFERROR(RANK(AB107, AB$107:AB$121),"")</f>
        <v>7</v>
      </c>
      <c r="AD107" s="500">
        <f>AVERAGE(AB107:AB121)</f>
        <v>112.39476872253493</v>
      </c>
      <c r="AE107" s="369">
        <v>17</v>
      </c>
      <c r="AF107" s="369">
        <v>1888.6956521739066</v>
      </c>
      <c r="AG107" s="370">
        <f>IFERROR(AF107/AE107,"")</f>
        <v>111.09974424552392</v>
      </c>
      <c r="AH107" s="369">
        <f>IFERROR(RANK(AG107, AG$107:AG$121),"")</f>
        <v>9</v>
      </c>
      <c r="AI107" s="500">
        <f>AVERAGE(AG107:AG121)</f>
        <v>112.64374186408301</v>
      </c>
      <c r="AJ107" s="369">
        <v>17</v>
      </c>
      <c r="AK107" s="369">
        <v>1893.9999999999966</v>
      </c>
      <c r="AL107" s="370">
        <f>IFERROR(AK107/AJ107,"")</f>
        <v>111.41176470588215</v>
      </c>
      <c r="AM107" s="369">
        <f>IFERROR(RANK(AL107, AL$107:AL$121),"")</f>
        <v>8</v>
      </c>
      <c r="AN107" s="500">
        <f>AVERAGE(AL107:AL121)</f>
        <v>111.78823928958742</v>
      </c>
      <c r="AO107" s="369">
        <v>17</v>
      </c>
      <c r="AP107" s="369">
        <v>1877.647058823527</v>
      </c>
      <c r="AQ107" s="370">
        <f>IFERROR(AP107/AO107,"")</f>
        <v>110.44982698961924</v>
      </c>
      <c r="AR107" s="369">
        <f>IFERROR(RANK(AQ107, AQ$107:AQ$121),"")</f>
        <v>9</v>
      </c>
      <c r="AS107" s="500">
        <f>AVERAGE(AQ107:AQ121)</f>
        <v>111.81106551312739</v>
      </c>
      <c r="AT107" s="369">
        <v>17</v>
      </c>
      <c r="AU107" s="369">
        <v>1885.7142857142837</v>
      </c>
      <c r="AV107" s="370">
        <f>IFERROR(AU107/AT107,"")</f>
        <v>110.92436974789905</v>
      </c>
      <c r="AW107" s="369">
        <f>IFERROR(RANK(AV107, AV$107:AV$121),"")</f>
        <v>8</v>
      </c>
      <c r="AX107" s="500">
        <f>AVERAGE(AV107:AV121)</f>
        <v>112.6185289635329</v>
      </c>
    </row>
    <row r="108" spans="2:50" hidden="1" x14ac:dyDescent="0.2">
      <c r="B108" s="506"/>
      <c r="C108" s="369">
        <v>2</v>
      </c>
      <c r="D108" s="369" t="s">
        <v>414</v>
      </c>
      <c r="E108" s="369">
        <v>16</v>
      </c>
      <c r="F108" s="369">
        <v>2000</v>
      </c>
      <c r="G108" s="370">
        <f t="shared" ref="G108:G120" si="103">F108/E108</f>
        <v>125</v>
      </c>
      <c r="H108" s="500"/>
      <c r="I108" s="172">
        <f t="shared" si="100"/>
        <v>16</v>
      </c>
      <c r="J108" s="172">
        <f t="shared" si="101"/>
        <v>1883.3510960629417</v>
      </c>
      <c r="K108" s="371">
        <f t="shared" si="102"/>
        <v>117.70944350393385</v>
      </c>
      <c r="L108" s="508"/>
      <c r="M108" s="172">
        <f t="shared" ref="M108:M121" si="104">IFERROR(RANK(K108, K$107:K$121),"")</f>
        <v>4</v>
      </c>
      <c r="N108" s="501"/>
      <c r="O108" s="501"/>
      <c r="P108" s="369">
        <v>16</v>
      </c>
      <c r="Q108" s="369">
        <v>1877.2602739726012</v>
      </c>
      <c r="R108" s="370">
        <f t="shared" ref="R108:R121" si="105">IFERROR(Q108/P108,"")</f>
        <v>117.32876712328758</v>
      </c>
      <c r="S108" s="369">
        <f t="shared" ref="S108:S121" si="106">IFERROR(RANK(R108, R$107:R$121),"")</f>
        <v>5</v>
      </c>
      <c r="T108" s="500"/>
      <c r="U108" s="369">
        <v>16</v>
      </c>
      <c r="V108" s="369">
        <v>1882.058823529414</v>
      </c>
      <c r="W108" s="370">
        <f t="shared" ref="W108:W121" si="107">IFERROR(V108/U108,"")</f>
        <v>117.62867647058837</v>
      </c>
      <c r="X108" s="369">
        <f t="shared" ref="X108:X121" si="108">IFERROR(RANK(W108, W$107:W$121),"")</f>
        <v>5</v>
      </c>
      <c r="Y108" s="500"/>
      <c r="Z108" s="369">
        <v>16</v>
      </c>
      <c r="AA108" s="369">
        <v>1876.3636363636376</v>
      </c>
      <c r="AB108" s="370">
        <f t="shared" ref="AB108:AB121" si="109">IFERROR(AA108/Z108,"")</f>
        <v>117.27272727272735</v>
      </c>
      <c r="AC108" s="369">
        <f t="shared" ref="AC108:AC121" si="110">IFERROR(RANK(AB108, AB$107:AB$121),"")</f>
        <v>6</v>
      </c>
      <c r="AD108" s="500"/>
      <c r="AE108" s="369">
        <v>16</v>
      </c>
      <c r="AF108" s="369">
        <v>1900.0000000000009</v>
      </c>
      <c r="AG108" s="370">
        <f t="shared" ref="AG108:AG121" si="111">IFERROR(AF108/AE108,"")</f>
        <v>118.75000000000006</v>
      </c>
      <c r="AH108" s="369">
        <f t="shared" ref="AH108:AH121" si="112">IFERROR(RANK(AG108, AG$107:AG$121),"")</f>
        <v>4</v>
      </c>
      <c r="AI108" s="500"/>
      <c r="AJ108" s="369">
        <v>16</v>
      </c>
      <c r="AK108" s="369">
        <v>1881.818181818184</v>
      </c>
      <c r="AL108" s="370">
        <f t="shared" ref="AL108:AL121" si="113">IFERROR(AK108/AJ108,"")</f>
        <v>117.6136363636365</v>
      </c>
      <c r="AM108" s="369">
        <f t="shared" ref="AM108:AM121" si="114">IFERROR(RANK(AL108, AL$107:AL$121),"")</f>
        <v>4</v>
      </c>
      <c r="AN108" s="500"/>
      <c r="AO108" s="369">
        <v>16</v>
      </c>
      <c r="AP108" s="369">
        <v>1879.1999999999985</v>
      </c>
      <c r="AQ108" s="370">
        <f t="shared" ref="AQ108:AQ121" si="115">IFERROR(AP108/AO108,"")</f>
        <v>117.4499999999999</v>
      </c>
      <c r="AR108" s="369">
        <f t="shared" ref="AR108:AR121" si="116">IFERROR(RANK(AQ108, AQ$107:AQ$121),"")</f>
        <v>3</v>
      </c>
      <c r="AS108" s="500"/>
      <c r="AT108" s="369">
        <v>16</v>
      </c>
      <c r="AU108" s="369">
        <v>1886.7567567567553</v>
      </c>
      <c r="AV108" s="370">
        <f t="shared" ref="AV108:AV121" si="117">IFERROR(AU108/AT108,"")</f>
        <v>117.92229729729721</v>
      </c>
      <c r="AW108" s="369">
        <f t="shared" ref="AW108:AW121" si="118">IFERROR(RANK(AV108, AV$107:AV$121),"")</f>
        <v>4</v>
      </c>
      <c r="AX108" s="500"/>
    </row>
    <row r="109" spans="2:50" hidden="1" x14ac:dyDescent="0.2">
      <c r="B109" s="506"/>
      <c r="C109" s="369">
        <v>3</v>
      </c>
      <c r="D109" s="369" t="s">
        <v>415</v>
      </c>
      <c r="E109" s="369">
        <v>18</v>
      </c>
      <c r="F109" s="369">
        <v>2000</v>
      </c>
      <c r="G109" s="370">
        <f t="shared" si="103"/>
        <v>111.11111111111111</v>
      </c>
      <c r="H109" s="500"/>
      <c r="I109" s="172">
        <f t="shared" si="100"/>
        <v>18</v>
      </c>
      <c r="J109" s="172">
        <f t="shared" si="101"/>
        <v>1894.4358553117279</v>
      </c>
      <c r="K109" s="371">
        <f t="shared" si="102"/>
        <v>105.24643640620714</v>
      </c>
      <c r="L109" s="508"/>
      <c r="M109" s="172">
        <f t="shared" si="104"/>
        <v>11</v>
      </c>
      <c r="N109" s="501"/>
      <c r="O109" s="501"/>
      <c r="P109" s="369">
        <v>18</v>
      </c>
      <c r="Q109" s="369">
        <v>1895.454545454543</v>
      </c>
      <c r="R109" s="370">
        <f t="shared" si="105"/>
        <v>105.30303030303017</v>
      </c>
      <c r="S109" s="369">
        <f t="shared" si="106"/>
        <v>11</v>
      </c>
      <c r="T109" s="500"/>
      <c r="U109" s="369">
        <v>18</v>
      </c>
      <c r="V109" s="369">
        <v>1903.7288135593235</v>
      </c>
      <c r="W109" s="370">
        <f t="shared" si="107"/>
        <v>105.76271186440687</v>
      </c>
      <c r="X109" s="369">
        <f t="shared" si="108"/>
        <v>11</v>
      </c>
      <c r="Y109" s="500"/>
      <c r="Z109" s="369">
        <v>18</v>
      </c>
      <c r="AA109" s="369">
        <v>1905.0000000000007</v>
      </c>
      <c r="AB109" s="370">
        <f t="shared" si="109"/>
        <v>105.83333333333337</v>
      </c>
      <c r="AC109" s="369">
        <f t="shared" si="110"/>
        <v>11</v>
      </c>
      <c r="AD109" s="500"/>
      <c r="AE109" s="369">
        <v>18</v>
      </c>
      <c r="AF109" s="369">
        <v>1895.2941176470595</v>
      </c>
      <c r="AG109" s="370">
        <f t="shared" si="111"/>
        <v>105.29411764705885</v>
      </c>
      <c r="AH109" s="369">
        <f t="shared" si="112"/>
        <v>11</v>
      </c>
      <c r="AI109" s="500"/>
      <c r="AJ109" s="369">
        <v>18</v>
      </c>
      <c r="AK109" s="369">
        <v>1882.6229508196739</v>
      </c>
      <c r="AL109" s="370">
        <f t="shared" si="113"/>
        <v>104.59016393442633</v>
      </c>
      <c r="AM109" s="369">
        <f t="shared" si="114"/>
        <v>11</v>
      </c>
      <c r="AN109" s="500"/>
      <c r="AO109" s="369">
        <v>18</v>
      </c>
      <c r="AP109" s="369">
        <v>1882.388059701495</v>
      </c>
      <c r="AQ109" s="370">
        <f t="shared" si="115"/>
        <v>104.57711442786083</v>
      </c>
      <c r="AR109" s="369">
        <f t="shared" si="116"/>
        <v>11</v>
      </c>
      <c r="AS109" s="500"/>
      <c r="AT109" s="369">
        <v>18</v>
      </c>
      <c r="AU109" s="369">
        <v>1896.562500000002</v>
      </c>
      <c r="AV109" s="370">
        <f t="shared" si="117"/>
        <v>105.36458333333344</v>
      </c>
      <c r="AW109" s="369">
        <f t="shared" si="118"/>
        <v>11</v>
      </c>
      <c r="AX109" s="500"/>
    </row>
    <row r="110" spans="2:50" hidden="1" x14ac:dyDescent="0.2">
      <c r="B110" s="506"/>
      <c r="C110" s="369">
        <v>4</v>
      </c>
      <c r="D110" s="369" t="s">
        <v>416</v>
      </c>
      <c r="E110" s="369">
        <v>17</v>
      </c>
      <c r="F110" s="369">
        <v>2000</v>
      </c>
      <c r="G110" s="370">
        <f t="shared" si="103"/>
        <v>117.64705882352941</v>
      </c>
      <c r="H110" s="500"/>
      <c r="I110" s="172">
        <f>IFERROR(AVERAGE(P110,U110,Z110,AE110,AJ110,AO110,AT110),"")</f>
        <v>17</v>
      </c>
      <c r="J110" s="172">
        <f>IFERROR(AVERAGE(Q110,V110,AA110,AF110,AK110,AP110,AU110),"")</f>
        <v>1885.1764540344482</v>
      </c>
      <c r="K110" s="371">
        <f>IFERROR(AVERAGE(R110,W110,AB110,AG110,AL110,AQ110,AV110),"")</f>
        <v>110.89273259026164</v>
      </c>
      <c r="L110" s="508"/>
      <c r="M110" s="172">
        <f t="shared" si="104"/>
        <v>9</v>
      </c>
      <c r="N110" s="501"/>
      <c r="O110" s="501"/>
      <c r="P110" s="369">
        <v>17</v>
      </c>
      <c r="Q110" s="369">
        <v>1885.6250000000005</v>
      </c>
      <c r="R110" s="370">
        <f t="shared" si="105"/>
        <v>110.91911764705885</v>
      </c>
      <c r="S110" s="369">
        <f t="shared" si="106"/>
        <v>8</v>
      </c>
      <c r="T110" s="500"/>
      <c r="U110" s="369">
        <v>17</v>
      </c>
      <c r="V110" s="369">
        <v>1889.6703296703295</v>
      </c>
      <c r="W110" s="370">
        <f t="shared" si="107"/>
        <v>111.15707821590173</v>
      </c>
      <c r="X110" s="369">
        <f t="shared" si="108"/>
        <v>9</v>
      </c>
      <c r="Y110" s="500"/>
      <c r="Z110" s="369">
        <v>17</v>
      </c>
      <c r="AA110" s="369">
        <v>1886.7567567567553</v>
      </c>
      <c r="AB110" s="370">
        <f t="shared" si="109"/>
        <v>110.98569157392679</v>
      </c>
      <c r="AC110" s="369">
        <f t="shared" si="110"/>
        <v>9</v>
      </c>
      <c r="AD110" s="500"/>
      <c r="AE110" s="369">
        <v>17</v>
      </c>
      <c r="AF110" s="369">
        <v>1896.7164179104454</v>
      </c>
      <c r="AG110" s="370">
        <f t="shared" si="111"/>
        <v>111.57155399473208</v>
      </c>
      <c r="AH110" s="369">
        <f t="shared" si="112"/>
        <v>8</v>
      </c>
      <c r="AI110" s="500"/>
      <c r="AJ110" s="369">
        <v>17</v>
      </c>
      <c r="AK110" s="369">
        <v>1880.2499999999993</v>
      </c>
      <c r="AL110" s="370">
        <f t="shared" si="113"/>
        <v>110.60294117647055</v>
      </c>
      <c r="AM110" s="369">
        <f t="shared" si="114"/>
        <v>10</v>
      </c>
      <c r="AN110" s="500"/>
      <c r="AO110" s="369">
        <v>17</v>
      </c>
      <c r="AP110" s="369">
        <v>1886.8085106382982</v>
      </c>
      <c r="AQ110" s="370">
        <f t="shared" si="115"/>
        <v>110.9887359198999</v>
      </c>
      <c r="AR110" s="369">
        <f t="shared" si="116"/>
        <v>7</v>
      </c>
      <c r="AS110" s="500"/>
      <c r="AT110" s="369">
        <v>17</v>
      </c>
      <c r="AU110" s="369">
        <v>1870.4081632653067</v>
      </c>
      <c r="AV110" s="370">
        <f t="shared" si="117"/>
        <v>110.02400960384158</v>
      </c>
      <c r="AW110" s="369">
        <f t="shared" si="118"/>
        <v>10</v>
      </c>
      <c r="AX110" s="500"/>
    </row>
    <row r="111" spans="2:50" hidden="1" x14ac:dyDescent="0.2">
      <c r="B111" s="506"/>
      <c r="C111" s="369">
        <v>5</v>
      </c>
      <c r="D111" s="369" t="s">
        <v>417</v>
      </c>
      <c r="E111" s="369">
        <v>20</v>
      </c>
      <c r="F111" s="369">
        <v>2000</v>
      </c>
      <c r="G111" s="370">
        <f t="shared" si="103"/>
        <v>100</v>
      </c>
      <c r="H111" s="500"/>
      <c r="I111" s="172">
        <f t="shared" ref="I111:I121" si="119">IFERROR(AVERAGE(P111,U111,Z111,AE111,AJ111,AO111,AT111),"")</f>
        <v>20</v>
      </c>
      <c r="J111" s="172">
        <f t="shared" ref="J111:J121" si="120">IFERROR(AVERAGE(Q111,V111,AA111,AF111,AK111,AP111,AU111),"")</f>
        <v>1883.6257258251462</v>
      </c>
      <c r="K111" s="371">
        <f t="shared" ref="K111:K121" si="121">IFERROR(AVERAGE(R111,W111,AB111,AG111,AL111,AQ111,AV111),"")</f>
        <v>94.181286291257294</v>
      </c>
      <c r="L111" s="508"/>
      <c r="M111" s="172">
        <f t="shared" si="104"/>
        <v>13</v>
      </c>
      <c r="N111" s="501"/>
      <c r="O111" s="501"/>
      <c r="P111" s="369">
        <v>20</v>
      </c>
      <c r="Q111" s="369">
        <v>1887.8571428571415</v>
      </c>
      <c r="R111" s="370">
        <f t="shared" si="105"/>
        <v>94.392857142857082</v>
      </c>
      <c r="S111" s="369">
        <f t="shared" si="106"/>
        <v>13</v>
      </c>
      <c r="T111" s="500"/>
      <c r="U111" s="369">
        <v>20</v>
      </c>
      <c r="V111" s="369">
        <v>1875.1401869158888</v>
      </c>
      <c r="W111" s="370">
        <f t="shared" si="107"/>
        <v>93.757009345794444</v>
      </c>
      <c r="X111" s="369">
        <f t="shared" si="108"/>
        <v>13</v>
      </c>
      <c r="Y111" s="500"/>
      <c r="Z111" s="369">
        <v>20</v>
      </c>
      <c r="AA111" s="369">
        <v>1890.3448275862065</v>
      </c>
      <c r="AB111" s="370">
        <f t="shared" si="109"/>
        <v>94.51724137931032</v>
      </c>
      <c r="AC111" s="369">
        <f t="shared" si="110"/>
        <v>12</v>
      </c>
      <c r="AD111" s="500"/>
      <c r="AE111" s="369">
        <v>20</v>
      </c>
      <c r="AF111" s="369">
        <v>1889.9999999999993</v>
      </c>
      <c r="AG111" s="370">
        <f t="shared" si="111"/>
        <v>94.499999999999972</v>
      </c>
      <c r="AH111" s="369">
        <f t="shared" si="112"/>
        <v>12</v>
      </c>
      <c r="AI111" s="500"/>
      <c r="AJ111" s="369">
        <v>20</v>
      </c>
      <c r="AK111" s="369">
        <v>1887.2164948453615</v>
      </c>
      <c r="AL111" s="370">
        <f t="shared" si="113"/>
        <v>94.360824742268079</v>
      </c>
      <c r="AM111" s="369">
        <f t="shared" si="114"/>
        <v>12</v>
      </c>
      <c r="AN111" s="500"/>
      <c r="AO111" s="369">
        <v>20</v>
      </c>
      <c r="AP111" s="369">
        <v>1879.8214285714271</v>
      </c>
      <c r="AQ111" s="370">
        <f t="shared" si="115"/>
        <v>93.99107142857136</v>
      </c>
      <c r="AR111" s="369">
        <f t="shared" si="116"/>
        <v>12</v>
      </c>
      <c r="AS111" s="500"/>
      <c r="AT111" s="369">
        <v>20</v>
      </c>
      <c r="AU111" s="369">
        <v>1874.9999999999984</v>
      </c>
      <c r="AV111" s="370">
        <f t="shared" si="117"/>
        <v>93.749999999999915</v>
      </c>
      <c r="AW111" s="369">
        <f t="shared" si="118"/>
        <v>12</v>
      </c>
      <c r="AX111" s="500"/>
    </row>
    <row r="112" spans="2:50" hidden="1" x14ac:dyDescent="0.2">
      <c r="B112" s="506"/>
      <c r="C112" s="369">
        <v>6</v>
      </c>
      <c r="D112" s="369" t="s">
        <v>418</v>
      </c>
      <c r="E112" s="369">
        <v>16</v>
      </c>
      <c r="F112" s="369">
        <v>2000</v>
      </c>
      <c r="G112" s="370">
        <f t="shared" si="103"/>
        <v>125</v>
      </c>
      <c r="H112" s="500"/>
      <c r="I112" s="172">
        <f t="shared" si="119"/>
        <v>16</v>
      </c>
      <c r="J112" s="172">
        <f t="shared" si="120"/>
        <v>1882.7432596792194</v>
      </c>
      <c r="K112" s="371">
        <f t="shared" si="121"/>
        <v>117.67145372995121</v>
      </c>
      <c r="L112" s="508"/>
      <c r="M112" s="172">
        <f t="shared" si="104"/>
        <v>5</v>
      </c>
      <c r="N112" s="501"/>
      <c r="O112" s="501"/>
      <c r="P112" s="369">
        <v>16</v>
      </c>
      <c r="Q112" s="369">
        <v>1874.68085106383</v>
      </c>
      <c r="R112" s="370">
        <f t="shared" si="105"/>
        <v>117.16755319148938</v>
      </c>
      <c r="S112" s="369">
        <f t="shared" si="106"/>
        <v>6</v>
      </c>
      <c r="T112" s="500"/>
      <c r="U112" s="369">
        <v>16</v>
      </c>
      <c r="V112" s="369">
        <v>1889.6551724137937</v>
      </c>
      <c r="W112" s="370">
        <f t="shared" si="107"/>
        <v>118.10344827586211</v>
      </c>
      <c r="X112" s="369">
        <f t="shared" si="108"/>
        <v>3</v>
      </c>
      <c r="Y112" s="500"/>
      <c r="Z112" s="369">
        <v>16</v>
      </c>
      <c r="AA112" s="369">
        <v>1883.5443037974674</v>
      </c>
      <c r="AB112" s="370">
        <f t="shared" si="109"/>
        <v>117.72151898734171</v>
      </c>
      <c r="AC112" s="369">
        <f t="shared" si="110"/>
        <v>3</v>
      </c>
      <c r="AD112" s="500"/>
      <c r="AE112" s="369">
        <v>16</v>
      </c>
      <c r="AF112" s="369">
        <v>1895.6249999999995</v>
      </c>
      <c r="AG112" s="370">
        <f t="shared" si="111"/>
        <v>118.47656249999997</v>
      </c>
      <c r="AH112" s="369">
        <f t="shared" si="112"/>
        <v>5</v>
      </c>
      <c r="AI112" s="500"/>
      <c r="AJ112" s="369">
        <v>16</v>
      </c>
      <c r="AK112" s="369">
        <v>1880.9090909090917</v>
      </c>
      <c r="AL112" s="370">
        <f t="shared" si="113"/>
        <v>117.55681818181823</v>
      </c>
      <c r="AM112" s="369">
        <f t="shared" si="114"/>
        <v>5</v>
      </c>
      <c r="AN112" s="500"/>
      <c r="AO112" s="369">
        <v>16</v>
      </c>
      <c r="AP112" s="369">
        <v>1876.4210526315792</v>
      </c>
      <c r="AQ112" s="370">
        <f t="shared" si="115"/>
        <v>117.2763157894737</v>
      </c>
      <c r="AR112" s="369">
        <f t="shared" si="116"/>
        <v>5</v>
      </c>
      <c r="AS112" s="500"/>
      <c r="AT112" s="369">
        <v>16</v>
      </c>
      <c r="AU112" s="369">
        <v>1878.3673469387761</v>
      </c>
      <c r="AV112" s="370">
        <f t="shared" si="117"/>
        <v>117.39795918367351</v>
      </c>
      <c r="AW112" s="369">
        <f t="shared" si="118"/>
        <v>5</v>
      </c>
      <c r="AX112" s="500"/>
    </row>
    <row r="113" spans="2:50" hidden="1" x14ac:dyDescent="0.2">
      <c r="B113" s="506"/>
      <c r="C113" s="369">
        <v>7</v>
      </c>
      <c r="D113" s="369" t="s">
        <v>419</v>
      </c>
      <c r="E113" s="369">
        <v>17</v>
      </c>
      <c r="F113" s="369">
        <v>2000</v>
      </c>
      <c r="G113" s="370">
        <f t="shared" si="103"/>
        <v>117.64705882352941</v>
      </c>
      <c r="H113" s="500"/>
      <c r="I113" s="172">
        <f t="shared" si="119"/>
        <v>17</v>
      </c>
      <c r="J113" s="172">
        <f t="shared" si="120"/>
        <v>1893.0029236202711</v>
      </c>
      <c r="K113" s="371">
        <f t="shared" si="121"/>
        <v>111.35311315413357</v>
      </c>
      <c r="L113" s="508"/>
      <c r="M113" s="172">
        <f t="shared" si="104"/>
        <v>7</v>
      </c>
      <c r="N113" s="501"/>
      <c r="O113" s="501"/>
      <c r="P113" s="369">
        <v>17</v>
      </c>
      <c r="Q113" s="369">
        <v>1875.2380952380947</v>
      </c>
      <c r="R113" s="370">
        <f t="shared" si="105"/>
        <v>110.30812324929968</v>
      </c>
      <c r="S113" s="369">
        <f t="shared" si="106"/>
        <v>10</v>
      </c>
      <c r="T113" s="500"/>
      <c r="U113" s="369">
        <v>17</v>
      </c>
      <c r="V113" s="369">
        <v>1894.9999999999991</v>
      </c>
      <c r="W113" s="370">
        <f t="shared" si="107"/>
        <v>111.47058823529406</v>
      </c>
      <c r="X113" s="369">
        <f t="shared" si="108"/>
        <v>8</v>
      </c>
      <c r="Y113" s="500"/>
      <c r="Z113" s="369">
        <v>17</v>
      </c>
      <c r="AA113" s="369">
        <v>1884.9056603773595</v>
      </c>
      <c r="AB113" s="370">
        <f t="shared" si="109"/>
        <v>110.87680355160938</v>
      </c>
      <c r="AC113" s="369">
        <f t="shared" si="110"/>
        <v>10</v>
      </c>
      <c r="AD113" s="500"/>
      <c r="AE113" s="369">
        <v>17</v>
      </c>
      <c r="AF113" s="369">
        <v>1914.2857142857138</v>
      </c>
      <c r="AG113" s="370">
        <f t="shared" si="111"/>
        <v>112.60504201680669</v>
      </c>
      <c r="AH113" s="369">
        <f t="shared" si="112"/>
        <v>7</v>
      </c>
      <c r="AI113" s="500"/>
      <c r="AJ113" s="369">
        <v>17</v>
      </c>
      <c r="AK113" s="369">
        <v>1908.5106382978727</v>
      </c>
      <c r="AL113" s="370">
        <f t="shared" si="113"/>
        <v>112.26533166458074</v>
      </c>
      <c r="AM113" s="369">
        <f t="shared" si="114"/>
        <v>7</v>
      </c>
      <c r="AN113" s="500"/>
      <c r="AO113" s="369">
        <v>17</v>
      </c>
      <c r="AP113" s="369">
        <v>1875.9374999999995</v>
      </c>
      <c r="AQ113" s="370">
        <f t="shared" si="115"/>
        <v>110.34926470588232</v>
      </c>
      <c r="AR113" s="369">
        <f t="shared" si="116"/>
        <v>10</v>
      </c>
      <c r="AS113" s="500"/>
      <c r="AT113" s="369">
        <v>17</v>
      </c>
      <c r="AU113" s="369">
        <v>1897.1428571428569</v>
      </c>
      <c r="AV113" s="370">
        <f t="shared" si="117"/>
        <v>111.59663865546217</v>
      </c>
      <c r="AW113" s="369">
        <f t="shared" si="118"/>
        <v>7</v>
      </c>
      <c r="AX113" s="500"/>
    </row>
    <row r="114" spans="2:50" hidden="1" x14ac:dyDescent="0.2">
      <c r="B114" s="506"/>
      <c r="C114" s="369">
        <v>8</v>
      </c>
      <c r="D114" s="369" t="s">
        <v>421</v>
      </c>
      <c r="E114" s="369">
        <v>18</v>
      </c>
      <c r="F114" s="369">
        <v>2000</v>
      </c>
      <c r="G114" s="370">
        <f t="shared" si="103"/>
        <v>111.11111111111111</v>
      </c>
      <c r="H114" s="500"/>
      <c r="I114" s="172">
        <f t="shared" si="119"/>
        <v>18</v>
      </c>
      <c r="J114" s="172">
        <f t="shared" si="120"/>
        <v>1891.6740264953842</v>
      </c>
      <c r="K114" s="371">
        <f t="shared" si="121"/>
        <v>105.09300147196578</v>
      </c>
      <c r="L114" s="508"/>
      <c r="M114" s="172">
        <f t="shared" si="104"/>
        <v>12</v>
      </c>
      <c r="N114" s="501"/>
      <c r="O114" s="501"/>
      <c r="P114" s="369">
        <v>18</v>
      </c>
      <c r="Q114" s="369">
        <v>1883.7735849056614</v>
      </c>
      <c r="R114" s="370">
        <f t="shared" si="105"/>
        <v>104.65408805031453</v>
      </c>
      <c r="S114" s="369">
        <f t="shared" si="106"/>
        <v>12</v>
      </c>
      <c r="T114" s="500"/>
      <c r="U114" s="369">
        <v>18</v>
      </c>
      <c r="V114" s="369">
        <v>1899.5744680851067</v>
      </c>
      <c r="W114" s="370">
        <f t="shared" si="107"/>
        <v>105.53191489361704</v>
      </c>
      <c r="X114" s="369">
        <f t="shared" si="108"/>
        <v>12</v>
      </c>
      <c r="Y114" s="500"/>
      <c r="Z114" s="363"/>
      <c r="AA114" s="363"/>
      <c r="AB114" s="365" t="str">
        <f t="shared" si="109"/>
        <v/>
      </c>
      <c r="AC114" s="363" t="str">
        <f t="shared" si="110"/>
        <v/>
      </c>
      <c r="AD114" s="500"/>
      <c r="AE114" s="363"/>
      <c r="AF114" s="363"/>
      <c r="AG114" s="365" t="str">
        <f t="shared" si="111"/>
        <v/>
      </c>
      <c r="AH114" s="363" t="str">
        <f t="shared" si="112"/>
        <v/>
      </c>
      <c r="AI114" s="500"/>
      <c r="AJ114" s="363"/>
      <c r="AK114" s="363"/>
      <c r="AL114" s="365" t="str">
        <f t="shared" si="113"/>
        <v/>
      </c>
      <c r="AM114" s="363" t="str">
        <f t="shared" si="114"/>
        <v/>
      </c>
      <c r="AN114" s="500"/>
      <c r="AO114" s="363"/>
      <c r="AP114" s="363"/>
      <c r="AQ114" s="365" t="str">
        <f t="shared" si="115"/>
        <v/>
      </c>
      <c r="AR114" s="363" t="str">
        <f t="shared" si="116"/>
        <v/>
      </c>
      <c r="AS114" s="500"/>
      <c r="AT114" s="363"/>
      <c r="AU114" s="363"/>
      <c r="AV114" s="365" t="str">
        <f t="shared" si="117"/>
        <v/>
      </c>
      <c r="AW114" s="363" t="str">
        <f t="shared" si="118"/>
        <v/>
      </c>
      <c r="AX114" s="500"/>
    </row>
    <row r="115" spans="2:50" hidden="1" x14ac:dyDescent="0.2">
      <c r="B115" s="506"/>
      <c r="C115" s="369">
        <v>9</v>
      </c>
      <c r="D115" s="369" t="s">
        <v>422</v>
      </c>
      <c r="E115" s="369">
        <v>16</v>
      </c>
      <c r="F115" s="369">
        <v>2000</v>
      </c>
      <c r="G115" s="370">
        <f t="shared" si="103"/>
        <v>125</v>
      </c>
      <c r="H115" s="500"/>
      <c r="I115" s="172">
        <f t="shared" si="119"/>
        <v>16</v>
      </c>
      <c r="J115" s="172">
        <f t="shared" si="120"/>
        <v>1878.7229756074914</v>
      </c>
      <c r="K115" s="371">
        <f t="shared" si="121"/>
        <v>117.42018597546821</v>
      </c>
      <c r="L115" s="508"/>
      <c r="M115" s="172">
        <f t="shared" si="104"/>
        <v>6</v>
      </c>
      <c r="N115" s="501"/>
      <c r="O115" s="501"/>
      <c r="P115" s="369">
        <v>16</v>
      </c>
      <c r="Q115" s="369">
        <v>1887.4285714285725</v>
      </c>
      <c r="R115" s="370">
        <f t="shared" si="105"/>
        <v>117.96428571428578</v>
      </c>
      <c r="S115" s="369">
        <f t="shared" si="106"/>
        <v>3</v>
      </c>
      <c r="T115" s="500"/>
      <c r="U115" s="369">
        <v>16</v>
      </c>
      <c r="V115" s="369">
        <v>1877.0526315789475</v>
      </c>
      <c r="W115" s="370">
        <f t="shared" si="107"/>
        <v>117.31578947368422</v>
      </c>
      <c r="X115" s="369">
        <f t="shared" si="108"/>
        <v>6</v>
      </c>
      <c r="Y115" s="500"/>
      <c r="Z115" s="369">
        <v>16</v>
      </c>
      <c r="AA115" s="369">
        <v>1881.6867469879512</v>
      </c>
      <c r="AB115" s="370">
        <f t="shared" si="109"/>
        <v>117.60542168674695</v>
      </c>
      <c r="AC115" s="369">
        <f t="shared" si="110"/>
        <v>4</v>
      </c>
      <c r="AD115" s="500"/>
      <c r="AE115" s="369">
        <v>16</v>
      </c>
      <c r="AF115" s="369">
        <v>1874.2105263157882</v>
      </c>
      <c r="AG115" s="370">
        <f t="shared" si="111"/>
        <v>117.13815789473676</v>
      </c>
      <c r="AH115" s="369">
        <f t="shared" si="112"/>
        <v>6</v>
      </c>
      <c r="AI115" s="500"/>
      <c r="AJ115" s="369">
        <v>16</v>
      </c>
      <c r="AK115" s="369">
        <v>1881.8823529411761</v>
      </c>
      <c r="AL115" s="370">
        <f t="shared" si="113"/>
        <v>117.61764705882351</v>
      </c>
      <c r="AM115" s="369">
        <f t="shared" si="114"/>
        <v>3</v>
      </c>
      <c r="AN115" s="500"/>
      <c r="AO115" s="369">
        <v>16</v>
      </c>
      <c r="AP115" s="369">
        <v>1873.8000000000004</v>
      </c>
      <c r="AQ115" s="370">
        <f t="shared" si="115"/>
        <v>117.11250000000003</v>
      </c>
      <c r="AR115" s="369">
        <f t="shared" si="116"/>
        <v>6</v>
      </c>
      <c r="AS115" s="500"/>
      <c r="AT115" s="369">
        <v>16</v>
      </c>
      <c r="AU115" s="369">
        <v>1875.0000000000011</v>
      </c>
      <c r="AV115" s="370">
        <f t="shared" si="117"/>
        <v>117.18750000000007</v>
      </c>
      <c r="AW115" s="369">
        <f t="shared" si="118"/>
        <v>6</v>
      </c>
      <c r="AX115" s="500"/>
    </row>
    <row r="116" spans="2:50" hidden="1" x14ac:dyDescent="0.2">
      <c r="B116" s="506"/>
      <c r="C116" s="369">
        <v>10</v>
      </c>
      <c r="D116" s="369" t="s">
        <v>423</v>
      </c>
      <c r="E116" s="369">
        <v>15</v>
      </c>
      <c r="F116" s="369">
        <v>2000</v>
      </c>
      <c r="G116" s="370">
        <f t="shared" si="103"/>
        <v>133.33333333333334</v>
      </c>
      <c r="H116" s="500"/>
      <c r="I116" s="172">
        <f t="shared" si="119"/>
        <v>15</v>
      </c>
      <c r="J116" s="172">
        <f t="shared" si="120"/>
        <v>1916.3318962188309</v>
      </c>
      <c r="K116" s="371">
        <f t="shared" si="121"/>
        <v>127.75545974792206</v>
      </c>
      <c r="L116" s="508"/>
      <c r="M116" s="172">
        <f t="shared" si="104"/>
        <v>1</v>
      </c>
      <c r="N116" s="501"/>
      <c r="O116" s="501"/>
      <c r="P116" s="369">
        <v>15</v>
      </c>
      <c r="Q116" s="369">
        <v>1880.8695652173851</v>
      </c>
      <c r="R116" s="370">
        <f t="shared" si="105"/>
        <v>125.39130434782568</v>
      </c>
      <c r="S116" s="369">
        <f t="shared" si="106"/>
        <v>1</v>
      </c>
      <c r="T116" s="500"/>
      <c r="U116" s="369">
        <v>15</v>
      </c>
      <c r="V116" s="369">
        <v>1882.1052631579014</v>
      </c>
      <c r="W116" s="370">
        <f t="shared" si="107"/>
        <v>125.47368421052676</v>
      </c>
      <c r="X116" s="369">
        <f t="shared" si="108"/>
        <v>2</v>
      </c>
      <c r="Y116" s="500"/>
      <c r="Z116" s="369">
        <v>15</v>
      </c>
      <c r="AA116" s="369">
        <v>1956.923076923084</v>
      </c>
      <c r="AB116" s="370">
        <f t="shared" si="109"/>
        <v>130.46153846153894</v>
      </c>
      <c r="AC116" s="369">
        <f t="shared" si="110"/>
        <v>1</v>
      </c>
      <c r="AD116" s="500"/>
      <c r="AE116" s="369">
        <v>15</v>
      </c>
      <c r="AF116" s="369">
        <v>1898.1818181818251</v>
      </c>
      <c r="AG116" s="370">
        <f t="shared" si="111"/>
        <v>126.545454545455</v>
      </c>
      <c r="AH116" s="369">
        <f t="shared" si="112"/>
        <v>2</v>
      </c>
      <c r="AI116" s="500"/>
      <c r="AJ116" s="369">
        <v>15</v>
      </c>
      <c r="AK116" s="369">
        <v>1877.6470588235361</v>
      </c>
      <c r="AL116" s="370">
        <f t="shared" si="113"/>
        <v>125.17647058823574</v>
      </c>
      <c r="AM116" s="369">
        <f t="shared" si="114"/>
        <v>2</v>
      </c>
      <c r="AN116" s="500"/>
      <c r="AO116" s="369">
        <v>15</v>
      </c>
      <c r="AP116" s="369">
        <v>1945.2631578947439</v>
      </c>
      <c r="AQ116" s="370">
        <f t="shared" si="115"/>
        <v>129.68421052631626</v>
      </c>
      <c r="AR116" s="369">
        <f t="shared" si="116"/>
        <v>1</v>
      </c>
      <c r="AS116" s="500"/>
      <c r="AT116" s="369">
        <v>15</v>
      </c>
      <c r="AU116" s="369">
        <v>1973.3333333333403</v>
      </c>
      <c r="AV116" s="370">
        <f t="shared" si="117"/>
        <v>131.55555555555603</v>
      </c>
      <c r="AW116" s="369">
        <f t="shared" si="118"/>
        <v>1</v>
      </c>
      <c r="AX116" s="500"/>
    </row>
    <row r="117" spans="2:50" hidden="1" x14ac:dyDescent="0.2">
      <c r="B117" s="506"/>
      <c r="C117" s="369">
        <v>11</v>
      </c>
      <c r="D117" s="369" t="s">
        <v>425</v>
      </c>
      <c r="E117" s="369">
        <v>17</v>
      </c>
      <c r="F117" s="369">
        <v>2000</v>
      </c>
      <c r="G117" s="370">
        <f t="shared" si="103"/>
        <v>117.64705882352941</v>
      </c>
      <c r="H117" s="500"/>
      <c r="I117" s="172">
        <f t="shared" si="119"/>
        <v>17</v>
      </c>
      <c r="J117" s="172">
        <f t="shared" si="120"/>
        <v>1884.5339292796941</v>
      </c>
      <c r="K117" s="371">
        <f t="shared" si="121"/>
        <v>110.85493701645261</v>
      </c>
      <c r="L117" s="508"/>
      <c r="M117" s="172">
        <f t="shared" si="104"/>
        <v>10</v>
      </c>
      <c r="N117" s="501"/>
      <c r="O117" s="501"/>
      <c r="P117" s="369">
        <v>17</v>
      </c>
      <c r="Q117" s="369">
        <v>1879.9999999999991</v>
      </c>
      <c r="R117" s="370">
        <f t="shared" si="105"/>
        <v>110.5882352941176</v>
      </c>
      <c r="S117" s="369">
        <f t="shared" si="106"/>
        <v>9</v>
      </c>
      <c r="T117" s="500"/>
      <c r="U117" s="369">
        <v>17</v>
      </c>
      <c r="V117" s="369">
        <v>1889.1428571428551</v>
      </c>
      <c r="W117" s="370">
        <f t="shared" si="107"/>
        <v>111.12605042016794</v>
      </c>
      <c r="X117" s="369">
        <f t="shared" si="108"/>
        <v>10</v>
      </c>
      <c r="Y117" s="500"/>
      <c r="Z117" s="369">
        <v>17</v>
      </c>
      <c r="AA117" s="369">
        <v>1886.8965517241393</v>
      </c>
      <c r="AB117" s="370">
        <f t="shared" si="109"/>
        <v>110.9939148073023</v>
      </c>
      <c r="AC117" s="369">
        <f t="shared" si="110"/>
        <v>8</v>
      </c>
      <c r="AD117" s="500"/>
      <c r="AE117" s="369">
        <v>17</v>
      </c>
      <c r="AF117" s="369">
        <v>1885.2631578947382</v>
      </c>
      <c r="AG117" s="370">
        <f t="shared" si="111"/>
        <v>110.89783281733754</v>
      </c>
      <c r="AH117" s="369">
        <f t="shared" si="112"/>
        <v>10</v>
      </c>
      <c r="AI117" s="500"/>
      <c r="AJ117" s="369">
        <v>17</v>
      </c>
      <c r="AK117" s="369">
        <v>1888.656716417908</v>
      </c>
      <c r="AL117" s="370">
        <f t="shared" si="113"/>
        <v>111.09745390693577</v>
      </c>
      <c r="AM117" s="369">
        <f t="shared" si="114"/>
        <v>9</v>
      </c>
      <c r="AN117" s="500"/>
      <c r="AO117" s="369">
        <v>17</v>
      </c>
      <c r="AP117" s="369">
        <v>1883.0769230769222</v>
      </c>
      <c r="AQ117" s="370">
        <f t="shared" si="115"/>
        <v>110.76923076923072</v>
      </c>
      <c r="AR117" s="369">
        <f t="shared" si="116"/>
        <v>8</v>
      </c>
      <c r="AS117" s="500"/>
      <c r="AT117" s="369">
        <v>17</v>
      </c>
      <c r="AU117" s="369">
        <v>1878.7012987012977</v>
      </c>
      <c r="AV117" s="370">
        <f t="shared" si="117"/>
        <v>110.51184110007634</v>
      </c>
      <c r="AW117" s="369">
        <f t="shared" si="118"/>
        <v>9</v>
      </c>
      <c r="AX117" s="500"/>
    </row>
    <row r="118" spans="2:50" hidden="1" x14ac:dyDescent="0.2">
      <c r="B118" s="506"/>
      <c r="C118" s="369">
        <v>12</v>
      </c>
      <c r="D118" s="369" t="s">
        <v>426</v>
      </c>
      <c r="E118" s="369">
        <v>15</v>
      </c>
      <c r="F118" s="369">
        <v>2000</v>
      </c>
      <c r="G118" s="370">
        <f t="shared" si="103"/>
        <v>133.33333333333334</v>
      </c>
      <c r="H118" s="500"/>
      <c r="I118" s="172">
        <f t="shared" si="119"/>
        <v>15</v>
      </c>
      <c r="J118" s="172">
        <f t="shared" si="120"/>
        <v>1891.7771946558753</v>
      </c>
      <c r="K118" s="371">
        <f t="shared" si="121"/>
        <v>126.11847964372501</v>
      </c>
      <c r="L118" s="508"/>
      <c r="M118" s="172">
        <f t="shared" si="104"/>
        <v>2</v>
      </c>
      <c r="N118" s="501"/>
      <c r="O118" s="501"/>
      <c r="P118" s="369">
        <v>15</v>
      </c>
      <c r="Q118" s="369">
        <v>1877.2881355932218</v>
      </c>
      <c r="R118" s="370">
        <f t="shared" si="105"/>
        <v>125.15254237288146</v>
      </c>
      <c r="S118" s="369">
        <f t="shared" si="106"/>
        <v>2</v>
      </c>
      <c r="T118" s="500"/>
      <c r="U118" s="369">
        <v>15</v>
      </c>
      <c r="V118" s="369">
        <v>1891.1111111111122</v>
      </c>
      <c r="W118" s="370">
        <f t="shared" si="107"/>
        <v>126.07407407407415</v>
      </c>
      <c r="X118" s="369">
        <f t="shared" si="108"/>
        <v>1</v>
      </c>
      <c r="Y118" s="500"/>
      <c r="Z118" s="369">
        <v>15</v>
      </c>
      <c r="AA118" s="369">
        <v>1885.909090909091</v>
      </c>
      <c r="AB118" s="370">
        <f t="shared" si="109"/>
        <v>125.72727272727273</v>
      </c>
      <c r="AC118" s="369">
        <f t="shared" si="110"/>
        <v>2</v>
      </c>
      <c r="AD118" s="500"/>
      <c r="AE118" s="369">
        <v>15</v>
      </c>
      <c r="AF118" s="369">
        <v>1907.9999999999993</v>
      </c>
      <c r="AG118" s="370">
        <f t="shared" si="111"/>
        <v>127.19999999999996</v>
      </c>
      <c r="AH118" s="369">
        <f t="shared" si="112"/>
        <v>1</v>
      </c>
      <c r="AI118" s="500"/>
      <c r="AJ118" s="369">
        <v>15</v>
      </c>
      <c r="AK118" s="369">
        <v>1908.0000000000005</v>
      </c>
      <c r="AL118" s="370">
        <f t="shared" si="113"/>
        <v>127.20000000000003</v>
      </c>
      <c r="AM118" s="369">
        <f t="shared" si="114"/>
        <v>1</v>
      </c>
      <c r="AN118" s="500"/>
      <c r="AO118" s="369">
        <v>15</v>
      </c>
      <c r="AP118" s="369">
        <v>1874.2372881355948</v>
      </c>
      <c r="AQ118" s="370">
        <f t="shared" si="115"/>
        <v>124.94915254237299</v>
      </c>
      <c r="AR118" s="369">
        <f t="shared" si="116"/>
        <v>2</v>
      </c>
      <c r="AS118" s="500"/>
      <c r="AT118" s="369">
        <v>15</v>
      </c>
      <c r="AU118" s="369">
        <v>1897.8947368421068</v>
      </c>
      <c r="AV118" s="370">
        <f t="shared" si="117"/>
        <v>126.52631578947378</v>
      </c>
      <c r="AW118" s="369">
        <f t="shared" si="118"/>
        <v>2</v>
      </c>
      <c r="AX118" s="500"/>
    </row>
    <row r="119" spans="2:50" hidden="1" x14ac:dyDescent="0.2">
      <c r="B119" s="506"/>
      <c r="C119" s="369">
        <v>13</v>
      </c>
      <c r="D119" s="369" t="s">
        <v>427</v>
      </c>
      <c r="E119" s="369">
        <v>16</v>
      </c>
      <c r="F119" s="369">
        <v>1500</v>
      </c>
      <c r="G119" s="370">
        <f t="shared" si="103"/>
        <v>93.75</v>
      </c>
      <c r="H119" s="500"/>
      <c r="I119" s="172">
        <f t="shared" si="119"/>
        <v>16</v>
      </c>
      <c r="J119" s="172">
        <f t="shared" si="120"/>
        <v>1420.0168873169889</v>
      </c>
      <c r="K119" s="371">
        <f t="shared" si="121"/>
        <v>88.751055457311807</v>
      </c>
      <c r="L119" s="508"/>
      <c r="M119" s="172">
        <f t="shared" si="104"/>
        <v>14</v>
      </c>
      <c r="N119" s="501"/>
      <c r="O119" s="501"/>
      <c r="P119" s="369">
        <v>16</v>
      </c>
      <c r="Q119" s="369">
        <v>1421.9047619047633</v>
      </c>
      <c r="R119" s="370">
        <f t="shared" si="105"/>
        <v>88.869047619047706</v>
      </c>
      <c r="S119" s="369">
        <f t="shared" si="106"/>
        <v>14</v>
      </c>
      <c r="T119" s="500"/>
      <c r="U119" s="369">
        <v>16</v>
      </c>
      <c r="V119" s="369">
        <v>1404.6428571428582</v>
      </c>
      <c r="W119" s="370">
        <f t="shared" si="107"/>
        <v>87.79017857142864</v>
      </c>
      <c r="X119" s="369">
        <f t="shared" si="108"/>
        <v>14</v>
      </c>
      <c r="Y119" s="500"/>
      <c r="Z119" s="369">
        <v>16</v>
      </c>
      <c r="AA119" s="369">
        <v>1430.2040816326535</v>
      </c>
      <c r="AB119" s="370">
        <f t="shared" si="109"/>
        <v>89.387755102040842</v>
      </c>
      <c r="AC119" s="369">
        <f t="shared" si="110"/>
        <v>13</v>
      </c>
      <c r="AD119" s="500"/>
      <c r="AE119" s="369">
        <v>16</v>
      </c>
      <c r="AF119" s="369">
        <v>1427.5000000000005</v>
      </c>
      <c r="AG119" s="370">
        <f t="shared" si="111"/>
        <v>89.218750000000028</v>
      </c>
      <c r="AH119" s="369">
        <f t="shared" si="112"/>
        <v>13</v>
      </c>
      <c r="AI119" s="500"/>
      <c r="AJ119" s="369">
        <v>16</v>
      </c>
      <c r="AK119" s="369">
        <v>1416.4285714285725</v>
      </c>
      <c r="AL119" s="370">
        <f t="shared" si="113"/>
        <v>88.526785714285779</v>
      </c>
      <c r="AM119" s="369">
        <f t="shared" si="114"/>
        <v>13</v>
      </c>
      <c r="AN119" s="500"/>
      <c r="AO119" s="369">
        <v>16</v>
      </c>
      <c r="AP119" s="369">
        <v>1417.1428571428585</v>
      </c>
      <c r="AQ119" s="370">
        <f t="shared" si="115"/>
        <v>88.571428571428655</v>
      </c>
      <c r="AR119" s="369">
        <f t="shared" si="116"/>
        <v>13</v>
      </c>
      <c r="AS119" s="500"/>
      <c r="AT119" s="369">
        <v>16</v>
      </c>
      <c r="AU119" s="369">
        <v>1422.2950819672144</v>
      </c>
      <c r="AV119" s="370">
        <f t="shared" si="117"/>
        <v>88.8934426229509</v>
      </c>
      <c r="AW119" s="369">
        <f t="shared" si="118"/>
        <v>13</v>
      </c>
      <c r="AX119" s="500"/>
    </row>
    <row r="120" spans="2:50" hidden="1" x14ac:dyDescent="0.2">
      <c r="B120" s="506"/>
      <c r="C120" s="369">
        <v>14</v>
      </c>
      <c r="D120" s="369" t="s">
        <v>674</v>
      </c>
      <c r="E120" s="369">
        <v>16</v>
      </c>
      <c r="F120" s="369">
        <v>2000</v>
      </c>
      <c r="G120" s="370">
        <f t="shared" si="103"/>
        <v>125</v>
      </c>
      <c r="H120" s="500"/>
      <c r="I120" s="172">
        <f t="shared" si="119"/>
        <v>16</v>
      </c>
      <c r="J120" s="172">
        <f t="shared" si="120"/>
        <v>1894.279941045553</v>
      </c>
      <c r="K120" s="371">
        <f t="shared" si="121"/>
        <v>118.39249631534706</v>
      </c>
      <c r="L120" s="508"/>
      <c r="M120" s="172">
        <f t="shared" si="104"/>
        <v>3</v>
      </c>
      <c r="N120" s="501"/>
      <c r="O120" s="501"/>
      <c r="P120" s="369">
        <v>16</v>
      </c>
      <c r="Q120" s="369">
        <v>1880.1197604790414</v>
      </c>
      <c r="R120" s="370">
        <f t="shared" si="105"/>
        <v>117.50748502994009</v>
      </c>
      <c r="S120" s="369">
        <f t="shared" si="106"/>
        <v>4</v>
      </c>
      <c r="T120" s="500"/>
      <c r="U120" s="369">
        <v>16</v>
      </c>
      <c r="V120" s="369">
        <v>1884.5454545454552</v>
      </c>
      <c r="W120" s="370">
        <f t="shared" si="107"/>
        <v>117.78409090909095</v>
      </c>
      <c r="X120" s="369">
        <f t="shared" si="108"/>
        <v>4</v>
      </c>
      <c r="Y120" s="500"/>
      <c r="Z120" s="369">
        <v>16</v>
      </c>
      <c r="AA120" s="369">
        <v>1878.3333333333337</v>
      </c>
      <c r="AB120" s="370">
        <f t="shared" si="109"/>
        <v>117.39583333333336</v>
      </c>
      <c r="AC120" s="369">
        <f t="shared" si="110"/>
        <v>5</v>
      </c>
      <c r="AD120" s="500"/>
      <c r="AE120" s="369">
        <v>16</v>
      </c>
      <c r="AF120" s="369">
        <v>1937.1428571428528</v>
      </c>
      <c r="AG120" s="370">
        <f t="shared" si="111"/>
        <v>121.0714285714283</v>
      </c>
      <c r="AH120" s="369">
        <f t="shared" si="112"/>
        <v>3</v>
      </c>
      <c r="AI120" s="500"/>
      <c r="AJ120" s="369">
        <v>16</v>
      </c>
      <c r="AK120" s="369">
        <v>1843.6363636363701</v>
      </c>
      <c r="AL120" s="370">
        <f t="shared" si="113"/>
        <v>115.22727272727313</v>
      </c>
      <c r="AM120" s="369">
        <f t="shared" si="114"/>
        <v>6</v>
      </c>
      <c r="AN120" s="500"/>
      <c r="AO120" s="369">
        <v>16</v>
      </c>
      <c r="AP120" s="369">
        <v>1877.9999999999993</v>
      </c>
      <c r="AQ120" s="370">
        <f t="shared" si="115"/>
        <v>117.37499999999996</v>
      </c>
      <c r="AR120" s="369">
        <f t="shared" si="116"/>
        <v>4</v>
      </c>
      <c r="AS120" s="500"/>
      <c r="AT120" s="369">
        <v>16</v>
      </c>
      <c r="AU120" s="369">
        <v>1958.181818181818</v>
      </c>
      <c r="AV120" s="370">
        <f t="shared" si="117"/>
        <v>122.38636363636363</v>
      </c>
      <c r="AW120" s="369">
        <f t="shared" si="118"/>
        <v>3</v>
      </c>
      <c r="AX120" s="500"/>
    </row>
    <row r="121" spans="2:50" hidden="1" x14ac:dyDescent="0.2">
      <c r="B121" s="506"/>
      <c r="C121" s="369">
        <v>15</v>
      </c>
      <c r="D121" s="369"/>
      <c r="E121" s="369"/>
      <c r="F121" s="369"/>
      <c r="G121" s="370"/>
      <c r="H121" s="500"/>
      <c r="I121" s="172" t="str">
        <f t="shared" si="119"/>
        <v/>
      </c>
      <c r="J121" s="172" t="str">
        <f t="shared" si="120"/>
        <v/>
      </c>
      <c r="K121" s="371" t="str">
        <f t="shared" si="121"/>
        <v/>
      </c>
      <c r="L121" s="509"/>
      <c r="M121" s="172" t="str">
        <f t="shared" si="104"/>
        <v/>
      </c>
      <c r="N121" s="501"/>
      <c r="O121" s="501"/>
      <c r="P121" s="369"/>
      <c r="Q121" s="369"/>
      <c r="R121" s="370" t="str">
        <f t="shared" si="105"/>
        <v/>
      </c>
      <c r="S121" s="369" t="str">
        <f t="shared" si="106"/>
        <v/>
      </c>
      <c r="T121" s="500"/>
      <c r="U121" s="369"/>
      <c r="V121" s="369"/>
      <c r="W121" s="370" t="str">
        <f t="shared" si="107"/>
        <v/>
      </c>
      <c r="X121" s="369" t="str">
        <f t="shared" si="108"/>
        <v/>
      </c>
      <c r="Y121" s="500"/>
      <c r="Z121" s="369"/>
      <c r="AA121" s="369"/>
      <c r="AB121" s="370" t="str">
        <f t="shared" si="109"/>
        <v/>
      </c>
      <c r="AC121" s="369" t="str">
        <f t="shared" si="110"/>
        <v/>
      </c>
      <c r="AD121" s="500"/>
      <c r="AE121" s="369"/>
      <c r="AF121" s="369"/>
      <c r="AG121" s="370" t="str">
        <f t="shared" si="111"/>
        <v/>
      </c>
      <c r="AH121" s="369" t="str">
        <f t="shared" si="112"/>
        <v/>
      </c>
      <c r="AI121" s="500"/>
      <c r="AJ121" s="369"/>
      <c r="AK121" s="369"/>
      <c r="AL121" s="370" t="str">
        <f t="shared" si="113"/>
        <v/>
      </c>
      <c r="AM121" s="369" t="str">
        <f t="shared" si="114"/>
        <v/>
      </c>
      <c r="AN121" s="500"/>
      <c r="AO121" s="369"/>
      <c r="AP121" s="369"/>
      <c r="AQ121" s="370" t="str">
        <f t="shared" si="115"/>
        <v/>
      </c>
      <c r="AR121" s="369" t="str">
        <f t="shared" si="116"/>
        <v/>
      </c>
      <c r="AS121" s="500"/>
      <c r="AT121" s="369"/>
      <c r="AU121" s="369"/>
      <c r="AV121" s="370" t="str">
        <f t="shared" si="117"/>
        <v/>
      </c>
      <c r="AW121" s="369" t="str">
        <f t="shared" si="118"/>
        <v/>
      </c>
      <c r="AX121" s="500"/>
    </row>
    <row r="122" spans="2:50" ht="15.75" hidden="1" x14ac:dyDescent="0.2">
      <c r="B122" s="510" t="s">
        <v>169</v>
      </c>
      <c r="C122" s="511"/>
      <c r="D122" s="511"/>
      <c r="E122" s="511"/>
      <c r="F122" s="511"/>
      <c r="G122" s="511"/>
      <c r="H122" s="512"/>
      <c r="I122" s="207"/>
      <c r="J122" s="207"/>
      <c r="K122" s="207"/>
      <c r="L122" s="207"/>
      <c r="M122" s="207"/>
      <c r="N122" s="501" t="s">
        <v>161</v>
      </c>
      <c r="O122" s="514" t="s">
        <v>106</v>
      </c>
      <c r="P122" s="516">
        <f>AT102+1</f>
        <v>45909</v>
      </c>
      <c r="Q122" s="506"/>
      <c r="R122" s="506"/>
      <c r="S122" s="506"/>
      <c r="T122" s="506"/>
      <c r="U122" s="516">
        <f>P122+1</f>
        <v>45910</v>
      </c>
      <c r="V122" s="506"/>
      <c r="W122" s="506"/>
      <c r="X122" s="506"/>
      <c r="Y122" s="506"/>
      <c r="Z122" s="516">
        <f>U122+1</f>
        <v>45911</v>
      </c>
      <c r="AA122" s="506"/>
      <c r="AB122" s="506"/>
      <c r="AC122" s="506"/>
      <c r="AD122" s="506"/>
      <c r="AE122" s="516">
        <f>Z122+1</f>
        <v>45912</v>
      </c>
      <c r="AF122" s="506"/>
      <c r="AG122" s="506"/>
      <c r="AH122" s="506"/>
      <c r="AI122" s="506"/>
      <c r="AJ122" s="516">
        <f>AE122+1</f>
        <v>45913</v>
      </c>
      <c r="AK122" s="506"/>
      <c r="AL122" s="506"/>
      <c r="AM122" s="506"/>
      <c r="AN122" s="506"/>
      <c r="AO122" s="516">
        <f>AJ122+1</f>
        <v>45914</v>
      </c>
      <c r="AP122" s="506"/>
      <c r="AQ122" s="506"/>
      <c r="AR122" s="506"/>
      <c r="AS122" s="506"/>
      <c r="AT122" s="516">
        <f>AO122+1</f>
        <v>45915</v>
      </c>
      <c r="AU122" s="506"/>
      <c r="AV122" s="506"/>
      <c r="AW122" s="506"/>
      <c r="AX122" s="506"/>
    </row>
    <row r="123" spans="2:50" ht="15.75" hidden="1" x14ac:dyDescent="0.2">
      <c r="B123" s="513"/>
      <c r="C123" s="513"/>
      <c r="D123" s="513"/>
      <c r="E123" s="513"/>
      <c r="F123" s="513"/>
      <c r="G123" s="513"/>
      <c r="H123" s="513"/>
      <c r="I123" s="207"/>
      <c r="J123" s="207"/>
      <c r="K123" s="207"/>
      <c r="L123" s="207"/>
      <c r="M123" s="207"/>
      <c r="N123" s="501"/>
      <c r="O123" s="515"/>
      <c r="P123" s="516" t="s">
        <v>120</v>
      </c>
      <c r="Q123" s="506"/>
      <c r="R123" s="506"/>
      <c r="S123" s="506"/>
      <c r="T123" s="506"/>
      <c r="U123" s="516" t="s">
        <v>114</v>
      </c>
      <c r="V123" s="506"/>
      <c r="W123" s="506"/>
      <c r="X123" s="506"/>
      <c r="Y123" s="506"/>
      <c r="Z123" s="516" t="s">
        <v>115</v>
      </c>
      <c r="AA123" s="506"/>
      <c r="AB123" s="506"/>
      <c r="AC123" s="506"/>
      <c r="AD123" s="506"/>
      <c r="AE123" s="516" t="s">
        <v>116</v>
      </c>
      <c r="AF123" s="506"/>
      <c r="AG123" s="506"/>
      <c r="AH123" s="506"/>
      <c r="AI123" s="506"/>
      <c r="AJ123" s="516" t="s">
        <v>117</v>
      </c>
      <c r="AK123" s="506"/>
      <c r="AL123" s="506"/>
      <c r="AM123" s="506"/>
      <c r="AN123" s="506"/>
      <c r="AO123" s="516" t="s">
        <v>118</v>
      </c>
      <c r="AP123" s="506"/>
      <c r="AQ123" s="506"/>
      <c r="AR123" s="506"/>
      <c r="AS123" s="506"/>
      <c r="AT123" s="516" t="s">
        <v>119</v>
      </c>
      <c r="AU123" s="506"/>
      <c r="AV123" s="506"/>
      <c r="AW123" s="506"/>
      <c r="AX123" s="506"/>
    </row>
    <row r="124" spans="2:50" hidden="1" x14ac:dyDescent="0.2">
      <c r="B124" s="501" t="s">
        <v>157</v>
      </c>
      <c r="C124" s="501" t="s">
        <v>149</v>
      </c>
      <c r="D124" s="501"/>
      <c r="E124" s="501" t="s">
        <v>151</v>
      </c>
      <c r="F124" s="501"/>
      <c r="G124" s="501"/>
      <c r="H124" s="502" t="s">
        <v>158</v>
      </c>
      <c r="I124" s="505" t="s">
        <v>227</v>
      </c>
      <c r="J124" s="505"/>
      <c r="K124" s="505"/>
      <c r="L124" s="505" t="s">
        <v>158</v>
      </c>
      <c r="M124" s="505" t="s">
        <v>170</v>
      </c>
      <c r="N124" s="501"/>
      <c r="O124" s="501" t="s">
        <v>160</v>
      </c>
      <c r="P124" s="497" t="s">
        <v>154</v>
      </c>
      <c r="Q124" s="498"/>
      <c r="R124" s="498"/>
      <c r="S124" s="499"/>
      <c r="T124" s="501" t="s">
        <v>158</v>
      </c>
      <c r="U124" s="497" t="s">
        <v>154</v>
      </c>
      <c r="V124" s="498"/>
      <c r="W124" s="498"/>
      <c r="X124" s="499"/>
      <c r="Y124" s="501" t="s">
        <v>158</v>
      </c>
      <c r="Z124" s="497" t="s">
        <v>154</v>
      </c>
      <c r="AA124" s="498"/>
      <c r="AB124" s="498"/>
      <c r="AC124" s="499"/>
      <c r="AD124" s="501" t="s">
        <v>158</v>
      </c>
      <c r="AE124" s="497" t="s">
        <v>154</v>
      </c>
      <c r="AF124" s="498"/>
      <c r="AG124" s="498"/>
      <c r="AH124" s="499"/>
      <c r="AI124" s="501" t="s">
        <v>158</v>
      </c>
      <c r="AJ124" s="497" t="s">
        <v>154</v>
      </c>
      <c r="AK124" s="498"/>
      <c r="AL124" s="498"/>
      <c r="AM124" s="499"/>
      <c r="AN124" s="501" t="s">
        <v>158</v>
      </c>
      <c r="AO124" s="497" t="s">
        <v>154</v>
      </c>
      <c r="AP124" s="498"/>
      <c r="AQ124" s="498"/>
      <c r="AR124" s="499"/>
      <c r="AS124" s="501" t="s">
        <v>158</v>
      </c>
      <c r="AT124" s="497" t="s">
        <v>154</v>
      </c>
      <c r="AU124" s="498"/>
      <c r="AV124" s="498"/>
      <c r="AW124" s="499"/>
      <c r="AX124" s="501" t="s">
        <v>158</v>
      </c>
    </row>
    <row r="125" spans="2:50" hidden="1" x14ac:dyDescent="0.2">
      <c r="B125" s="501"/>
      <c r="C125" s="501"/>
      <c r="D125" s="501"/>
      <c r="E125" s="501" t="s">
        <v>150</v>
      </c>
      <c r="F125" s="501"/>
      <c r="G125" s="501"/>
      <c r="H125" s="503"/>
      <c r="I125" s="505" t="s">
        <v>150</v>
      </c>
      <c r="J125" s="505"/>
      <c r="K125" s="505"/>
      <c r="L125" s="505"/>
      <c r="M125" s="505"/>
      <c r="N125" s="501"/>
      <c r="O125" s="501"/>
      <c r="P125" s="497" t="s">
        <v>155</v>
      </c>
      <c r="Q125" s="498"/>
      <c r="R125" s="498"/>
      <c r="S125" s="499"/>
      <c r="T125" s="501"/>
      <c r="U125" s="497" t="s">
        <v>155</v>
      </c>
      <c r="V125" s="498"/>
      <c r="W125" s="498"/>
      <c r="X125" s="499"/>
      <c r="Y125" s="501"/>
      <c r="Z125" s="497" t="s">
        <v>155</v>
      </c>
      <c r="AA125" s="498"/>
      <c r="AB125" s="498"/>
      <c r="AC125" s="499"/>
      <c r="AD125" s="501"/>
      <c r="AE125" s="497" t="s">
        <v>155</v>
      </c>
      <c r="AF125" s="498"/>
      <c r="AG125" s="498"/>
      <c r="AH125" s="499"/>
      <c r="AI125" s="501"/>
      <c r="AJ125" s="497" t="s">
        <v>155</v>
      </c>
      <c r="AK125" s="498"/>
      <c r="AL125" s="498"/>
      <c r="AM125" s="499"/>
      <c r="AN125" s="501"/>
      <c r="AO125" s="497" t="s">
        <v>155</v>
      </c>
      <c r="AP125" s="498"/>
      <c r="AQ125" s="498"/>
      <c r="AR125" s="499"/>
      <c r="AS125" s="501"/>
      <c r="AT125" s="497" t="s">
        <v>155</v>
      </c>
      <c r="AU125" s="498"/>
      <c r="AV125" s="498"/>
      <c r="AW125" s="499"/>
      <c r="AX125" s="501"/>
    </row>
    <row r="126" spans="2:50" hidden="1" x14ac:dyDescent="0.2">
      <c r="B126" s="501"/>
      <c r="C126" s="501"/>
      <c r="D126" s="501"/>
      <c r="E126" s="376" t="s">
        <v>152</v>
      </c>
      <c r="F126" s="376" t="s">
        <v>153</v>
      </c>
      <c r="G126" s="376" t="s">
        <v>156</v>
      </c>
      <c r="H126" s="504"/>
      <c r="I126" s="373" t="s">
        <v>152</v>
      </c>
      <c r="J126" s="373" t="s">
        <v>153</v>
      </c>
      <c r="K126" s="373" t="s">
        <v>156</v>
      </c>
      <c r="L126" s="505"/>
      <c r="M126" s="505"/>
      <c r="N126" s="501"/>
      <c r="O126" s="501"/>
      <c r="P126" s="376" t="s">
        <v>152</v>
      </c>
      <c r="Q126" s="376" t="s">
        <v>153</v>
      </c>
      <c r="R126" s="376" t="s">
        <v>156</v>
      </c>
      <c r="S126" s="376" t="s">
        <v>170</v>
      </c>
      <c r="T126" s="501"/>
      <c r="U126" s="376" t="s">
        <v>152</v>
      </c>
      <c r="V126" s="376" t="s">
        <v>153</v>
      </c>
      <c r="W126" s="376" t="s">
        <v>156</v>
      </c>
      <c r="X126" s="376" t="s">
        <v>170</v>
      </c>
      <c r="Y126" s="501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01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01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01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01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01"/>
    </row>
    <row r="127" spans="2:50" hidden="1" x14ac:dyDescent="0.2">
      <c r="B127" s="506" t="s">
        <v>137</v>
      </c>
      <c r="C127" s="380">
        <v>1</v>
      </c>
      <c r="D127" s="375" t="s">
        <v>413</v>
      </c>
      <c r="E127" s="375">
        <v>16</v>
      </c>
      <c r="F127" s="375">
        <v>2000</v>
      </c>
      <c r="G127" s="377">
        <f>F127/E127</f>
        <v>125</v>
      </c>
      <c r="H127" s="500">
        <f>AVERAGE(G127:G141)</f>
        <v>123.15184170834326</v>
      </c>
      <c r="I127" s="172">
        <f t="shared" ref="I127:I129" si="122">IFERROR(AVERAGE(P127,U127,Z127,AE127,AJ127,AO127,AT127),"")</f>
        <v>16</v>
      </c>
      <c r="J127" s="172">
        <f t="shared" ref="J127:J129" si="123">IFERROR(AVERAGE(Q127,V127,AA127,AF127,AK127,AP127,AU127),"")</f>
        <v>1912.8807135502386</v>
      </c>
      <c r="K127" s="374">
        <f t="shared" ref="K127:K129" si="124">IFERROR(AVERAGE(R127,W127,AB127,AG127,AL127,AQ127,AV127),"")</f>
        <v>119.55504459688991</v>
      </c>
      <c r="L127" s="507">
        <f>IFERROR(AVERAGE(K127:K141),"-")</f>
        <v>117.00374930231284</v>
      </c>
      <c r="M127" s="172">
        <f>IFERROR(RANK(K127, K$127:K$141),"")</f>
        <v>7</v>
      </c>
      <c r="N127" s="501"/>
      <c r="O127" s="501"/>
      <c r="P127" s="375">
        <v>16</v>
      </c>
      <c r="Q127" s="375">
        <v>1898.1818181818157</v>
      </c>
      <c r="R127" s="377">
        <f>IFERROR(Q127/P127,"")</f>
        <v>118.63636363636348</v>
      </c>
      <c r="S127" s="375">
        <f>IFERROR(RANK(R127, R$127:R$141),"")</f>
        <v>7</v>
      </c>
      <c r="T127" s="500">
        <f>AVERAGE(R127:R141)</f>
        <v>117.14301775238027</v>
      </c>
      <c r="U127" s="375">
        <v>16</v>
      </c>
      <c r="V127" s="375">
        <v>1885.7142857142817</v>
      </c>
      <c r="W127" s="377">
        <f>IFERROR(V127/U127,"")</f>
        <v>117.85714285714261</v>
      </c>
      <c r="X127" s="375">
        <f>IFERROR(RANK(W127, W$127:W$141),"")</f>
        <v>8</v>
      </c>
      <c r="Y127" s="500">
        <f>AVERAGE(W127:W141)</f>
        <v>117.35318851530498</v>
      </c>
      <c r="Z127" s="375">
        <v>16</v>
      </c>
      <c r="AA127" s="375">
        <v>1938.2608695652109</v>
      </c>
      <c r="AB127" s="377">
        <f>IFERROR(AA127/Z127,"")</f>
        <v>121.14130434782568</v>
      </c>
      <c r="AC127" s="375">
        <f>IFERROR(RANK(AB127, AB$127:AB$141),"")</f>
        <v>6</v>
      </c>
      <c r="AD127" s="500">
        <f>AVERAGE(AB127:AB141)</f>
        <v>116.98183870300832</v>
      </c>
      <c r="AE127" s="375">
        <v>16</v>
      </c>
      <c r="AF127" s="375">
        <v>1882.4999999999943</v>
      </c>
      <c r="AG127" s="377">
        <f>IFERROR(AF127/AE127,"")</f>
        <v>117.65624999999964</v>
      </c>
      <c r="AH127" s="375">
        <f>IFERROR(RANK(AG127, AG$127:AG$141),"")</f>
        <v>9</v>
      </c>
      <c r="AI127" s="500">
        <f>AVERAGE(AG127:AG141)</f>
        <v>117.23555590917174</v>
      </c>
      <c r="AJ127" s="375">
        <v>16</v>
      </c>
      <c r="AK127" s="375">
        <v>1939.9999999999968</v>
      </c>
      <c r="AL127" s="377">
        <f>IFERROR(AK127/AJ127,"")</f>
        <v>121.2499999999998</v>
      </c>
      <c r="AM127" s="375">
        <f>IFERROR(RANK(AL127, AL$127:AL$141),"")</f>
        <v>6</v>
      </c>
      <c r="AN127" s="500">
        <f>AVERAGE(AL127:AL141)</f>
        <v>116.42010828864075</v>
      </c>
      <c r="AO127" s="375">
        <v>16</v>
      </c>
      <c r="AP127" s="375">
        <v>1918.2352941176446</v>
      </c>
      <c r="AQ127" s="377">
        <f>IFERROR(AP127/AO127,"")</f>
        <v>119.88970588235279</v>
      </c>
      <c r="AR127" s="375">
        <f>IFERROR(RANK(AQ127, AQ$127:AQ$141),"")</f>
        <v>5</v>
      </c>
      <c r="AS127" s="500">
        <f>AVERAGE(AQ127:AQ141)</f>
        <v>116.10717231297703</v>
      </c>
      <c r="AT127" s="375">
        <v>16</v>
      </c>
      <c r="AU127" s="375">
        <v>1927.272727272725</v>
      </c>
      <c r="AV127" s="377">
        <f>IFERROR(AU127/AT127,"")</f>
        <v>120.45454545454531</v>
      </c>
      <c r="AW127" s="375">
        <f>IFERROR(RANK(AV127, AV$127:AV$141),"")</f>
        <v>5</v>
      </c>
      <c r="AX127" s="500">
        <f>AVERAGE(AV127:AV141)</f>
        <v>116.03697809758357</v>
      </c>
    </row>
    <row r="128" spans="2:50" hidden="1" x14ac:dyDescent="0.2">
      <c r="B128" s="506"/>
      <c r="C128" s="380">
        <v>2</v>
      </c>
      <c r="D128" s="375" t="s">
        <v>414</v>
      </c>
      <c r="E128" s="375">
        <v>15</v>
      </c>
      <c r="F128" s="375">
        <v>2000</v>
      </c>
      <c r="G128" s="377">
        <f t="shared" ref="G128:G139" si="125">F128/E128</f>
        <v>133.33333333333334</v>
      </c>
      <c r="H128" s="500"/>
      <c r="I128" s="172">
        <f t="shared" si="122"/>
        <v>15</v>
      </c>
      <c r="J128" s="172">
        <f t="shared" si="123"/>
        <v>1895.6467642474588</v>
      </c>
      <c r="K128" s="374">
        <f t="shared" si="124"/>
        <v>126.37645094983061</v>
      </c>
      <c r="L128" s="508"/>
      <c r="M128" s="172">
        <f t="shared" ref="M128:M141" si="126">IFERROR(RANK(K128, K$127:K$141),"")</f>
        <v>4</v>
      </c>
      <c r="N128" s="501"/>
      <c r="O128" s="501"/>
      <c r="P128" s="375">
        <v>15</v>
      </c>
      <c r="Q128" s="375">
        <v>1885.7142857142837</v>
      </c>
      <c r="R128" s="377">
        <f t="shared" ref="R128:R141" si="127">IFERROR(Q128/P128,"")</f>
        <v>125.71428571428558</v>
      </c>
      <c r="S128" s="375">
        <f t="shared" ref="S128:S141" si="128">IFERROR(RANK(R128, R$127:R$141),"")</f>
        <v>4</v>
      </c>
      <c r="T128" s="500"/>
      <c r="U128" s="375">
        <v>15</v>
      </c>
      <c r="V128" s="375">
        <v>1897.2727272727293</v>
      </c>
      <c r="W128" s="377">
        <f t="shared" ref="W128:W141" si="129">IFERROR(V128/U128,"")</f>
        <v>126.48484848484863</v>
      </c>
      <c r="X128" s="375">
        <f t="shared" ref="X128:X141" si="130">IFERROR(RANK(W128, W$127:W$141),"")</f>
        <v>4</v>
      </c>
      <c r="Y128" s="500"/>
      <c r="Z128" s="375">
        <v>15</v>
      </c>
      <c r="AA128" s="375">
        <v>1895.789473684212</v>
      </c>
      <c r="AB128" s="377">
        <f t="shared" ref="AB128:AB141" si="131">IFERROR(AA128/Z128,"")</f>
        <v>126.3859649122808</v>
      </c>
      <c r="AC128" s="375">
        <f t="shared" ref="AC128:AC141" si="132">IFERROR(RANK(AB128, AB$127:AB$141),"")</f>
        <v>2</v>
      </c>
      <c r="AD128" s="500"/>
      <c r="AE128" s="375">
        <v>15</v>
      </c>
      <c r="AF128" s="375">
        <v>1912.5000000000016</v>
      </c>
      <c r="AG128" s="377">
        <f t="shared" ref="AG128:AG141" si="133">IFERROR(AF128/AE128,"")</f>
        <v>127.5000000000001</v>
      </c>
      <c r="AH128" s="375">
        <f t="shared" ref="AH128:AH141" si="134">IFERROR(RANK(AG128, AG$127:AG$141),"")</f>
        <v>2</v>
      </c>
      <c r="AI128" s="500"/>
      <c r="AJ128" s="375">
        <v>15</v>
      </c>
      <c r="AK128" s="375">
        <v>1902.8571428571411</v>
      </c>
      <c r="AL128" s="377">
        <f t="shared" ref="AL128:AL141" si="135">IFERROR(AK128/AJ128,"")</f>
        <v>126.85714285714273</v>
      </c>
      <c r="AM128" s="375">
        <f t="shared" ref="AM128:AM141" si="136">IFERROR(RANK(AL128, AL$127:AL$141),"")</f>
        <v>1</v>
      </c>
      <c r="AN128" s="500"/>
      <c r="AO128" s="375">
        <v>15</v>
      </c>
      <c r="AP128" s="375">
        <v>1887.3417721518979</v>
      </c>
      <c r="AQ128" s="377">
        <f t="shared" ref="AQ128:AQ141" si="137">IFERROR(AP128/AO128,"")</f>
        <v>125.82278481012652</v>
      </c>
      <c r="AR128" s="375">
        <f t="shared" ref="AR128:AR141" si="138">IFERROR(RANK(AQ128, AQ$127:AQ$141),"")</f>
        <v>4</v>
      </c>
      <c r="AS128" s="500"/>
      <c r="AT128" s="375">
        <v>15</v>
      </c>
      <c r="AU128" s="375">
        <v>1888.051948051947</v>
      </c>
      <c r="AV128" s="377">
        <f t="shared" ref="AV128:AV141" si="139">IFERROR(AU128/AT128,"")</f>
        <v>125.8701298701298</v>
      </c>
      <c r="AW128" s="375">
        <f t="shared" ref="AW128:AW141" si="140">IFERROR(RANK(AV128, AV$127:AV$141),"")</f>
        <v>4</v>
      </c>
      <c r="AX128" s="500"/>
    </row>
    <row r="129" spans="2:50" hidden="1" x14ac:dyDescent="0.2">
      <c r="B129" s="506"/>
      <c r="C129" s="380">
        <v>3</v>
      </c>
      <c r="D129" s="375" t="s">
        <v>415</v>
      </c>
      <c r="E129" s="375">
        <v>17</v>
      </c>
      <c r="F129" s="375">
        <v>2000</v>
      </c>
      <c r="G129" s="377">
        <f t="shared" si="125"/>
        <v>117.64705882352941</v>
      </c>
      <c r="H129" s="500"/>
      <c r="I129" s="172">
        <f t="shared" si="122"/>
        <v>17</v>
      </c>
      <c r="J129" s="172">
        <f t="shared" si="123"/>
        <v>1901.6258022360137</v>
      </c>
      <c r="K129" s="374">
        <f t="shared" si="124"/>
        <v>111.8603413080008</v>
      </c>
      <c r="L129" s="508"/>
      <c r="M129" s="172">
        <f t="shared" si="126"/>
        <v>10</v>
      </c>
      <c r="N129" s="501"/>
      <c r="O129" s="501"/>
      <c r="P129" s="375">
        <v>17</v>
      </c>
      <c r="Q129" s="375">
        <v>1896.363636363634</v>
      </c>
      <c r="R129" s="377">
        <f t="shared" si="127"/>
        <v>111.55080213903729</v>
      </c>
      <c r="S129" s="375">
        <f t="shared" si="128"/>
        <v>10</v>
      </c>
      <c r="T129" s="500"/>
      <c r="U129" s="375">
        <v>17</v>
      </c>
      <c r="V129" s="375">
        <v>1890.5084745762726</v>
      </c>
      <c r="W129" s="377">
        <f t="shared" si="129"/>
        <v>111.2063808574278</v>
      </c>
      <c r="X129" s="375">
        <f t="shared" si="130"/>
        <v>10</v>
      </c>
      <c r="Y129" s="500"/>
      <c r="Z129" s="375">
        <v>17</v>
      </c>
      <c r="AA129" s="375">
        <v>1912.9411764705892</v>
      </c>
      <c r="AB129" s="377">
        <f t="shared" si="131"/>
        <v>112.52595155709348</v>
      </c>
      <c r="AC129" s="375">
        <f t="shared" si="132"/>
        <v>10</v>
      </c>
      <c r="AD129" s="500"/>
      <c r="AE129" s="375">
        <v>17</v>
      </c>
      <c r="AF129" s="375">
        <v>1921.176470588236</v>
      </c>
      <c r="AG129" s="377">
        <f t="shared" si="133"/>
        <v>113.01038062283742</v>
      </c>
      <c r="AH129" s="375">
        <f t="shared" si="134"/>
        <v>10</v>
      </c>
      <c r="AI129" s="500"/>
      <c r="AJ129" s="375">
        <v>17</v>
      </c>
      <c r="AK129" s="375">
        <v>1893.750000000002</v>
      </c>
      <c r="AL129" s="377">
        <f t="shared" si="135"/>
        <v>111.39705882352953</v>
      </c>
      <c r="AM129" s="375">
        <f t="shared" si="136"/>
        <v>10</v>
      </c>
      <c r="AN129" s="500"/>
      <c r="AO129" s="375">
        <v>17</v>
      </c>
      <c r="AP129" s="375">
        <v>1887.9452054794506</v>
      </c>
      <c r="AQ129" s="377">
        <f t="shared" si="137"/>
        <v>111.05560032232063</v>
      </c>
      <c r="AR129" s="375">
        <f t="shared" si="138"/>
        <v>10</v>
      </c>
      <c r="AS129" s="500"/>
      <c r="AT129" s="375">
        <v>17</v>
      </c>
      <c r="AU129" s="375">
        <v>1908.6956521739112</v>
      </c>
      <c r="AV129" s="377">
        <f t="shared" si="139"/>
        <v>112.27621483375948</v>
      </c>
      <c r="AW129" s="375">
        <f t="shared" si="140"/>
        <v>9</v>
      </c>
      <c r="AX129" s="500"/>
    </row>
    <row r="130" spans="2:50" hidden="1" x14ac:dyDescent="0.2">
      <c r="B130" s="506"/>
      <c r="C130" s="380">
        <v>4</v>
      </c>
      <c r="D130" s="375" t="s">
        <v>416</v>
      </c>
      <c r="E130" s="375">
        <v>16</v>
      </c>
      <c r="F130" s="375">
        <v>2000</v>
      </c>
      <c r="G130" s="377">
        <f t="shared" si="125"/>
        <v>125</v>
      </c>
      <c r="H130" s="500"/>
      <c r="I130" s="172">
        <f>IFERROR(AVERAGE(P130,U130,Z130,AE130,AJ130,AO130,AT130),"")</f>
        <v>16</v>
      </c>
      <c r="J130" s="172">
        <f>IFERROR(AVERAGE(Q130,V130,AA130,AF130,AK130,AP130,AU130),"")</f>
        <v>1896.2451378857347</v>
      </c>
      <c r="K130" s="374">
        <f>IFERROR(AVERAGE(R130,W130,AB130,AG130,AL130,AQ130,AV130),"")</f>
        <v>118.51532111785842</v>
      </c>
      <c r="L130" s="508"/>
      <c r="M130" s="172">
        <f t="shared" si="126"/>
        <v>8</v>
      </c>
      <c r="N130" s="501"/>
      <c r="O130" s="501"/>
      <c r="P130" s="375">
        <v>16</v>
      </c>
      <c r="Q130" s="375">
        <v>1896.4948453608254</v>
      </c>
      <c r="R130" s="377">
        <f t="shared" si="127"/>
        <v>118.53092783505159</v>
      </c>
      <c r="S130" s="375">
        <f t="shared" si="128"/>
        <v>8</v>
      </c>
      <c r="T130" s="500"/>
      <c r="U130" s="375">
        <v>16</v>
      </c>
      <c r="V130" s="375">
        <v>1902.8571428571422</v>
      </c>
      <c r="W130" s="377">
        <f t="shared" si="129"/>
        <v>118.92857142857139</v>
      </c>
      <c r="X130" s="375">
        <f t="shared" si="130"/>
        <v>7</v>
      </c>
      <c r="Y130" s="500"/>
      <c r="Z130" s="375">
        <v>16</v>
      </c>
      <c r="AA130" s="375">
        <v>1895.9999999999986</v>
      </c>
      <c r="AB130" s="377">
        <f t="shared" si="131"/>
        <v>118.49999999999991</v>
      </c>
      <c r="AC130" s="375">
        <f t="shared" si="132"/>
        <v>9</v>
      </c>
      <c r="AD130" s="500"/>
      <c r="AE130" s="375">
        <v>16</v>
      </c>
      <c r="AF130" s="375">
        <v>1900.540540540539</v>
      </c>
      <c r="AG130" s="377">
        <f t="shared" si="133"/>
        <v>118.78378378378369</v>
      </c>
      <c r="AH130" s="375">
        <f t="shared" si="134"/>
        <v>6</v>
      </c>
      <c r="AI130" s="500"/>
      <c r="AJ130" s="375">
        <v>16</v>
      </c>
      <c r="AK130" s="375">
        <v>1880.9302325581393</v>
      </c>
      <c r="AL130" s="377">
        <f t="shared" si="135"/>
        <v>117.55813953488371</v>
      </c>
      <c r="AM130" s="375">
        <f t="shared" si="136"/>
        <v>9</v>
      </c>
      <c r="AN130" s="500"/>
      <c r="AO130" s="375">
        <v>16</v>
      </c>
      <c r="AP130" s="375">
        <v>1899.6116504854376</v>
      </c>
      <c r="AQ130" s="377">
        <f t="shared" si="137"/>
        <v>118.72572815533985</v>
      </c>
      <c r="AR130" s="375">
        <f t="shared" si="138"/>
        <v>8</v>
      </c>
      <c r="AS130" s="500"/>
      <c r="AT130" s="375">
        <v>16</v>
      </c>
      <c r="AU130" s="375">
        <v>1897.281553398059</v>
      </c>
      <c r="AV130" s="377">
        <f t="shared" si="139"/>
        <v>118.58009708737869</v>
      </c>
      <c r="AW130" s="375">
        <f t="shared" si="140"/>
        <v>7</v>
      </c>
      <c r="AX130" s="500"/>
    </row>
    <row r="131" spans="2:50" hidden="1" x14ac:dyDescent="0.2">
      <c r="B131" s="506"/>
      <c r="C131" s="380">
        <v>5</v>
      </c>
      <c r="D131" s="375" t="s">
        <v>417</v>
      </c>
      <c r="E131" s="375">
        <v>19</v>
      </c>
      <c r="F131" s="375">
        <v>2000</v>
      </c>
      <c r="G131" s="377">
        <f t="shared" si="125"/>
        <v>105.26315789473684</v>
      </c>
      <c r="H131" s="500"/>
      <c r="I131" s="172">
        <f t="shared" ref="I131:I141" si="141">IFERROR(AVERAGE(P131,U131,Z131,AE131,AJ131,AO131,AT131),"")</f>
        <v>19</v>
      </c>
      <c r="J131" s="172">
        <f t="shared" ref="J131:J141" si="142">IFERROR(AVERAGE(Q131,V131,AA131,AF131,AK131,AP131,AU131),"")</f>
        <v>1889.296232313068</v>
      </c>
      <c r="K131" s="374">
        <f t="shared" ref="K131:K141" si="143">IFERROR(AVERAGE(R131,W131,AB131,AG131,AL131,AQ131,AV131),"")</f>
        <v>99.436643805950936</v>
      </c>
      <c r="L131" s="508"/>
      <c r="M131" s="172">
        <f t="shared" si="126"/>
        <v>12</v>
      </c>
      <c r="N131" s="501"/>
      <c r="O131" s="501"/>
      <c r="P131" s="375">
        <v>19</v>
      </c>
      <c r="Q131" s="375">
        <v>1890.2803738317768</v>
      </c>
      <c r="R131" s="377">
        <f t="shared" si="127"/>
        <v>99.488440727988248</v>
      </c>
      <c r="S131" s="375">
        <f t="shared" si="128"/>
        <v>12</v>
      </c>
      <c r="T131" s="500"/>
      <c r="U131" s="375">
        <v>19</v>
      </c>
      <c r="V131" s="375">
        <v>1891.224489795919</v>
      </c>
      <c r="W131" s="377">
        <f t="shared" si="129"/>
        <v>99.53813104189048</v>
      </c>
      <c r="X131" s="375">
        <f t="shared" si="130"/>
        <v>12</v>
      </c>
      <c r="Y131" s="500"/>
      <c r="Z131" s="375">
        <v>19</v>
      </c>
      <c r="AA131" s="375">
        <v>1882.4096385542161</v>
      </c>
      <c r="AB131" s="377">
        <f t="shared" si="131"/>
        <v>99.074191502853481</v>
      </c>
      <c r="AC131" s="375">
        <f t="shared" si="132"/>
        <v>12</v>
      </c>
      <c r="AD131" s="500"/>
      <c r="AE131" s="375">
        <v>19</v>
      </c>
      <c r="AF131" s="375">
        <v>1888.4615384615374</v>
      </c>
      <c r="AG131" s="377">
        <f t="shared" si="133"/>
        <v>99.392712550607229</v>
      </c>
      <c r="AH131" s="375">
        <f t="shared" si="134"/>
        <v>12</v>
      </c>
      <c r="AI131" s="500"/>
      <c r="AJ131" s="375">
        <v>19</v>
      </c>
      <c r="AK131" s="375">
        <v>1886.7326732673275</v>
      </c>
      <c r="AL131" s="377">
        <f t="shared" si="135"/>
        <v>99.301719645648816</v>
      </c>
      <c r="AM131" s="375">
        <f t="shared" si="136"/>
        <v>12</v>
      </c>
      <c r="AN131" s="500"/>
      <c r="AO131" s="375">
        <v>19</v>
      </c>
      <c r="AP131" s="375">
        <v>1893.3333333333323</v>
      </c>
      <c r="AQ131" s="377">
        <f t="shared" si="137"/>
        <v>99.649122807017491</v>
      </c>
      <c r="AR131" s="375">
        <f t="shared" si="138"/>
        <v>11</v>
      </c>
      <c r="AS131" s="500"/>
      <c r="AT131" s="375">
        <v>19</v>
      </c>
      <c r="AU131" s="375">
        <v>1892.6315789473672</v>
      </c>
      <c r="AV131" s="377">
        <f t="shared" si="139"/>
        <v>99.612188365650908</v>
      </c>
      <c r="AW131" s="375">
        <f t="shared" si="140"/>
        <v>11</v>
      </c>
      <c r="AX131" s="500"/>
    </row>
    <row r="132" spans="2:50" hidden="1" x14ac:dyDescent="0.2">
      <c r="B132" s="506"/>
      <c r="C132" s="380">
        <v>6</v>
      </c>
      <c r="D132" s="375" t="s">
        <v>418</v>
      </c>
      <c r="E132" s="375">
        <v>15</v>
      </c>
      <c r="F132" s="375">
        <v>2000</v>
      </c>
      <c r="G132" s="377">
        <f t="shared" si="125"/>
        <v>133.33333333333334</v>
      </c>
      <c r="H132" s="500"/>
      <c r="I132" s="172">
        <f t="shared" si="141"/>
        <v>15</v>
      </c>
      <c r="J132" s="172">
        <f t="shared" si="142"/>
        <v>1889.9563586438796</v>
      </c>
      <c r="K132" s="374">
        <f t="shared" si="143"/>
        <v>125.99709057625864</v>
      </c>
      <c r="L132" s="508"/>
      <c r="M132" s="172">
        <f t="shared" si="126"/>
        <v>5</v>
      </c>
      <c r="N132" s="501"/>
      <c r="O132" s="501"/>
      <c r="P132" s="375">
        <v>15</v>
      </c>
      <c r="Q132" s="375">
        <v>1884.5161290322583</v>
      </c>
      <c r="R132" s="377">
        <f t="shared" si="127"/>
        <v>125.63440860215056</v>
      </c>
      <c r="S132" s="375">
        <f t="shared" si="128"/>
        <v>5</v>
      </c>
      <c r="T132" s="500"/>
      <c r="U132" s="375">
        <v>15</v>
      </c>
      <c r="V132" s="375">
        <v>1894.38202247191</v>
      </c>
      <c r="W132" s="377">
        <f t="shared" si="129"/>
        <v>126.29213483146067</v>
      </c>
      <c r="X132" s="375">
        <f t="shared" si="130"/>
        <v>5</v>
      </c>
      <c r="Y132" s="500"/>
      <c r="Z132" s="375">
        <v>15</v>
      </c>
      <c r="AA132" s="375">
        <v>1883.5443037974674</v>
      </c>
      <c r="AB132" s="377">
        <f t="shared" si="131"/>
        <v>125.56962025316449</v>
      </c>
      <c r="AC132" s="375">
        <f t="shared" si="132"/>
        <v>5</v>
      </c>
      <c r="AD132" s="500"/>
      <c r="AE132" s="375">
        <v>15</v>
      </c>
      <c r="AF132" s="375">
        <v>1894.5454545454554</v>
      </c>
      <c r="AG132" s="377">
        <f t="shared" si="133"/>
        <v>126.30303030303035</v>
      </c>
      <c r="AH132" s="375">
        <f t="shared" si="134"/>
        <v>5</v>
      </c>
      <c r="AI132" s="500"/>
      <c r="AJ132" s="375">
        <v>15</v>
      </c>
      <c r="AK132" s="375">
        <v>1885.8333333333326</v>
      </c>
      <c r="AL132" s="377">
        <f t="shared" si="135"/>
        <v>125.72222222222217</v>
      </c>
      <c r="AM132" s="375">
        <f t="shared" si="136"/>
        <v>4</v>
      </c>
      <c r="AN132" s="500"/>
      <c r="AO132" s="375">
        <v>15</v>
      </c>
      <c r="AP132" s="375">
        <v>1894.2000000000005</v>
      </c>
      <c r="AQ132" s="377">
        <f t="shared" si="137"/>
        <v>126.28000000000003</v>
      </c>
      <c r="AR132" s="375">
        <f t="shared" si="138"/>
        <v>2</v>
      </c>
      <c r="AS132" s="500"/>
      <c r="AT132" s="375">
        <v>15</v>
      </c>
      <c r="AU132" s="375">
        <v>1892.6732673267334</v>
      </c>
      <c r="AV132" s="377">
        <f t="shared" si="139"/>
        <v>126.17821782178223</v>
      </c>
      <c r="AW132" s="375">
        <f t="shared" si="140"/>
        <v>1</v>
      </c>
      <c r="AX132" s="500"/>
    </row>
    <row r="133" spans="2:50" hidden="1" x14ac:dyDescent="0.2">
      <c r="B133" s="506"/>
      <c r="C133" s="380">
        <v>7</v>
      </c>
      <c r="D133" s="375" t="s">
        <v>419</v>
      </c>
      <c r="E133" s="375">
        <v>16</v>
      </c>
      <c r="F133" s="375">
        <v>2000</v>
      </c>
      <c r="G133" s="377">
        <f t="shared" si="125"/>
        <v>125</v>
      </c>
      <c r="H133" s="500"/>
      <c r="I133" s="172">
        <f t="shared" si="141"/>
        <v>16</v>
      </c>
      <c r="J133" s="172">
        <f t="shared" si="142"/>
        <v>1895.6587387746169</v>
      </c>
      <c r="K133" s="374">
        <f t="shared" si="143"/>
        <v>118.47867117341356</v>
      </c>
      <c r="L133" s="508"/>
      <c r="M133" s="172">
        <f t="shared" si="126"/>
        <v>9</v>
      </c>
      <c r="N133" s="501"/>
      <c r="O133" s="501"/>
      <c r="P133" s="375">
        <v>16</v>
      </c>
      <c r="Q133" s="375">
        <v>1891.4285714285711</v>
      </c>
      <c r="R133" s="377">
        <f t="shared" si="127"/>
        <v>118.21428571428569</v>
      </c>
      <c r="S133" s="375">
        <f t="shared" si="128"/>
        <v>9</v>
      </c>
      <c r="T133" s="500"/>
      <c r="U133" s="375">
        <v>16</v>
      </c>
      <c r="V133" s="375">
        <v>1884.2105263157907</v>
      </c>
      <c r="W133" s="377">
        <f t="shared" si="129"/>
        <v>117.76315789473692</v>
      </c>
      <c r="X133" s="375">
        <f t="shared" si="130"/>
        <v>9</v>
      </c>
      <c r="Y133" s="500"/>
      <c r="Z133" s="375">
        <v>16</v>
      </c>
      <c r="AA133" s="375">
        <v>1901.111111111112</v>
      </c>
      <c r="AB133" s="377">
        <f t="shared" si="131"/>
        <v>118.8194444444445</v>
      </c>
      <c r="AC133" s="375">
        <f t="shared" si="132"/>
        <v>8</v>
      </c>
      <c r="AD133" s="500"/>
      <c r="AE133" s="375">
        <v>16</v>
      </c>
      <c r="AF133" s="375">
        <v>1900</v>
      </c>
      <c r="AG133" s="377">
        <f t="shared" si="133"/>
        <v>118.75</v>
      </c>
      <c r="AH133" s="375">
        <f t="shared" si="134"/>
        <v>7</v>
      </c>
      <c r="AI133" s="500"/>
      <c r="AJ133" s="375">
        <v>16</v>
      </c>
      <c r="AK133" s="375">
        <v>1889.4117647058831</v>
      </c>
      <c r="AL133" s="377">
        <f t="shared" si="135"/>
        <v>118.08823529411769</v>
      </c>
      <c r="AM133" s="375">
        <f t="shared" si="136"/>
        <v>8</v>
      </c>
      <c r="AN133" s="500"/>
      <c r="AO133" s="375">
        <v>16</v>
      </c>
      <c r="AP133" s="375">
        <v>1907.2727272727273</v>
      </c>
      <c r="AQ133" s="377">
        <f t="shared" si="137"/>
        <v>119.20454545454545</v>
      </c>
      <c r="AR133" s="375">
        <f t="shared" si="138"/>
        <v>6</v>
      </c>
      <c r="AS133" s="500"/>
      <c r="AT133" s="375">
        <v>16</v>
      </c>
      <c r="AU133" s="375">
        <v>1896.1764705882351</v>
      </c>
      <c r="AV133" s="377">
        <f t="shared" si="139"/>
        <v>118.5110294117647</v>
      </c>
      <c r="AW133" s="375">
        <f t="shared" si="140"/>
        <v>8</v>
      </c>
      <c r="AX133" s="500"/>
    </row>
    <row r="134" spans="2:50" hidden="1" x14ac:dyDescent="0.2">
      <c r="B134" s="506"/>
      <c r="C134" s="380">
        <v>8</v>
      </c>
      <c r="D134" s="375" t="s">
        <v>422</v>
      </c>
      <c r="E134" s="375">
        <v>15</v>
      </c>
      <c r="F134" s="375">
        <v>2000</v>
      </c>
      <c r="G134" s="377">
        <f t="shared" si="125"/>
        <v>133.33333333333334</v>
      </c>
      <c r="H134" s="500"/>
      <c r="I134" s="172">
        <f t="shared" si="141"/>
        <v>15</v>
      </c>
      <c r="J134" s="172">
        <f t="shared" si="142"/>
        <v>1895.8600032093984</v>
      </c>
      <c r="K134" s="374">
        <f t="shared" si="143"/>
        <v>126.39066688062657</v>
      </c>
      <c r="L134" s="508"/>
      <c r="M134" s="172">
        <f t="shared" si="126"/>
        <v>3</v>
      </c>
      <c r="N134" s="501"/>
      <c r="O134" s="501"/>
      <c r="P134" s="375">
        <v>15</v>
      </c>
      <c r="Q134" s="375">
        <v>1893.7142857142867</v>
      </c>
      <c r="R134" s="377">
        <f t="shared" si="127"/>
        <v>126.24761904761911</v>
      </c>
      <c r="S134" s="375">
        <f t="shared" si="128"/>
        <v>3</v>
      </c>
      <c r="T134" s="500"/>
      <c r="U134" s="375">
        <v>15</v>
      </c>
      <c r="V134" s="375">
        <v>1901.7391304347825</v>
      </c>
      <c r="W134" s="377">
        <f t="shared" si="129"/>
        <v>126.78260869565217</v>
      </c>
      <c r="X134" s="375">
        <f t="shared" si="130"/>
        <v>3</v>
      </c>
      <c r="Y134" s="500"/>
      <c r="Z134" s="375">
        <v>15</v>
      </c>
      <c r="AA134" s="375">
        <v>1885.1851851851845</v>
      </c>
      <c r="AB134" s="377">
        <f t="shared" si="131"/>
        <v>125.67901234567897</v>
      </c>
      <c r="AC134" s="375">
        <f t="shared" si="132"/>
        <v>4</v>
      </c>
      <c r="AD134" s="500"/>
      <c r="AE134" s="375">
        <v>15</v>
      </c>
      <c r="AF134" s="375">
        <v>1906.5789473684197</v>
      </c>
      <c r="AG134" s="377">
        <f t="shared" si="133"/>
        <v>127.10526315789464</v>
      </c>
      <c r="AH134" s="375">
        <f t="shared" si="134"/>
        <v>3</v>
      </c>
      <c r="AI134" s="500"/>
      <c r="AJ134" s="375">
        <v>15</v>
      </c>
      <c r="AK134" s="375">
        <v>1901.0869565217392</v>
      </c>
      <c r="AL134" s="377">
        <f t="shared" si="135"/>
        <v>126.73913043478261</v>
      </c>
      <c r="AM134" s="375">
        <f t="shared" si="136"/>
        <v>2</v>
      </c>
      <c r="AN134" s="500"/>
      <c r="AO134" s="375">
        <v>15</v>
      </c>
      <c r="AP134" s="375">
        <v>1893.7499999999984</v>
      </c>
      <c r="AQ134" s="377">
        <f t="shared" si="137"/>
        <v>126.2499999999999</v>
      </c>
      <c r="AR134" s="375">
        <f t="shared" si="138"/>
        <v>3</v>
      </c>
      <c r="AS134" s="500"/>
      <c r="AT134" s="375">
        <v>15</v>
      </c>
      <c r="AU134" s="375">
        <v>1888.9655172413782</v>
      </c>
      <c r="AV134" s="377">
        <f t="shared" si="139"/>
        <v>125.93103448275855</v>
      </c>
      <c r="AW134" s="375">
        <f t="shared" si="140"/>
        <v>3</v>
      </c>
      <c r="AX134" s="500"/>
    </row>
    <row r="135" spans="2:50" hidden="1" x14ac:dyDescent="0.2">
      <c r="B135" s="506"/>
      <c r="C135" s="380">
        <v>9</v>
      </c>
      <c r="D135" s="375" t="s">
        <v>423</v>
      </c>
      <c r="E135" s="375">
        <v>15</v>
      </c>
      <c r="F135" s="375">
        <v>2000</v>
      </c>
      <c r="G135" s="377">
        <f t="shared" si="125"/>
        <v>133.33333333333334</v>
      </c>
      <c r="H135" s="500"/>
      <c r="I135" s="172">
        <f t="shared" si="141"/>
        <v>15</v>
      </c>
      <c r="J135" s="172">
        <f t="shared" si="142"/>
        <v>1911.5487179487179</v>
      </c>
      <c r="K135" s="374">
        <f t="shared" si="143"/>
        <v>127.43658119658122</v>
      </c>
      <c r="L135" s="508"/>
      <c r="M135" s="172">
        <f t="shared" si="126"/>
        <v>1</v>
      </c>
      <c r="N135" s="501"/>
      <c r="O135" s="501"/>
      <c r="P135" s="375">
        <v>15</v>
      </c>
      <c r="Q135" s="375">
        <v>1953.3333333333403</v>
      </c>
      <c r="R135" s="377">
        <f t="shared" si="127"/>
        <v>130.22222222222268</v>
      </c>
      <c r="S135" s="375">
        <f t="shared" si="128"/>
        <v>1</v>
      </c>
      <c r="T135" s="500"/>
      <c r="U135" s="375">
        <v>15</v>
      </c>
      <c r="V135" s="375">
        <v>1908.0000000000068</v>
      </c>
      <c r="W135" s="377">
        <f t="shared" si="129"/>
        <v>127.20000000000046</v>
      </c>
      <c r="X135" s="375">
        <f t="shared" si="130"/>
        <v>2</v>
      </c>
      <c r="Y135" s="500"/>
      <c r="Z135" s="375">
        <v>15</v>
      </c>
      <c r="AA135" s="375">
        <v>1901.5384615384683</v>
      </c>
      <c r="AB135" s="377">
        <f t="shared" si="131"/>
        <v>126.76923076923121</v>
      </c>
      <c r="AC135" s="375">
        <f t="shared" si="132"/>
        <v>1</v>
      </c>
      <c r="AD135" s="500"/>
      <c r="AE135" s="375">
        <v>15</v>
      </c>
      <c r="AF135" s="375">
        <v>1961.5384615384685</v>
      </c>
      <c r="AG135" s="377">
        <f t="shared" si="133"/>
        <v>130.76923076923123</v>
      </c>
      <c r="AH135" s="375">
        <f t="shared" si="134"/>
        <v>1</v>
      </c>
      <c r="AI135" s="500"/>
      <c r="AJ135" s="375">
        <v>15</v>
      </c>
      <c r="AK135" s="375">
        <v>1833.3333333333071</v>
      </c>
      <c r="AL135" s="377">
        <f t="shared" si="135"/>
        <v>122.22222222222048</v>
      </c>
      <c r="AM135" s="375">
        <f t="shared" si="136"/>
        <v>5</v>
      </c>
      <c r="AN135" s="500"/>
      <c r="AO135" s="363"/>
      <c r="AP135" s="363"/>
      <c r="AQ135" s="365" t="str">
        <f t="shared" si="137"/>
        <v/>
      </c>
      <c r="AR135" s="363" t="str">
        <f t="shared" si="138"/>
        <v/>
      </c>
      <c r="AS135" s="500"/>
      <c r="AT135" s="363"/>
      <c r="AU135" s="363"/>
      <c r="AV135" s="365" t="str">
        <f t="shared" si="139"/>
        <v/>
      </c>
      <c r="AW135" s="363" t="str">
        <f t="shared" si="140"/>
        <v/>
      </c>
      <c r="AX135" s="500"/>
    </row>
    <row r="136" spans="2:50" hidden="1" x14ac:dyDescent="0.2">
      <c r="B136" s="506"/>
      <c r="C136" s="380">
        <v>10</v>
      </c>
      <c r="D136" s="375" t="s">
        <v>425</v>
      </c>
      <c r="E136" s="375">
        <v>17</v>
      </c>
      <c r="F136" s="375">
        <v>2000</v>
      </c>
      <c r="G136" s="377">
        <f t="shared" si="125"/>
        <v>117.64705882352941</v>
      </c>
      <c r="H136" s="500"/>
      <c r="I136" s="172">
        <f t="shared" si="141"/>
        <v>17</v>
      </c>
      <c r="J136" s="172">
        <f t="shared" si="142"/>
        <v>1890.1825970629386</v>
      </c>
      <c r="K136" s="374">
        <f t="shared" si="143"/>
        <v>111.1872115919376</v>
      </c>
      <c r="L136" s="508"/>
      <c r="M136" s="172">
        <f t="shared" si="126"/>
        <v>11</v>
      </c>
      <c r="N136" s="501"/>
      <c r="O136" s="501"/>
      <c r="P136" s="375">
        <v>17</v>
      </c>
      <c r="Q136" s="375">
        <v>1883.1999999999985</v>
      </c>
      <c r="R136" s="377">
        <f t="shared" si="127"/>
        <v>110.7764705882352</v>
      </c>
      <c r="S136" s="375">
        <f t="shared" si="128"/>
        <v>11</v>
      </c>
      <c r="T136" s="500"/>
      <c r="U136" s="375">
        <v>17</v>
      </c>
      <c r="V136" s="375">
        <v>1890.4347826086937</v>
      </c>
      <c r="W136" s="377">
        <f t="shared" si="129"/>
        <v>111.20204603580551</v>
      </c>
      <c r="X136" s="375">
        <f t="shared" si="130"/>
        <v>11</v>
      </c>
      <c r="Y136" s="500"/>
      <c r="Z136" s="375">
        <v>17</v>
      </c>
      <c r="AA136" s="375">
        <v>1891.0000000000018</v>
      </c>
      <c r="AB136" s="377">
        <f t="shared" si="131"/>
        <v>111.23529411764717</v>
      </c>
      <c r="AC136" s="375">
        <f t="shared" si="132"/>
        <v>11</v>
      </c>
      <c r="AD136" s="500"/>
      <c r="AE136" s="375">
        <v>17</v>
      </c>
      <c r="AF136" s="375">
        <v>1894.5762711864422</v>
      </c>
      <c r="AG136" s="377">
        <f t="shared" si="133"/>
        <v>111.44566301096719</v>
      </c>
      <c r="AH136" s="375">
        <f t="shared" si="134"/>
        <v>11</v>
      </c>
      <c r="AI136" s="500"/>
      <c r="AJ136" s="375">
        <v>17</v>
      </c>
      <c r="AK136" s="375">
        <v>1883.1428571428553</v>
      </c>
      <c r="AL136" s="377">
        <f t="shared" si="135"/>
        <v>110.77310924369738</v>
      </c>
      <c r="AM136" s="375">
        <f t="shared" si="136"/>
        <v>11</v>
      </c>
      <c r="AN136" s="500"/>
      <c r="AO136" s="375">
        <v>17</v>
      </c>
      <c r="AP136" s="375">
        <v>1899.2857142857138</v>
      </c>
      <c r="AQ136" s="377">
        <f t="shared" si="137"/>
        <v>111.72268907563023</v>
      </c>
      <c r="AR136" s="375">
        <f t="shared" si="138"/>
        <v>9</v>
      </c>
      <c r="AS136" s="500"/>
      <c r="AT136" s="375">
        <v>17</v>
      </c>
      <c r="AU136" s="375">
        <v>1889.6385542168669</v>
      </c>
      <c r="AV136" s="377">
        <f t="shared" si="139"/>
        <v>111.1552090715804</v>
      </c>
      <c r="AW136" s="375">
        <f t="shared" si="140"/>
        <v>10</v>
      </c>
      <c r="AX136" s="500"/>
    </row>
    <row r="137" spans="2:50" hidden="1" x14ac:dyDescent="0.2">
      <c r="B137" s="506"/>
      <c r="C137" s="380">
        <v>11</v>
      </c>
      <c r="D137" s="375" t="s">
        <v>426</v>
      </c>
      <c r="E137" s="375">
        <v>15</v>
      </c>
      <c r="F137" s="375">
        <v>2000</v>
      </c>
      <c r="G137" s="377">
        <f t="shared" si="125"/>
        <v>133.33333333333334</v>
      </c>
      <c r="H137" s="500"/>
      <c r="I137" s="172">
        <f t="shared" si="141"/>
        <v>15</v>
      </c>
      <c r="J137" s="172">
        <f t="shared" si="142"/>
        <v>1896.4296376924483</v>
      </c>
      <c r="K137" s="374">
        <f t="shared" si="143"/>
        <v>126.42864251282988</v>
      </c>
      <c r="L137" s="508"/>
      <c r="M137" s="172">
        <f t="shared" si="126"/>
        <v>2</v>
      </c>
      <c r="N137" s="501"/>
      <c r="O137" s="501"/>
      <c r="P137" s="375">
        <v>15</v>
      </c>
      <c r="Q137" s="375">
        <v>1897.2413793103462</v>
      </c>
      <c r="R137" s="377">
        <f t="shared" si="127"/>
        <v>126.48275862068975</v>
      </c>
      <c r="S137" s="375">
        <f t="shared" si="128"/>
        <v>2</v>
      </c>
      <c r="T137" s="500"/>
      <c r="U137" s="375">
        <v>15</v>
      </c>
      <c r="V137" s="375">
        <v>1911.6000000000006</v>
      </c>
      <c r="W137" s="377">
        <f t="shared" si="129"/>
        <v>127.44000000000004</v>
      </c>
      <c r="X137" s="375">
        <f t="shared" si="130"/>
        <v>1</v>
      </c>
      <c r="Y137" s="500"/>
      <c r="Z137" s="375">
        <v>15</v>
      </c>
      <c r="AA137" s="375">
        <v>1885.3333333333333</v>
      </c>
      <c r="AB137" s="377">
        <f t="shared" si="131"/>
        <v>125.68888888888888</v>
      </c>
      <c r="AC137" s="375">
        <f t="shared" si="132"/>
        <v>3</v>
      </c>
      <c r="AD137" s="500"/>
      <c r="AE137" s="375">
        <v>15</v>
      </c>
      <c r="AF137" s="375">
        <v>1896.8181818181818</v>
      </c>
      <c r="AG137" s="377">
        <f t="shared" si="133"/>
        <v>126.45454545454545</v>
      </c>
      <c r="AH137" s="375">
        <f t="shared" si="134"/>
        <v>4</v>
      </c>
      <c r="AI137" s="500"/>
      <c r="AJ137" s="375">
        <v>15</v>
      </c>
      <c r="AK137" s="375">
        <v>1887.1698113207556</v>
      </c>
      <c r="AL137" s="377">
        <f t="shared" si="135"/>
        <v>125.81132075471704</v>
      </c>
      <c r="AM137" s="375">
        <f t="shared" si="136"/>
        <v>3</v>
      </c>
      <c r="AN137" s="500"/>
      <c r="AO137" s="375">
        <v>15</v>
      </c>
      <c r="AP137" s="375">
        <v>1907.812500000002</v>
      </c>
      <c r="AQ137" s="377">
        <f t="shared" si="137"/>
        <v>127.18750000000014</v>
      </c>
      <c r="AR137" s="375">
        <f t="shared" si="138"/>
        <v>1</v>
      </c>
      <c r="AS137" s="500"/>
      <c r="AT137" s="375">
        <v>15</v>
      </c>
      <c r="AU137" s="375">
        <v>1889.0322580645179</v>
      </c>
      <c r="AV137" s="377">
        <f t="shared" si="139"/>
        <v>125.93548387096786</v>
      </c>
      <c r="AW137" s="375">
        <f t="shared" si="140"/>
        <v>2</v>
      </c>
      <c r="AX137" s="500"/>
    </row>
    <row r="138" spans="2:50" hidden="1" x14ac:dyDescent="0.2">
      <c r="B138" s="506"/>
      <c r="C138" s="380">
        <v>12</v>
      </c>
      <c r="D138" s="375" t="s">
        <v>427</v>
      </c>
      <c r="E138" s="375">
        <v>16</v>
      </c>
      <c r="F138" s="375">
        <v>1500</v>
      </c>
      <c r="G138" s="377">
        <f t="shared" si="125"/>
        <v>93.75</v>
      </c>
      <c r="H138" s="500"/>
      <c r="I138" s="172">
        <f t="shared" si="141"/>
        <v>16</v>
      </c>
      <c r="J138" s="172">
        <f t="shared" si="142"/>
        <v>1424.9538801200599</v>
      </c>
      <c r="K138" s="374">
        <f t="shared" si="143"/>
        <v>89.059617507503745</v>
      </c>
      <c r="L138" s="508"/>
      <c r="M138" s="172">
        <f t="shared" si="126"/>
        <v>13</v>
      </c>
      <c r="N138" s="501"/>
      <c r="O138" s="501"/>
      <c r="P138" s="375">
        <v>16</v>
      </c>
      <c r="Q138" s="375">
        <v>1426.3157894736853</v>
      </c>
      <c r="R138" s="377">
        <f t="shared" si="127"/>
        <v>89.144736842105331</v>
      </c>
      <c r="S138" s="375">
        <f t="shared" si="128"/>
        <v>13</v>
      </c>
      <c r="T138" s="500"/>
      <c r="U138" s="375">
        <v>16</v>
      </c>
      <c r="V138" s="375">
        <v>1441.2000000000005</v>
      </c>
      <c r="W138" s="377">
        <f t="shared" si="129"/>
        <v>90.075000000000031</v>
      </c>
      <c r="X138" s="375">
        <f t="shared" si="130"/>
        <v>13</v>
      </c>
      <c r="Y138" s="500"/>
      <c r="Z138" s="375">
        <v>16</v>
      </c>
      <c r="AA138" s="375">
        <v>1415.0000000000005</v>
      </c>
      <c r="AB138" s="377">
        <f t="shared" si="131"/>
        <v>88.437500000000028</v>
      </c>
      <c r="AC138" s="375">
        <f t="shared" si="132"/>
        <v>13</v>
      </c>
      <c r="AD138" s="500"/>
      <c r="AE138" s="375">
        <v>16</v>
      </c>
      <c r="AF138" s="375">
        <v>1425.30612244898</v>
      </c>
      <c r="AG138" s="377">
        <f t="shared" si="133"/>
        <v>89.081632653061249</v>
      </c>
      <c r="AH138" s="375">
        <f t="shared" si="134"/>
        <v>13</v>
      </c>
      <c r="AI138" s="500"/>
      <c r="AJ138" s="375">
        <v>16</v>
      </c>
      <c r="AK138" s="375">
        <v>1424.7272727272737</v>
      </c>
      <c r="AL138" s="377">
        <f t="shared" si="135"/>
        <v>89.045454545454604</v>
      </c>
      <c r="AM138" s="375">
        <f t="shared" si="136"/>
        <v>13</v>
      </c>
      <c r="AN138" s="500"/>
      <c r="AO138" s="375">
        <v>16</v>
      </c>
      <c r="AP138" s="375">
        <v>1416.1904761904775</v>
      </c>
      <c r="AQ138" s="377">
        <f t="shared" si="137"/>
        <v>88.511904761904844</v>
      </c>
      <c r="AR138" s="375">
        <f t="shared" si="138"/>
        <v>12</v>
      </c>
      <c r="AS138" s="500"/>
      <c r="AT138" s="375">
        <v>16</v>
      </c>
      <c r="AU138" s="375">
        <v>1425.9375000000016</v>
      </c>
      <c r="AV138" s="377">
        <f t="shared" si="139"/>
        <v>89.121093750000099</v>
      </c>
      <c r="AW138" s="375">
        <f t="shared" si="140"/>
        <v>12</v>
      </c>
      <c r="AX138" s="500"/>
    </row>
    <row r="139" spans="2:50" hidden="1" x14ac:dyDescent="0.2">
      <c r="B139" s="506"/>
      <c r="C139" s="380">
        <v>13</v>
      </c>
      <c r="D139" s="375" t="s">
        <v>674</v>
      </c>
      <c r="E139" s="375">
        <v>16</v>
      </c>
      <c r="F139" s="375">
        <v>2000</v>
      </c>
      <c r="G139" s="377">
        <f t="shared" si="125"/>
        <v>125</v>
      </c>
      <c r="H139" s="500"/>
      <c r="I139" s="172">
        <f t="shared" si="141"/>
        <v>16</v>
      </c>
      <c r="J139" s="172">
        <f t="shared" si="142"/>
        <v>1925.2233233981622</v>
      </c>
      <c r="K139" s="374">
        <f t="shared" si="143"/>
        <v>120.32645771238514</v>
      </c>
      <c r="L139" s="508"/>
      <c r="M139" s="172">
        <f t="shared" si="126"/>
        <v>6</v>
      </c>
      <c r="N139" s="501"/>
      <c r="O139" s="501"/>
      <c r="P139" s="375">
        <v>16</v>
      </c>
      <c r="Q139" s="375">
        <v>1955.4545454545455</v>
      </c>
      <c r="R139" s="377">
        <f t="shared" si="127"/>
        <v>122.21590909090909</v>
      </c>
      <c r="S139" s="375">
        <f t="shared" si="128"/>
        <v>6</v>
      </c>
      <c r="T139" s="500"/>
      <c r="U139" s="375">
        <v>16</v>
      </c>
      <c r="V139" s="375">
        <v>1997.1428571428528</v>
      </c>
      <c r="W139" s="377">
        <f t="shared" si="129"/>
        <v>124.8214285714283</v>
      </c>
      <c r="X139" s="375">
        <f t="shared" si="130"/>
        <v>6</v>
      </c>
      <c r="Y139" s="500"/>
      <c r="Z139" s="375">
        <v>16</v>
      </c>
      <c r="AA139" s="375">
        <v>1934.9999999999941</v>
      </c>
      <c r="AB139" s="377">
        <f t="shared" si="131"/>
        <v>120.93749999999963</v>
      </c>
      <c r="AC139" s="375">
        <f t="shared" si="132"/>
        <v>7</v>
      </c>
      <c r="AD139" s="500"/>
      <c r="AE139" s="375">
        <v>16</v>
      </c>
      <c r="AF139" s="375">
        <v>1884.9557522123894</v>
      </c>
      <c r="AG139" s="377">
        <f t="shared" si="133"/>
        <v>117.80973451327434</v>
      </c>
      <c r="AH139" s="375">
        <f t="shared" si="134"/>
        <v>8</v>
      </c>
      <c r="AI139" s="500"/>
      <c r="AJ139" s="375">
        <v>16</v>
      </c>
      <c r="AK139" s="375">
        <v>1899.130434782609</v>
      </c>
      <c r="AL139" s="377">
        <f t="shared" si="135"/>
        <v>118.69565217391306</v>
      </c>
      <c r="AM139" s="375">
        <f t="shared" si="136"/>
        <v>7</v>
      </c>
      <c r="AN139" s="500"/>
      <c r="AO139" s="375">
        <v>16</v>
      </c>
      <c r="AP139" s="375">
        <v>1903.7837837837844</v>
      </c>
      <c r="AQ139" s="377">
        <f t="shared" si="137"/>
        <v>118.98648648648653</v>
      </c>
      <c r="AR139" s="375">
        <f t="shared" si="138"/>
        <v>7</v>
      </c>
      <c r="AS139" s="500"/>
      <c r="AT139" s="375">
        <v>16</v>
      </c>
      <c r="AU139" s="375">
        <v>1901.0958904109593</v>
      </c>
      <c r="AV139" s="377">
        <f t="shared" si="139"/>
        <v>118.81849315068496</v>
      </c>
      <c r="AW139" s="375">
        <f t="shared" si="140"/>
        <v>6</v>
      </c>
      <c r="AX139" s="500"/>
    </row>
    <row r="140" spans="2:50" hidden="1" x14ac:dyDescent="0.2">
      <c r="B140" s="506"/>
      <c r="C140" s="380">
        <v>14</v>
      </c>
      <c r="D140" s="375"/>
      <c r="E140" s="375"/>
      <c r="F140" s="375"/>
      <c r="G140" s="377"/>
      <c r="H140" s="500"/>
      <c r="I140" s="172" t="str">
        <f t="shared" si="141"/>
        <v/>
      </c>
      <c r="J140" s="172" t="str">
        <f t="shared" si="142"/>
        <v/>
      </c>
      <c r="K140" s="374" t="str">
        <f t="shared" si="143"/>
        <v/>
      </c>
      <c r="L140" s="508"/>
      <c r="M140" s="172" t="str">
        <f t="shared" si="126"/>
        <v/>
      </c>
      <c r="N140" s="501"/>
      <c r="O140" s="501"/>
      <c r="P140" s="375"/>
      <c r="Q140" s="375"/>
      <c r="R140" s="377" t="str">
        <f t="shared" si="127"/>
        <v/>
      </c>
      <c r="S140" s="375" t="str">
        <f t="shared" si="128"/>
        <v/>
      </c>
      <c r="T140" s="500"/>
      <c r="U140" s="375"/>
      <c r="V140" s="375"/>
      <c r="W140" s="377" t="str">
        <f t="shared" si="129"/>
        <v/>
      </c>
      <c r="X140" s="375" t="str">
        <f t="shared" si="130"/>
        <v/>
      </c>
      <c r="Y140" s="500"/>
      <c r="Z140" s="375"/>
      <c r="AA140" s="375"/>
      <c r="AB140" s="377" t="str">
        <f t="shared" si="131"/>
        <v/>
      </c>
      <c r="AC140" s="375" t="str">
        <f t="shared" si="132"/>
        <v/>
      </c>
      <c r="AD140" s="500"/>
      <c r="AE140" s="375"/>
      <c r="AF140" s="375"/>
      <c r="AG140" s="377" t="str">
        <f t="shared" si="133"/>
        <v/>
      </c>
      <c r="AH140" s="375" t="str">
        <f t="shared" si="134"/>
        <v/>
      </c>
      <c r="AI140" s="500"/>
      <c r="AJ140" s="375"/>
      <c r="AK140" s="375"/>
      <c r="AL140" s="377" t="str">
        <f t="shared" si="135"/>
        <v/>
      </c>
      <c r="AM140" s="375" t="str">
        <f t="shared" si="136"/>
        <v/>
      </c>
      <c r="AN140" s="500"/>
      <c r="AO140" s="375"/>
      <c r="AP140" s="375"/>
      <c r="AQ140" s="377" t="str">
        <f t="shared" si="137"/>
        <v/>
      </c>
      <c r="AR140" s="375" t="str">
        <f t="shared" si="138"/>
        <v/>
      </c>
      <c r="AS140" s="500"/>
      <c r="AT140" s="375"/>
      <c r="AU140" s="375"/>
      <c r="AV140" s="377" t="str">
        <f t="shared" si="139"/>
        <v/>
      </c>
      <c r="AW140" s="375" t="str">
        <f t="shared" si="140"/>
        <v/>
      </c>
      <c r="AX140" s="500"/>
    </row>
    <row r="141" spans="2:50" hidden="1" x14ac:dyDescent="0.2">
      <c r="B141" s="506"/>
      <c r="C141" s="380">
        <v>15</v>
      </c>
      <c r="D141" s="375"/>
      <c r="E141" s="375"/>
      <c r="F141" s="375"/>
      <c r="G141" s="377"/>
      <c r="H141" s="500"/>
      <c r="I141" s="172" t="str">
        <f t="shared" si="141"/>
        <v/>
      </c>
      <c r="J141" s="172" t="str">
        <f t="shared" si="142"/>
        <v/>
      </c>
      <c r="K141" s="374" t="str">
        <f t="shared" si="143"/>
        <v/>
      </c>
      <c r="L141" s="509"/>
      <c r="M141" s="172" t="str">
        <f t="shared" si="126"/>
        <v/>
      </c>
      <c r="N141" s="501"/>
      <c r="O141" s="501"/>
      <c r="P141" s="375"/>
      <c r="Q141" s="375"/>
      <c r="R141" s="377" t="str">
        <f t="shared" si="127"/>
        <v/>
      </c>
      <c r="S141" s="375" t="str">
        <f t="shared" si="128"/>
        <v/>
      </c>
      <c r="T141" s="500"/>
      <c r="U141" s="375"/>
      <c r="V141" s="375"/>
      <c r="W141" s="377" t="str">
        <f t="shared" si="129"/>
        <v/>
      </c>
      <c r="X141" s="375" t="str">
        <f t="shared" si="130"/>
        <v/>
      </c>
      <c r="Y141" s="500"/>
      <c r="Z141" s="375"/>
      <c r="AA141" s="375"/>
      <c r="AB141" s="377" t="str">
        <f t="shared" si="131"/>
        <v/>
      </c>
      <c r="AC141" s="375" t="str">
        <f t="shared" si="132"/>
        <v/>
      </c>
      <c r="AD141" s="500"/>
      <c r="AE141" s="375"/>
      <c r="AF141" s="375"/>
      <c r="AG141" s="377" t="str">
        <f t="shared" si="133"/>
        <v/>
      </c>
      <c r="AH141" s="375" t="str">
        <f t="shared" si="134"/>
        <v/>
      </c>
      <c r="AI141" s="500"/>
      <c r="AJ141" s="375"/>
      <c r="AK141" s="375"/>
      <c r="AL141" s="377" t="str">
        <f t="shared" si="135"/>
        <v/>
      </c>
      <c r="AM141" s="375" t="str">
        <f t="shared" si="136"/>
        <v/>
      </c>
      <c r="AN141" s="500"/>
      <c r="AO141" s="375"/>
      <c r="AP141" s="375"/>
      <c r="AQ141" s="377" t="str">
        <f t="shared" si="137"/>
        <v/>
      </c>
      <c r="AR141" s="375" t="str">
        <f t="shared" si="138"/>
        <v/>
      </c>
      <c r="AS141" s="500"/>
      <c r="AT141" s="375"/>
      <c r="AU141" s="375"/>
      <c r="AV141" s="377" t="str">
        <f t="shared" si="139"/>
        <v/>
      </c>
      <c r="AW141" s="375" t="str">
        <f t="shared" si="140"/>
        <v/>
      </c>
      <c r="AX141" s="500"/>
    </row>
    <row r="142" spans="2:50" ht="15.75" hidden="1" x14ac:dyDescent="0.2">
      <c r="B142" s="510" t="s">
        <v>169</v>
      </c>
      <c r="C142" s="511"/>
      <c r="D142" s="511"/>
      <c r="E142" s="511"/>
      <c r="F142" s="511"/>
      <c r="G142" s="511"/>
      <c r="H142" s="512"/>
      <c r="I142" s="207"/>
      <c r="J142" s="207"/>
      <c r="K142" s="207"/>
      <c r="L142" s="207"/>
      <c r="M142" s="207"/>
      <c r="N142" s="501" t="s">
        <v>161</v>
      </c>
      <c r="O142" s="514" t="s">
        <v>106</v>
      </c>
      <c r="P142" s="516">
        <f>AT122+1</f>
        <v>45916</v>
      </c>
      <c r="Q142" s="506"/>
      <c r="R142" s="506"/>
      <c r="S142" s="506"/>
      <c r="T142" s="506"/>
      <c r="U142" s="516">
        <f>P142+1</f>
        <v>45917</v>
      </c>
      <c r="V142" s="506"/>
      <c r="W142" s="506"/>
      <c r="X142" s="506"/>
      <c r="Y142" s="506"/>
      <c r="Z142" s="516">
        <f>U142+1</f>
        <v>45918</v>
      </c>
      <c r="AA142" s="506"/>
      <c r="AB142" s="506"/>
      <c r="AC142" s="506"/>
      <c r="AD142" s="506"/>
      <c r="AE142" s="516">
        <f>Z142+1</f>
        <v>45919</v>
      </c>
      <c r="AF142" s="506"/>
      <c r="AG142" s="506"/>
      <c r="AH142" s="506"/>
      <c r="AI142" s="506"/>
      <c r="AJ142" s="516">
        <f>AE142+1</f>
        <v>45920</v>
      </c>
      <c r="AK142" s="506"/>
      <c r="AL142" s="506"/>
      <c r="AM142" s="506"/>
      <c r="AN142" s="506"/>
      <c r="AO142" s="516">
        <f>AJ142+1</f>
        <v>45921</v>
      </c>
      <c r="AP142" s="506"/>
      <c r="AQ142" s="506"/>
      <c r="AR142" s="506"/>
      <c r="AS142" s="506"/>
      <c r="AT142" s="516">
        <f>AO142+1</f>
        <v>45922</v>
      </c>
      <c r="AU142" s="506"/>
      <c r="AV142" s="506"/>
      <c r="AW142" s="506"/>
      <c r="AX142" s="506"/>
    </row>
    <row r="143" spans="2:50" ht="15.75" hidden="1" x14ac:dyDescent="0.2">
      <c r="B143" s="513"/>
      <c r="C143" s="513"/>
      <c r="D143" s="513"/>
      <c r="E143" s="513"/>
      <c r="F143" s="513"/>
      <c r="G143" s="513"/>
      <c r="H143" s="513"/>
      <c r="I143" s="207"/>
      <c r="J143" s="207"/>
      <c r="K143" s="207"/>
      <c r="L143" s="207"/>
      <c r="M143" s="207"/>
      <c r="N143" s="501"/>
      <c r="O143" s="515"/>
      <c r="P143" s="516" t="s">
        <v>120</v>
      </c>
      <c r="Q143" s="506"/>
      <c r="R143" s="506"/>
      <c r="S143" s="506"/>
      <c r="T143" s="506"/>
      <c r="U143" s="516" t="s">
        <v>114</v>
      </c>
      <c r="V143" s="506"/>
      <c r="W143" s="506"/>
      <c r="X143" s="506"/>
      <c r="Y143" s="506"/>
      <c r="Z143" s="516" t="s">
        <v>115</v>
      </c>
      <c r="AA143" s="506"/>
      <c r="AB143" s="506"/>
      <c r="AC143" s="506"/>
      <c r="AD143" s="506"/>
      <c r="AE143" s="516" t="s">
        <v>116</v>
      </c>
      <c r="AF143" s="506"/>
      <c r="AG143" s="506"/>
      <c r="AH143" s="506"/>
      <c r="AI143" s="506"/>
      <c r="AJ143" s="516" t="s">
        <v>117</v>
      </c>
      <c r="AK143" s="506"/>
      <c r="AL143" s="506"/>
      <c r="AM143" s="506"/>
      <c r="AN143" s="506"/>
      <c r="AO143" s="516" t="s">
        <v>118</v>
      </c>
      <c r="AP143" s="506"/>
      <c r="AQ143" s="506"/>
      <c r="AR143" s="506"/>
      <c r="AS143" s="506"/>
      <c r="AT143" s="516" t="s">
        <v>119</v>
      </c>
      <c r="AU143" s="506"/>
      <c r="AV143" s="506"/>
      <c r="AW143" s="506"/>
      <c r="AX143" s="506"/>
    </row>
    <row r="144" spans="2:50" hidden="1" x14ac:dyDescent="0.2">
      <c r="B144" s="501" t="s">
        <v>157</v>
      </c>
      <c r="C144" s="501" t="s">
        <v>149</v>
      </c>
      <c r="D144" s="501"/>
      <c r="E144" s="501" t="s">
        <v>151</v>
      </c>
      <c r="F144" s="501"/>
      <c r="G144" s="501"/>
      <c r="H144" s="502" t="s">
        <v>158</v>
      </c>
      <c r="I144" s="505" t="s">
        <v>227</v>
      </c>
      <c r="J144" s="505"/>
      <c r="K144" s="505"/>
      <c r="L144" s="505" t="s">
        <v>158</v>
      </c>
      <c r="M144" s="505" t="s">
        <v>170</v>
      </c>
      <c r="N144" s="501"/>
      <c r="O144" s="501" t="s">
        <v>160</v>
      </c>
      <c r="P144" s="497" t="s">
        <v>154</v>
      </c>
      <c r="Q144" s="498"/>
      <c r="R144" s="498"/>
      <c r="S144" s="499"/>
      <c r="T144" s="501" t="s">
        <v>158</v>
      </c>
      <c r="U144" s="497" t="s">
        <v>154</v>
      </c>
      <c r="V144" s="498"/>
      <c r="W144" s="498"/>
      <c r="X144" s="499"/>
      <c r="Y144" s="501" t="s">
        <v>158</v>
      </c>
      <c r="Z144" s="497" t="s">
        <v>154</v>
      </c>
      <c r="AA144" s="498"/>
      <c r="AB144" s="498"/>
      <c r="AC144" s="499"/>
      <c r="AD144" s="501" t="s">
        <v>158</v>
      </c>
      <c r="AE144" s="497" t="s">
        <v>154</v>
      </c>
      <c r="AF144" s="498"/>
      <c r="AG144" s="498"/>
      <c r="AH144" s="499"/>
      <c r="AI144" s="501" t="s">
        <v>158</v>
      </c>
      <c r="AJ144" s="497" t="s">
        <v>154</v>
      </c>
      <c r="AK144" s="498"/>
      <c r="AL144" s="498"/>
      <c r="AM144" s="499"/>
      <c r="AN144" s="501" t="s">
        <v>158</v>
      </c>
      <c r="AO144" s="497" t="s">
        <v>154</v>
      </c>
      <c r="AP144" s="498"/>
      <c r="AQ144" s="498"/>
      <c r="AR144" s="499"/>
      <c r="AS144" s="501" t="s">
        <v>158</v>
      </c>
      <c r="AT144" s="497" t="s">
        <v>154</v>
      </c>
      <c r="AU144" s="498"/>
      <c r="AV144" s="498"/>
      <c r="AW144" s="499"/>
      <c r="AX144" s="501" t="s">
        <v>158</v>
      </c>
    </row>
    <row r="145" spans="2:50" hidden="1" x14ac:dyDescent="0.2">
      <c r="B145" s="501"/>
      <c r="C145" s="501"/>
      <c r="D145" s="501"/>
      <c r="E145" s="501" t="s">
        <v>150</v>
      </c>
      <c r="F145" s="501"/>
      <c r="G145" s="501"/>
      <c r="H145" s="503"/>
      <c r="I145" s="505" t="s">
        <v>150</v>
      </c>
      <c r="J145" s="505"/>
      <c r="K145" s="505"/>
      <c r="L145" s="505"/>
      <c r="M145" s="505"/>
      <c r="N145" s="501"/>
      <c r="O145" s="501"/>
      <c r="P145" s="497" t="s">
        <v>155</v>
      </c>
      <c r="Q145" s="498"/>
      <c r="R145" s="498"/>
      <c r="S145" s="499"/>
      <c r="T145" s="501"/>
      <c r="U145" s="497" t="s">
        <v>155</v>
      </c>
      <c r="V145" s="498"/>
      <c r="W145" s="498"/>
      <c r="X145" s="499"/>
      <c r="Y145" s="501"/>
      <c r="Z145" s="497" t="s">
        <v>155</v>
      </c>
      <c r="AA145" s="498"/>
      <c r="AB145" s="498"/>
      <c r="AC145" s="499"/>
      <c r="AD145" s="501"/>
      <c r="AE145" s="497" t="s">
        <v>155</v>
      </c>
      <c r="AF145" s="498"/>
      <c r="AG145" s="498"/>
      <c r="AH145" s="499"/>
      <c r="AI145" s="501"/>
      <c r="AJ145" s="497" t="s">
        <v>155</v>
      </c>
      <c r="AK145" s="498"/>
      <c r="AL145" s="498"/>
      <c r="AM145" s="499"/>
      <c r="AN145" s="501"/>
      <c r="AO145" s="497" t="s">
        <v>155</v>
      </c>
      <c r="AP145" s="498"/>
      <c r="AQ145" s="498"/>
      <c r="AR145" s="499"/>
      <c r="AS145" s="501"/>
      <c r="AT145" s="497" t="s">
        <v>155</v>
      </c>
      <c r="AU145" s="498"/>
      <c r="AV145" s="498"/>
      <c r="AW145" s="499"/>
      <c r="AX145" s="501"/>
    </row>
    <row r="146" spans="2:50" hidden="1" x14ac:dyDescent="0.2">
      <c r="B146" s="501"/>
      <c r="C146" s="501"/>
      <c r="D146" s="501"/>
      <c r="E146" s="376" t="s">
        <v>152</v>
      </c>
      <c r="F146" s="376" t="s">
        <v>153</v>
      </c>
      <c r="G146" s="376" t="s">
        <v>156</v>
      </c>
      <c r="H146" s="504"/>
      <c r="I146" s="373" t="s">
        <v>152</v>
      </c>
      <c r="J146" s="373" t="s">
        <v>153</v>
      </c>
      <c r="K146" s="373" t="s">
        <v>156</v>
      </c>
      <c r="L146" s="505"/>
      <c r="M146" s="505"/>
      <c r="N146" s="501"/>
      <c r="O146" s="501"/>
      <c r="P146" s="376" t="s">
        <v>152</v>
      </c>
      <c r="Q146" s="376" t="s">
        <v>153</v>
      </c>
      <c r="R146" s="376" t="s">
        <v>156</v>
      </c>
      <c r="S146" s="376" t="s">
        <v>170</v>
      </c>
      <c r="T146" s="501"/>
      <c r="U146" s="376" t="s">
        <v>152</v>
      </c>
      <c r="V146" s="376" t="s">
        <v>153</v>
      </c>
      <c r="W146" s="376" t="s">
        <v>156</v>
      </c>
      <c r="X146" s="376" t="s">
        <v>170</v>
      </c>
      <c r="Y146" s="501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01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01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01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01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01"/>
    </row>
    <row r="147" spans="2:50" hidden="1" x14ac:dyDescent="0.2">
      <c r="B147" s="506" t="s">
        <v>137</v>
      </c>
      <c r="C147" s="380">
        <v>1</v>
      </c>
      <c r="D147" s="375" t="s">
        <v>413</v>
      </c>
      <c r="E147" s="375">
        <v>16</v>
      </c>
      <c r="F147" s="375">
        <v>2000</v>
      </c>
      <c r="G147" s="377">
        <f>F147/E147</f>
        <v>125</v>
      </c>
      <c r="H147" s="500">
        <f>AVERAGE(G147:G161)</f>
        <v>121.94520520758913</v>
      </c>
      <c r="I147" s="172">
        <f t="shared" ref="I147:I149" si="144">IFERROR(AVERAGE(P147,U147,Z147,AE147,AJ147,AO147,AT147),"")</f>
        <v>16</v>
      </c>
      <c r="J147" s="172">
        <f t="shared" ref="J147:J149" si="145">IFERROR(AVERAGE(Q147,V147,AA147,AF147,AK147,AP147,AU147),"")</f>
        <v>1934.7235443584511</v>
      </c>
      <c r="K147" s="374">
        <f t="shared" ref="K147:K149" si="146">IFERROR(AVERAGE(R147,W147,AB147,AG147,AL147,AQ147,AV147),"")</f>
        <v>120.9202215224032</v>
      </c>
      <c r="L147" s="507">
        <f>IFERROR(AVERAGE(K147:K161),"-")</f>
        <v>116.31472871627322</v>
      </c>
      <c r="M147" s="172">
        <f>IFERROR(RANK(K147, K$147:K$161),"")</f>
        <v>5</v>
      </c>
      <c r="N147" s="501"/>
      <c r="O147" s="501"/>
      <c r="P147" s="375">
        <v>16</v>
      </c>
      <c r="Q147" s="375">
        <v>1941.1764705882326</v>
      </c>
      <c r="R147" s="377">
        <f>IFERROR(Q147/P147,"")</f>
        <v>121.32352941176454</v>
      </c>
      <c r="S147" s="375">
        <f>IFERROR(RANK(R147, R$147:R$161),"")</f>
        <v>5</v>
      </c>
      <c r="T147" s="500">
        <f>AVERAGE(R147:R161)</f>
        <v>116.32976802070378</v>
      </c>
      <c r="U147" s="375">
        <v>16</v>
      </c>
      <c r="V147" s="375">
        <v>1912.4999999999975</v>
      </c>
      <c r="W147" s="377">
        <f>IFERROR(V147/U147,"")</f>
        <v>119.53124999999984</v>
      </c>
      <c r="X147" s="375">
        <f>IFERROR(RANK(W147, W$147:W$161),"")</f>
        <v>5</v>
      </c>
      <c r="Y147" s="500">
        <f>AVERAGE(W147:W161)</f>
        <v>116.30790028230852</v>
      </c>
      <c r="Z147" s="375">
        <v>16</v>
      </c>
      <c r="AA147" s="375">
        <v>1939.9999999999941</v>
      </c>
      <c r="AB147" s="377">
        <f>IFERROR(AA147/Z147,"")</f>
        <v>121.24999999999963</v>
      </c>
      <c r="AC147" s="375">
        <f>IFERROR(RANK(AB147, AB$147:AB$161),"")</f>
        <v>5</v>
      </c>
      <c r="AD147" s="500">
        <f>AVERAGE(AB147:AB161)</f>
        <v>116.35590906256469</v>
      </c>
      <c r="AE147" s="375">
        <v>16</v>
      </c>
      <c r="AF147" s="375">
        <v>1966.9565217391239</v>
      </c>
      <c r="AG147" s="377">
        <f>IFERROR(AF147/AE147,"")</f>
        <v>122.93478260869524</v>
      </c>
      <c r="AH147" s="375">
        <f>IFERROR(RANK(AG147, AG$147:AG$161),"")</f>
        <v>5</v>
      </c>
      <c r="AI147" s="500">
        <f>AVERAGE(AG147:AG161)</f>
        <v>116.67176932705843</v>
      </c>
      <c r="AJ147" s="375">
        <v>16</v>
      </c>
      <c r="AK147" s="375">
        <v>1917.9999999999966</v>
      </c>
      <c r="AL147" s="377">
        <f>IFERROR(AK147/AJ147,"")</f>
        <v>119.87499999999979</v>
      </c>
      <c r="AM147" s="375">
        <f>IFERROR(RANK(AL147, AL$147:AL$161),"")</f>
        <v>6</v>
      </c>
      <c r="AN147" s="500">
        <f>AVERAGE(AL147:AL161)</f>
        <v>116.11460642268648</v>
      </c>
      <c r="AO147" s="375">
        <v>16</v>
      </c>
      <c r="AP147" s="375">
        <v>1918.1818181818157</v>
      </c>
      <c r="AQ147" s="377">
        <f>IFERROR(AP147/AO147,"")</f>
        <v>119.88636363636348</v>
      </c>
      <c r="AR147" s="375">
        <f>IFERROR(RANK(AQ147, AQ$147:AQ$161),"")</f>
        <v>5</v>
      </c>
      <c r="AS147" s="500">
        <f>AVERAGE(AQ147:AQ161)</f>
        <v>116.14869189120836</v>
      </c>
      <c r="AT147" s="375">
        <v>16</v>
      </c>
      <c r="AU147" s="375">
        <v>1946.2499999999975</v>
      </c>
      <c r="AV147" s="377">
        <f>IFERROR(AU147/AT147,"")</f>
        <v>121.64062499999984</v>
      </c>
      <c r="AW147" s="375">
        <f>IFERROR(RANK(AV147, AV$147:AV$161),"")</f>
        <v>5</v>
      </c>
      <c r="AX147" s="500">
        <f>AVERAGE(AV147:AV161)</f>
        <v>116.27445600738234</v>
      </c>
    </row>
    <row r="148" spans="2:50" hidden="1" x14ac:dyDescent="0.2">
      <c r="B148" s="506"/>
      <c r="C148" s="380">
        <v>2</v>
      </c>
      <c r="D148" s="375" t="s">
        <v>414</v>
      </c>
      <c r="E148" s="375">
        <v>15</v>
      </c>
      <c r="F148" s="375">
        <v>2000</v>
      </c>
      <c r="G148" s="377">
        <f t="shared" ref="G148:G159" si="147">F148/E148</f>
        <v>133.33333333333334</v>
      </c>
      <c r="H148" s="500"/>
      <c r="I148" s="172">
        <f t="shared" si="144"/>
        <v>15</v>
      </c>
      <c r="J148" s="172">
        <f t="shared" si="145"/>
        <v>1909.8227369782721</v>
      </c>
      <c r="K148" s="374">
        <f t="shared" si="146"/>
        <v>127.32151579855147</v>
      </c>
      <c r="L148" s="508"/>
      <c r="M148" s="172">
        <f t="shared" ref="M148:M161" si="148">IFERROR(RANK(K148, K$147:K$161),"")</f>
        <v>2</v>
      </c>
      <c r="N148" s="501"/>
      <c r="O148" s="501"/>
      <c r="P148" s="375">
        <v>15</v>
      </c>
      <c r="Q148" s="375">
        <v>1919.9999999999984</v>
      </c>
      <c r="R148" s="377">
        <f t="shared" ref="R148:R161" si="149">IFERROR(Q148/P148,"")</f>
        <v>127.9999999999999</v>
      </c>
      <c r="S148" s="375">
        <f t="shared" ref="S148:S161" si="150">IFERROR(RANK(R148, R$147:R$161),"")</f>
        <v>1</v>
      </c>
      <c r="T148" s="500"/>
      <c r="U148" s="375">
        <v>15</v>
      </c>
      <c r="V148" s="375">
        <v>1912.1739130434805</v>
      </c>
      <c r="W148" s="377">
        <f t="shared" ref="W148:W161" si="151">IFERROR(V148/U148,"")</f>
        <v>127.47826086956537</v>
      </c>
      <c r="X148" s="375">
        <f t="shared" ref="X148:X161" si="152">IFERROR(RANK(W148, W$147:W$161),"")</f>
        <v>2</v>
      </c>
      <c r="Y148" s="500"/>
      <c r="Z148" s="375">
        <v>15</v>
      </c>
      <c r="AA148" s="375">
        <v>1909.2857142857156</v>
      </c>
      <c r="AB148" s="377">
        <f t="shared" ref="AB148:AB161" si="153">IFERROR(AA148/Z148,"")</f>
        <v>127.28571428571438</v>
      </c>
      <c r="AC148" s="375">
        <f t="shared" ref="AC148:AC161" si="154">IFERROR(RANK(AB148, AB$147:AB$161),"")</f>
        <v>3</v>
      </c>
      <c r="AD148" s="500"/>
      <c r="AE148" s="375">
        <v>15</v>
      </c>
      <c r="AF148" s="375">
        <v>1905.8181818181829</v>
      </c>
      <c r="AG148" s="377">
        <f t="shared" ref="AG148:AG161" si="155">IFERROR(AF148/AE148,"")</f>
        <v>127.05454545454553</v>
      </c>
      <c r="AH148" s="375">
        <f t="shared" ref="AH148:AH161" si="156">IFERROR(RANK(AG148, AG$147:AG$161),"")</f>
        <v>4</v>
      </c>
      <c r="AI148" s="500"/>
      <c r="AJ148" s="375">
        <v>15</v>
      </c>
      <c r="AK148" s="375">
        <v>1904.7619047619066</v>
      </c>
      <c r="AL148" s="377">
        <f t="shared" ref="AL148:AL161" si="157">IFERROR(AK148/AJ148,"")</f>
        <v>126.98412698412712</v>
      </c>
      <c r="AM148" s="375">
        <f t="shared" ref="AM148:AM161" si="158">IFERROR(RANK(AL148, AL$147:AL$161),"")</f>
        <v>2</v>
      </c>
      <c r="AN148" s="500"/>
      <c r="AO148" s="375">
        <v>15</v>
      </c>
      <c r="AP148" s="375">
        <v>1909.8701298701287</v>
      </c>
      <c r="AQ148" s="377">
        <f t="shared" ref="AQ148:AQ161" si="159">IFERROR(AP148/AO148,"")</f>
        <v>127.32467532467525</v>
      </c>
      <c r="AR148" s="375">
        <f t="shared" ref="AR148:AR161" si="160">IFERROR(RANK(AQ148, AQ$147:AQ$161),"")</f>
        <v>1</v>
      </c>
      <c r="AS148" s="500"/>
      <c r="AT148" s="375">
        <v>15</v>
      </c>
      <c r="AU148" s="375">
        <v>1906.8493150684917</v>
      </c>
      <c r="AV148" s="377">
        <f t="shared" ref="AV148:AV161" si="161">IFERROR(AU148/AT148,"")</f>
        <v>127.12328767123277</v>
      </c>
      <c r="AW148" s="375">
        <f t="shared" ref="AW148:AW161" si="162">IFERROR(RANK(AV148, AV$147:AV$161),"")</f>
        <v>2</v>
      </c>
      <c r="AX148" s="500"/>
    </row>
    <row r="149" spans="2:50" hidden="1" x14ac:dyDescent="0.2">
      <c r="B149" s="506"/>
      <c r="C149" s="380">
        <v>3</v>
      </c>
      <c r="D149" s="375" t="s">
        <v>415</v>
      </c>
      <c r="E149" s="375">
        <v>17</v>
      </c>
      <c r="F149" s="375">
        <v>2000</v>
      </c>
      <c r="G149" s="377">
        <f t="shared" si="147"/>
        <v>117.64705882352941</v>
      </c>
      <c r="H149" s="500"/>
      <c r="I149" s="172">
        <f t="shared" si="144"/>
        <v>17</v>
      </c>
      <c r="J149" s="172">
        <f t="shared" si="145"/>
        <v>1908.8987027099247</v>
      </c>
      <c r="K149" s="374">
        <f t="shared" si="146"/>
        <v>112.28815898293676</v>
      </c>
      <c r="L149" s="508"/>
      <c r="M149" s="172">
        <f t="shared" si="148"/>
        <v>9</v>
      </c>
      <c r="N149" s="501"/>
      <c r="O149" s="501"/>
      <c r="P149" s="375">
        <v>17</v>
      </c>
      <c r="Q149" s="375">
        <v>1899.375000000002</v>
      </c>
      <c r="R149" s="377">
        <f t="shared" si="149"/>
        <v>111.72794117647071</v>
      </c>
      <c r="S149" s="375">
        <f t="shared" si="150"/>
        <v>11</v>
      </c>
      <c r="T149" s="500"/>
      <c r="U149" s="375">
        <v>17</v>
      </c>
      <c r="V149" s="375">
        <v>1921.0344827586223</v>
      </c>
      <c r="W149" s="377">
        <f t="shared" si="151"/>
        <v>113.00202839756602</v>
      </c>
      <c r="X149" s="375">
        <f t="shared" si="152"/>
        <v>9</v>
      </c>
      <c r="Y149" s="500"/>
      <c r="Z149" s="375">
        <v>17</v>
      </c>
      <c r="AA149" s="375">
        <v>1912.9411764705892</v>
      </c>
      <c r="AB149" s="377">
        <f t="shared" si="153"/>
        <v>112.52595155709348</v>
      </c>
      <c r="AC149" s="375">
        <f t="shared" si="154"/>
        <v>9</v>
      </c>
      <c r="AD149" s="500"/>
      <c r="AE149" s="375">
        <v>17</v>
      </c>
      <c r="AF149" s="375">
        <v>1909.2000000000005</v>
      </c>
      <c r="AG149" s="377">
        <f t="shared" si="155"/>
        <v>112.30588235294121</v>
      </c>
      <c r="AH149" s="375">
        <f t="shared" si="156"/>
        <v>10</v>
      </c>
      <c r="AI149" s="500"/>
      <c r="AJ149" s="375">
        <v>17</v>
      </c>
      <c r="AK149" s="375">
        <v>1900.0000000000018</v>
      </c>
      <c r="AL149" s="377">
        <f t="shared" si="157"/>
        <v>111.76470588235304</v>
      </c>
      <c r="AM149" s="375">
        <f t="shared" si="158"/>
        <v>9</v>
      </c>
      <c r="AN149" s="500"/>
      <c r="AO149" s="375">
        <v>17</v>
      </c>
      <c r="AP149" s="375">
        <v>1905.454545454543</v>
      </c>
      <c r="AQ149" s="377">
        <f t="shared" si="159"/>
        <v>112.08556149732605</v>
      </c>
      <c r="AR149" s="375">
        <f t="shared" si="160"/>
        <v>10</v>
      </c>
      <c r="AS149" s="500"/>
      <c r="AT149" s="375">
        <v>17</v>
      </c>
      <c r="AU149" s="375">
        <v>1914.2857142857163</v>
      </c>
      <c r="AV149" s="377">
        <f t="shared" si="161"/>
        <v>112.60504201680683</v>
      </c>
      <c r="AW149" s="375">
        <f t="shared" si="162"/>
        <v>9</v>
      </c>
      <c r="AX149" s="500"/>
    </row>
    <row r="150" spans="2:50" hidden="1" x14ac:dyDescent="0.2">
      <c r="B150" s="506"/>
      <c r="C150" s="380">
        <v>4</v>
      </c>
      <c r="D150" s="375" t="s">
        <v>416</v>
      </c>
      <c r="E150" s="375">
        <v>16</v>
      </c>
      <c r="F150" s="375">
        <v>2000</v>
      </c>
      <c r="G150" s="377">
        <f t="shared" si="147"/>
        <v>125</v>
      </c>
      <c r="H150" s="500"/>
      <c r="I150" s="172">
        <f>IFERROR(AVERAGE(P150,U150,Z150,AE150,AJ150,AO150,AT150),"")</f>
        <v>16</v>
      </c>
      <c r="J150" s="172">
        <f>IFERROR(AVERAGE(Q150,V150,AA150,AF150,AK150,AP150,AU150),"")</f>
        <v>1899.9646374092899</v>
      </c>
      <c r="K150" s="374">
        <f>IFERROR(AVERAGE(R150,W150,AB150,AG150,AL150,AQ150,AV150),"")</f>
        <v>118.74778983808062</v>
      </c>
      <c r="L150" s="508"/>
      <c r="M150" s="172">
        <f t="shared" si="148"/>
        <v>8</v>
      </c>
      <c r="N150" s="501"/>
      <c r="O150" s="501"/>
      <c r="P150" s="375">
        <v>16</v>
      </c>
      <c r="Q150" s="375">
        <v>1890.9090909090914</v>
      </c>
      <c r="R150" s="377">
        <f t="shared" si="149"/>
        <v>118.18181818181822</v>
      </c>
      <c r="S150" s="375">
        <f t="shared" si="150"/>
        <v>8</v>
      </c>
      <c r="T150" s="500"/>
      <c r="U150" s="375">
        <v>16</v>
      </c>
      <c r="V150" s="375">
        <v>1907.441860465116</v>
      </c>
      <c r="W150" s="377">
        <f t="shared" si="151"/>
        <v>119.21511627906975</v>
      </c>
      <c r="X150" s="375">
        <f t="shared" si="152"/>
        <v>6</v>
      </c>
      <c r="Y150" s="500"/>
      <c r="Z150" s="375">
        <v>16</v>
      </c>
      <c r="AA150" s="375">
        <v>1892.7272727272718</v>
      </c>
      <c r="AB150" s="377">
        <f t="shared" si="153"/>
        <v>118.29545454545449</v>
      </c>
      <c r="AC150" s="375">
        <f t="shared" si="154"/>
        <v>8</v>
      </c>
      <c r="AD150" s="500"/>
      <c r="AE150" s="375">
        <v>16</v>
      </c>
      <c r="AF150" s="375">
        <v>1912.6153846153868</v>
      </c>
      <c r="AG150" s="377">
        <f t="shared" si="155"/>
        <v>119.53846153846168</v>
      </c>
      <c r="AH150" s="375">
        <f t="shared" si="156"/>
        <v>7</v>
      </c>
      <c r="AI150" s="500"/>
      <c r="AJ150" s="375">
        <v>16</v>
      </c>
      <c r="AK150" s="375">
        <v>1897.2151898734166</v>
      </c>
      <c r="AL150" s="377">
        <f t="shared" si="157"/>
        <v>118.57594936708854</v>
      </c>
      <c r="AM150" s="375">
        <f t="shared" si="158"/>
        <v>8</v>
      </c>
      <c r="AN150" s="500"/>
      <c r="AO150" s="375">
        <v>16</v>
      </c>
      <c r="AP150" s="375">
        <v>1905.6521739130435</v>
      </c>
      <c r="AQ150" s="377">
        <f t="shared" si="159"/>
        <v>119.10326086956522</v>
      </c>
      <c r="AR150" s="375">
        <f t="shared" si="160"/>
        <v>7</v>
      </c>
      <c r="AS150" s="500"/>
      <c r="AT150" s="375">
        <v>16</v>
      </c>
      <c r="AU150" s="375">
        <v>1893.1914893617025</v>
      </c>
      <c r="AV150" s="377">
        <f t="shared" si="161"/>
        <v>118.3244680851064</v>
      </c>
      <c r="AW150" s="375">
        <f t="shared" si="162"/>
        <v>8</v>
      </c>
      <c r="AX150" s="500"/>
    </row>
    <row r="151" spans="2:50" hidden="1" x14ac:dyDescent="0.2">
      <c r="B151" s="506"/>
      <c r="C151" s="380">
        <v>5</v>
      </c>
      <c r="D151" s="375" t="s">
        <v>417</v>
      </c>
      <c r="E151" s="375">
        <v>19</v>
      </c>
      <c r="F151" s="375">
        <v>2000</v>
      </c>
      <c r="G151" s="377">
        <f t="shared" si="147"/>
        <v>105.26315789473684</v>
      </c>
      <c r="H151" s="500"/>
      <c r="I151" s="172">
        <f t="shared" ref="I151:I161" si="163">IFERROR(AVERAGE(P151,U151,Z151,AE151,AJ151,AO151,AT151),"")</f>
        <v>19</v>
      </c>
      <c r="J151" s="172">
        <f t="shared" ref="J151:J161" si="164">IFERROR(AVERAGE(Q151,V151,AA151,AF151,AK151,AP151,AU151),"")</f>
        <v>1897.7271977924308</v>
      </c>
      <c r="K151" s="374">
        <f t="shared" ref="K151:K161" si="165">IFERROR(AVERAGE(R151,W151,AB151,AG151,AL151,AQ151,AV151),"")</f>
        <v>99.880378831180565</v>
      </c>
      <c r="L151" s="508"/>
      <c r="M151" s="172">
        <f t="shared" si="148"/>
        <v>12</v>
      </c>
      <c r="N151" s="501"/>
      <c r="O151" s="501"/>
      <c r="P151" s="375">
        <v>19</v>
      </c>
      <c r="Q151" s="375">
        <v>1893.0841121495337</v>
      </c>
      <c r="R151" s="377">
        <f t="shared" si="149"/>
        <v>99.636005902607039</v>
      </c>
      <c r="S151" s="375">
        <f t="shared" si="150"/>
        <v>12</v>
      </c>
      <c r="T151" s="500"/>
      <c r="U151" s="375">
        <v>19</v>
      </c>
      <c r="V151" s="375">
        <v>1895.1063829787238</v>
      </c>
      <c r="W151" s="377">
        <f t="shared" si="151"/>
        <v>99.742441209406522</v>
      </c>
      <c r="X151" s="375">
        <f t="shared" si="152"/>
        <v>12</v>
      </c>
      <c r="Y151" s="500"/>
      <c r="Z151" s="375">
        <v>19</v>
      </c>
      <c r="AA151" s="375">
        <v>1903.076923076922</v>
      </c>
      <c r="AB151" s="377">
        <f t="shared" si="153"/>
        <v>100.161943319838</v>
      </c>
      <c r="AC151" s="375">
        <f t="shared" si="154"/>
        <v>12</v>
      </c>
      <c r="AD151" s="500"/>
      <c r="AE151" s="375">
        <v>19</v>
      </c>
      <c r="AF151" s="375">
        <v>1894.2857142857133</v>
      </c>
      <c r="AG151" s="377">
        <f t="shared" si="155"/>
        <v>99.699248120300695</v>
      </c>
      <c r="AH151" s="375">
        <f t="shared" si="156"/>
        <v>12</v>
      </c>
      <c r="AI151" s="500"/>
      <c r="AJ151" s="375">
        <v>19</v>
      </c>
      <c r="AK151" s="375">
        <v>1905.3333333333335</v>
      </c>
      <c r="AL151" s="377">
        <f t="shared" si="157"/>
        <v>100.28070175438597</v>
      </c>
      <c r="AM151" s="375">
        <f t="shared" si="158"/>
        <v>12</v>
      </c>
      <c r="AN151" s="500"/>
      <c r="AO151" s="375">
        <v>19</v>
      </c>
      <c r="AP151" s="375">
        <v>1893.3962264150953</v>
      </c>
      <c r="AQ151" s="377">
        <f t="shared" si="159"/>
        <v>99.652432969215539</v>
      </c>
      <c r="AR151" s="375">
        <f t="shared" si="160"/>
        <v>12</v>
      </c>
      <c r="AS151" s="500"/>
      <c r="AT151" s="375">
        <v>19</v>
      </c>
      <c r="AU151" s="375">
        <v>1899.8076923076933</v>
      </c>
      <c r="AV151" s="377">
        <f t="shared" si="161"/>
        <v>99.989878542510169</v>
      </c>
      <c r="AW151" s="375">
        <f t="shared" si="162"/>
        <v>12</v>
      </c>
      <c r="AX151" s="500"/>
    </row>
    <row r="152" spans="2:50" hidden="1" x14ac:dyDescent="0.2">
      <c r="B152" s="506"/>
      <c r="C152" s="380">
        <v>6</v>
      </c>
      <c r="D152" s="375" t="s">
        <v>418</v>
      </c>
      <c r="E152" s="375">
        <v>15</v>
      </c>
      <c r="F152" s="375">
        <v>2000</v>
      </c>
      <c r="G152" s="377">
        <f t="shared" si="147"/>
        <v>133.33333333333334</v>
      </c>
      <c r="H152" s="500"/>
      <c r="I152" s="172">
        <f t="shared" si="163"/>
        <v>15</v>
      </c>
      <c r="J152" s="172">
        <f t="shared" si="164"/>
        <v>1906.0069300588414</v>
      </c>
      <c r="K152" s="374">
        <f t="shared" si="165"/>
        <v>127.06712867058941</v>
      </c>
      <c r="L152" s="508"/>
      <c r="M152" s="172">
        <f t="shared" si="148"/>
        <v>3</v>
      </c>
      <c r="N152" s="501"/>
      <c r="O152" s="501"/>
      <c r="P152" s="375">
        <v>15</v>
      </c>
      <c r="Q152" s="375">
        <v>1897.1739130434783</v>
      </c>
      <c r="R152" s="377">
        <f t="shared" si="149"/>
        <v>126.47826086956522</v>
      </c>
      <c r="S152" s="375">
        <f t="shared" si="150"/>
        <v>4</v>
      </c>
      <c r="T152" s="500"/>
      <c r="U152" s="375">
        <v>15</v>
      </c>
      <c r="V152" s="375">
        <v>1902.6506024096391</v>
      </c>
      <c r="W152" s="377">
        <f t="shared" si="151"/>
        <v>126.84337349397593</v>
      </c>
      <c r="X152" s="375">
        <f t="shared" si="152"/>
        <v>4</v>
      </c>
      <c r="Y152" s="500"/>
      <c r="Z152" s="375">
        <v>15</v>
      </c>
      <c r="AA152" s="375">
        <v>1915.0684931506846</v>
      </c>
      <c r="AB152" s="377">
        <f t="shared" si="153"/>
        <v>127.67123287671231</v>
      </c>
      <c r="AC152" s="375">
        <f t="shared" si="154"/>
        <v>2</v>
      </c>
      <c r="AD152" s="500"/>
      <c r="AE152" s="375">
        <v>15</v>
      </c>
      <c r="AF152" s="375">
        <v>1915.0819672131151</v>
      </c>
      <c r="AG152" s="377">
        <f t="shared" si="155"/>
        <v>127.67213114754101</v>
      </c>
      <c r="AH152" s="375">
        <f t="shared" si="156"/>
        <v>2</v>
      </c>
      <c r="AI152" s="500"/>
      <c r="AJ152" s="375">
        <v>15</v>
      </c>
      <c r="AK152" s="375">
        <v>1911.0447761194041</v>
      </c>
      <c r="AL152" s="377">
        <f t="shared" si="157"/>
        <v>127.40298507462694</v>
      </c>
      <c r="AM152" s="375">
        <f t="shared" si="158"/>
        <v>1</v>
      </c>
      <c r="AN152" s="500"/>
      <c r="AO152" s="375">
        <v>15</v>
      </c>
      <c r="AP152" s="375">
        <v>1898.901098901099</v>
      </c>
      <c r="AQ152" s="377">
        <f t="shared" si="159"/>
        <v>126.5934065934066</v>
      </c>
      <c r="AR152" s="375">
        <f t="shared" si="160"/>
        <v>4</v>
      </c>
      <c r="AS152" s="500"/>
      <c r="AT152" s="375">
        <v>15</v>
      </c>
      <c r="AU152" s="375">
        <v>1902.1276595744685</v>
      </c>
      <c r="AV152" s="377">
        <f t="shared" si="161"/>
        <v>126.8085106382979</v>
      </c>
      <c r="AW152" s="375">
        <f t="shared" si="162"/>
        <v>3</v>
      </c>
      <c r="AX152" s="500"/>
    </row>
    <row r="153" spans="2:50" hidden="1" x14ac:dyDescent="0.2">
      <c r="B153" s="506"/>
      <c r="C153" s="380">
        <v>7</v>
      </c>
      <c r="D153" s="375" t="s">
        <v>419</v>
      </c>
      <c r="E153" s="375">
        <v>16</v>
      </c>
      <c r="F153" s="375">
        <v>2000</v>
      </c>
      <c r="G153" s="377">
        <f t="shared" si="147"/>
        <v>125</v>
      </c>
      <c r="H153" s="500"/>
      <c r="I153" s="172">
        <f t="shared" si="163"/>
        <v>16</v>
      </c>
      <c r="J153" s="172">
        <f t="shared" si="164"/>
        <v>1904.7536224388382</v>
      </c>
      <c r="K153" s="374">
        <f t="shared" si="165"/>
        <v>119.04710140242739</v>
      </c>
      <c r="L153" s="508"/>
      <c r="M153" s="172">
        <f t="shared" si="148"/>
        <v>7</v>
      </c>
      <c r="N153" s="501"/>
      <c r="O153" s="501"/>
      <c r="P153" s="375">
        <v>16</v>
      </c>
      <c r="Q153" s="375">
        <v>1897.9999999999991</v>
      </c>
      <c r="R153" s="377">
        <f t="shared" si="149"/>
        <v>118.62499999999994</v>
      </c>
      <c r="S153" s="375">
        <f t="shared" si="150"/>
        <v>7</v>
      </c>
      <c r="T153" s="500"/>
      <c r="U153" s="375">
        <v>16</v>
      </c>
      <c r="V153" s="375">
        <v>1905.5555555555566</v>
      </c>
      <c r="W153" s="377">
        <f t="shared" si="151"/>
        <v>119.09722222222229</v>
      </c>
      <c r="X153" s="375">
        <f t="shared" si="152"/>
        <v>7</v>
      </c>
      <c r="Y153" s="500"/>
      <c r="Z153" s="375">
        <v>16</v>
      </c>
      <c r="AA153" s="375">
        <v>1901.5384615384626</v>
      </c>
      <c r="AB153" s="377">
        <f t="shared" si="153"/>
        <v>118.84615384615391</v>
      </c>
      <c r="AC153" s="375">
        <f t="shared" si="154"/>
        <v>6</v>
      </c>
      <c r="AD153" s="500"/>
      <c r="AE153" s="375">
        <v>16</v>
      </c>
      <c r="AF153" s="375">
        <v>1894.8837209302324</v>
      </c>
      <c r="AG153" s="377">
        <f t="shared" si="155"/>
        <v>118.43023255813952</v>
      </c>
      <c r="AH153" s="375">
        <f t="shared" si="156"/>
        <v>8</v>
      </c>
      <c r="AI153" s="500"/>
      <c r="AJ153" s="375">
        <v>16</v>
      </c>
      <c r="AK153" s="375">
        <v>1921.2500000000005</v>
      </c>
      <c r="AL153" s="377">
        <f t="shared" si="157"/>
        <v>120.07812500000003</v>
      </c>
      <c r="AM153" s="375">
        <f t="shared" si="158"/>
        <v>5</v>
      </c>
      <c r="AN153" s="500"/>
      <c r="AO153" s="375">
        <v>16</v>
      </c>
      <c r="AP153" s="375">
        <v>1899.0476190476188</v>
      </c>
      <c r="AQ153" s="377">
        <f t="shared" si="159"/>
        <v>118.69047619047618</v>
      </c>
      <c r="AR153" s="375">
        <f t="shared" si="160"/>
        <v>8</v>
      </c>
      <c r="AS153" s="500"/>
      <c r="AT153" s="375">
        <v>16</v>
      </c>
      <c r="AU153" s="375">
        <v>1912.9999999999991</v>
      </c>
      <c r="AV153" s="377">
        <f t="shared" si="161"/>
        <v>119.56249999999994</v>
      </c>
      <c r="AW153" s="375">
        <f t="shared" si="162"/>
        <v>6</v>
      </c>
      <c r="AX153" s="500"/>
    </row>
    <row r="154" spans="2:50" hidden="1" x14ac:dyDescent="0.2">
      <c r="B154" s="506"/>
      <c r="C154" s="380">
        <v>8</v>
      </c>
      <c r="D154" s="375" t="s">
        <v>422</v>
      </c>
      <c r="E154" s="375">
        <v>15</v>
      </c>
      <c r="F154" s="375">
        <v>2000</v>
      </c>
      <c r="G154" s="377">
        <f t="shared" si="147"/>
        <v>133.33333333333334</v>
      </c>
      <c r="H154" s="500"/>
      <c r="I154" s="172">
        <f t="shared" si="163"/>
        <v>15</v>
      </c>
      <c r="J154" s="172">
        <f t="shared" si="164"/>
        <v>1903.9284462770242</v>
      </c>
      <c r="K154" s="374">
        <f t="shared" si="165"/>
        <v>126.92856308513493</v>
      </c>
      <c r="L154" s="508"/>
      <c r="M154" s="172">
        <f t="shared" si="148"/>
        <v>4</v>
      </c>
      <c r="N154" s="501"/>
      <c r="O154" s="501"/>
      <c r="P154" s="375">
        <v>15</v>
      </c>
      <c r="Q154" s="375">
        <v>1901.8867924528313</v>
      </c>
      <c r="R154" s="377">
        <f t="shared" si="149"/>
        <v>126.79245283018875</v>
      </c>
      <c r="S154" s="375">
        <f t="shared" si="150"/>
        <v>3</v>
      </c>
      <c r="T154" s="500"/>
      <c r="U154" s="375">
        <v>15</v>
      </c>
      <c r="V154" s="375">
        <v>1911.0638297872345</v>
      </c>
      <c r="W154" s="377">
        <f t="shared" si="151"/>
        <v>127.40425531914896</v>
      </c>
      <c r="X154" s="375">
        <f t="shared" si="152"/>
        <v>3</v>
      </c>
      <c r="Y154" s="500"/>
      <c r="Z154" s="375">
        <v>15</v>
      </c>
      <c r="AA154" s="375">
        <v>1896.1445783132524</v>
      </c>
      <c r="AB154" s="377">
        <f t="shared" si="153"/>
        <v>126.40963855421683</v>
      </c>
      <c r="AC154" s="375">
        <f t="shared" si="154"/>
        <v>4</v>
      </c>
      <c r="AD154" s="500"/>
      <c r="AE154" s="375">
        <v>15</v>
      </c>
      <c r="AF154" s="375">
        <v>1907.9999999999986</v>
      </c>
      <c r="AG154" s="377">
        <f t="shared" si="155"/>
        <v>127.1999999999999</v>
      </c>
      <c r="AH154" s="375">
        <f t="shared" si="156"/>
        <v>3</v>
      </c>
      <c r="AI154" s="500"/>
      <c r="AJ154" s="375">
        <v>15</v>
      </c>
      <c r="AK154" s="375">
        <v>1894.6987951807223</v>
      </c>
      <c r="AL154" s="377">
        <f t="shared" si="157"/>
        <v>126.31325301204815</v>
      </c>
      <c r="AM154" s="375">
        <f t="shared" si="158"/>
        <v>4</v>
      </c>
      <c r="AN154" s="500"/>
      <c r="AO154" s="375">
        <v>15</v>
      </c>
      <c r="AP154" s="375">
        <v>1906.6666666666672</v>
      </c>
      <c r="AQ154" s="377">
        <f t="shared" si="159"/>
        <v>127.11111111111114</v>
      </c>
      <c r="AR154" s="375">
        <f t="shared" si="160"/>
        <v>2</v>
      </c>
      <c r="AS154" s="500"/>
      <c r="AT154" s="375">
        <v>15</v>
      </c>
      <c r="AU154" s="375">
        <v>1909.0384615384626</v>
      </c>
      <c r="AV154" s="377">
        <f t="shared" si="161"/>
        <v>127.26923076923084</v>
      </c>
      <c r="AW154" s="375">
        <f t="shared" si="162"/>
        <v>1</v>
      </c>
      <c r="AX154" s="500"/>
    </row>
    <row r="155" spans="2:50" hidden="1" x14ac:dyDescent="0.2">
      <c r="B155" s="506"/>
      <c r="C155" s="380">
        <v>9</v>
      </c>
      <c r="D155" s="375" t="s">
        <v>425</v>
      </c>
      <c r="E155" s="375">
        <v>17</v>
      </c>
      <c r="F155" s="375">
        <v>2000</v>
      </c>
      <c r="G155" s="377">
        <f t="shared" si="147"/>
        <v>117.64705882352941</v>
      </c>
      <c r="H155" s="500"/>
      <c r="I155" s="172">
        <f t="shared" si="163"/>
        <v>17</v>
      </c>
      <c r="J155" s="172">
        <f t="shared" si="164"/>
        <v>1907.510301904668</v>
      </c>
      <c r="K155" s="374">
        <f t="shared" si="165"/>
        <v>112.20648834733343</v>
      </c>
      <c r="L155" s="508"/>
      <c r="M155" s="172">
        <f t="shared" si="148"/>
        <v>10</v>
      </c>
      <c r="N155" s="501"/>
      <c r="O155" s="501"/>
      <c r="P155" s="375">
        <v>17</v>
      </c>
      <c r="Q155" s="375">
        <v>1906.6666666666661</v>
      </c>
      <c r="R155" s="377">
        <f t="shared" si="149"/>
        <v>112.15686274509801</v>
      </c>
      <c r="S155" s="375">
        <f t="shared" si="150"/>
        <v>9</v>
      </c>
      <c r="T155" s="500"/>
      <c r="U155" s="375">
        <v>17</v>
      </c>
      <c r="V155" s="375">
        <v>1906.4788732394347</v>
      </c>
      <c r="W155" s="377">
        <f t="shared" si="151"/>
        <v>112.14581607290792</v>
      </c>
      <c r="X155" s="375">
        <f t="shared" si="152"/>
        <v>11</v>
      </c>
      <c r="Y155" s="500"/>
      <c r="Z155" s="375">
        <v>17</v>
      </c>
      <c r="AA155" s="375">
        <v>1901.0000000000018</v>
      </c>
      <c r="AB155" s="377">
        <f t="shared" si="153"/>
        <v>111.82352941176481</v>
      </c>
      <c r="AC155" s="375">
        <f t="shared" si="154"/>
        <v>11</v>
      </c>
      <c r="AD155" s="500"/>
      <c r="AE155" s="375">
        <v>17</v>
      </c>
      <c r="AF155" s="375">
        <v>1920.0000000000014</v>
      </c>
      <c r="AG155" s="377">
        <f t="shared" si="155"/>
        <v>112.94117647058832</v>
      </c>
      <c r="AH155" s="375">
        <f t="shared" si="156"/>
        <v>9</v>
      </c>
      <c r="AI155" s="500"/>
      <c r="AJ155" s="375">
        <v>17</v>
      </c>
      <c r="AK155" s="375">
        <v>1897.2727272727293</v>
      </c>
      <c r="AL155" s="377">
        <f t="shared" si="157"/>
        <v>111.60427807486643</v>
      </c>
      <c r="AM155" s="375">
        <f t="shared" si="158"/>
        <v>10</v>
      </c>
      <c r="AN155" s="500"/>
      <c r="AO155" s="375">
        <v>17</v>
      </c>
      <c r="AP155" s="375">
        <v>1916.1538461538453</v>
      </c>
      <c r="AQ155" s="377">
        <f t="shared" si="159"/>
        <v>112.71493212669678</v>
      </c>
      <c r="AR155" s="375">
        <f t="shared" si="160"/>
        <v>9</v>
      </c>
      <c r="AS155" s="500"/>
      <c r="AT155" s="375">
        <v>17</v>
      </c>
      <c r="AU155" s="375">
        <v>1904.9999999999984</v>
      </c>
      <c r="AV155" s="377">
        <f t="shared" si="161"/>
        <v>112.05882352941167</v>
      </c>
      <c r="AW155" s="375">
        <f t="shared" si="162"/>
        <v>10</v>
      </c>
      <c r="AX155" s="500"/>
    </row>
    <row r="156" spans="2:50" hidden="1" x14ac:dyDescent="0.2">
      <c r="B156" s="506"/>
      <c r="C156" s="380">
        <v>10</v>
      </c>
      <c r="D156" s="375" t="s">
        <v>426</v>
      </c>
      <c r="E156" s="375">
        <v>15</v>
      </c>
      <c r="F156" s="375">
        <v>2000</v>
      </c>
      <c r="G156" s="377">
        <f t="shared" si="147"/>
        <v>133.33333333333334</v>
      </c>
      <c r="H156" s="500"/>
      <c r="I156" s="172">
        <f t="shared" si="163"/>
        <v>15</v>
      </c>
      <c r="J156" s="172">
        <f t="shared" si="164"/>
        <v>1910.3221926413632</v>
      </c>
      <c r="K156" s="374">
        <f t="shared" si="165"/>
        <v>127.35481284275754</v>
      </c>
      <c r="L156" s="508"/>
      <c r="M156" s="172">
        <f t="shared" si="148"/>
        <v>1</v>
      </c>
      <c r="N156" s="501"/>
      <c r="O156" s="501"/>
      <c r="P156" s="375">
        <v>15</v>
      </c>
      <c r="Q156" s="375">
        <v>1914.375000000002</v>
      </c>
      <c r="R156" s="377">
        <f t="shared" si="149"/>
        <v>127.62500000000014</v>
      </c>
      <c r="S156" s="375">
        <f t="shared" si="150"/>
        <v>2</v>
      </c>
      <c r="T156" s="500"/>
      <c r="U156" s="375">
        <v>15</v>
      </c>
      <c r="V156" s="375">
        <v>1916.7857142857156</v>
      </c>
      <c r="W156" s="377">
        <f t="shared" si="151"/>
        <v>127.78571428571438</v>
      </c>
      <c r="X156" s="375">
        <f t="shared" si="152"/>
        <v>1</v>
      </c>
      <c r="Y156" s="500"/>
      <c r="Z156" s="375">
        <v>15</v>
      </c>
      <c r="AA156" s="375">
        <v>1929.3333333333335</v>
      </c>
      <c r="AB156" s="377">
        <f t="shared" si="153"/>
        <v>128.62222222222223</v>
      </c>
      <c r="AC156" s="375">
        <f t="shared" si="154"/>
        <v>1</v>
      </c>
      <c r="AD156" s="500"/>
      <c r="AE156" s="375">
        <v>15</v>
      </c>
      <c r="AF156" s="375">
        <v>1915.7142857142849</v>
      </c>
      <c r="AG156" s="377">
        <f t="shared" si="155"/>
        <v>127.71428571428565</v>
      </c>
      <c r="AH156" s="375">
        <f t="shared" si="156"/>
        <v>1</v>
      </c>
      <c r="AI156" s="500"/>
      <c r="AJ156" s="375">
        <v>15</v>
      </c>
      <c r="AK156" s="375">
        <v>1897.3584905660387</v>
      </c>
      <c r="AL156" s="377">
        <f t="shared" si="157"/>
        <v>126.49056603773592</v>
      </c>
      <c r="AM156" s="375">
        <f t="shared" si="158"/>
        <v>3</v>
      </c>
      <c r="AN156" s="500"/>
      <c r="AO156" s="375">
        <v>15</v>
      </c>
      <c r="AP156" s="375">
        <v>1904.2622950819689</v>
      </c>
      <c r="AQ156" s="377">
        <f t="shared" si="159"/>
        <v>126.95081967213126</v>
      </c>
      <c r="AR156" s="375">
        <f t="shared" si="160"/>
        <v>3</v>
      </c>
      <c r="AS156" s="500"/>
      <c r="AT156" s="375">
        <v>15</v>
      </c>
      <c r="AU156" s="375">
        <v>1894.4262295081985</v>
      </c>
      <c r="AV156" s="377">
        <f t="shared" si="161"/>
        <v>126.29508196721324</v>
      </c>
      <c r="AW156" s="375">
        <f t="shared" si="162"/>
        <v>4</v>
      </c>
      <c r="AX156" s="500"/>
    </row>
    <row r="157" spans="2:50" hidden="1" x14ac:dyDescent="0.2">
      <c r="B157" s="506"/>
      <c r="C157" s="380">
        <v>11</v>
      </c>
      <c r="D157" s="375" t="s">
        <v>427</v>
      </c>
      <c r="E157" s="375">
        <v>16</v>
      </c>
      <c r="F157" s="375">
        <v>1500</v>
      </c>
      <c r="G157" s="377">
        <f t="shared" si="147"/>
        <v>93.75</v>
      </c>
      <c r="H157" s="500"/>
      <c r="I157" s="172">
        <f t="shared" si="163"/>
        <v>16</v>
      </c>
      <c r="J157" s="172">
        <f t="shared" si="164"/>
        <v>1427.5975197704399</v>
      </c>
      <c r="K157" s="374">
        <f t="shared" si="165"/>
        <v>89.224844985652496</v>
      </c>
      <c r="L157" s="508"/>
      <c r="M157" s="172">
        <f t="shared" si="148"/>
        <v>13</v>
      </c>
      <c r="N157" s="501"/>
      <c r="O157" s="501"/>
      <c r="P157" s="375">
        <v>16</v>
      </c>
      <c r="Q157" s="375">
        <v>1424.2622950819684</v>
      </c>
      <c r="R157" s="377">
        <f t="shared" si="149"/>
        <v>89.016393442623027</v>
      </c>
      <c r="S157" s="375">
        <f t="shared" si="150"/>
        <v>13</v>
      </c>
      <c r="T157" s="500"/>
      <c r="U157" s="375">
        <v>16</v>
      </c>
      <c r="V157" s="375">
        <v>1429.8113207547178</v>
      </c>
      <c r="W157" s="377">
        <f t="shared" si="151"/>
        <v>89.363207547169864</v>
      </c>
      <c r="X157" s="375">
        <f t="shared" si="152"/>
        <v>13</v>
      </c>
      <c r="Y157" s="500"/>
      <c r="Z157" s="375">
        <v>16</v>
      </c>
      <c r="AA157" s="375">
        <v>1421.2500000000005</v>
      </c>
      <c r="AB157" s="377">
        <f t="shared" si="153"/>
        <v>88.828125000000028</v>
      </c>
      <c r="AC157" s="375">
        <f t="shared" si="154"/>
        <v>13</v>
      </c>
      <c r="AD157" s="500"/>
      <c r="AE157" s="375">
        <v>16</v>
      </c>
      <c r="AF157" s="375">
        <v>1431.2500000000005</v>
      </c>
      <c r="AG157" s="377">
        <f t="shared" si="155"/>
        <v>89.453125000000028</v>
      </c>
      <c r="AH157" s="375">
        <f t="shared" si="156"/>
        <v>13</v>
      </c>
      <c r="AI157" s="500"/>
      <c r="AJ157" s="375">
        <v>16</v>
      </c>
      <c r="AK157" s="375">
        <v>1428.0000000000005</v>
      </c>
      <c r="AL157" s="377">
        <f t="shared" si="157"/>
        <v>89.250000000000028</v>
      </c>
      <c r="AM157" s="375">
        <f t="shared" si="158"/>
        <v>13</v>
      </c>
      <c r="AN157" s="500"/>
      <c r="AO157" s="375">
        <v>16</v>
      </c>
      <c r="AP157" s="375">
        <v>1420.7142857142869</v>
      </c>
      <c r="AQ157" s="377">
        <f t="shared" si="159"/>
        <v>88.794642857142932</v>
      </c>
      <c r="AR157" s="375">
        <f t="shared" si="160"/>
        <v>13</v>
      </c>
      <c r="AS157" s="500"/>
      <c r="AT157" s="375">
        <v>16</v>
      </c>
      <c r="AU157" s="375">
        <v>1437.8947368421063</v>
      </c>
      <c r="AV157" s="377">
        <f t="shared" si="161"/>
        <v>89.868421052631646</v>
      </c>
      <c r="AW157" s="375">
        <f t="shared" si="162"/>
        <v>13</v>
      </c>
      <c r="AX157" s="500"/>
    </row>
    <row r="158" spans="2:50" hidden="1" x14ac:dyDescent="0.2">
      <c r="B158" s="506"/>
      <c r="C158" s="380">
        <v>12</v>
      </c>
      <c r="D158" s="375" t="s">
        <v>674</v>
      </c>
      <c r="E158" s="375">
        <v>16</v>
      </c>
      <c r="F158" s="375">
        <v>2000</v>
      </c>
      <c r="G158" s="377">
        <f t="shared" si="147"/>
        <v>125</v>
      </c>
      <c r="H158" s="500"/>
      <c r="I158" s="172">
        <f t="shared" si="163"/>
        <v>16</v>
      </c>
      <c r="J158" s="172">
        <f t="shared" si="164"/>
        <v>1909.0673931981339</v>
      </c>
      <c r="K158" s="374">
        <f t="shared" si="165"/>
        <v>119.31671207488337</v>
      </c>
      <c r="L158" s="508"/>
      <c r="M158" s="172">
        <f t="shared" si="148"/>
        <v>6</v>
      </c>
      <c r="N158" s="501"/>
      <c r="O158" s="501"/>
      <c r="P158" s="375">
        <v>16</v>
      </c>
      <c r="Q158" s="375">
        <v>1931.3513513513499</v>
      </c>
      <c r="R158" s="377">
        <f t="shared" si="149"/>
        <v>120.70945945945937</v>
      </c>
      <c r="S158" s="375">
        <f t="shared" si="150"/>
        <v>6</v>
      </c>
      <c r="T158" s="500"/>
      <c r="U158" s="375">
        <v>16</v>
      </c>
      <c r="V158" s="375">
        <v>1891.9354838709671</v>
      </c>
      <c r="W158" s="377">
        <f t="shared" si="151"/>
        <v>118.24596774193544</v>
      </c>
      <c r="X158" s="375">
        <f t="shared" si="152"/>
        <v>8</v>
      </c>
      <c r="Y158" s="500"/>
      <c r="Z158" s="375">
        <v>16</v>
      </c>
      <c r="AA158" s="375">
        <v>1900.8695652173913</v>
      </c>
      <c r="AB158" s="377">
        <f t="shared" si="153"/>
        <v>118.80434782608695</v>
      </c>
      <c r="AC158" s="375">
        <f t="shared" si="154"/>
        <v>7</v>
      </c>
      <c r="AD158" s="500"/>
      <c r="AE158" s="375">
        <v>16</v>
      </c>
      <c r="AF158" s="375">
        <v>1918.0952380952376</v>
      </c>
      <c r="AG158" s="377">
        <f t="shared" si="155"/>
        <v>119.88095238095235</v>
      </c>
      <c r="AH158" s="375">
        <f t="shared" si="156"/>
        <v>6</v>
      </c>
      <c r="AI158" s="500"/>
      <c r="AJ158" s="375">
        <v>16</v>
      </c>
      <c r="AK158" s="375">
        <v>1912.0588235294117</v>
      </c>
      <c r="AL158" s="377">
        <f t="shared" si="157"/>
        <v>119.50367647058823</v>
      </c>
      <c r="AM158" s="375">
        <f t="shared" si="158"/>
        <v>7</v>
      </c>
      <c r="AN158" s="500"/>
      <c r="AO158" s="375">
        <v>16</v>
      </c>
      <c r="AP158" s="375">
        <v>1915.16129032258</v>
      </c>
      <c r="AQ158" s="377">
        <f t="shared" si="159"/>
        <v>119.69758064516125</v>
      </c>
      <c r="AR158" s="375">
        <f t="shared" si="160"/>
        <v>6</v>
      </c>
      <c r="AS158" s="500"/>
      <c r="AT158" s="375">
        <v>16</v>
      </c>
      <c r="AU158" s="375">
        <v>1893.9999999999991</v>
      </c>
      <c r="AV158" s="377">
        <f t="shared" si="161"/>
        <v>118.37499999999994</v>
      </c>
      <c r="AW158" s="375">
        <f t="shared" si="162"/>
        <v>7</v>
      </c>
      <c r="AX158" s="500"/>
    </row>
    <row r="159" spans="2:50" hidden="1" x14ac:dyDescent="0.2">
      <c r="B159" s="506"/>
      <c r="C159" s="380">
        <v>13</v>
      </c>
      <c r="D159" s="375" t="s">
        <v>695</v>
      </c>
      <c r="E159" s="375">
        <v>17</v>
      </c>
      <c r="F159" s="375">
        <v>2000</v>
      </c>
      <c r="G159" s="377">
        <f t="shared" si="147"/>
        <v>117.64705882352941</v>
      </c>
      <c r="H159" s="500"/>
      <c r="I159" s="172">
        <f t="shared" si="163"/>
        <v>17</v>
      </c>
      <c r="J159" s="172">
        <f t="shared" si="164"/>
        <v>1900.3918678035536</v>
      </c>
      <c r="K159" s="374">
        <f t="shared" si="165"/>
        <v>111.78775692962081</v>
      </c>
      <c r="L159" s="508"/>
      <c r="M159" s="172">
        <f t="shared" si="148"/>
        <v>11</v>
      </c>
      <c r="N159" s="501"/>
      <c r="O159" s="501"/>
      <c r="P159" s="375">
        <v>17</v>
      </c>
      <c r="Q159" s="375">
        <v>1904.2424242424249</v>
      </c>
      <c r="R159" s="377">
        <f t="shared" si="149"/>
        <v>112.01426024955441</v>
      </c>
      <c r="S159" s="375">
        <f t="shared" si="150"/>
        <v>10</v>
      </c>
      <c r="T159" s="500"/>
      <c r="U159" s="375">
        <v>17</v>
      </c>
      <c r="V159" s="375">
        <v>1906.5168539325841</v>
      </c>
      <c r="W159" s="377">
        <f t="shared" si="151"/>
        <v>112.14805023132848</v>
      </c>
      <c r="X159" s="375">
        <f t="shared" si="152"/>
        <v>10</v>
      </c>
      <c r="Y159" s="500"/>
      <c r="Z159" s="375">
        <v>17</v>
      </c>
      <c r="AA159" s="375">
        <v>1905.7425742574248</v>
      </c>
      <c r="AB159" s="377">
        <f t="shared" si="153"/>
        <v>112.10250436808381</v>
      </c>
      <c r="AC159" s="375">
        <f t="shared" si="154"/>
        <v>10</v>
      </c>
      <c r="AD159" s="500"/>
      <c r="AE159" s="375">
        <v>17</v>
      </c>
      <c r="AF159" s="375">
        <v>1902.4390243902433</v>
      </c>
      <c r="AG159" s="377">
        <f t="shared" si="155"/>
        <v>111.90817790530843</v>
      </c>
      <c r="AH159" s="375">
        <f t="shared" si="156"/>
        <v>11</v>
      </c>
      <c r="AI159" s="500"/>
      <c r="AJ159" s="375">
        <v>17</v>
      </c>
      <c r="AK159" s="375">
        <v>1893.2307692307688</v>
      </c>
      <c r="AL159" s="377">
        <f t="shared" si="157"/>
        <v>111.36651583710405</v>
      </c>
      <c r="AM159" s="375">
        <f t="shared" si="158"/>
        <v>11</v>
      </c>
      <c r="AN159" s="500"/>
      <c r="AO159" s="375">
        <v>17</v>
      </c>
      <c r="AP159" s="375">
        <v>1892.5714285714289</v>
      </c>
      <c r="AQ159" s="377">
        <f t="shared" si="159"/>
        <v>111.32773109243699</v>
      </c>
      <c r="AR159" s="375">
        <f t="shared" si="160"/>
        <v>11</v>
      </c>
      <c r="AS159" s="500"/>
      <c r="AT159" s="375">
        <v>17</v>
      </c>
      <c r="AU159" s="375">
        <v>1897.9999999999991</v>
      </c>
      <c r="AV159" s="377">
        <f t="shared" si="161"/>
        <v>111.64705882352936</v>
      </c>
      <c r="AW159" s="375">
        <f t="shared" si="162"/>
        <v>11</v>
      </c>
      <c r="AX159" s="500"/>
    </row>
    <row r="160" spans="2:50" hidden="1" x14ac:dyDescent="0.2">
      <c r="B160" s="506"/>
      <c r="C160" s="380">
        <v>14</v>
      </c>
      <c r="D160" s="375"/>
      <c r="E160" s="375"/>
      <c r="F160" s="375"/>
      <c r="G160" s="377"/>
      <c r="H160" s="500"/>
      <c r="I160" s="172" t="str">
        <f t="shared" si="163"/>
        <v/>
      </c>
      <c r="J160" s="172" t="str">
        <f t="shared" si="164"/>
        <v/>
      </c>
      <c r="K160" s="374" t="str">
        <f t="shared" si="165"/>
        <v/>
      </c>
      <c r="L160" s="508"/>
      <c r="M160" s="172" t="str">
        <f t="shared" si="148"/>
        <v/>
      </c>
      <c r="N160" s="501"/>
      <c r="O160" s="501"/>
      <c r="P160" s="375"/>
      <c r="Q160" s="375"/>
      <c r="R160" s="377" t="str">
        <f t="shared" si="149"/>
        <v/>
      </c>
      <c r="S160" s="375" t="str">
        <f t="shared" si="150"/>
        <v/>
      </c>
      <c r="T160" s="500"/>
      <c r="U160" s="375"/>
      <c r="V160" s="375"/>
      <c r="W160" s="377" t="str">
        <f t="shared" si="151"/>
        <v/>
      </c>
      <c r="X160" s="375" t="str">
        <f t="shared" si="152"/>
        <v/>
      </c>
      <c r="Y160" s="500"/>
      <c r="Z160" s="375"/>
      <c r="AA160" s="375"/>
      <c r="AB160" s="377" t="str">
        <f t="shared" si="153"/>
        <v/>
      </c>
      <c r="AC160" s="375" t="str">
        <f t="shared" si="154"/>
        <v/>
      </c>
      <c r="AD160" s="500"/>
      <c r="AE160" s="375"/>
      <c r="AF160" s="375"/>
      <c r="AG160" s="377" t="str">
        <f t="shared" si="155"/>
        <v/>
      </c>
      <c r="AH160" s="375" t="str">
        <f t="shared" si="156"/>
        <v/>
      </c>
      <c r="AI160" s="500"/>
      <c r="AJ160" s="375"/>
      <c r="AK160" s="375"/>
      <c r="AL160" s="377" t="str">
        <f t="shared" si="157"/>
        <v/>
      </c>
      <c r="AM160" s="375" t="str">
        <f t="shared" si="158"/>
        <v/>
      </c>
      <c r="AN160" s="500"/>
      <c r="AO160" s="375"/>
      <c r="AP160" s="375"/>
      <c r="AQ160" s="377" t="str">
        <f t="shared" si="159"/>
        <v/>
      </c>
      <c r="AR160" s="375" t="str">
        <f t="shared" si="160"/>
        <v/>
      </c>
      <c r="AS160" s="500"/>
      <c r="AT160" s="375"/>
      <c r="AU160" s="375"/>
      <c r="AV160" s="377" t="str">
        <f t="shared" si="161"/>
        <v/>
      </c>
      <c r="AW160" s="375" t="str">
        <f t="shared" si="162"/>
        <v/>
      </c>
      <c r="AX160" s="500"/>
    </row>
    <row r="161" spans="2:50" hidden="1" x14ac:dyDescent="0.2">
      <c r="B161" s="506"/>
      <c r="C161" s="380">
        <v>15</v>
      </c>
      <c r="D161" s="375"/>
      <c r="E161" s="375"/>
      <c r="F161" s="375"/>
      <c r="G161" s="377"/>
      <c r="H161" s="500"/>
      <c r="I161" s="172" t="str">
        <f t="shared" si="163"/>
        <v/>
      </c>
      <c r="J161" s="172" t="str">
        <f t="shared" si="164"/>
        <v/>
      </c>
      <c r="K161" s="374" t="str">
        <f t="shared" si="165"/>
        <v/>
      </c>
      <c r="L161" s="509"/>
      <c r="M161" s="172" t="str">
        <f t="shared" si="148"/>
        <v/>
      </c>
      <c r="N161" s="501"/>
      <c r="O161" s="501"/>
      <c r="P161" s="375"/>
      <c r="Q161" s="375"/>
      <c r="R161" s="377" t="str">
        <f t="shared" si="149"/>
        <v/>
      </c>
      <c r="S161" s="375" t="str">
        <f t="shared" si="150"/>
        <v/>
      </c>
      <c r="T161" s="500"/>
      <c r="U161" s="375"/>
      <c r="V161" s="375"/>
      <c r="W161" s="377" t="str">
        <f t="shared" si="151"/>
        <v/>
      </c>
      <c r="X161" s="375" t="str">
        <f t="shared" si="152"/>
        <v/>
      </c>
      <c r="Y161" s="500"/>
      <c r="Z161" s="375"/>
      <c r="AA161" s="375"/>
      <c r="AB161" s="377" t="str">
        <f t="shared" si="153"/>
        <v/>
      </c>
      <c r="AC161" s="375" t="str">
        <f t="shared" si="154"/>
        <v/>
      </c>
      <c r="AD161" s="500"/>
      <c r="AE161" s="375"/>
      <c r="AF161" s="375"/>
      <c r="AG161" s="377" t="str">
        <f t="shared" si="155"/>
        <v/>
      </c>
      <c r="AH161" s="375" t="str">
        <f t="shared" si="156"/>
        <v/>
      </c>
      <c r="AI161" s="500"/>
      <c r="AJ161" s="375"/>
      <c r="AK161" s="375"/>
      <c r="AL161" s="377" t="str">
        <f t="shared" si="157"/>
        <v/>
      </c>
      <c r="AM161" s="375" t="str">
        <f t="shared" si="158"/>
        <v/>
      </c>
      <c r="AN161" s="500"/>
      <c r="AO161" s="375"/>
      <c r="AP161" s="375"/>
      <c r="AQ161" s="377" t="str">
        <f t="shared" si="159"/>
        <v/>
      </c>
      <c r="AR161" s="375" t="str">
        <f t="shared" si="160"/>
        <v/>
      </c>
      <c r="AS161" s="500"/>
      <c r="AT161" s="375"/>
      <c r="AU161" s="375"/>
      <c r="AV161" s="377" t="str">
        <f t="shared" si="161"/>
        <v/>
      </c>
      <c r="AW161" s="375" t="str">
        <f t="shared" si="162"/>
        <v/>
      </c>
      <c r="AX161" s="500"/>
    </row>
    <row r="162" spans="2:50" ht="15.75" hidden="1" x14ac:dyDescent="0.2">
      <c r="B162" s="510" t="s">
        <v>169</v>
      </c>
      <c r="C162" s="511"/>
      <c r="D162" s="511"/>
      <c r="E162" s="511"/>
      <c r="F162" s="511"/>
      <c r="G162" s="511"/>
      <c r="H162" s="512"/>
      <c r="I162" s="207"/>
      <c r="J162" s="207"/>
      <c r="K162" s="207"/>
      <c r="L162" s="207"/>
      <c r="M162" s="207"/>
      <c r="N162" s="501" t="s">
        <v>161</v>
      </c>
      <c r="O162" s="514" t="s">
        <v>106</v>
      </c>
      <c r="P162" s="516">
        <f>AT142+1</f>
        <v>45923</v>
      </c>
      <c r="Q162" s="506"/>
      <c r="R162" s="506"/>
      <c r="S162" s="506"/>
      <c r="T162" s="506"/>
      <c r="U162" s="516">
        <f>P162+1</f>
        <v>45924</v>
      </c>
      <c r="V162" s="506"/>
      <c r="W162" s="506"/>
      <c r="X162" s="506"/>
      <c r="Y162" s="506"/>
      <c r="Z162" s="516">
        <f>U162+1</f>
        <v>45925</v>
      </c>
      <c r="AA162" s="506"/>
      <c r="AB162" s="506"/>
      <c r="AC162" s="506"/>
      <c r="AD162" s="506"/>
      <c r="AE162" s="516">
        <f>Z162+1</f>
        <v>45926</v>
      </c>
      <c r="AF162" s="506"/>
      <c r="AG162" s="506"/>
      <c r="AH162" s="506"/>
      <c r="AI162" s="506"/>
      <c r="AJ162" s="516">
        <f>AE162+1</f>
        <v>45927</v>
      </c>
      <c r="AK162" s="506"/>
      <c r="AL162" s="506"/>
      <c r="AM162" s="506"/>
      <c r="AN162" s="506"/>
      <c r="AO162" s="516">
        <f>AJ162+1</f>
        <v>45928</v>
      </c>
      <c r="AP162" s="506"/>
      <c r="AQ162" s="506"/>
      <c r="AR162" s="506"/>
      <c r="AS162" s="506"/>
      <c r="AT162" s="516">
        <f>AO162+1</f>
        <v>45929</v>
      </c>
      <c r="AU162" s="506"/>
      <c r="AV162" s="506"/>
      <c r="AW162" s="506"/>
      <c r="AX162" s="506"/>
    </row>
    <row r="163" spans="2:50" ht="15.75" hidden="1" x14ac:dyDescent="0.2">
      <c r="B163" s="513"/>
      <c r="C163" s="513"/>
      <c r="D163" s="513"/>
      <c r="E163" s="513"/>
      <c r="F163" s="513"/>
      <c r="G163" s="513"/>
      <c r="H163" s="513"/>
      <c r="I163" s="207"/>
      <c r="J163" s="207"/>
      <c r="K163" s="207"/>
      <c r="L163" s="207"/>
      <c r="M163" s="207"/>
      <c r="N163" s="501"/>
      <c r="O163" s="515"/>
      <c r="P163" s="516" t="s">
        <v>120</v>
      </c>
      <c r="Q163" s="506"/>
      <c r="R163" s="506"/>
      <c r="S163" s="506"/>
      <c r="T163" s="506"/>
      <c r="U163" s="516" t="s">
        <v>114</v>
      </c>
      <c r="V163" s="506"/>
      <c r="W163" s="506"/>
      <c r="X163" s="506"/>
      <c r="Y163" s="506"/>
      <c r="Z163" s="516" t="s">
        <v>115</v>
      </c>
      <c r="AA163" s="506"/>
      <c r="AB163" s="506"/>
      <c r="AC163" s="506"/>
      <c r="AD163" s="506"/>
      <c r="AE163" s="516" t="s">
        <v>116</v>
      </c>
      <c r="AF163" s="506"/>
      <c r="AG163" s="506"/>
      <c r="AH163" s="506"/>
      <c r="AI163" s="506"/>
      <c r="AJ163" s="516" t="s">
        <v>117</v>
      </c>
      <c r="AK163" s="506"/>
      <c r="AL163" s="506"/>
      <c r="AM163" s="506"/>
      <c r="AN163" s="506"/>
      <c r="AO163" s="516" t="s">
        <v>118</v>
      </c>
      <c r="AP163" s="506"/>
      <c r="AQ163" s="506"/>
      <c r="AR163" s="506"/>
      <c r="AS163" s="506"/>
      <c r="AT163" s="516" t="s">
        <v>119</v>
      </c>
      <c r="AU163" s="506"/>
      <c r="AV163" s="506"/>
      <c r="AW163" s="506"/>
      <c r="AX163" s="506"/>
    </row>
    <row r="164" spans="2:50" hidden="1" x14ac:dyDescent="0.2">
      <c r="B164" s="501" t="s">
        <v>157</v>
      </c>
      <c r="C164" s="501" t="s">
        <v>149</v>
      </c>
      <c r="D164" s="501"/>
      <c r="E164" s="501" t="s">
        <v>151</v>
      </c>
      <c r="F164" s="501"/>
      <c r="G164" s="501"/>
      <c r="H164" s="502" t="s">
        <v>158</v>
      </c>
      <c r="I164" s="505" t="s">
        <v>227</v>
      </c>
      <c r="J164" s="505"/>
      <c r="K164" s="505"/>
      <c r="L164" s="505" t="s">
        <v>158</v>
      </c>
      <c r="M164" s="505" t="s">
        <v>170</v>
      </c>
      <c r="N164" s="501"/>
      <c r="O164" s="501" t="s">
        <v>160</v>
      </c>
      <c r="P164" s="497" t="s">
        <v>154</v>
      </c>
      <c r="Q164" s="498"/>
      <c r="R164" s="498"/>
      <c r="S164" s="499"/>
      <c r="T164" s="501" t="s">
        <v>158</v>
      </c>
      <c r="U164" s="497" t="s">
        <v>154</v>
      </c>
      <c r="V164" s="498"/>
      <c r="W164" s="498"/>
      <c r="X164" s="499"/>
      <c r="Y164" s="501" t="s">
        <v>158</v>
      </c>
      <c r="Z164" s="497" t="s">
        <v>154</v>
      </c>
      <c r="AA164" s="498"/>
      <c r="AB164" s="498"/>
      <c r="AC164" s="499"/>
      <c r="AD164" s="501" t="s">
        <v>158</v>
      </c>
      <c r="AE164" s="497" t="s">
        <v>154</v>
      </c>
      <c r="AF164" s="498"/>
      <c r="AG164" s="498"/>
      <c r="AH164" s="499"/>
      <c r="AI164" s="501" t="s">
        <v>158</v>
      </c>
      <c r="AJ164" s="497" t="s">
        <v>154</v>
      </c>
      <c r="AK164" s="498"/>
      <c r="AL164" s="498"/>
      <c r="AM164" s="499"/>
      <c r="AN164" s="501" t="s">
        <v>158</v>
      </c>
      <c r="AO164" s="497" t="s">
        <v>154</v>
      </c>
      <c r="AP164" s="498"/>
      <c r="AQ164" s="498"/>
      <c r="AR164" s="499"/>
      <c r="AS164" s="501" t="s">
        <v>158</v>
      </c>
      <c r="AT164" s="497" t="s">
        <v>154</v>
      </c>
      <c r="AU164" s="498"/>
      <c r="AV164" s="498"/>
      <c r="AW164" s="499"/>
      <c r="AX164" s="501" t="s">
        <v>158</v>
      </c>
    </row>
    <row r="165" spans="2:50" hidden="1" x14ac:dyDescent="0.2">
      <c r="B165" s="501"/>
      <c r="C165" s="501"/>
      <c r="D165" s="501"/>
      <c r="E165" s="501" t="s">
        <v>150</v>
      </c>
      <c r="F165" s="501"/>
      <c r="G165" s="501"/>
      <c r="H165" s="503"/>
      <c r="I165" s="505" t="s">
        <v>150</v>
      </c>
      <c r="J165" s="505"/>
      <c r="K165" s="505"/>
      <c r="L165" s="505"/>
      <c r="M165" s="505"/>
      <c r="N165" s="501"/>
      <c r="O165" s="501"/>
      <c r="P165" s="497" t="s">
        <v>155</v>
      </c>
      <c r="Q165" s="498"/>
      <c r="R165" s="498"/>
      <c r="S165" s="499"/>
      <c r="T165" s="501"/>
      <c r="U165" s="497" t="s">
        <v>155</v>
      </c>
      <c r="V165" s="498"/>
      <c r="W165" s="498"/>
      <c r="X165" s="499"/>
      <c r="Y165" s="501"/>
      <c r="Z165" s="497" t="s">
        <v>155</v>
      </c>
      <c r="AA165" s="498"/>
      <c r="AB165" s="498"/>
      <c r="AC165" s="499"/>
      <c r="AD165" s="501"/>
      <c r="AE165" s="497" t="s">
        <v>155</v>
      </c>
      <c r="AF165" s="498"/>
      <c r="AG165" s="498"/>
      <c r="AH165" s="499"/>
      <c r="AI165" s="501"/>
      <c r="AJ165" s="497" t="s">
        <v>155</v>
      </c>
      <c r="AK165" s="498"/>
      <c r="AL165" s="498"/>
      <c r="AM165" s="499"/>
      <c r="AN165" s="501"/>
      <c r="AO165" s="497" t="s">
        <v>155</v>
      </c>
      <c r="AP165" s="498"/>
      <c r="AQ165" s="498"/>
      <c r="AR165" s="499"/>
      <c r="AS165" s="501"/>
      <c r="AT165" s="497" t="s">
        <v>155</v>
      </c>
      <c r="AU165" s="498"/>
      <c r="AV165" s="498"/>
      <c r="AW165" s="499"/>
      <c r="AX165" s="501"/>
    </row>
    <row r="166" spans="2:50" hidden="1" x14ac:dyDescent="0.2">
      <c r="B166" s="501"/>
      <c r="C166" s="501"/>
      <c r="D166" s="501"/>
      <c r="E166" s="376" t="s">
        <v>152</v>
      </c>
      <c r="F166" s="376" t="s">
        <v>153</v>
      </c>
      <c r="G166" s="376" t="s">
        <v>156</v>
      </c>
      <c r="H166" s="504"/>
      <c r="I166" s="373" t="s">
        <v>152</v>
      </c>
      <c r="J166" s="373" t="s">
        <v>153</v>
      </c>
      <c r="K166" s="373" t="s">
        <v>156</v>
      </c>
      <c r="L166" s="505"/>
      <c r="M166" s="505"/>
      <c r="N166" s="501"/>
      <c r="O166" s="501"/>
      <c r="P166" s="376" t="s">
        <v>152</v>
      </c>
      <c r="Q166" s="376" t="s">
        <v>153</v>
      </c>
      <c r="R166" s="376" t="s">
        <v>156</v>
      </c>
      <c r="S166" s="376" t="s">
        <v>170</v>
      </c>
      <c r="T166" s="501"/>
      <c r="U166" s="376" t="s">
        <v>152</v>
      </c>
      <c r="V166" s="376" t="s">
        <v>153</v>
      </c>
      <c r="W166" s="376" t="s">
        <v>156</v>
      </c>
      <c r="X166" s="376" t="s">
        <v>170</v>
      </c>
      <c r="Y166" s="501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01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01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01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01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01"/>
    </row>
    <row r="167" spans="2:50" hidden="1" x14ac:dyDescent="0.2">
      <c r="B167" s="506" t="s">
        <v>137</v>
      </c>
      <c r="C167" s="380">
        <v>1</v>
      </c>
      <c r="D167" s="375" t="s">
        <v>413</v>
      </c>
      <c r="E167" s="375">
        <v>16</v>
      </c>
      <c r="F167" s="375">
        <v>2000</v>
      </c>
      <c r="G167" s="377">
        <f>F167/E167</f>
        <v>125</v>
      </c>
      <c r="H167" s="500">
        <f>AVERAGE(G167:G181)</f>
        <v>121.94520520758913</v>
      </c>
      <c r="I167" s="172">
        <f t="shared" ref="I167:I169" si="166">IFERROR(AVERAGE(P167,U167,Z167,AE167,AJ167,AO167,AT167),"")</f>
        <v>16</v>
      </c>
      <c r="J167" s="172">
        <f t="shared" ref="J167:J169" si="167">IFERROR(AVERAGE(Q167,V167,AA167,AF167,AK167,AP167,AU167),"")</f>
        <v>1928.7921796284475</v>
      </c>
      <c r="K167" s="374">
        <f t="shared" ref="K167:K169" si="168">IFERROR(AVERAGE(R167,W167,AB167,AG167,AL167,AQ167,AV167),"")</f>
        <v>120.54951122677797</v>
      </c>
      <c r="L167" s="507">
        <f>IFERROR(AVERAGE(K167:K181),"-")</f>
        <v>116.98726872235746</v>
      </c>
      <c r="M167" s="172">
        <f>IFERROR(RANK(K167, K$167:K$181),"")</f>
        <v>5</v>
      </c>
      <c r="N167" s="501"/>
      <c r="O167" s="501"/>
      <c r="P167" s="375">
        <v>16</v>
      </c>
      <c r="Q167" s="375">
        <v>1916.363636363634</v>
      </c>
      <c r="R167" s="377">
        <f>IFERROR(Q167/P167,"")</f>
        <v>119.77272727272712</v>
      </c>
      <c r="S167" s="375">
        <f>IFERROR(RANK(R167, R$167:R$181),"")</f>
        <v>7</v>
      </c>
      <c r="T167" s="500">
        <f>AVERAGE(R167:R181)</f>
        <v>117.04265269219573</v>
      </c>
      <c r="U167" s="375">
        <v>16</v>
      </c>
      <c r="V167" s="375">
        <v>1929.6774193548354</v>
      </c>
      <c r="W167" s="377">
        <f>IFERROR(V167/U167,"")</f>
        <v>120.60483870967721</v>
      </c>
      <c r="X167" s="375">
        <f>IFERROR(RANK(W167, W$167:W$181),"")</f>
        <v>5</v>
      </c>
      <c r="Y167" s="500">
        <f>AVERAGE(W167:W181)</f>
        <v>116.93448775333985</v>
      </c>
      <c r="Z167" s="375">
        <v>16</v>
      </c>
      <c r="AA167" s="375">
        <v>1915.1999999999946</v>
      </c>
      <c r="AB167" s="377">
        <f>IFERROR(AA167/Z167,"")</f>
        <v>119.69999999999966</v>
      </c>
      <c r="AC167" s="375">
        <f>IFERROR(RANK(AB167, AB$167:AB$181),"")</f>
        <v>6</v>
      </c>
      <c r="AD167" s="500">
        <f>AVERAGE(AB167:AB181)</f>
        <v>116.82116164330158</v>
      </c>
      <c r="AE167" s="375">
        <v>16</v>
      </c>
      <c r="AF167" s="375">
        <v>1977.1428571428642</v>
      </c>
      <c r="AG167" s="377">
        <f>IFERROR(AF167/AE167,"")</f>
        <v>123.57142857142901</v>
      </c>
      <c r="AH167" s="375">
        <f>IFERROR(RANK(AG167, AG$167:AG$181),"")</f>
        <v>5</v>
      </c>
      <c r="AI167" s="500">
        <f>AVERAGE(AG167:AG181)</f>
        <v>117.33889689446276</v>
      </c>
      <c r="AJ167" s="375">
        <v>16</v>
      </c>
      <c r="AK167" s="375">
        <v>1924.7999999999943</v>
      </c>
      <c r="AL167" s="377">
        <f>IFERROR(AK167/AJ167,"")</f>
        <v>120.29999999999964</v>
      </c>
      <c r="AM167" s="375">
        <f>IFERROR(RANK(AL167, AL$167:AL$181),"")</f>
        <v>5</v>
      </c>
      <c r="AN167" s="500">
        <f>AVERAGE(AL167:AL181)</f>
        <v>117.15967618527186</v>
      </c>
      <c r="AO167" s="375">
        <v>16</v>
      </c>
      <c r="AP167" s="375">
        <v>1930.7142857142817</v>
      </c>
      <c r="AQ167" s="377">
        <f>IFERROR(AP167/AO167,"")</f>
        <v>120.66964285714261</v>
      </c>
      <c r="AR167" s="375">
        <f>IFERROR(RANK(AQ167, AQ$167:AQ$181),"")</f>
        <v>5</v>
      </c>
      <c r="AS167" s="500">
        <f>AVERAGE(AQ167:AQ181)</f>
        <v>116.85304449479476</v>
      </c>
      <c r="AT167" s="375">
        <v>16</v>
      </c>
      <c r="AU167" s="375">
        <v>1907.647058823527</v>
      </c>
      <c r="AV167" s="377">
        <f>IFERROR(AU167/AT167,"")</f>
        <v>119.22794117647044</v>
      </c>
      <c r="AW167" s="375">
        <f>IFERROR(RANK(AV167, AV$167:AV$181),"")</f>
        <v>7</v>
      </c>
      <c r="AX167" s="500">
        <f>AVERAGE(AV167:AV181)</f>
        <v>116.76096139313556</v>
      </c>
    </row>
    <row r="168" spans="2:50" hidden="1" x14ac:dyDescent="0.2">
      <c r="B168" s="506"/>
      <c r="C168" s="380">
        <v>2</v>
      </c>
      <c r="D168" s="375" t="s">
        <v>414</v>
      </c>
      <c r="E168" s="375">
        <v>15</v>
      </c>
      <c r="F168" s="375">
        <v>2000</v>
      </c>
      <c r="G168" s="377">
        <f t="shared" ref="G168:G179" si="169">F168/E168</f>
        <v>133.33333333333334</v>
      </c>
      <c r="H168" s="500"/>
      <c r="I168" s="172">
        <f t="shared" si="166"/>
        <v>15</v>
      </c>
      <c r="J168" s="172">
        <f t="shared" si="167"/>
        <v>1918.2924459662456</v>
      </c>
      <c r="K168" s="374">
        <f t="shared" si="168"/>
        <v>127.88616306441635</v>
      </c>
      <c r="L168" s="508"/>
      <c r="M168" s="172">
        <f t="shared" ref="M168:M181" si="170">IFERROR(RANK(K168, K$167:K$181),"")</f>
        <v>2</v>
      </c>
      <c r="N168" s="501"/>
      <c r="O168" s="501"/>
      <c r="P168" s="375">
        <v>15</v>
      </c>
      <c r="Q168" s="375">
        <v>1928.4507042253499</v>
      </c>
      <c r="R168" s="377">
        <f t="shared" ref="R168:R181" si="171">IFERROR(Q168/P168,"")</f>
        <v>128.56338028169</v>
      </c>
      <c r="S168" s="375">
        <f t="shared" ref="S168:S181" si="172">IFERROR(RANK(R168, R$167:R$181),"")</f>
        <v>2</v>
      </c>
      <c r="T168" s="500"/>
      <c r="U168" s="375">
        <v>15</v>
      </c>
      <c r="V168" s="375">
        <v>1910.7042253521108</v>
      </c>
      <c r="W168" s="377">
        <f t="shared" ref="W168:W181" si="173">IFERROR(V168/U168,"")</f>
        <v>127.38028169014072</v>
      </c>
      <c r="X168" s="375">
        <f t="shared" ref="X168:X181" si="174">IFERROR(RANK(W168, W$167:W$181),"")</f>
        <v>2</v>
      </c>
      <c r="Y168" s="500"/>
      <c r="Z168" s="375">
        <v>15</v>
      </c>
      <c r="AA168" s="375">
        <v>1925.0847457627133</v>
      </c>
      <c r="AB168" s="377">
        <f t="shared" ref="AB168:AB181" si="175">IFERROR(AA168/Z168,"")</f>
        <v>128.33898305084756</v>
      </c>
      <c r="AC168" s="375">
        <f t="shared" ref="AC168:AC181" si="176">IFERROR(RANK(AB168, AB$167:AB$181),"")</f>
        <v>2</v>
      </c>
      <c r="AD168" s="500"/>
      <c r="AE168" s="375">
        <v>15</v>
      </c>
      <c r="AF168" s="375">
        <v>1924.7058823529419</v>
      </c>
      <c r="AG168" s="377">
        <f t="shared" ref="AG168:AG181" si="177">IFERROR(AF168/AE168,"")</f>
        <v>128.31372549019613</v>
      </c>
      <c r="AH168" s="375">
        <f t="shared" ref="AH168:AH181" si="178">IFERROR(RANK(AG168, AG$167:AG$181),"")</f>
        <v>2</v>
      </c>
      <c r="AI168" s="500"/>
      <c r="AJ168" s="375">
        <v>15</v>
      </c>
      <c r="AK168" s="375">
        <v>1910.5263157894751</v>
      </c>
      <c r="AL168" s="377">
        <f t="shared" ref="AL168:AL181" si="179">IFERROR(AK168/AJ168,"")</f>
        <v>127.36842105263167</v>
      </c>
      <c r="AM168" s="375">
        <f t="shared" ref="AM168:AM181" si="180">IFERROR(RANK(AL168, AL$167:AL$181),"")</f>
        <v>3</v>
      </c>
      <c r="AN168" s="500"/>
      <c r="AO168" s="375">
        <v>15</v>
      </c>
      <c r="AP168" s="375">
        <v>1915.5882352941153</v>
      </c>
      <c r="AQ168" s="377">
        <f t="shared" ref="AQ168:AQ181" si="181">IFERROR(AP168/AO168,"")</f>
        <v>127.70588235294102</v>
      </c>
      <c r="AR168" s="375">
        <f t="shared" ref="AR168:AR181" si="182">IFERROR(RANK(AQ168, AQ$167:AQ$181),"")</f>
        <v>3</v>
      </c>
      <c r="AS168" s="500"/>
      <c r="AT168" s="375">
        <v>15</v>
      </c>
      <c r="AU168" s="375">
        <v>1912.9870129870119</v>
      </c>
      <c r="AV168" s="377">
        <f t="shared" ref="AV168:AV181" si="183">IFERROR(AU168/AT168,"")</f>
        <v>127.53246753246746</v>
      </c>
      <c r="AW168" s="375">
        <f t="shared" ref="AW168:AW181" si="184">IFERROR(RANK(AV168, AV$167:AV$181),"")</f>
        <v>3</v>
      </c>
      <c r="AX168" s="500"/>
    </row>
    <row r="169" spans="2:50" hidden="1" x14ac:dyDescent="0.2">
      <c r="B169" s="506"/>
      <c r="C169" s="380">
        <v>3</v>
      </c>
      <c r="D169" s="375" t="s">
        <v>415</v>
      </c>
      <c r="E169" s="375">
        <v>17</v>
      </c>
      <c r="F169" s="375">
        <v>2000</v>
      </c>
      <c r="G169" s="377">
        <f t="shared" si="169"/>
        <v>117.64705882352941</v>
      </c>
      <c r="H169" s="500"/>
      <c r="I169" s="172">
        <f t="shared" si="166"/>
        <v>17</v>
      </c>
      <c r="J169" s="172">
        <f t="shared" si="167"/>
        <v>1925.0097598977579</v>
      </c>
      <c r="K169" s="374">
        <f t="shared" si="168"/>
        <v>113.23586822927989</v>
      </c>
      <c r="L169" s="508"/>
      <c r="M169" s="172">
        <f t="shared" si="170"/>
        <v>9</v>
      </c>
      <c r="N169" s="501"/>
      <c r="O169" s="501"/>
      <c r="P169" s="375">
        <v>17</v>
      </c>
      <c r="Q169" s="375">
        <v>1920.9677419354855</v>
      </c>
      <c r="R169" s="377">
        <f t="shared" si="171"/>
        <v>112.99810246679327</v>
      </c>
      <c r="S169" s="375">
        <f t="shared" si="172"/>
        <v>9</v>
      </c>
      <c r="T169" s="500"/>
      <c r="U169" s="375">
        <v>17</v>
      </c>
      <c r="V169" s="375">
        <v>1933.0000000000018</v>
      </c>
      <c r="W169" s="377">
        <f t="shared" si="173"/>
        <v>113.70588235294129</v>
      </c>
      <c r="X169" s="375">
        <f t="shared" si="174"/>
        <v>9</v>
      </c>
      <c r="Y169" s="500"/>
      <c r="Z169" s="375">
        <v>17</v>
      </c>
      <c r="AA169" s="375">
        <v>1933.0909090909104</v>
      </c>
      <c r="AB169" s="377">
        <f t="shared" si="175"/>
        <v>113.71122994652414</v>
      </c>
      <c r="AC169" s="375">
        <f t="shared" si="176"/>
        <v>9</v>
      </c>
      <c r="AD169" s="500"/>
      <c r="AE169" s="375">
        <v>17</v>
      </c>
      <c r="AF169" s="375">
        <v>1917.6923076923088</v>
      </c>
      <c r="AG169" s="377">
        <f t="shared" si="177"/>
        <v>112.80542986425345</v>
      </c>
      <c r="AH169" s="375">
        <f t="shared" si="178"/>
        <v>9</v>
      </c>
      <c r="AI169" s="500"/>
      <c r="AJ169" s="375">
        <v>17</v>
      </c>
      <c r="AK169" s="375">
        <v>1930.5263157894753</v>
      </c>
      <c r="AL169" s="377">
        <f t="shared" si="179"/>
        <v>113.56037151702796</v>
      </c>
      <c r="AM169" s="375">
        <f t="shared" si="180"/>
        <v>11</v>
      </c>
      <c r="AN169" s="500"/>
      <c r="AO169" s="375">
        <v>17</v>
      </c>
      <c r="AP169" s="375">
        <v>1918.0000000000018</v>
      </c>
      <c r="AQ169" s="377">
        <f t="shared" si="181"/>
        <v>112.82352941176481</v>
      </c>
      <c r="AR169" s="375">
        <f t="shared" si="182"/>
        <v>10</v>
      </c>
      <c r="AS169" s="500"/>
      <c r="AT169" s="375">
        <v>17</v>
      </c>
      <c r="AU169" s="375">
        <v>1921.7910447761219</v>
      </c>
      <c r="AV169" s="377">
        <f t="shared" si="183"/>
        <v>113.04653204565423</v>
      </c>
      <c r="AW169" s="375">
        <f t="shared" si="184"/>
        <v>9</v>
      </c>
      <c r="AX169" s="500"/>
    </row>
    <row r="170" spans="2:50" hidden="1" x14ac:dyDescent="0.2">
      <c r="B170" s="506"/>
      <c r="C170" s="380">
        <v>4</v>
      </c>
      <c r="D170" s="375" t="s">
        <v>416</v>
      </c>
      <c r="E170" s="375">
        <v>16</v>
      </c>
      <c r="F170" s="375">
        <v>2000</v>
      </c>
      <c r="G170" s="377">
        <f t="shared" si="169"/>
        <v>125</v>
      </c>
      <c r="H170" s="500"/>
      <c r="I170" s="172">
        <f>IFERROR(AVERAGE(P170,U170,Z170,AE170,AJ170,AO170,AT170),"")</f>
        <v>16</v>
      </c>
      <c r="J170" s="172">
        <f>IFERROR(AVERAGE(Q170,V170,AA170,AF170,AK170,AP170,AU170),"")</f>
        <v>1914.0905323626121</v>
      </c>
      <c r="K170" s="374">
        <f>IFERROR(AVERAGE(R170,W170,AB170,AG170,AL170,AQ170,AV170),"")</f>
        <v>119.63065827266325</v>
      </c>
      <c r="L170" s="508"/>
      <c r="M170" s="172">
        <f t="shared" si="170"/>
        <v>7</v>
      </c>
      <c r="N170" s="501"/>
      <c r="O170" s="501"/>
      <c r="P170" s="375">
        <v>16</v>
      </c>
      <c r="Q170" s="375">
        <v>1909.3750000000005</v>
      </c>
      <c r="R170" s="377">
        <f t="shared" si="171"/>
        <v>119.33593750000003</v>
      </c>
      <c r="S170" s="375">
        <f t="shared" si="172"/>
        <v>8</v>
      </c>
      <c r="T170" s="500"/>
      <c r="U170" s="375">
        <v>16</v>
      </c>
      <c r="V170" s="375">
        <v>1911.0638297872345</v>
      </c>
      <c r="W170" s="377">
        <f t="shared" si="173"/>
        <v>119.44148936170215</v>
      </c>
      <c r="X170" s="375">
        <f t="shared" si="174"/>
        <v>8</v>
      </c>
      <c r="Y170" s="500"/>
      <c r="Z170" s="375">
        <v>16</v>
      </c>
      <c r="AA170" s="375">
        <v>1920.6976744186045</v>
      </c>
      <c r="AB170" s="377">
        <f t="shared" si="175"/>
        <v>120.04360465116278</v>
      </c>
      <c r="AC170" s="375">
        <f t="shared" si="176"/>
        <v>5</v>
      </c>
      <c r="AD170" s="500"/>
      <c r="AE170" s="375">
        <v>16</v>
      </c>
      <c r="AF170" s="375">
        <v>1914.5454545454536</v>
      </c>
      <c r="AG170" s="377">
        <f t="shared" si="177"/>
        <v>119.65909090909085</v>
      </c>
      <c r="AH170" s="375">
        <f t="shared" si="178"/>
        <v>8</v>
      </c>
      <c r="AI170" s="500"/>
      <c r="AJ170" s="375">
        <v>16</v>
      </c>
      <c r="AK170" s="375">
        <v>1923.0379746835436</v>
      </c>
      <c r="AL170" s="377">
        <f t="shared" si="179"/>
        <v>120.18987341772147</v>
      </c>
      <c r="AM170" s="375">
        <f t="shared" si="180"/>
        <v>6</v>
      </c>
      <c r="AN170" s="500"/>
      <c r="AO170" s="375">
        <v>16</v>
      </c>
      <c r="AP170" s="375">
        <v>1912.4137931034479</v>
      </c>
      <c r="AQ170" s="377">
        <f t="shared" si="181"/>
        <v>119.52586206896549</v>
      </c>
      <c r="AR170" s="375">
        <f t="shared" si="182"/>
        <v>7</v>
      </c>
      <c r="AS170" s="500"/>
      <c r="AT170" s="375">
        <v>16</v>
      </c>
      <c r="AU170" s="375">
        <v>1907.5000000000005</v>
      </c>
      <c r="AV170" s="377">
        <f t="shared" si="183"/>
        <v>119.21875000000003</v>
      </c>
      <c r="AW170" s="375">
        <f t="shared" si="184"/>
        <v>8</v>
      </c>
      <c r="AX170" s="500"/>
    </row>
    <row r="171" spans="2:50" hidden="1" x14ac:dyDescent="0.2">
      <c r="B171" s="506"/>
      <c r="C171" s="380">
        <v>5</v>
      </c>
      <c r="D171" s="375" t="s">
        <v>417</v>
      </c>
      <c r="E171" s="375">
        <v>19</v>
      </c>
      <c r="F171" s="375">
        <v>2000</v>
      </c>
      <c r="G171" s="377">
        <f t="shared" si="169"/>
        <v>105.26315789473684</v>
      </c>
      <c r="H171" s="500"/>
      <c r="I171" s="172">
        <f t="shared" ref="I171:I181" si="185">IFERROR(AVERAGE(P171,U171,Z171,AE171,AJ171,AO171,AT171),"")</f>
        <v>19</v>
      </c>
      <c r="J171" s="172">
        <f t="shared" ref="J171:J181" si="186">IFERROR(AVERAGE(Q171,V171,AA171,AF171,AK171,AP171,AU171),"")</f>
        <v>1913.1582740305985</v>
      </c>
      <c r="K171" s="374">
        <f t="shared" ref="K171:K181" si="187">IFERROR(AVERAGE(R171,W171,AB171,AG171,AL171,AQ171,AV171),"")</f>
        <v>100.69254073845255</v>
      </c>
      <c r="L171" s="508"/>
      <c r="M171" s="172">
        <f t="shared" si="170"/>
        <v>12</v>
      </c>
      <c r="N171" s="501"/>
      <c r="O171" s="501"/>
      <c r="P171" s="375">
        <v>19</v>
      </c>
      <c r="Q171" s="375">
        <v>1921.8750000000005</v>
      </c>
      <c r="R171" s="377">
        <f t="shared" si="171"/>
        <v>101.15131578947371</v>
      </c>
      <c r="S171" s="375">
        <f t="shared" si="172"/>
        <v>12</v>
      </c>
      <c r="T171" s="500"/>
      <c r="U171" s="375">
        <v>19</v>
      </c>
      <c r="V171" s="375">
        <v>1917.3626373626373</v>
      </c>
      <c r="W171" s="377">
        <f t="shared" si="173"/>
        <v>100.91382301908618</v>
      </c>
      <c r="X171" s="375">
        <f t="shared" si="174"/>
        <v>12</v>
      </c>
      <c r="Y171" s="500"/>
      <c r="Z171" s="375">
        <v>19</v>
      </c>
      <c r="AA171" s="375">
        <v>1908.2926829268285</v>
      </c>
      <c r="AB171" s="377">
        <f t="shared" si="175"/>
        <v>100.43645699614888</v>
      </c>
      <c r="AC171" s="375">
        <f t="shared" si="176"/>
        <v>12</v>
      </c>
      <c r="AD171" s="500"/>
      <c r="AE171" s="375">
        <v>19</v>
      </c>
      <c r="AF171" s="375">
        <v>1901.5384615384605</v>
      </c>
      <c r="AG171" s="377">
        <f t="shared" si="177"/>
        <v>100.08097165991897</v>
      </c>
      <c r="AH171" s="375">
        <f t="shared" si="178"/>
        <v>12</v>
      </c>
      <c r="AI171" s="500"/>
      <c r="AJ171" s="375">
        <v>19</v>
      </c>
      <c r="AK171" s="375">
        <v>1918.5365853658532</v>
      </c>
      <c r="AL171" s="377">
        <f t="shared" si="179"/>
        <v>100.97560975609754</v>
      </c>
      <c r="AM171" s="375">
        <f t="shared" si="180"/>
        <v>12</v>
      </c>
      <c r="AN171" s="500"/>
      <c r="AO171" s="375">
        <v>19</v>
      </c>
      <c r="AP171" s="375">
        <v>1910.6250000000007</v>
      </c>
      <c r="AQ171" s="377">
        <f t="shared" si="181"/>
        <v>100.55921052631582</v>
      </c>
      <c r="AR171" s="375">
        <f t="shared" si="182"/>
        <v>12</v>
      </c>
      <c r="AS171" s="500"/>
      <c r="AT171" s="375">
        <v>19</v>
      </c>
      <c r="AU171" s="375">
        <v>1913.8775510204086</v>
      </c>
      <c r="AV171" s="377">
        <f t="shared" si="183"/>
        <v>100.73039742212677</v>
      </c>
      <c r="AW171" s="375">
        <f t="shared" si="184"/>
        <v>12</v>
      </c>
      <c r="AX171" s="500"/>
    </row>
    <row r="172" spans="2:50" hidden="1" x14ac:dyDescent="0.2">
      <c r="B172" s="506"/>
      <c r="C172" s="380">
        <v>6</v>
      </c>
      <c r="D172" s="375" t="s">
        <v>418</v>
      </c>
      <c r="E172" s="375">
        <v>15</v>
      </c>
      <c r="F172" s="375">
        <v>2000</v>
      </c>
      <c r="G172" s="377">
        <f t="shared" si="169"/>
        <v>133.33333333333334</v>
      </c>
      <c r="H172" s="500"/>
      <c r="I172" s="172">
        <f t="shared" si="185"/>
        <v>15</v>
      </c>
      <c r="J172" s="172">
        <f t="shared" si="186"/>
        <v>1914.478746163403</v>
      </c>
      <c r="K172" s="374">
        <f t="shared" si="187"/>
        <v>127.63191641089358</v>
      </c>
      <c r="L172" s="508"/>
      <c r="M172" s="172">
        <f t="shared" si="170"/>
        <v>3</v>
      </c>
      <c r="N172" s="501"/>
      <c r="O172" s="501"/>
      <c r="P172" s="375">
        <v>15</v>
      </c>
      <c r="Q172" s="375">
        <v>1911.4285714285706</v>
      </c>
      <c r="R172" s="377">
        <f t="shared" si="171"/>
        <v>127.42857142857137</v>
      </c>
      <c r="S172" s="375">
        <f t="shared" si="172"/>
        <v>4</v>
      </c>
      <c r="T172" s="500"/>
      <c r="U172" s="375">
        <v>15</v>
      </c>
      <c r="V172" s="375">
        <v>1907.4725274725274</v>
      </c>
      <c r="W172" s="377">
        <f t="shared" si="173"/>
        <v>127.16483516483517</v>
      </c>
      <c r="X172" s="375">
        <f t="shared" si="174"/>
        <v>4</v>
      </c>
      <c r="Y172" s="500"/>
      <c r="Z172" s="375">
        <v>15</v>
      </c>
      <c r="AA172" s="375">
        <v>1909.9999999999993</v>
      </c>
      <c r="AB172" s="377">
        <f t="shared" si="175"/>
        <v>127.33333333333329</v>
      </c>
      <c r="AC172" s="375">
        <f t="shared" si="176"/>
        <v>3</v>
      </c>
      <c r="AD172" s="500"/>
      <c r="AE172" s="375">
        <v>15</v>
      </c>
      <c r="AF172" s="375">
        <v>1919.0476190476197</v>
      </c>
      <c r="AG172" s="377">
        <f t="shared" si="177"/>
        <v>127.93650793650798</v>
      </c>
      <c r="AH172" s="375">
        <f t="shared" si="178"/>
        <v>4</v>
      </c>
      <c r="AI172" s="500"/>
      <c r="AJ172" s="375">
        <v>15</v>
      </c>
      <c r="AK172" s="375">
        <v>1918.0327868852464</v>
      </c>
      <c r="AL172" s="377">
        <f t="shared" si="179"/>
        <v>127.86885245901642</v>
      </c>
      <c r="AM172" s="375">
        <f t="shared" si="180"/>
        <v>2</v>
      </c>
      <c r="AN172" s="500"/>
      <c r="AO172" s="375">
        <v>15</v>
      </c>
      <c r="AP172" s="375">
        <v>1916.6197183098595</v>
      </c>
      <c r="AQ172" s="377">
        <f t="shared" si="181"/>
        <v>127.77464788732397</v>
      </c>
      <c r="AR172" s="375">
        <f t="shared" si="182"/>
        <v>2</v>
      </c>
      <c r="AS172" s="500"/>
      <c r="AT172" s="375">
        <v>15</v>
      </c>
      <c r="AU172" s="375">
        <v>1918.7500000000005</v>
      </c>
      <c r="AV172" s="377">
        <f t="shared" si="183"/>
        <v>127.9166666666667</v>
      </c>
      <c r="AW172" s="375">
        <f t="shared" si="184"/>
        <v>1</v>
      </c>
      <c r="AX172" s="500"/>
    </row>
    <row r="173" spans="2:50" hidden="1" x14ac:dyDescent="0.2">
      <c r="B173" s="506"/>
      <c r="C173" s="380">
        <v>7</v>
      </c>
      <c r="D173" s="375" t="s">
        <v>419</v>
      </c>
      <c r="E173" s="375">
        <v>16</v>
      </c>
      <c r="F173" s="375">
        <v>2000</v>
      </c>
      <c r="G173" s="377">
        <f t="shared" si="169"/>
        <v>125</v>
      </c>
      <c r="H173" s="500"/>
      <c r="I173" s="172">
        <f t="shared" si="185"/>
        <v>16</v>
      </c>
      <c r="J173" s="172">
        <f t="shared" si="186"/>
        <v>1913.5110347576895</v>
      </c>
      <c r="K173" s="374">
        <f t="shared" si="187"/>
        <v>119.59443967235559</v>
      </c>
      <c r="L173" s="508"/>
      <c r="M173" s="172">
        <f t="shared" si="170"/>
        <v>8</v>
      </c>
      <c r="N173" s="501"/>
      <c r="O173" s="501"/>
      <c r="P173" s="375">
        <v>16</v>
      </c>
      <c r="Q173" s="375">
        <v>1924.0677966101684</v>
      </c>
      <c r="R173" s="377">
        <f t="shared" si="171"/>
        <v>120.25423728813553</v>
      </c>
      <c r="S173" s="375">
        <f t="shared" si="172"/>
        <v>6</v>
      </c>
      <c r="T173" s="500"/>
      <c r="U173" s="375">
        <v>16</v>
      </c>
      <c r="V173" s="375">
        <v>1919.9999999999993</v>
      </c>
      <c r="W173" s="377">
        <f t="shared" si="173"/>
        <v>119.99999999999996</v>
      </c>
      <c r="X173" s="375">
        <f t="shared" si="174"/>
        <v>7</v>
      </c>
      <c r="Y173" s="500"/>
      <c r="Z173" s="375">
        <v>16</v>
      </c>
      <c r="AA173" s="375">
        <v>1907.3684210526303</v>
      </c>
      <c r="AB173" s="377">
        <f t="shared" si="175"/>
        <v>119.21052631578939</v>
      </c>
      <c r="AC173" s="375">
        <f t="shared" si="176"/>
        <v>8</v>
      </c>
      <c r="AD173" s="500"/>
      <c r="AE173" s="375">
        <v>16</v>
      </c>
      <c r="AF173" s="375">
        <v>1916.2500000000007</v>
      </c>
      <c r="AG173" s="377">
        <f t="shared" si="177"/>
        <v>119.76562500000004</v>
      </c>
      <c r="AH173" s="375">
        <f t="shared" si="178"/>
        <v>7</v>
      </c>
      <c r="AI173" s="500"/>
      <c r="AJ173" s="375">
        <v>16</v>
      </c>
      <c r="AK173" s="375">
        <v>1906.2500000000005</v>
      </c>
      <c r="AL173" s="377">
        <f t="shared" si="179"/>
        <v>119.14062500000003</v>
      </c>
      <c r="AM173" s="375">
        <f t="shared" si="180"/>
        <v>8</v>
      </c>
      <c r="AN173" s="500"/>
      <c r="AO173" s="375">
        <v>16</v>
      </c>
      <c r="AP173" s="375">
        <v>1907.3076923076933</v>
      </c>
      <c r="AQ173" s="377">
        <f t="shared" si="181"/>
        <v>119.20673076923083</v>
      </c>
      <c r="AR173" s="375">
        <f t="shared" si="182"/>
        <v>8</v>
      </c>
      <c r="AS173" s="500"/>
      <c r="AT173" s="375">
        <v>16</v>
      </c>
      <c r="AU173" s="375">
        <v>1913.333333333333</v>
      </c>
      <c r="AV173" s="377">
        <f t="shared" si="183"/>
        <v>119.58333333333331</v>
      </c>
      <c r="AW173" s="375">
        <f t="shared" si="184"/>
        <v>6</v>
      </c>
      <c r="AX173" s="500"/>
    </row>
    <row r="174" spans="2:50" hidden="1" x14ac:dyDescent="0.2">
      <c r="B174" s="506"/>
      <c r="C174" s="380">
        <v>8</v>
      </c>
      <c r="D174" s="375" t="s">
        <v>422</v>
      </c>
      <c r="E174" s="375">
        <v>15</v>
      </c>
      <c r="F174" s="375">
        <v>2000</v>
      </c>
      <c r="G174" s="377">
        <f t="shared" si="169"/>
        <v>133.33333333333334</v>
      </c>
      <c r="H174" s="500"/>
      <c r="I174" s="172">
        <f t="shared" si="185"/>
        <v>15</v>
      </c>
      <c r="J174" s="172">
        <f t="shared" si="186"/>
        <v>1910.3666072332433</v>
      </c>
      <c r="K174" s="374">
        <f t="shared" si="187"/>
        <v>127.35777381554955</v>
      </c>
      <c r="L174" s="508"/>
      <c r="M174" s="172">
        <f t="shared" si="170"/>
        <v>4</v>
      </c>
      <c r="N174" s="501"/>
      <c r="O174" s="501"/>
      <c r="P174" s="375">
        <v>15</v>
      </c>
      <c r="Q174" s="375">
        <v>1913.4000000000005</v>
      </c>
      <c r="R174" s="377">
        <f t="shared" si="171"/>
        <v>127.56000000000003</v>
      </c>
      <c r="S174" s="375">
        <f t="shared" si="172"/>
        <v>3</v>
      </c>
      <c r="T174" s="500"/>
      <c r="U174" s="375">
        <v>15</v>
      </c>
      <c r="V174" s="375">
        <v>1909.4117647058833</v>
      </c>
      <c r="W174" s="377">
        <f t="shared" si="173"/>
        <v>127.29411764705888</v>
      </c>
      <c r="X174" s="375">
        <f t="shared" si="174"/>
        <v>3</v>
      </c>
      <c r="Y174" s="500"/>
      <c r="Z174" s="375">
        <v>15</v>
      </c>
      <c r="AA174" s="375">
        <v>1905.773195876289</v>
      </c>
      <c r="AB174" s="377">
        <f t="shared" si="175"/>
        <v>127.05154639175261</v>
      </c>
      <c r="AC174" s="375">
        <f t="shared" si="176"/>
        <v>4</v>
      </c>
      <c r="AD174" s="500"/>
      <c r="AE174" s="375">
        <v>15</v>
      </c>
      <c r="AF174" s="375">
        <v>1919.3023255813951</v>
      </c>
      <c r="AG174" s="377">
        <f t="shared" si="177"/>
        <v>127.95348837209301</v>
      </c>
      <c r="AH174" s="375">
        <f t="shared" si="178"/>
        <v>3</v>
      </c>
      <c r="AI174" s="500"/>
      <c r="AJ174" s="375">
        <v>15</v>
      </c>
      <c r="AK174" s="375">
        <v>1904.1379310344826</v>
      </c>
      <c r="AL174" s="377">
        <f t="shared" si="179"/>
        <v>126.94252873563217</v>
      </c>
      <c r="AM174" s="375">
        <f t="shared" si="180"/>
        <v>4</v>
      </c>
      <c r="AN174" s="500"/>
      <c r="AO174" s="375">
        <v>15</v>
      </c>
      <c r="AP174" s="375">
        <v>1914.2553191489365</v>
      </c>
      <c r="AQ174" s="377">
        <f t="shared" si="181"/>
        <v>127.61702127659576</v>
      </c>
      <c r="AR174" s="375">
        <f t="shared" si="182"/>
        <v>4</v>
      </c>
      <c r="AS174" s="500"/>
      <c r="AT174" s="375">
        <v>15</v>
      </c>
      <c r="AU174" s="375">
        <v>1906.2857142857154</v>
      </c>
      <c r="AV174" s="377">
        <f t="shared" si="183"/>
        <v>127.08571428571436</v>
      </c>
      <c r="AW174" s="375">
        <f t="shared" si="184"/>
        <v>4</v>
      </c>
      <c r="AX174" s="500"/>
    </row>
    <row r="175" spans="2:50" hidden="1" x14ac:dyDescent="0.2">
      <c r="B175" s="506"/>
      <c r="C175" s="380">
        <v>9</v>
      </c>
      <c r="D175" s="375" t="s">
        <v>425</v>
      </c>
      <c r="E175" s="375">
        <v>17</v>
      </c>
      <c r="F175" s="375">
        <v>2000</v>
      </c>
      <c r="G175" s="377">
        <f t="shared" si="169"/>
        <v>117.64705882352941</v>
      </c>
      <c r="H175" s="500"/>
      <c r="I175" s="172">
        <f t="shared" si="185"/>
        <v>17</v>
      </c>
      <c r="J175" s="172">
        <f t="shared" si="186"/>
        <v>1913.1431714711359</v>
      </c>
      <c r="K175" s="374">
        <f t="shared" si="187"/>
        <v>112.53783361594921</v>
      </c>
      <c r="L175" s="508"/>
      <c r="M175" s="172">
        <f t="shared" si="170"/>
        <v>11</v>
      </c>
      <c r="N175" s="501"/>
      <c r="O175" s="501"/>
      <c r="P175" s="375">
        <v>17</v>
      </c>
      <c r="Q175" s="375">
        <v>1903.4210526315776</v>
      </c>
      <c r="R175" s="377">
        <f t="shared" si="171"/>
        <v>111.96594427244574</v>
      </c>
      <c r="S175" s="375">
        <f t="shared" si="172"/>
        <v>11</v>
      </c>
      <c r="T175" s="500"/>
      <c r="U175" s="375">
        <v>17</v>
      </c>
      <c r="V175" s="375">
        <v>1919.154929577463</v>
      </c>
      <c r="W175" s="377">
        <f t="shared" si="173"/>
        <v>112.89146644573312</v>
      </c>
      <c r="X175" s="375">
        <f t="shared" si="174"/>
        <v>10</v>
      </c>
      <c r="Y175" s="500"/>
      <c r="Z175" s="375">
        <v>17</v>
      </c>
      <c r="AA175" s="375">
        <v>1902.187500000002</v>
      </c>
      <c r="AB175" s="377">
        <f t="shared" si="175"/>
        <v>111.8933823529413</v>
      </c>
      <c r="AC175" s="375">
        <f t="shared" si="176"/>
        <v>11</v>
      </c>
      <c r="AD175" s="500"/>
      <c r="AE175" s="375">
        <v>17</v>
      </c>
      <c r="AF175" s="375">
        <v>1906.7796610169507</v>
      </c>
      <c r="AG175" s="377">
        <f t="shared" si="177"/>
        <v>112.16350947158534</v>
      </c>
      <c r="AH175" s="375">
        <f t="shared" si="178"/>
        <v>11</v>
      </c>
      <c r="AI175" s="500"/>
      <c r="AJ175" s="375">
        <v>17</v>
      </c>
      <c r="AK175" s="375">
        <v>1931.6129032258082</v>
      </c>
      <c r="AL175" s="377">
        <f t="shared" si="179"/>
        <v>113.62428842504754</v>
      </c>
      <c r="AM175" s="375">
        <f t="shared" si="180"/>
        <v>10</v>
      </c>
      <c r="AN175" s="500"/>
      <c r="AO175" s="375">
        <v>17</v>
      </c>
      <c r="AP175" s="375">
        <v>1914.9999999999986</v>
      </c>
      <c r="AQ175" s="377">
        <f t="shared" si="181"/>
        <v>112.64705882352933</v>
      </c>
      <c r="AR175" s="375">
        <f t="shared" si="182"/>
        <v>11</v>
      </c>
      <c r="AS175" s="500"/>
      <c r="AT175" s="375">
        <v>17</v>
      </c>
      <c r="AU175" s="375">
        <v>1913.8461538461529</v>
      </c>
      <c r="AV175" s="377">
        <f t="shared" si="183"/>
        <v>112.57918552036193</v>
      </c>
      <c r="AW175" s="375">
        <f t="shared" si="184"/>
        <v>10</v>
      </c>
      <c r="AX175" s="500"/>
    </row>
    <row r="176" spans="2:50" hidden="1" x14ac:dyDescent="0.2">
      <c r="B176" s="506"/>
      <c r="C176" s="380">
        <v>10</v>
      </c>
      <c r="D176" s="375" t="s">
        <v>426</v>
      </c>
      <c r="E176" s="375">
        <v>15</v>
      </c>
      <c r="F176" s="375">
        <v>2000</v>
      </c>
      <c r="G176" s="377">
        <f t="shared" si="169"/>
        <v>133.33333333333334</v>
      </c>
      <c r="H176" s="500"/>
      <c r="I176" s="172">
        <f t="shared" si="185"/>
        <v>15</v>
      </c>
      <c r="J176" s="172">
        <f t="shared" si="186"/>
        <v>1932.314655818742</v>
      </c>
      <c r="K176" s="374">
        <f t="shared" si="187"/>
        <v>128.82097705458281</v>
      </c>
      <c r="L176" s="508"/>
      <c r="M176" s="172">
        <f t="shared" si="170"/>
        <v>1</v>
      </c>
      <c r="N176" s="501"/>
      <c r="O176" s="501"/>
      <c r="P176" s="375">
        <v>15</v>
      </c>
      <c r="Q176" s="375">
        <v>1934.7368421052645</v>
      </c>
      <c r="R176" s="377">
        <f t="shared" si="171"/>
        <v>128.98245614035096</v>
      </c>
      <c r="S176" s="375">
        <f t="shared" si="172"/>
        <v>1</v>
      </c>
      <c r="T176" s="500"/>
      <c r="U176" s="375">
        <v>15</v>
      </c>
      <c r="V176" s="375">
        <v>1929.0566037735859</v>
      </c>
      <c r="W176" s="377">
        <f t="shared" si="173"/>
        <v>128.60377358490572</v>
      </c>
      <c r="X176" s="375">
        <f t="shared" si="174"/>
        <v>1</v>
      </c>
      <c r="Y176" s="500"/>
      <c r="Z176" s="375">
        <v>15</v>
      </c>
      <c r="AA176" s="375">
        <v>1945.9090909090908</v>
      </c>
      <c r="AB176" s="377">
        <f t="shared" si="175"/>
        <v>129.72727272727272</v>
      </c>
      <c r="AC176" s="375">
        <f t="shared" si="176"/>
        <v>1</v>
      </c>
      <c r="AD176" s="500"/>
      <c r="AE176" s="375">
        <v>15</v>
      </c>
      <c r="AF176" s="375">
        <v>1940.9999999999993</v>
      </c>
      <c r="AG176" s="377">
        <f t="shared" si="177"/>
        <v>129.39999999999995</v>
      </c>
      <c r="AH176" s="375">
        <f t="shared" si="178"/>
        <v>1</v>
      </c>
      <c r="AI176" s="500"/>
      <c r="AJ176" s="375">
        <v>15</v>
      </c>
      <c r="AK176" s="375">
        <v>1933.0434782608697</v>
      </c>
      <c r="AL176" s="377">
        <f t="shared" si="179"/>
        <v>128.86956521739131</v>
      </c>
      <c r="AM176" s="375">
        <f t="shared" si="180"/>
        <v>1</v>
      </c>
      <c r="AN176" s="500"/>
      <c r="AO176" s="375">
        <v>15</v>
      </c>
      <c r="AP176" s="375">
        <v>1929.2307692307704</v>
      </c>
      <c r="AQ176" s="377">
        <f t="shared" si="181"/>
        <v>128.6153846153847</v>
      </c>
      <c r="AR176" s="375">
        <f t="shared" si="182"/>
        <v>1</v>
      </c>
      <c r="AS176" s="500"/>
      <c r="AT176" s="375">
        <v>15</v>
      </c>
      <c r="AU176" s="375">
        <v>1913.2258064516145</v>
      </c>
      <c r="AV176" s="377">
        <f t="shared" si="183"/>
        <v>127.54838709677431</v>
      </c>
      <c r="AW176" s="375">
        <f t="shared" si="184"/>
        <v>2</v>
      </c>
      <c r="AX176" s="500"/>
    </row>
    <row r="177" spans="2:50" hidden="1" x14ac:dyDescent="0.2">
      <c r="B177" s="506"/>
      <c r="C177" s="380">
        <v>11</v>
      </c>
      <c r="D177" s="375" t="s">
        <v>427</v>
      </c>
      <c r="E177" s="375">
        <v>16</v>
      </c>
      <c r="F177" s="375">
        <v>1500</v>
      </c>
      <c r="G177" s="377">
        <f t="shared" si="169"/>
        <v>93.75</v>
      </c>
      <c r="H177" s="500"/>
      <c r="I177" s="172">
        <f t="shared" si="185"/>
        <v>16</v>
      </c>
      <c r="J177" s="172">
        <f t="shared" si="186"/>
        <v>1438.7651118048616</v>
      </c>
      <c r="K177" s="374">
        <f t="shared" si="187"/>
        <v>89.922819487803849</v>
      </c>
      <c r="L177" s="508"/>
      <c r="M177" s="172">
        <f t="shared" si="170"/>
        <v>13</v>
      </c>
      <c r="N177" s="501"/>
      <c r="O177" s="501"/>
      <c r="P177" s="375">
        <v>16</v>
      </c>
      <c r="Q177" s="375">
        <v>1445.5555555555563</v>
      </c>
      <c r="R177" s="377">
        <f t="shared" si="171"/>
        <v>90.347222222222271</v>
      </c>
      <c r="S177" s="375">
        <f t="shared" si="172"/>
        <v>13</v>
      </c>
      <c r="T177" s="500"/>
      <c r="U177" s="375">
        <v>16</v>
      </c>
      <c r="V177" s="375">
        <v>1429.4117647058831</v>
      </c>
      <c r="W177" s="377">
        <f t="shared" si="173"/>
        <v>89.338235294117695</v>
      </c>
      <c r="X177" s="375">
        <f t="shared" si="174"/>
        <v>13</v>
      </c>
      <c r="Y177" s="500"/>
      <c r="Z177" s="375">
        <v>16</v>
      </c>
      <c r="AA177" s="375">
        <v>1430.4000000000003</v>
      </c>
      <c r="AB177" s="377">
        <f t="shared" si="175"/>
        <v>89.40000000000002</v>
      </c>
      <c r="AC177" s="375">
        <f t="shared" si="176"/>
        <v>13</v>
      </c>
      <c r="AD177" s="500"/>
      <c r="AE177" s="375">
        <v>16</v>
      </c>
      <c r="AF177" s="375">
        <v>1444.8000000000004</v>
      </c>
      <c r="AG177" s="377">
        <f t="shared" si="177"/>
        <v>90.300000000000026</v>
      </c>
      <c r="AH177" s="375">
        <f t="shared" si="178"/>
        <v>13</v>
      </c>
      <c r="AI177" s="500"/>
      <c r="AJ177" s="375">
        <v>16</v>
      </c>
      <c r="AK177" s="375">
        <v>1452.4528301886801</v>
      </c>
      <c r="AL177" s="377">
        <f t="shared" si="179"/>
        <v>90.778301886792505</v>
      </c>
      <c r="AM177" s="375">
        <f t="shared" si="180"/>
        <v>13</v>
      </c>
      <c r="AN177" s="500"/>
      <c r="AO177" s="375">
        <v>16</v>
      </c>
      <c r="AP177" s="375">
        <v>1426.6666666666674</v>
      </c>
      <c r="AQ177" s="377">
        <f t="shared" si="181"/>
        <v>89.166666666666714</v>
      </c>
      <c r="AR177" s="375">
        <f t="shared" si="182"/>
        <v>13</v>
      </c>
      <c r="AS177" s="500"/>
      <c r="AT177" s="375">
        <v>16</v>
      </c>
      <c r="AU177" s="375">
        <v>1442.0689655172425</v>
      </c>
      <c r="AV177" s="377">
        <f t="shared" si="183"/>
        <v>90.129310344827658</v>
      </c>
      <c r="AW177" s="375">
        <f t="shared" si="184"/>
        <v>13</v>
      </c>
      <c r="AX177" s="500"/>
    </row>
    <row r="178" spans="2:50" hidden="1" x14ac:dyDescent="0.2">
      <c r="B178" s="506"/>
      <c r="C178" s="380">
        <v>12</v>
      </c>
      <c r="D178" s="375" t="s">
        <v>674</v>
      </c>
      <c r="E178" s="375">
        <v>16</v>
      </c>
      <c r="F178" s="375">
        <v>2000</v>
      </c>
      <c r="G178" s="377">
        <f t="shared" si="169"/>
        <v>125</v>
      </c>
      <c r="H178" s="500"/>
      <c r="I178" s="172">
        <f t="shared" si="185"/>
        <v>16</v>
      </c>
      <c r="J178" s="172">
        <f t="shared" si="186"/>
        <v>1924.5446180427207</v>
      </c>
      <c r="K178" s="374">
        <f t="shared" si="187"/>
        <v>120.28403862767004</v>
      </c>
      <c r="L178" s="508"/>
      <c r="M178" s="172">
        <f t="shared" si="170"/>
        <v>6</v>
      </c>
      <c r="N178" s="501"/>
      <c r="O178" s="501"/>
      <c r="P178" s="375">
        <v>16</v>
      </c>
      <c r="Q178" s="375">
        <v>1937.5000000000007</v>
      </c>
      <c r="R178" s="377">
        <f t="shared" si="171"/>
        <v>121.09375000000004</v>
      </c>
      <c r="S178" s="375">
        <f t="shared" si="172"/>
        <v>5</v>
      </c>
      <c r="T178" s="500"/>
      <c r="U178" s="375">
        <v>16</v>
      </c>
      <c r="V178" s="375">
        <v>1922.3529411764714</v>
      </c>
      <c r="W178" s="377">
        <f t="shared" si="173"/>
        <v>120.14705882352946</v>
      </c>
      <c r="X178" s="375">
        <f t="shared" si="174"/>
        <v>6</v>
      </c>
      <c r="Y178" s="500"/>
      <c r="Z178" s="375">
        <v>16</v>
      </c>
      <c r="AA178" s="375">
        <v>1913.1818181818182</v>
      </c>
      <c r="AB178" s="377">
        <f t="shared" si="175"/>
        <v>119.57386363636364</v>
      </c>
      <c r="AC178" s="375">
        <f t="shared" si="176"/>
        <v>7</v>
      </c>
      <c r="AD178" s="500"/>
      <c r="AE178" s="375">
        <v>16</v>
      </c>
      <c r="AF178" s="375">
        <v>1935.5555555555563</v>
      </c>
      <c r="AG178" s="377">
        <f t="shared" si="177"/>
        <v>120.97222222222227</v>
      </c>
      <c r="AH178" s="375">
        <f t="shared" si="178"/>
        <v>6</v>
      </c>
      <c r="AI178" s="500"/>
      <c r="AJ178" s="375">
        <v>16</v>
      </c>
      <c r="AK178" s="375">
        <v>1914.7058823529387</v>
      </c>
      <c r="AL178" s="377">
        <f t="shared" si="179"/>
        <v>119.66911764705867</v>
      </c>
      <c r="AM178" s="375">
        <f t="shared" si="180"/>
        <v>7</v>
      </c>
      <c r="AN178" s="500"/>
      <c r="AO178" s="375">
        <v>16</v>
      </c>
      <c r="AP178" s="375">
        <v>1914.0000000000018</v>
      </c>
      <c r="AQ178" s="377">
        <f t="shared" si="181"/>
        <v>119.62500000000011</v>
      </c>
      <c r="AR178" s="375">
        <f t="shared" si="182"/>
        <v>6</v>
      </c>
      <c r="AS178" s="500"/>
      <c r="AT178" s="375">
        <v>16</v>
      </c>
      <c r="AU178" s="375">
        <v>1934.5161290322571</v>
      </c>
      <c r="AV178" s="377">
        <f t="shared" si="183"/>
        <v>120.90725806451607</v>
      </c>
      <c r="AW178" s="375">
        <f t="shared" si="184"/>
        <v>5</v>
      </c>
      <c r="AX178" s="500"/>
    </row>
    <row r="179" spans="2:50" hidden="1" x14ac:dyDescent="0.2">
      <c r="B179" s="506"/>
      <c r="C179" s="380">
        <v>13</v>
      </c>
      <c r="D179" s="375" t="s">
        <v>695</v>
      </c>
      <c r="E179" s="375">
        <v>17</v>
      </c>
      <c r="F179" s="375">
        <v>2000</v>
      </c>
      <c r="G179" s="377">
        <f t="shared" si="169"/>
        <v>117.64705882352941</v>
      </c>
      <c r="H179" s="500"/>
      <c r="I179" s="172">
        <f t="shared" si="185"/>
        <v>17</v>
      </c>
      <c r="J179" s="172">
        <f t="shared" si="186"/>
        <v>1915.7292039622873</v>
      </c>
      <c r="K179" s="374">
        <f t="shared" si="187"/>
        <v>112.6899531742522</v>
      </c>
      <c r="L179" s="508"/>
      <c r="M179" s="172">
        <f t="shared" si="170"/>
        <v>10</v>
      </c>
      <c r="N179" s="501"/>
      <c r="O179" s="501"/>
      <c r="P179" s="375">
        <v>17</v>
      </c>
      <c r="Q179" s="375">
        <v>1905.7142857142853</v>
      </c>
      <c r="R179" s="377">
        <f t="shared" si="171"/>
        <v>112.10084033613443</v>
      </c>
      <c r="S179" s="375">
        <f t="shared" si="172"/>
        <v>10</v>
      </c>
      <c r="T179" s="500"/>
      <c r="U179" s="375">
        <v>17</v>
      </c>
      <c r="V179" s="375">
        <v>1915.2631578947376</v>
      </c>
      <c r="W179" s="377">
        <f t="shared" si="173"/>
        <v>112.66253869969044</v>
      </c>
      <c r="X179" s="375">
        <f t="shared" si="174"/>
        <v>11</v>
      </c>
      <c r="Y179" s="500"/>
      <c r="Z179" s="375">
        <v>17</v>
      </c>
      <c r="AA179" s="375">
        <v>1908.3333333333337</v>
      </c>
      <c r="AB179" s="377">
        <f t="shared" si="175"/>
        <v>112.25490196078434</v>
      </c>
      <c r="AC179" s="375">
        <f t="shared" si="176"/>
        <v>10</v>
      </c>
      <c r="AD179" s="500"/>
      <c r="AE179" s="375">
        <v>17</v>
      </c>
      <c r="AF179" s="375">
        <v>1912.2222222222233</v>
      </c>
      <c r="AG179" s="377">
        <f t="shared" si="177"/>
        <v>112.48366013071902</v>
      </c>
      <c r="AH179" s="375">
        <f t="shared" si="178"/>
        <v>10</v>
      </c>
      <c r="AI179" s="500"/>
      <c r="AJ179" s="375">
        <v>17</v>
      </c>
      <c r="AK179" s="375">
        <v>1934.4000000000005</v>
      </c>
      <c r="AL179" s="377">
        <f t="shared" si="179"/>
        <v>113.78823529411768</v>
      </c>
      <c r="AM179" s="375">
        <f t="shared" si="180"/>
        <v>9</v>
      </c>
      <c r="AN179" s="500"/>
      <c r="AO179" s="375">
        <v>17</v>
      </c>
      <c r="AP179" s="375">
        <v>1923.6000000000006</v>
      </c>
      <c r="AQ179" s="377">
        <f t="shared" si="181"/>
        <v>113.15294117647062</v>
      </c>
      <c r="AR179" s="375">
        <f t="shared" si="182"/>
        <v>9</v>
      </c>
      <c r="AS179" s="500"/>
      <c r="AT179" s="375">
        <v>17</v>
      </c>
      <c r="AU179" s="375">
        <v>1910.5714285714289</v>
      </c>
      <c r="AV179" s="377">
        <f t="shared" si="183"/>
        <v>112.38655462184876</v>
      </c>
      <c r="AW179" s="375">
        <f t="shared" si="184"/>
        <v>11</v>
      </c>
      <c r="AX179" s="500"/>
    </row>
    <row r="180" spans="2:50" hidden="1" x14ac:dyDescent="0.2">
      <c r="B180" s="506"/>
      <c r="C180" s="380">
        <v>14</v>
      </c>
      <c r="D180" s="375"/>
      <c r="E180" s="375"/>
      <c r="F180" s="375"/>
      <c r="G180" s="377"/>
      <c r="H180" s="500"/>
      <c r="I180" s="172" t="str">
        <f t="shared" si="185"/>
        <v/>
      </c>
      <c r="J180" s="172" t="str">
        <f t="shared" si="186"/>
        <v/>
      </c>
      <c r="K180" s="374" t="str">
        <f t="shared" si="187"/>
        <v/>
      </c>
      <c r="L180" s="508"/>
      <c r="M180" s="172" t="str">
        <f t="shared" si="170"/>
        <v/>
      </c>
      <c r="N180" s="501"/>
      <c r="O180" s="501"/>
      <c r="P180" s="375"/>
      <c r="Q180" s="375"/>
      <c r="R180" s="377" t="str">
        <f t="shared" si="171"/>
        <v/>
      </c>
      <c r="S180" s="375" t="str">
        <f t="shared" si="172"/>
        <v/>
      </c>
      <c r="T180" s="500"/>
      <c r="U180" s="375"/>
      <c r="V180" s="375"/>
      <c r="W180" s="377" t="str">
        <f t="shared" si="173"/>
        <v/>
      </c>
      <c r="X180" s="375" t="str">
        <f t="shared" si="174"/>
        <v/>
      </c>
      <c r="Y180" s="500"/>
      <c r="Z180" s="375"/>
      <c r="AA180" s="375"/>
      <c r="AB180" s="377" t="str">
        <f t="shared" si="175"/>
        <v/>
      </c>
      <c r="AC180" s="375" t="str">
        <f t="shared" si="176"/>
        <v/>
      </c>
      <c r="AD180" s="500"/>
      <c r="AE180" s="375"/>
      <c r="AF180" s="375"/>
      <c r="AG180" s="377" t="str">
        <f t="shared" si="177"/>
        <v/>
      </c>
      <c r="AH180" s="375" t="str">
        <f t="shared" si="178"/>
        <v/>
      </c>
      <c r="AI180" s="500"/>
      <c r="AJ180" s="375"/>
      <c r="AK180" s="375"/>
      <c r="AL180" s="377" t="str">
        <f t="shared" si="179"/>
        <v/>
      </c>
      <c r="AM180" s="375" t="str">
        <f t="shared" si="180"/>
        <v/>
      </c>
      <c r="AN180" s="500"/>
      <c r="AO180" s="375"/>
      <c r="AP180" s="375"/>
      <c r="AQ180" s="377" t="str">
        <f t="shared" si="181"/>
        <v/>
      </c>
      <c r="AR180" s="375" t="str">
        <f t="shared" si="182"/>
        <v/>
      </c>
      <c r="AS180" s="500"/>
      <c r="AT180" s="375"/>
      <c r="AU180" s="375"/>
      <c r="AV180" s="377" t="str">
        <f t="shared" si="183"/>
        <v/>
      </c>
      <c r="AW180" s="375" t="str">
        <f t="shared" si="184"/>
        <v/>
      </c>
      <c r="AX180" s="500"/>
    </row>
    <row r="181" spans="2:50" hidden="1" x14ac:dyDescent="0.2">
      <c r="B181" s="506"/>
      <c r="C181" s="380">
        <v>15</v>
      </c>
      <c r="D181" s="375"/>
      <c r="E181" s="375"/>
      <c r="F181" s="375"/>
      <c r="G181" s="377"/>
      <c r="H181" s="500"/>
      <c r="I181" s="172" t="str">
        <f t="shared" si="185"/>
        <v/>
      </c>
      <c r="J181" s="172" t="str">
        <f t="shared" si="186"/>
        <v/>
      </c>
      <c r="K181" s="374" t="str">
        <f t="shared" si="187"/>
        <v/>
      </c>
      <c r="L181" s="509"/>
      <c r="M181" s="172" t="str">
        <f t="shared" si="170"/>
        <v/>
      </c>
      <c r="N181" s="501"/>
      <c r="O181" s="501"/>
      <c r="P181" s="375"/>
      <c r="Q181" s="375"/>
      <c r="R181" s="377" t="str">
        <f t="shared" si="171"/>
        <v/>
      </c>
      <c r="S181" s="375" t="str">
        <f t="shared" si="172"/>
        <v/>
      </c>
      <c r="T181" s="500"/>
      <c r="U181" s="375"/>
      <c r="V181" s="375"/>
      <c r="W181" s="377" t="str">
        <f t="shared" si="173"/>
        <v/>
      </c>
      <c r="X181" s="375" t="str">
        <f t="shared" si="174"/>
        <v/>
      </c>
      <c r="Y181" s="500"/>
      <c r="Z181" s="375"/>
      <c r="AA181" s="375"/>
      <c r="AB181" s="377" t="str">
        <f t="shared" si="175"/>
        <v/>
      </c>
      <c r="AC181" s="375" t="str">
        <f t="shared" si="176"/>
        <v/>
      </c>
      <c r="AD181" s="500"/>
      <c r="AE181" s="375"/>
      <c r="AF181" s="375"/>
      <c r="AG181" s="377" t="str">
        <f t="shared" si="177"/>
        <v/>
      </c>
      <c r="AH181" s="375" t="str">
        <f t="shared" si="178"/>
        <v/>
      </c>
      <c r="AI181" s="500"/>
      <c r="AJ181" s="375"/>
      <c r="AK181" s="375"/>
      <c r="AL181" s="377" t="str">
        <f t="shared" si="179"/>
        <v/>
      </c>
      <c r="AM181" s="375" t="str">
        <f t="shared" si="180"/>
        <v/>
      </c>
      <c r="AN181" s="500"/>
      <c r="AO181" s="375"/>
      <c r="AP181" s="375"/>
      <c r="AQ181" s="377" t="str">
        <f t="shared" si="181"/>
        <v/>
      </c>
      <c r="AR181" s="375" t="str">
        <f t="shared" si="182"/>
        <v/>
      </c>
      <c r="AS181" s="500"/>
      <c r="AT181" s="375"/>
      <c r="AU181" s="375"/>
      <c r="AV181" s="377" t="str">
        <f t="shared" si="183"/>
        <v/>
      </c>
      <c r="AW181" s="375" t="str">
        <f t="shared" si="184"/>
        <v/>
      </c>
      <c r="AX181" s="500"/>
    </row>
    <row r="182" spans="2:50" ht="15.75" x14ac:dyDescent="0.2">
      <c r="B182" s="510" t="s">
        <v>169</v>
      </c>
      <c r="C182" s="511"/>
      <c r="D182" s="511"/>
      <c r="E182" s="511"/>
      <c r="F182" s="511"/>
      <c r="G182" s="511"/>
      <c r="H182" s="512"/>
      <c r="I182" s="207"/>
      <c r="J182" s="207"/>
      <c r="K182" s="207"/>
      <c r="L182" s="207"/>
      <c r="M182" s="207"/>
      <c r="N182" s="501" t="s">
        <v>161</v>
      </c>
      <c r="O182" s="514" t="s">
        <v>106</v>
      </c>
      <c r="P182" s="516">
        <f>AT162+1</f>
        <v>45930</v>
      </c>
      <c r="Q182" s="506"/>
      <c r="R182" s="506"/>
      <c r="S182" s="506"/>
      <c r="T182" s="506"/>
      <c r="U182" s="516">
        <f>P182+1</f>
        <v>45931</v>
      </c>
      <c r="V182" s="506"/>
      <c r="W182" s="506"/>
      <c r="X182" s="506"/>
      <c r="Y182" s="506"/>
      <c r="Z182" s="516">
        <f>U182+1</f>
        <v>45932</v>
      </c>
      <c r="AA182" s="506"/>
      <c r="AB182" s="506"/>
      <c r="AC182" s="506"/>
      <c r="AD182" s="506"/>
      <c r="AE182" s="516">
        <f>Z182+1</f>
        <v>45933</v>
      </c>
      <c r="AF182" s="506"/>
      <c r="AG182" s="506"/>
      <c r="AH182" s="506"/>
      <c r="AI182" s="506"/>
      <c r="AJ182" s="516">
        <f>AE182+1</f>
        <v>45934</v>
      </c>
      <c r="AK182" s="506"/>
      <c r="AL182" s="506"/>
      <c r="AM182" s="506"/>
      <c r="AN182" s="506"/>
      <c r="AO182" s="516">
        <f>AJ182+1</f>
        <v>45935</v>
      </c>
      <c r="AP182" s="506"/>
      <c r="AQ182" s="506"/>
      <c r="AR182" s="506"/>
      <c r="AS182" s="506"/>
      <c r="AT182" s="516">
        <f>AO182+1</f>
        <v>45936</v>
      </c>
      <c r="AU182" s="506"/>
      <c r="AV182" s="506"/>
      <c r="AW182" s="506"/>
      <c r="AX182" s="506"/>
    </row>
    <row r="183" spans="2:50" ht="15.75" x14ac:dyDescent="0.2">
      <c r="B183" s="513"/>
      <c r="C183" s="513"/>
      <c r="D183" s="513"/>
      <c r="E183" s="513"/>
      <c r="F183" s="513"/>
      <c r="G183" s="513"/>
      <c r="H183" s="513"/>
      <c r="I183" s="207"/>
      <c r="J183" s="207"/>
      <c r="K183" s="207"/>
      <c r="L183" s="207"/>
      <c r="M183" s="207"/>
      <c r="N183" s="501"/>
      <c r="O183" s="515"/>
      <c r="P183" s="516" t="s">
        <v>120</v>
      </c>
      <c r="Q183" s="506"/>
      <c r="R183" s="506"/>
      <c r="S183" s="506"/>
      <c r="T183" s="506"/>
      <c r="U183" s="516" t="s">
        <v>114</v>
      </c>
      <c r="V183" s="506"/>
      <c r="W183" s="506"/>
      <c r="X183" s="506"/>
      <c r="Y183" s="506"/>
      <c r="Z183" s="516" t="s">
        <v>115</v>
      </c>
      <c r="AA183" s="506"/>
      <c r="AB183" s="506"/>
      <c r="AC183" s="506"/>
      <c r="AD183" s="506"/>
      <c r="AE183" s="516" t="s">
        <v>116</v>
      </c>
      <c r="AF183" s="506"/>
      <c r="AG183" s="506"/>
      <c r="AH183" s="506"/>
      <c r="AI183" s="506"/>
      <c r="AJ183" s="516" t="s">
        <v>117</v>
      </c>
      <c r="AK183" s="506"/>
      <c r="AL183" s="506"/>
      <c r="AM183" s="506"/>
      <c r="AN183" s="506"/>
      <c r="AO183" s="516" t="s">
        <v>118</v>
      </c>
      <c r="AP183" s="506"/>
      <c r="AQ183" s="506"/>
      <c r="AR183" s="506"/>
      <c r="AS183" s="506"/>
      <c r="AT183" s="516" t="s">
        <v>119</v>
      </c>
      <c r="AU183" s="506"/>
      <c r="AV183" s="506"/>
      <c r="AW183" s="506"/>
      <c r="AX183" s="506"/>
    </row>
    <row r="184" spans="2:50" x14ac:dyDescent="0.2">
      <c r="B184" s="501" t="s">
        <v>157</v>
      </c>
      <c r="C184" s="501" t="s">
        <v>149</v>
      </c>
      <c r="D184" s="501"/>
      <c r="E184" s="501" t="s">
        <v>151</v>
      </c>
      <c r="F184" s="501"/>
      <c r="G184" s="501"/>
      <c r="H184" s="502" t="s">
        <v>158</v>
      </c>
      <c r="I184" s="505" t="s">
        <v>227</v>
      </c>
      <c r="J184" s="505"/>
      <c r="K184" s="505"/>
      <c r="L184" s="505" t="s">
        <v>158</v>
      </c>
      <c r="M184" s="505" t="s">
        <v>170</v>
      </c>
      <c r="N184" s="501"/>
      <c r="O184" s="501" t="s">
        <v>160</v>
      </c>
      <c r="P184" s="497" t="s">
        <v>154</v>
      </c>
      <c r="Q184" s="498"/>
      <c r="R184" s="498"/>
      <c r="S184" s="499"/>
      <c r="T184" s="501" t="s">
        <v>158</v>
      </c>
      <c r="U184" s="497" t="s">
        <v>154</v>
      </c>
      <c r="V184" s="498"/>
      <c r="W184" s="498"/>
      <c r="X184" s="499"/>
      <c r="Y184" s="501" t="s">
        <v>158</v>
      </c>
      <c r="Z184" s="497" t="s">
        <v>154</v>
      </c>
      <c r="AA184" s="498"/>
      <c r="AB184" s="498"/>
      <c r="AC184" s="499"/>
      <c r="AD184" s="501" t="s">
        <v>158</v>
      </c>
      <c r="AE184" s="497" t="s">
        <v>154</v>
      </c>
      <c r="AF184" s="498"/>
      <c r="AG184" s="498"/>
      <c r="AH184" s="499"/>
      <c r="AI184" s="501" t="s">
        <v>158</v>
      </c>
      <c r="AJ184" s="497" t="s">
        <v>154</v>
      </c>
      <c r="AK184" s="498"/>
      <c r="AL184" s="498"/>
      <c r="AM184" s="499"/>
      <c r="AN184" s="501" t="s">
        <v>158</v>
      </c>
      <c r="AO184" s="497" t="s">
        <v>154</v>
      </c>
      <c r="AP184" s="498"/>
      <c r="AQ184" s="498"/>
      <c r="AR184" s="499"/>
      <c r="AS184" s="501" t="s">
        <v>158</v>
      </c>
      <c r="AT184" s="497" t="s">
        <v>154</v>
      </c>
      <c r="AU184" s="498"/>
      <c r="AV184" s="498"/>
      <c r="AW184" s="499"/>
      <c r="AX184" s="501" t="s">
        <v>158</v>
      </c>
    </row>
    <row r="185" spans="2:50" x14ac:dyDescent="0.2">
      <c r="B185" s="501"/>
      <c r="C185" s="501"/>
      <c r="D185" s="501"/>
      <c r="E185" s="501" t="s">
        <v>150</v>
      </c>
      <c r="F185" s="501"/>
      <c r="G185" s="501"/>
      <c r="H185" s="503"/>
      <c r="I185" s="505" t="s">
        <v>150</v>
      </c>
      <c r="J185" s="505"/>
      <c r="K185" s="505"/>
      <c r="L185" s="505"/>
      <c r="M185" s="505"/>
      <c r="N185" s="501"/>
      <c r="O185" s="501"/>
      <c r="P185" s="497" t="s">
        <v>155</v>
      </c>
      <c r="Q185" s="498"/>
      <c r="R185" s="498"/>
      <c r="S185" s="499"/>
      <c r="T185" s="501"/>
      <c r="U185" s="497" t="s">
        <v>155</v>
      </c>
      <c r="V185" s="498"/>
      <c r="W185" s="498"/>
      <c r="X185" s="499"/>
      <c r="Y185" s="501"/>
      <c r="Z185" s="497" t="s">
        <v>155</v>
      </c>
      <c r="AA185" s="498"/>
      <c r="AB185" s="498"/>
      <c r="AC185" s="499"/>
      <c r="AD185" s="501"/>
      <c r="AE185" s="497" t="s">
        <v>155</v>
      </c>
      <c r="AF185" s="498"/>
      <c r="AG185" s="498"/>
      <c r="AH185" s="499"/>
      <c r="AI185" s="501"/>
      <c r="AJ185" s="497" t="s">
        <v>155</v>
      </c>
      <c r="AK185" s="498"/>
      <c r="AL185" s="498"/>
      <c r="AM185" s="499"/>
      <c r="AN185" s="501"/>
      <c r="AO185" s="497" t="s">
        <v>155</v>
      </c>
      <c r="AP185" s="498"/>
      <c r="AQ185" s="498"/>
      <c r="AR185" s="499"/>
      <c r="AS185" s="501"/>
      <c r="AT185" s="497" t="s">
        <v>155</v>
      </c>
      <c r="AU185" s="498"/>
      <c r="AV185" s="498"/>
      <c r="AW185" s="499"/>
      <c r="AX185" s="501"/>
    </row>
    <row r="186" spans="2:50" x14ac:dyDescent="0.2">
      <c r="B186" s="501"/>
      <c r="C186" s="501"/>
      <c r="D186" s="501"/>
      <c r="E186" s="376" t="s">
        <v>152</v>
      </c>
      <c r="F186" s="376" t="s">
        <v>153</v>
      </c>
      <c r="G186" s="376" t="s">
        <v>156</v>
      </c>
      <c r="H186" s="504"/>
      <c r="I186" s="373" t="s">
        <v>152</v>
      </c>
      <c r="J186" s="373" t="s">
        <v>153</v>
      </c>
      <c r="K186" s="373" t="s">
        <v>156</v>
      </c>
      <c r="L186" s="505"/>
      <c r="M186" s="505"/>
      <c r="N186" s="501"/>
      <c r="O186" s="501"/>
      <c r="P186" s="376" t="s">
        <v>152</v>
      </c>
      <c r="Q186" s="376" t="s">
        <v>153</v>
      </c>
      <c r="R186" s="376" t="s">
        <v>156</v>
      </c>
      <c r="S186" s="376" t="s">
        <v>170</v>
      </c>
      <c r="T186" s="501"/>
      <c r="U186" s="376" t="s">
        <v>152</v>
      </c>
      <c r="V186" s="376" t="s">
        <v>153</v>
      </c>
      <c r="W186" s="376" t="s">
        <v>156</v>
      </c>
      <c r="X186" s="376" t="s">
        <v>170</v>
      </c>
      <c r="Y186" s="501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01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01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01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01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01"/>
    </row>
    <row r="187" spans="2:50" x14ac:dyDescent="0.2">
      <c r="B187" s="506" t="s">
        <v>137</v>
      </c>
      <c r="C187" s="380">
        <v>1</v>
      </c>
      <c r="D187" s="375" t="s">
        <v>413</v>
      </c>
      <c r="E187" s="375">
        <v>16</v>
      </c>
      <c r="F187" s="375">
        <v>2000</v>
      </c>
      <c r="G187" s="377">
        <f>F187/E187</f>
        <v>125</v>
      </c>
      <c r="H187" s="500">
        <f>AVERAGE(G187:G201)</f>
        <v>122.51081606731762</v>
      </c>
      <c r="I187" s="172">
        <f t="shared" ref="I187:I189" si="188">IFERROR(AVERAGE(P187,U187,Z187,AE187,AJ187,AO187,AT187),"")</f>
        <v>16</v>
      </c>
      <c r="J187" s="172">
        <f t="shared" ref="J187:J189" si="189">IFERROR(AVERAGE(Q187,V187,AA187,AF187,AK187,AP187,AU187),"")</f>
        <v>1935.0965475518242</v>
      </c>
      <c r="K187" s="374">
        <f t="shared" ref="K187:K189" si="190">IFERROR(AVERAGE(R187,W187,AB187,AG187,AL187,AQ187,AV187),"")</f>
        <v>120.94353422198901</v>
      </c>
      <c r="L187" s="507">
        <f>IFERROR(AVERAGE(K187:K201),"-")</f>
        <v>117.57454011348624</v>
      </c>
      <c r="M187" s="172">
        <f>IFERROR(RANK(K187, K$187:K$201),"")</f>
        <v>6</v>
      </c>
      <c r="N187" s="501"/>
      <c r="O187" s="501"/>
      <c r="P187" s="375">
        <v>16</v>
      </c>
      <c r="Q187" s="375">
        <v>1940.5714285714268</v>
      </c>
      <c r="R187" s="377">
        <f>IFERROR(Q187/P187,"")</f>
        <v>121.28571428571418</v>
      </c>
      <c r="S187" s="375">
        <f>IFERROR(RANK(R187, R$187:R$201),"")</f>
        <v>5</v>
      </c>
      <c r="T187" s="500">
        <f>AVERAGE(R187:R201)</f>
        <v>117.50278522514343</v>
      </c>
      <c r="U187" s="375">
        <v>16</v>
      </c>
      <c r="V187" s="375">
        <v>1903.9999999999966</v>
      </c>
      <c r="W187" s="377">
        <f>IFERROR(V187/U187,"")</f>
        <v>118.99999999999979</v>
      </c>
      <c r="X187" s="375">
        <f>IFERROR(RANK(W187, W$187:W$201),"")</f>
        <v>9</v>
      </c>
      <c r="Y187" s="500">
        <f>AVERAGE(W187:W201)</f>
        <v>117.35103594586995</v>
      </c>
      <c r="Z187" s="375">
        <v>16</v>
      </c>
      <c r="AA187" s="375">
        <v>1912.4999999999941</v>
      </c>
      <c r="AB187" s="377">
        <f>IFERROR(AA187/Z187,"")</f>
        <v>119.53124999999963</v>
      </c>
      <c r="AC187" s="375">
        <f>IFERROR(RANK(AB187, AB$187:AB$201),"")</f>
        <v>7</v>
      </c>
      <c r="AD187" s="500">
        <f>AVERAGE(AB187:AB201)</f>
        <v>117.44805879174595</v>
      </c>
      <c r="AE187" s="375">
        <v>16</v>
      </c>
      <c r="AF187" s="375">
        <v>1945.7142857142926</v>
      </c>
      <c r="AG187" s="377">
        <f>IFERROR(AF187/AE187,"")</f>
        <v>121.60714285714329</v>
      </c>
      <c r="AH187" s="375">
        <f>IFERROR(RANK(AG187, AG$187:AG$201),"")</f>
        <v>5</v>
      </c>
      <c r="AI187" s="500">
        <f>AVERAGE(AG187:AG201)</f>
        <v>117.69803944352351</v>
      </c>
      <c r="AJ187" s="375">
        <v>16</v>
      </c>
      <c r="AK187" s="375">
        <v>1925.2173913043412</v>
      </c>
      <c r="AL187" s="377">
        <f>IFERROR(AK187/AJ187,"")</f>
        <v>120.32608695652132</v>
      </c>
      <c r="AM187" s="375">
        <f>IFERROR(RANK(AL187, AL$187:AL$201),"")</f>
        <v>7</v>
      </c>
      <c r="AN187" s="500">
        <f>AVERAGE(AL187:AL201)</f>
        <v>117.64536820727841</v>
      </c>
      <c r="AO187" s="375">
        <v>16</v>
      </c>
      <c r="AP187" s="375">
        <v>1970.3999999999942</v>
      </c>
      <c r="AQ187" s="377">
        <f>IFERROR(AP187/AO187,"")</f>
        <v>123.14999999999964</v>
      </c>
      <c r="AR187" s="375">
        <f>IFERROR(RANK(AQ187, AQ$187:AQ$201),"")</f>
        <v>5</v>
      </c>
      <c r="AS187" s="500">
        <f>AVERAGE(AQ187:AQ201)</f>
        <v>117.90717328159167</v>
      </c>
      <c r="AT187" s="375">
        <v>16</v>
      </c>
      <c r="AU187" s="375">
        <v>1947.2727272727248</v>
      </c>
      <c r="AV187" s="377">
        <f>IFERROR(AU187/AT187,"")</f>
        <v>121.7045454545453</v>
      </c>
      <c r="AW187" s="375">
        <f>IFERROR(RANK(AV187, AV$187:AV$201),"")</f>
        <v>5</v>
      </c>
      <c r="AX187" s="500">
        <f>AVERAGE(AV187:AV201)</f>
        <v>117.46931989925075</v>
      </c>
    </row>
    <row r="188" spans="2:50" x14ac:dyDescent="0.2">
      <c r="B188" s="506"/>
      <c r="C188" s="380">
        <v>2</v>
      </c>
      <c r="D188" s="375" t="s">
        <v>414</v>
      </c>
      <c r="E188" s="375">
        <v>15</v>
      </c>
      <c r="F188" s="375">
        <v>2000</v>
      </c>
      <c r="G188" s="377">
        <f t="shared" ref="G188:G199" si="191">F188/E188</f>
        <v>133.33333333333334</v>
      </c>
      <c r="H188" s="500"/>
      <c r="I188" s="172">
        <f t="shared" si="188"/>
        <v>15</v>
      </c>
      <c r="J188" s="172">
        <f t="shared" si="189"/>
        <v>1914.850344328795</v>
      </c>
      <c r="K188" s="374">
        <f t="shared" si="190"/>
        <v>127.65668962191965</v>
      </c>
      <c r="L188" s="508"/>
      <c r="M188" s="172">
        <f t="shared" ref="M188:M201" si="192">IFERROR(RANK(K188, K$187:K$201),"")</f>
        <v>2</v>
      </c>
      <c r="N188" s="501"/>
      <c r="O188" s="501"/>
      <c r="P188" s="375">
        <v>15</v>
      </c>
      <c r="Q188" s="375">
        <v>1913.5999999999985</v>
      </c>
      <c r="R188" s="377">
        <f t="shared" ref="R188:R201" si="193">IFERROR(Q188/P188,"")</f>
        <v>127.57333333333324</v>
      </c>
      <c r="S188" s="375">
        <f t="shared" ref="S188:S201" si="194">IFERROR(RANK(R188, R$187:R$201),"")</f>
        <v>2</v>
      </c>
      <c r="T188" s="500"/>
      <c r="U188" s="375">
        <v>15</v>
      </c>
      <c r="V188" s="375">
        <v>1911.4285714285695</v>
      </c>
      <c r="W188" s="377">
        <f t="shared" ref="W188:W201" si="195">IFERROR(V188/U188,"")</f>
        <v>127.4285714285713</v>
      </c>
      <c r="X188" s="375">
        <f t="shared" ref="X188:X201" si="196">IFERROR(RANK(W188, W$187:W$201),"")</f>
        <v>4</v>
      </c>
      <c r="Y188" s="500"/>
      <c r="Z188" s="375">
        <v>15</v>
      </c>
      <c r="AA188" s="375">
        <v>1931.186440677968</v>
      </c>
      <c r="AB188" s="377">
        <f t="shared" ref="AB188:AB201" si="197">IFERROR(AA188/Z188,"")</f>
        <v>128.74576271186453</v>
      </c>
      <c r="AC188" s="375">
        <f t="shared" ref="AC188:AC201" si="198">IFERROR(RANK(AB188, AB$187:AB$201),"")</f>
        <v>1</v>
      </c>
      <c r="AD188" s="500"/>
      <c r="AE188" s="375">
        <v>15</v>
      </c>
      <c r="AF188" s="375">
        <v>1921.0909090909101</v>
      </c>
      <c r="AG188" s="377">
        <f t="shared" ref="AG188:AG201" si="199">IFERROR(AF188/AE188,"")</f>
        <v>128.07272727272735</v>
      </c>
      <c r="AH188" s="375">
        <f t="shared" ref="AH188:AH201" si="200">IFERROR(RANK(AG188, AG$187:AG$201),"")</f>
        <v>1</v>
      </c>
      <c r="AI188" s="500"/>
      <c r="AJ188" s="375">
        <v>15</v>
      </c>
      <c r="AK188" s="375">
        <v>1915.9322033898322</v>
      </c>
      <c r="AL188" s="377">
        <f t="shared" ref="AL188:AL201" si="201">IFERROR(AK188/AJ188,"")</f>
        <v>127.72881355932215</v>
      </c>
      <c r="AM188" s="375">
        <f t="shared" ref="AM188:AM201" si="202">IFERROR(RANK(AL188, AL$187:AL$201),"")</f>
        <v>3</v>
      </c>
      <c r="AN188" s="500"/>
      <c r="AO188" s="375">
        <v>15</v>
      </c>
      <c r="AP188" s="375">
        <v>1905.7142857142876</v>
      </c>
      <c r="AQ188" s="377">
        <f t="shared" ref="AQ188:AQ201" si="203">IFERROR(AP188/AO188,"")</f>
        <v>127.04761904761918</v>
      </c>
      <c r="AR188" s="375">
        <f t="shared" ref="AR188:AR201" si="204">IFERROR(RANK(AQ188, AQ$187:AQ$201),"")</f>
        <v>3</v>
      </c>
      <c r="AS188" s="500"/>
      <c r="AT188" s="375">
        <v>15</v>
      </c>
      <c r="AU188" s="375">
        <v>1904.9999999999984</v>
      </c>
      <c r="AV188" s="377">
        <f t="shared" ref="AV188:AV201" si="205">IFERROR(AU188/AT188,"")</f>
        <v>126.9999999999999</v>
      </c>
      <c r="AW188" s="375">
        <f t="shared" ref="AW188:AW201" si="206">IFERROR(RANK(AV188, AV$187:AV$201),"")</f>
        <v>4</v>
      </c>
      <c r="AX188" s="500"/>
    </row>
    <row r="189" spans="2:50" x14ac:dyDescent="0.2">
      <c r="B189" s="506"/>
      <c r="C189" s="380">
        <v>3</v>
      </c>
      <c r="D189" s="375" t="s">
        <v>415</v>
      </c>
      <c r="E189" s="375">
        <v>17</v>
      </c>
      <c r="F189" s="375">
        <v>2000</v>
      </c>
      <c r="G189" s="377">
        <f t="shared" si="191"/>
        <v>117.64705882352941</v>
      </c>
      <c r="H189" s="500"/>
      <c r="I189" s="172">
        <f t="shared" si="188"/>
        <v>17</v>
      </c>
      <c r="J189" s="172">
        <f t="shared" si="189"/>
        <v>1920.9290341387405</v>
      </c>
      <c r="K189" s="374">
        <f t="shared" si="190"/>
        <v>112.99582553757295</v>
      </c>
      <c r="L189" s="508"/>
      <c r="M189" s="172">
        <f t="shared" si="192"/>
        <v>10</v>
      </c>
      <c r="N189" s="501"/>
      <c r="O189" s="501"/>
      <c r="P189" s="375">
        <v>17</v>
      </c>
      <c r="Q189" s="375">
        <v>1924.7619047619066</v>
      </c>
      <c r="R189" s="377">
        <f t="shared" si="193"/>
        <v>113.22128851540627</v>
      </c>
      <c r="S189" s="375">
        <f t="shared" si="194"/>
        <v>10</v>
      </c>
      <c r="T189" s="500"/>
      <c r="U189" s="375">
        <v>17</v>
      </c>
      <c r="V189" s="375">
        <v>1925.0000000000018</v>
      </c>
      <c r="W189" s="377">
        <f t="shared" si="195"/>
        <v>113.23529411764717</v>
      </c>
      <c r="X189" s="375">
        <f t="shared" si="196"/>
        <v>11</v>
      </c>
      <c r="Y189" s="500"/>
      <c r="Z189" s="375">
        <v>17</v>
      </c>
      <c r="AA189" s="375">
        <v>1931.5384615384623</v>
      </c>
      <c r="AB189" s="377">
        <f t="shared" si="197"/>
        <v>113.61990950226249</v>
      </c>
      <c r="AC189" s="375">
        <f t="shared" si="198"/>
        <v>10</v>
      </c>
      <c r="AD189" s="500"/>
      <c r="AE189" s="375">
        <v>17</v>
      </c>
      <c r="AF189" s="375">
        <v>1927.8260869565217</v>
      </c>
      <c r="AG189" s="377">
        <f t="shared" si="199"/>
        <v>113.40153452685422</v>
      </c>
      <c r="AH189" s="375">
        <f t="shared" si="200"/>
        <v>10</v>
      </c>
      <c r="AI189" s="500"/>
      <c r="AJ189" s="375">
        <v>17</v>
      </c>
      <c r="AK189" s="375">
        <v>1917.6000000000004</v>
      </c>
      <c r="AL189" s="377">
        <f t="shared" si="201"/>
        <v>112.80000000000003</v>
      </c>
      <c r="AM189" s="375">
        <f t="shared" si="202"/>
        <v>10</v>
      </c>
      <c r="AN189" s="500"/>
      <c r="AO189" s="375">
        <v>17</v>
      </c>
      <c r="AP189" s="375">
        <v>1908.2142857142871</v>
      </c>
      <c r="AQ189" s="377">
        <f t="shared" si="203"/>
        <v>112.24789915966394</v>
      </c>
      <c r="AR189" s="375">
        <f t="shared" si="204"/>
        <v>11</v>
      </c>
      <c r="AS189" s="500"/>
      <c r="AT189" s="375">
        <v>17</v>
      </c>
      <c r="AU189" s="375">
        <v>1911.562500000002</v>
      </c>
      <c r="AV189" s="377">
        <f t="shared" si="205"/>
        <v>112.44485294117659</v>
      </c>
      <c r="AW189" s="375">
        <f t="shared" si="206"/>
        <v>10</v>
      </c>
      <c r="AX189" s="500"/>
    </row>
    <row r="190" spans="2:50" x14ac:dyDescent="0.2">
      <c r="B190" s="506"/>
      <c r="C190" s="380">
        <v>4</v>
      </c>
      <c r="D190" s="375" t="s">
        <v>416</v>
      </c>
      <c r="E190" s="375">
        <v>16</v>
      </c>
      <c r="F190" s="375">
        <v>2000</v>
      </c>
      <c r="G190" s="377">
        <f t="shared" si="191"/>
        <v>125</v>
      </c>
      <c r="H190" s="500"/>
      <c r="I190" s="172">
        <f>IFERROR(AVERAGE(P190,U190,Z190,AE190,AJ190,AO190,AT190),"")</f>
        <v>16</v>
      </c>
      <c r="J190" s="172">
        <f>IFERROR(AVERAGE(Q190,V190,AA190,AF190,AK190,AP190,AU190),"")</f>
        <v>1913.209427251415</v>
      </c>
      <c r="K190" s="374">
        <f>IFERROR(AVERAGE(R190,W190,AB190,AG190,AL190,AQ190,AV190),"")</f>
        <v>119.57558920321344</v>
      </c>
      <c r="L190" s="508"/>
      <c r="M190" s="172">
        <f t="shared" si="192"/>
        <v>9</v>
      </c>
      <c r="N190" s="501"/>
      <c r="O190" s="501"/>
      <c r="P190" s="375">
        <v>16</v>
      </c>
      <c r="Q190" s="375">
        <v>1909.3750000000005</v>
      </c>
      <c r="R190" s="377">
        <f t="shared" si="193"/>
        <v>119.33593750000003</v>
      </c>
      <c r="S190" s="375">
        <f t="shared" si="194"/>
        <v>9</v>
      </c>
      <c r="T190" s="500"/>
      <c r="U190" s="375">
        <v>16</v>
      </c>
      <c r="V190" s="375">
        <v>1916.8831168831157</v>
      </c>
      <c r="W190" s="377">
        <f t="shared" si="195"/>
        <v>119.80519480519473</v>
      </c>
      <c r="X190" s="375">
        <f t="shared" si="196"/>
        <v>6</v>
      </c>
      <c r="Y190" s="500"/>
      <c r="Z190" s="375">
        <v>16</v>
      </c>
      <c r="AA190" s="375">
        <v>1916.8831168831157</v>
      </c>
      <c r="AB190" s="377">
        <f t="shared" si="197"/>
        <v>119.80519480519473</v>
      </c>
      <c r="AC190" s="375">
        <f t="shared" si="198"/>
        <v>6</v>
      </c>
      <c r="AD190" s="500"/>
      <c r="AE190" s="375">
        <v>16</v>
      </c>
      <c r="AF190" s="375">
        <v>1903.0985915492938</v>
      </c>
      <c r="AG190" s="377">
        <f t="shared" si="199"/>
        <v>118.94366197183086</v>
      </c>
      <c r="AH190" s="375">
        <f t="shared" si="200"/>
        <v>9</v>
      </c>
      <c r="AI190" s="500"/>
      <c r="AJ190" s="375">
        <v>16</v>
      </c>
      <c r="AK190" s="375">
        <v>1923.2432432432417</v>
      </c>
      <c r="AL190" s="377">
        <f t="shared" si="201"/>
        <v>120.20270270270261</v>
      </c>
      <c r="AM190" s="375">
        <f t="shared" si="202"/>
        <v>8</v>
      </c>
      <c r="AN190" s="500"/>
      <c r="AO190" s="375">
        <v>16</v>
      </c>
      <c r="AP190" s="375">
        <v>1917.1764705882349</v>
      </c>
      <c r="AQ190" s="377">
        <f t="shared" si="203"/>
        <v>119.82352941176468</v>
      </c>
      <c r="AR190" s="375">
        <f t="shared" si="204"/>
        <v>9</v>
      </c>
      <c r="AS190" s="500"/>
      <c r="AT190" s="375">
        <v>16</v>
      </c>
      <c r="AU190" s="375">
        <v>1905.8064516129036</v>
      </c>
      <c r="AV190" s="377">
        <f t="shared" si="205"/>
        <v>119.11290322580648</v>
      </c>
      <c r="AW190" s="375">
        <f t="shared" si="206"/>
        <v>9</v>
      </c>
      <c r="AX190" s="500"/>
    </row>
    <row r="191" spans="2:50" x14ac:dyDescent="0.2">
      <c r="B191" s="506"/>
      <c r="C191" s="380">
        <v>5</v>
      </c>
      <c r="D191" s="375" t="s">
        <v>417</v>
      </c>
      <c r="E191" s="375">
        <v>19</v>
      </c>
      <c r="F191" s="375">
        <v>2000</v>
      </c>
      <c r="G191" s="377">
        <f t="shared" si="191"/>
        <v>105.26315789473684</v>
      </c>
      <c r="H191" s="500"/>
      <c r="I191" s="172">
        <f t="shared" ref="I191:I201" si="207">IFERROR(AVERAGE(P191,U191,Z191,AE191,AJ191,AO191,AT191),"")</f>
        <v>19</v>
      </c>
      <c r="J191" s="172">
        <f t="shared" ref="J191:J201" si="208">IFERROR(AVERAGE(Q191,V191,AA191,AF191,AK191,AP191,AU191),"")</f>
        <v>1911.5700104061102</v>
      </c>
      <c r="K191" s="374">
        <f t="shared" ref="K191:K201" si="209">IFERROR(AVERAGE(R191,W191,AB191,AG191,AL191,AQ191,AV191),"")</f>
        <v>100.60894791611108</v>
      </c>
      <c r="L191" s="508"/>
      <c r="M191" s="172">
        <f t="shared" si="192"/>
        <v>12</v>
      </c>
      <c r="N191" s="501"/>
      <c r="O191" s="501"/>
      <c r="P191" s="375">
        <v>19</v>
      </c>
      <c r="Q191" s="375">
        <v>1906.8750000000007</v>
      </c>
      <c r="R191" s="377">
        <f t="shared" si="193"/>
        <v>100.36184210526319</v>
      </c>
      <c r="S191" s="375">
        <f t="shared" si="194"/>
        <v>12</v>
      </c>
      <c r="T191" s="500"/>
      <c r="U191" s="375">
        <v>19</v>
      </c>
      <c r="V191" s="375">
        <v>1917.1428571428564</v>
      </c>
      <c r="W191" s="377">
        <f t="shared" si="195"/>
        <v>100.9022556390977</v>
      </c>
      <c r="X191" s="375">
        <f t="shared" si="196"/>
        <v>12</v>
      </c>
      <c r="Y191" s="500"/>
      <c r="Z191" s="375">
        <v>19</v>
      </c>
      <c r="AA191" s="375">
        <v>1911.4285714285695</v>
      </c>
      <c r="AB191" s="377">
        <f t="shared" si="197"/>
        <v>100.6015037593984</v>
      </c>
      <c r="AC191" s="375">
        <f t="shared" si="198"/>
        <v>12</v>
      </c>
      <c r="AD191" s="500"/>
      <c r="AE191" s="375">
        <v>19</v>
      </c>
      <c r="AF191" s="375">
        <v>1912.058823529414</v>
      </c>
      <c r="AG191" s="377">
        <f t="shared" si="199"/>
        <v>100.63467492260074</v>
      </c>
      <c r="AH191" s="375">
        <f t="shared" si="200"/>
        <v>12</v>
      </c>
      <c r="AI191" s="500"/>
      <c r="AJ191" s="375">
        <v>19</v>
      </c>
      <c r="AK191" s="375">
        <v>1907.1428571428551</v>
      </c>
      <c r="AL191" s="377">
        <f t="shared" si="201"/>
        <v>100.37593984962395</v>
      </c>
      <c r="AM191" s="375">
        <f t="shared" si="202"/>
        <v>12</v>
      </c>
      <c r="AN191" s="500"/>
      <c r="AO191" s="375">
        <v>19</v>
      </c>
      <c r="AP191" s="375">
        <v>1917.8313253012043</v>
      </c>
      <c r="AQ191" s="377">
        <f t="shared" si="203"/>
        <v>100.93849080532654</v>
      </c>
      <c r="AR191" s="375">
        <f t="shared" si="204"/>
        <v>12</v>
      </c>
      <c r="AS191" s="500"/>
      <c r="AT191" s="375">
        <v>19</v>
      </c>
      <c r="AU191" s="375">
        <v>1908.5106382978727</v>
      </c>
      <c r="AV191" s="377">
        <f t="shared" si="205"/>
        <v>100.44792833146698</v>
      </c>
      <c r="AW191" s="375">
        <f t="shared" si="206"/>
        <v>12</v>
      </c>
      <c r="AX191" s="500"/>
    </row>
    <row r="192" spans="2:50" x14ac:dyDescent="0.2">
      <c r="B192" s="506"/>
      <c r="C192" s="380">
        <v>6</v>
      </c>
      <c r="D192" s="375" t="s">
        <v>418</v>
      </c>
      <c r="E192" s="375">
        <v>15</v>
      </c>
      <c r="F192" s="375">
        <v>2000</v>
      </c>
      <c r="G192" s="377">
        <f t="shared" si="191"/>
        <v>133.33333333333334</v>
      </c>
      <c r="H192" s="500"/>
      <c r="I192" s="172">
        <f t="shared" si="207"/>
        <v>15</v>
      </c>
      <c r="J192" s="172">
        <f t="shared" si="208"/>
        <v>1913.8280189717939</v>
      </c>
      <c r="K192" s="374">
        <f t="shared" si="209"/>
        <v>127.58853459811959</v>
      </c>
      <c r="L192" s="508"/>
      <c r="M192" s="172">
        <f t="shared" si="192"/>
        <v>3</v>
      </c>
      <c r="N192" s="501"/>
      <c r="O192" s="501"/>
      <c r="P192" s="375">
        <v>15</v>
      </c>
      <c r="Q192" s="375">
        <v>1912.9787234042556</v>
      </c>
      <c r="R192" s="377">
        <f t="shared" si="193"/>
        <v>127.53191489361704</v>
      </c>
      <c r="S192" s="375">
        <f t="shared" si="194"/>
        <v>3</v>
      </c>
      <c r="T192" s="500"/>
      <c r="U192" s="375">
        <v>15</v>
      </c>
      <c r="V192" s="375">
        <v>1912.5</v>
      </c>
      <c r="W192" s="377">
        <f t="shared" si="195"/>
        <v>127.5</v>
      </c>
      <c r="X192" s="375">
        <f t="shared" si="196"/>
        <v>2</v>
      </c>
      <c r="Y192" s="500"/>
      <c r="Z192" s="375">
        <v>15</v>
      </c>
      <c r="AA192" s="375">
        <v>1917.7215189873427</v>
      </c>
      <c r="AB192" s="377">
        <f t="shared" si="197"/>
        <v>127.84810126582285</v>
      </c>
      <c r="AC192" s="375">
        <f t="shared" si="198"/>
        <v>2</v>
      </c>
      <c r="AD192" s="500"/>
      <c r="AE192" s="375">
        <v>15</v>
      </c>
      <c r="AF192" s="375">
        <v>1912.4999999999995</v>
      </c>
      <c r="AG192" s="377">
        <f t="shared" si="199"/>
        <v>127.49999999999997</v>
      </c>
      <c r="AH192" s="375">
        <f t="shared" si="200"/>
        <v>3</v>
      </c>
      <c r="AI192" s="500"/>
      <c r="AJ192" s="375">
        <v>15</v>
      </c>
      <c r="AK192" s="375">
        <v>1920.0000000000005</v>
      </c>
      <c r="AL192" s="377">
        <f t="shared" si="201"/>
        <v>128.00000000000003</v>
      </c>
      <c r="AM192" s="375">
        <f t="shared" si="202"/>
        <v>2</v>
      </c>
      <c r="AN192" s="500"/>
      <c r="AO192" s="375">
        <v>15</v>
      </c>
      <c r="AP192" s="375">
        <v>1901.0958904109586</v>
      </c>
      <c r="AQ192" s="377">
        <f t="shared" si="203"/>
        <v>126.73972602739724</v>
      </c>
      <c r="AR192" s="375">
        <f t="shared" si="204"/>
        <v>4</v>
      </c>
      <c r="AS192" s="500"/>
      <c r="AT192" s="375">
        <v>15</v>
      </c>
      <c r="AU192" s="375">
        <v>1920</v>
      </c>
      <c r="AV192" s="377">
        <f t="shared" si="205"/>
        <v>128</v>
      </c>
      <c r="AW192" s="375">
        <f t="shared" si="206"/>
        <v>2</v>
      </c>
      <c r="AX192" s="500"/>
    </row>
    <row r="193" spans="2:50" x14ac:dyDescent="0.2">
      <c r="B193" s="506"/>
      <c r="C193" s="380">
        <v>7</v>
      </c>
      <c r="D193" s="375" t="s">
        <v>419</v>
      </c>
      <c r="E193" s="375">
        <v>16</v>
      </c>
      <c r="F193" s="375">
        <v>2000</v>
      </c>
      <c r="G193" s="377">
        <f t="shared" si="191"/>
        <v>125</v>
      </c>
      <c r="H193" s="500"/>
      <c r="I193" s="172">
        <f t="shared" si="207"/>
        <v>16</v>
      </c>
      <c r="J193" s="172">
        <f t="shared" si="208"/>
        <v>1918.8359102679653</v>
      </c>
      <c r="K193" s="374">
        <f t="shared" si="209"/>
        <v>119.92724439174783</v>
      </c>
      <c r="L193" s="508"/>
      <c r="M193" s="172">
        <f t="shared" si="192"/>
        <v>8</v>
      </c>
      <c r="N193" s="501"/>
      <c r="O193" s="501"/>
      <c r="P193" s="375">
        <v>16</v>
      </c>
      <c r="Q193" s="375">
        <v>1930.8196721311467</v>
      </c>
      <c r="R193" s="377">
        <f t="shared" si="193"/>
        <v>120.67622950819667</v>
      </c>
      <c r="S193" s="375">
        <f t="shared" si="194"/>
        <v>6</v>
      </c>
      <c r="T193" s="500"/>
      <c r="U193" s="375">
        <v>16</v>
      </c>
      <c r="V193" s="375">
        <v>1932.4137931034472</v>
      </c>
      <c r="W193" s="377">
        <f t="shared" si="195"/>
        <v>120.77586206896545</v>
      </c>
      <c r="X193" s="375">
        <f t="shared" si="196"/>
        <v>5</v>
      </c>
      <c r="Y193" s="500"/>
      <c r="Z193" s="375">
        <v>16</v>
      </c>
      <c r="AA193" s="375">
        <v>1904.4444444444455</v>
      </c>
      <c r="AB193" s="377">
        <f t="shared" si="197"/>
        <v>119.02777777777784</v>
      </c>
      <c r="AC193" s="375">
        <f t="shared" si="198"/>
        <v>9</v>
      </c>
      <c r="AD193" s="500"/>
      <c r="AE193" s="375">
        <v>16</v>
      </c>
      <c r="AF193" s="375">
        <v>1925.7142857142853</v>
      </c>
      <c r="AG193" s="377">
        <f t="shared" si="199"/>
        <v>120.35714285714283</v>
      </c>
      <c r="AH193" s="375">
        <f t="shared" si="200"/>
        <v>7</v>
      </c>
      <c r="AI193" s="500"/>
      <c r="AJ193" s="375">
        <v>16</v>
      </c>
      <c r="AK193" s="375">
        <v>1907.441860465116</v>
      </c>
      <c r="AL193" s="377">
        <f t="shared" si="201"/>
        <v>119.21511627906975</v>
      </c>
      <c r="AM193" s="375">
        <f t="shared" si="202"/>
        <v>9</v>
      </c>
      <c r="AN193" s="500"/>
      <c r="AO193" s="375">
        <v>16</v>
      </c>
      <c r="AP193" s="375">
        <v>1918.6363636363635</v>
      </c>
      <c r="AQ193" s="377">
        <f t="shared" si="203"/>
        <v>119.91477272727272</v>
      </c>
      <c r="AR193" s="375">
        <f t="shared" si="204"/>
        <v>8</v>
      </c>
      <c r="AS193" s="500"/>
      <c r="AT193" s="375">
        <v>16</v>
      </c>
      <c r="AU193" s="375">
        <v>1912.3809523809521</v>
      </c>
      <c r="AV193" s="377">
        <f t="shared" si="205"/>
        <v>119.5238095238095</v>
      </c>
      <c r="AW193" s="375">
        <f t="shared" si="206"/>
        <v>8</v>
      </c>
      <c r="AX193" s="500"/>
    </row>
    <row r="194" spans="2:50" x14ac:dyDescent="0.2">
      <c r="B194" s="506"/>
      <c r="C194" s="380">
        <v>8</v>
      </c>
      <c r="D194" s="375" t="s">
        <v>422</v>
      </c>
      <c r="E194" s="375">
        <v>15</v>
      </c>
      <c r="F194" s="375">
        <v>2000</v>
      </c>
      <c r="G194" s="377">
        <f t="shared" si="191"/>
        <v>133.33333333333334</v>
      </c>
      <c r="H194" s="500"/>
      <c r="I194" s="172">
        <f t="shared" si="207"/>
        <v>15</v>
      </c>
      <c r="J194" s="172">
        <f t="shared" si="208"/>
        <v>1911.9080466318117</v>
      </c>
      <c r="K194" s="374">
        <f t="shared" si="209"/>
        <v>127.46053644212077</v>
      </c>
      <c r="L194" s="508"/>
      <c r="M194" s="172">
        <f t="shared" si="192"/>
        <v>4</v>
      </c>
      <c r="N194" s="501"/>
      <c r="O194" s="501"/>
      <c r="P194" s="375">
        <v>15</v>
      </c>
      <c r="Q194" s="375">
        <v>1904.1176470588243</v>
      </c>
      <c r="R194" s="377">
        <f t="shared" si="193"/>
        <v>126.94117647058829</v>
      </c>
      <c r="S194" s="375">
        <f t="shared" si="194"/>
        <v>4</v>
      </c>
      <c r="T194" s="500"/>
      <c r="U194" s="375">
        <v>15</v>
      </c>
      <c r="V194" s="375">
        <v>1912.7710843373486</v>
      </c>
      <c r="W194" s="377">
        <f t="shared" si="195"/>
        <v>127.51807228915658</v>
      </c>
      <c r="X194" s="375">
        <f t="shared" si="196"/>
        <v>1</v>
      </c>
      <c r="Y194" s="500"/>
      <c r="Z194" s="375">
        <v>15</v>
      </c>
      <c r="AA194" s="375">
        <v>1912.7710843373486</v>
      </c>
      <c r="AB194" s="377">
        <f t="shared" si="197"/>
        <v>127.51807228915658</v>
      </c>
      <c r="AC194" s="375">
        <f t="shared" si="198"/>
        <v>4</v>
      </c>
      <c r="AD194" s="500"/>
      <c r="AE194" s="375">
        <v>15</v>
      </c>
      <c r="AF194" s="375">
        <v>1909.459459459458</v>
      </c>
      <c r="AG194" s="377">
        <f t="shared" si="199"/>
        <v>127.29729729729721</v>
      </c>
      <c r="AH194" s="375">
        <f t="shared" si="200"/>
        <v>4</v>
      </c>
      <c r="AI194" s="500"/>
      <c r="AJ194" s="375">
        <v>15</v>
      </c>
      <c r="AK194" s="375">
        <v>1925.3164556962015</v>
      </c>
      <c r="AL194" s="377">
        <f t="shared" si="201"/>
        <v>128.35443037974676</v>
      </c>
      <c r="AM194" s="375">
        <f t="shared" si="202"/>
        <v>1</v>
      </c>
      <c r="AN194" s="500"/>
      <c r="AO194" s="375">
        <v>15</v>
      </c>
      <c r="AP194" s="375">
        <v>1911.6129032258068</v>
      </c>
      <c r="AQ194" s="377">
        <f t="shared" si="203"/>
        <v>127.44086021505379</v>
      </c>
      <c r="AR194" s="375">
        <f t="shared" si="204"/>
        <v>2</v>
      </c>
      <c r="AS194" s="500"/>
      <c r="AT194" s="375">
        <v>15</v>
      </c>
      <c r="AU194" s="375">
        <v>1907.3076923076933</v>
      </c>
      <c r="AV194" s="377">
        <f t="shared" si="205"/>
        <v>127.15384615384622</v>
      </c>
      <c r="AW194" s="375">
        <f t="shared" si="206"/>
        <v>3</v>
      </c>
      <c r="AX194" s="500"/>
    </row>
    <row r="195" spans="2:50" x14ac:dyDescent="0.2">
      <c r="B195" s="506"/>
      <c r="C195" s="380">
        <v>9</v>
      </c>
      <c r="D195" s="375" t="s">
        <v>425</v>
      </c>
      <c r="E195" s="375">
        <v>17</v>
      </c>
      <c r="F195" s="375">
        <v>2000</v>
      </c>
      <c r="G195" s="377">
        <f t="shared" si="191"/>
        <v>117.64705882352941</v>
      </c>
      <c r="H195" s="500"/>
      <c r="I195" s="172">
        <f t="shared" si="207"/>
        <v>17</v>
      </c>
      <c r="J195" s="172">
        <f t="shared" si="208"/>
        <v>1913.7355530149962</v>
      </c>
      <c r="K195" s="374">
        <f t="shared" si="209"/>
        <v>112.57267958911743</v>
      </c>
      <c r="L195" s="508"/>
      <c r="M195" s="172">
        <f t="shared" si="192"/>
        <v>11</v>
      </c>
      <c r="N195" s="501"/>
      <c r="O195" s="501"/>
      <c r="P195" s="375">
        <v>17</v>
      </c>
      <c r="Q195" s="375">
        <v>1913.1645569620243</v>
      </c>
      <c r="R195" s="377">
        <f t="shared" si="193"/>
        <v>112.53909158600143</v>
      </c>
      <c r="S195" s="375">
        <f t="shared" si="194"/>
        <v>11</v>
      </c>
      <c r="T195" s="500"/>
      <c r="U195" s="375">
        <v>17</v>
      </c>
      <c r="V195" s="375">
        <v>1926.8571428571406</v>
      </c>
      <c r="W195" s="377">
        <f t="shared" si="195"/>
        <v>113.34453781512592</v>
      </c>
      <c r="X195" s="375">
        <f t="shared" si="196"/>
        <v>10</v>
      </c>
      <c r="Y195" s="500"/>
      <c r="Z195" s="375">
        <v>17</v>
      </c>
      <c r="AA195" s="375">
        <v>1904.0000000000018</v>
      </c>
      <c r="AB195" s="377">
        <f t="shared" si="197"/>
        <v>112.00000000000011</v>
      </c>
      <c r="AC195" s="375">
        <f t="shared" si="198"/>
        <v>11</v>
      </c>
      <c r="AD195" s="500"/>
      <c r="AE195" s="375">
        <v>17</v>
      </c>
      <c r="AF195" s="375">
        <v>1912.5000000000016</v>
      </c>
      <c r="AG195" s="377">
        <f t="shared" si="199"/>
        <v>112.5000000000001</v>
      </c>
      <c r="AH195" s="375">
        <f t="shared" si="200"/>
        <v>11</v>
      </c>
      <c r="AI195" s="500"/>
      <c r="AJ195" s="375">
        <v>17</v>
      </c>
      <c r="AK195" s="375">
        <v>1907.2131147541002</v>
      </c>
      <c r="AL195" s="377">
        <f t="shared" si="201"/>
        <v>112.18900675024119</v>
      </c>
      <c r="AM195" s="375">
        <f t="shared" si="202"/>
        <v>11</v>
      </c>
      <c r="AN195" s="500"/>
      <c r="AO195" s="375">
        <v>17</v>
      </c>
      <c r="AP195" s="375">
        <v>1921.7647058823552</v>
      </c>
      <c r="AQ195" s="377">
        <f t="shared" si="203"/>
        <v>113.04498269896207</v>
      </c>
      <c r="AR195" s="375">
        <f t="shared" si="204"/>
        <v>10</v>
      </c>
      <c r="AS195" s="500"/>
      <c r="AT195" s="375">
        <v>17</v>
      </c>
      <c r="AU195" s="375">
        <v>1910.6493506493496</v>
      </c>
      <c r="AV195" s="377">
        <f t="shared" si="205"/>
        <v>112.39113827349115</v>
      </c>
      <c r="AW195" s="375">
        <f t="shared" si="206"/>
        <v>11</v>
      </c>
      <c r="AX195" s="500"/>
    </row>
    <row r="196" spans="2:50" x14ac:dyDescent="0.2">
      <c r="B196" s="506"/>
      <c r="C196" s="380">
        <v>10</v>
      </c>
      <c r="D196" s="375" t="s">
        <v>426</v>
      </c>
      <c r="E196" s="375">
        <v>15</v>
      </c>
      <c r="F196" s="375">
        <v>2000</v>
      </c>
      <c r="G196" s="377">
        <f t="shared" si="191"/>
        <v>133.33333333333334</v>
      </c>
      <c r="H196" s="500"/>
      <c r="I196" s="172">
        <f t="shared" si="207"/>
        <v>15</v>
      </c>
      <c r="J196" s="172">
        <f t="shared" si="208"/>
        <v>1917.5713993492991</v>
      </c>
      <c r="K196" s="374">
        <f t="shared" si="209"/>
        <v>127.83809328995326</v>
      </c>
      <c r="L196" s="508"/>
      <c r="M196" s="172">
        <f t="shared" si="192"/>
        <v>1</v>
      </c>
      <c r="N196" s="501"/>
      <c r="O196" s="501"/>
      <c r="P196" s="375">
        <v>15</v>
      </c>
      <c r="Q196" s="375">
        <v>1914.0983606557395</v>
      </c>
      <c r="R196" s="377">
        <f t="shared" si="193"/>
        <v>127.6065573770493</v>
      </c>
      <c r="S196" s="375">
        <f t="shared" si="194"/>
        <v>1</v>
      </c>
      <c r="T196" s="500"/>
      <c r="U196" s="375">
        <v>15</v>
      </c>
      <c r="V196" s="375">
        <v>1911.7241379310358</v>
      </c>
      <c r="W196" s="377">
        <f t="shared" si="195"/>
        <v>127.44827586206905</v>
      </c>
      <c r="X196" s="375">
        <f t="shared" si="196"/>
        <v>3</v>
      </c>
      <c r="Y196" s="500"/>
      <c r="Z196" s="375">
        <v>15</v>
      </c>
      <c r="AA196" s="375">
        <v>1913.4782608695652</v>
      </c>
      <c r="AB196" s="377">
        <f t="shared" si="197"/>
        <v>127.56521739130434</v>
      </c>
      <c r="AC196" s="375">
        <f t="shared" si="198"/>
        <v>3</v>
      </c>
      <c r="AD196" s="500"/>
      <c r="AE196" s="375">
        <v>15</v>
      </c>
      <c r="AF196" s="375">
        <v>1918.5714285714278</v>
      </c>
      <c r="AG196" s="377">
        <f t="shared" si="199"/>
        <v>127.90476190476186</v>
      </c>
      <c r="AH196" s="375">
        <f t="shared" si="200"/>
        <v>2</v>
      </c>
      <c r="AI196" s="500"/>
      <c r="AJ196" s="375">
        <v>15</v>
      </c>
      <c r="AK196" s="375">
        <v>1910.8695652173915</v>
      </c>
      <c r="AL196" s="377">
        <f t="shared" si="201"/>
        <v>127.39130434782609</v>
      </c>
      <c r="AM196" s="375">
        <f t="shared" si="202"/>
        <v>4</v>
      </c>
      <c r="AN196" s="500"/>
      <c r="AO196" s="375">
        <v>15</v>
      </c>
      <c r="AP196" s="375">
        <v>1926.1224489795925</v>
      </c>
      <c r="AQ196" s="377">
        <f t="shared" si="203"/>
        <v>128.40816326530617</v>
      </c>
      <c r="AR196" s="375">
        <f t="shared" si="204"/>
        <v>1</v>
      </c>
      <c r="AS196" s="500"/>
      <c r="AT196" s="375">
        <v>15</v>
      </c>
      <c r="AU196" s="375">
        <v>1928.1355932203408</v>
      </c>
      <c r="AV196" s="377">
        <f t="shared" si="205"/>
        <v>128.54237288135604</v>
      </c>
      <c r="AW196" s="375">
        <f t="shared" si="206"/>
        <v>1</v>
      </c>
      <c r="AX196" s="500"/>
    </row>
    <row r="197" spans="2:50" x14ac:dyDescent="0.2">
      <c r="B197" s="506"/>
      <c r="C197" s="380">
        <v>11</v>
      </c>
      <c r="D197" s="375" t="s">
        <v>427</v>
      </c>
      <c r="E197" s="375">
        <v>16</v>
      </c>
      <c r="F197" s="375">
        <v>1500</v>
      </c>
      <c r="G197" s="377">
        <f t="shared" si="191"/>
        <v>93.75</v>
      </c>
      <c r="H197" s="500"/>
      <c r="I197" s="172">
        <f t="shared" si="207"/>
        <v>16</v>
      </c>
      <c r="J197" s="172">
        <f t="shared" si="208"/>
        <v>1442.4041155417804</v>
      </c>
      <c r="K197" s="374">
        <f t="shared" si="209"/>
        <v>90.150257221361272</v>
      </c>
      <c r="L197" s="508"/>
      <c r="M197" s="172">
        <f t="shared" si="192"/>
        <v>13</v>
      </c>
      <c r="N197" s="501"/>
      <c r="O197" s="501"/>
      <c r="P197" s="375">
        <v>16</v>
      </c>
      <c r="Q197" s="375">
        <v>1430.8474576271199</v>
      </c>
      <c r="R197" s="377">
        <f t="shared" si="193"/>
        <v>89.427966101694992</v>
      </c>
      <c r="S197" s="375">
        <f t="shared" si="194"/>
        <v>13</v>
      </c>
      <c r="T197" s="500"/>
      <c r="U197" s="375">
        <v>16</v>
      </c>
      <c r="V197" s="375">
        <v>1438.8235294117653</v>
      </c>
      <c r="W197" s="377">
        <f t="shared" si="195"/>
        <v>89.926470588235333</v>
      </c>
      <c r="X197" s="375">
        <f t="shared" si="196"/>
        <v>13</v>
      </c>
      <c r="Y197" s="500"/>
      <c r="Z197" s="375">
        <v>16</v>
      </c>
      <c r="AA197" s="375">
        <v>1440.0000000000002</v>
      </c>
      <c r="AB197" s="377">
        <f t="shared" si="197"/>
        <v>90.000000000000014</v>
      </c>
      <c r="AC197" s="375">
        <f t="shared" si="198"/>
        <v>13</v>
      </c>
      <c r="AD197" s="500"/>
      <c r="AE197" s="375">
        <v>16</v>
      </c>
      <c r="AF197" s="375">
        <v>1451.1627906976742</v>
      </c>
      <c r="AG197" s="377">
        <f t="shared" si="199"/>
        <v>90.697674418604635</v>
      </c>
      <c r="AH197" s="375">
        <f t="shared" si="200"/>
        <v>13</v>
      </c>
      <c r="AI197" s="500"/>
      <c r="AJ197" s="375">
        <v>16</v>
      </c>
      <c r="AK197" s="375">
        <v>1455.6521739130435</v>
      </c>
      <c r="AL197" s="377">
        <f t="shared" si="201"/>
        <v>90.978260869565219</v>
      </c>
      <c r="AM197" s="375">
        <f t="shared" si="202"/>
        <v>13</v>
      </c>
      <c r="AN197" s="500"/>
      <c r="AO197" s="375">
        <v>16</v>
      </c>
      <c r="AP197" s="375">
        <v>1453.2000000000003</v>
      </c>
      <c r="AQ197" s="377">
        <f t="shared" si="203"/>
        <v>90.825000000000017</v>
      </c>
      <c r="AR197" s="375">
        <f t="shared" si="204"/>
        <v>13</v>
      </c>
      <c r="AS197" s="500"/>
      <c r="AT197" s="375">
        <v>16</v>
      </c>
      <c r="AU197" s="375">
        <v>1427.1428571428582</v>
      </c>
      <c r="AV197" s="377">
        <f t="shared" si="205"/>
        <v>89.19642857142864</v>
      </c>
      <c r="AW197" s="375">
        <f t="shared" si="206"/>
        <v>13</v>
      </c>
      <c r="AX197" s="500"/>
    </row>
    <row r="198" spans="2:50" x14ac:dyDescent="0.2">
      <c r="B198" s="506"/>
      <c r="C198" s="380">
        <v>12</v>
      </c>
      <c r="D198" s="375" t="s">
        <v>674</v>
      </c>
      <c r="E198" s="375">
        <v>16</v>
      </c>
      <c r="F198" s="375">
        <v>2000</v>
      </c>
      <c r="G198" s="377">
        <f t="shared" si="191"/>
        <v>125</v>
      </c>
      <c r="H198" s="500"/>
      <c r="I198" s="172">
        <f t="shared" si="207"/>
        <v>16</v>
      </c>
      <c r="J198" s="172">
        <f t="shared" si="208"/>
        <v>1935.4980098422354</v>
      </c>
      <c r="K198" s="374">
        <f t="shared" si="209"/>
        <v>120.96862561513971</v>
      </c>
      <c r="L198" s="508"/>
      <c r="M198" s="172">
        <f t="shared" si="192"/>
        <v>5</v>
      </c>
      <c r="N198" s="501"/>
      <c r="O198" s="501"/>
      <c r="P198" s="375">
        <v>16</v>
      </c>
      <c r="Q198" s="375">
        <v>1930.0000000000007</v>
      </c>
      <c r="R198" s="377">
        <f t="shared" si="193"/>
        <v>120.62500000000004</v>
      </c>
      <c r="S198" s="375">
        <f t="shared" si="194"/>
        <v>7</v>
      </c>
      <c r="T198" s="500"/>
      <c r="U198" s="375">
        <v>16</v>
      </c>
      <c r="V198" s="375">
        <v>1913.617021276596</v>
      </c>
      <c r="W198" s="377">
        <f t="shared" si="195"/>
        <v>119.60106382978725</v>
      </c>
      <c r="X198" s="375">
        <f t="shared" si="196"/>
        <v>7</v>
      </c>
      <c r="Y198" s="500"/>
      <c r="Z198" s="375">
        <v>16</v>
      </c>
      <c r="AA198" s="375">
        <v>1944.2857142857135</v>
      </c>
      <c r="AB198" s="377">
        <f t="shared" si="197"/>
        <v>121.5178571428571</v>
      </c>
      <c r="AC198" s="375">
        <f t="shared" si="198"/>
        <v>5</v>
      </c>
      <c r="AD198" s="500"/>
      <c r="AE198" s="375">
        <v>16</v>
      </c>
      <c r="AF198" s="375">
        <v>1918.0000000000018</v>
      </c>
      <c r="AG198" s="377">
        <f t="shared" si="199"/>
        <v>119.87500000000011</v>
      </c>
      <c r="AH198" s="375">
        <f t="shared" si="200"/>
        <v>8</v>
      </c>
      <c r="AI198" s="500"/>
      <c r="AJ198" s="375">
        <v>16</v>
      </c>
      <c r="AK198" s="375">
        <v>1931.250000000002</v>
      </c>
      <c r="AL198" s="377">
        <f t="shared" si="201"/>
        <v>120.70312500000013</v>
      </c>
      <c r="AM198" s="375">
        <f t="shared" si="202"/>
        <v>6</v>
      </c>
      <c r="AN198" s="500"/>
      <c r="AO198" s="375">
        <v>16</v>
      </c>
      <c r="AP198" s="375">
        <v>1970.0000000000005</v>
      </c>
      <c r="AQ198" s="377">
        <f t="shared" si="203"/>
        <v>123.12500000000003</v>
      </c>
      <c r="AR198" s="375">
        <f t="shared" si="204"/>
        <v>6</v>
      </c>
      <c r="AS198" s="500"/>
      <c r="AT198" s="375">
        <v>16</v>
      </c>
      <c r="AU198" s="375">
        <v>1941.3333333333333</v>
      </c>
      <c r="AV198" s="377">
        <f t="shared" si="205"/>
        <v>121.33333333333333</v>
      </c>
      <c r="AW198" s="375">
        <f t="shared" si="206"/>
        <v>6</v>
      </c>
      <c r="AX198" s="500"/>
    </row>
    <row r="199" spans="2:50" x14ac:dyDescent="0.2">
      <c r="B199" s="506"/>
      <c r="C199" s="380">
        <v>13</v>
      </c>
      <c r="D199" s="375" t="s">
        <v>695</v>
      </c>
      <c r="E199" s="375">
        <v>16</v>
      </c>
      <c r="F199" s="375">
        <v>2000</v>
      </c>
      <c r="G199" s="377">
        <f t="shared" si="191"/>
        <v>125</v>
      </c>
      <c r="H199" s="500"/>
      <c r="I199" s="172">
        <f t="shared" si="207"/>
        <v>16</v>
      </c>
      <c r="J199" s="172">
        <f t="shared" si="208"/>
        <v>1922.9194212312802</v>
      </c>
      <c r="K199" s="374">
        <f t="shared" si="209"/>
        <v>120.18246382695501</v>
      </c>
      <c r="L199" s="508"/>
      <c r="M199" s="172">
        <f t="shared" si="192"/>
        <v>7</v>
      </c>
      <c r="N199" s="501"/>
      <c r="O199" s="501"/>
      <c r="P199" s="375">
        <v>16</v>
      </c>
      <c r="Q199" s="375">
        <v>1926.5624999999995</v>
      </c>
      <c r="R199" s="377">
        <f t="shared" si="193"/>
        <v>120.41015624999997</v>
      </c>
      <c r="S199" s="375">
        <f t="shared" si="194"/>
        <v>8</v>
      </c>
      <c r="T199" s="500"/>
      <c r="U199" s="375">
        <v>16</v>
      </c>
      <c r="V199" s="375">
        <v>1905.2459016393436</v>
      </c>
      <c r="W199" s="377">
        <f t="shared" si="195"/>
        <v>119.07786885245898</v>
      </c>
      <c r="X199" s="375">
        <f t="shared" si="196"/>
        <v>8</v>
      </c>
      <c r="Y199" s="500"/>
      <c r="Z199" s="375">
        <v>16</v>
      </c>
      <c r="AA199" s="375">
        <v>1904.7058823529419</v>
      </c>
      <c r="AB199" s="377">
        <f t="shared" si="197"/>
        <v>119.04411764705887</v>
      </c>
      <c r="AC199" s="375">
        <f t="shared" si="198"/>
        <v>8</v>
      </c>
      <c r="AD199" s="500"/>
      <c r="AE199" s="375">
        <v>16</v>
      </c>
      <c r="AF199" s="375">
        <v>1940.5263157894722</v>
      </c>
      <c r="AG199" s="377">
        <f t="shared" si="199"/>
        <v>121.28289473684201</v>
      </c>
      <c r="AH199" s="375">
        <f t="shared" si="200"/>
        <v>6</v>
      </c>
      <c r="AI199" s="500"/>
      <c r="AJ199" s="375">
        <v>16</v>
      </c>
      <c r="AK199" s="375">
        <v>1937.9999999999993</v>
      </c>
      <c r="AL199" s="377">
        <f t="shared" si="201"/>
        <v>121.12499999999996</v>
      </c>
      <c r="AM199" s="375">
        <f t="shared" si="202"/>
        <v>5</v>
      </c>
      <c r="AN199" s="500"/>
      <c r="AO199" s="375">
        <v>16</v>
      </c>
      <c r="AP199" s="375">
        <v>1921.395348837209</v>
      </c>
      <c r="AQ199" s="377">
        <f t="shared" si="203"/>
        <v>120.08720930232556</v>
      </c>
      <c r="AR199" s="375">
        <f t="shared" si="204"/>
        <v>7</v>
      </c>
      <c r="AS199" s="500"/>
      <c r="AT199" s="375">
        <v>16</v>
      </c>
      <c r="AU199" s="375">
        <v>1923.9999999999989</v>
      </c>
      <c r="AV199" s="377">
        <f t="shared" si="205"/>
        <v>120.24999999999993</v>
      </c>
      <c r="AW199" s="375">
        <f t="shared" si="206"/>
        <v>7</v>
      </c>
      <c r="AX199" s="500"/>
    </row>
    <row r="200" spans="2:50" x14ac:dyDescent="0.2">
      <c r="B200" s="506"/>
      <c r="C200" s="380">
        <v>14</v>
      </c>
      <c r="D200" s="375"/>
      <c r="E200" s="375"/>
      <c r="F200" s="375"/>
      <c r="G200" s="377"/>
      <c r="H200" s="500"/>
      <c r="I200" s="172" t="str">
        <f t="shared" si="207"/>
        <v/>
      </c>
      <c r="J200" s="172" t="str">
        <f t="shared" si="208"/>
        <v/>
      </c>
      <c r="K200" s="374" t="str">
        <f t="shared" si="209"/>
        <v/>
      </c>
      <c r="L200" s="508"/>
      <c r="M200" s="172" t="str">
        <f t="shared" si="192"/>
        <v/>
      </c>
      <c r="N200" s="501"/>
      <c r="O200" s="501"/>
      <c r="P200" s="375"/>
      <c r="Q200" s="375"/>
      <c r="R200" s="377" t="str">
        <f t="shared" si="193"/>
        <v/>
      </c>
      <c r="S200" s="375" t="str">
        <f t="shared" si="194"/>
        <v/>
      </c>
      <c r="T200" s="500"/>
      <c r="U200" s="375"/>
      <c r="V200" s="375"/>
      <c r="W200" s="377" t="str">
        <f t="shared" si="195"/>
        <v/>
      </c>
      <c r="X200" s="375" t="str">
        <f t="shared" si="196"/>
        <v/>
      </c>
      <c r="Y200" s="500"/>
      <c r="Z200" s="375"/>
      <c r="AA200" s="375"/>
      <c r="AB200" s="377" t="str">
        <f t="shared" si="197"/>
        <v/>
      </c>
      <c r="AC200" s="375" t="str">
        <f t="shared" si="198"/>
        <v/>
      </c>
      <c r="AD200" s="500"/>
      <c r="AE200" s="375"/>
      <c r="AF200" s="375"/>
      <c r="AG200" s="377" t="str">
        <f t="shared" si="199"/>
        <v/>
      </c>
      <c r="AH200" s="375" t="str">
        <f t="shared" si="200"/>
        <v/>
      </c>
      <c r="AI200" s="500"/>
      <c r="AJ200" s="375"/>
      <c r="AK200" s="375"/>
      <c r="AL200" s="377" t="str">
        <f t="shared" si="201"/>
        <v/>
      </c>
      <c r="AM200" s="375" t="str">
        <f t="shared" si="202"/>
        <v/>
      </c>
      <c r="AN200" s="500"/>
      <c r="AO200" s="375"/>
      <c r="AP200" s="375"/>
      <c r="AQ200" s="377" t="str">
        <f t="shared" si="203"/>
        <v/>
      </c>
      <c r="AR200" s="375" t="str">
        <f t="shared" si="204"/>
        <v/>
      </c>
      <c r="AS200" s="500"/>
      <c r="AT200" s="375"/>
      <c r="AU200" s="375"/>
      <c r="AV200" s="377" t="str">
        <f t="shared" si="205"/>
        <v/>
      </c>
      <c r="AW200" s="375" t="str">
        <f t="shared" si="206"/>
        <v/>
      </c>
      <c r="AX200" s="500"/>
    </row>
    <row r="201" spans="2:50" x14ac:dyDescent="0.2">
      <c r="B201" s="506"/>
      <c r="C201" s="380">
        <v>15</v>
      </c>
      <c r="D201" s="375"/>
      <c r="E201" s="375"/>
      <c r="F201" s="375"/>
      <c r="G201" s="377"/>
      <c r="H201" s="500"/>
      <c r="I201" s="172" t="str">
        <f t="shared" si="207"/>
        <v/>
      </c>
      <c r="J201" s="172" t="str">
        <f t="shared" si="208"/>
        <v/>
      </c>
      <c r="K201" s="374" t="str">
        <f t="shared" si="209"/>
        <v/>
      </c>
      <c r="L201" s="509"/>
      <c r="M201" s="172" t="str">
        <f t="shared" si="192"/>
        <v/>
      </c>
      <c r="N201" s="501"/>
      <c r="O201" s="501"/>
      <c r="P201" s="375"/>
      <c r="Q201" s="375"/>
      <c r="R201" s="377" t="str">
        <f t="shared" si="193"/>
        <v/>
      </c>
      <c r="S201" s="375" t="str">
        <f t="shared" si="194"/>
        <v/>
      </c>
      <c r="T201" s="500"/>
      <c r="U201" s="375"/>
      <c r="V201" s="375"/>
      <c r="W201" s="377" t="str">
        <f t="shared" si="195"/>
        <v/>
      </c>
      <c r="X201" s="375" t="str">
        <f t="shared" si="196"/>
        <v/>
      </c>
      <c r="Y201" s="500"/>
      <c r="Z201" s="375"/>
      <c r="AA201" s="375"/>
      <c r="AB201" s="377" t="str">
        <f t="shared" si="197"/>
        <v/>
      </c>
      <c r="AC201" s="375" t="str">
        <f t="shared" si="198"/>
        <v/>
      </c>
      <c r="AD201" s="500"/>
      <c r="AE201" s="375"/>
      <c r="AF201" s="375"/>
      <c r="AG201" s="377" t="str">
        <f t="shared" si="199"/>
        <v/>
      </c>
      <c r="AH201" s="375" t="str">
        <f t="shared" si="200"/>
        <v/>
      </c>
      <c r="AI201" s="500"/>
      <c r="AJ201" s="375"/>
      <c r="AK201" s="375"/>
      <c r="AL201" s="377" t="str">
        <f t="shared" si="201"/>
        <v/>
      </c>
      <c r="AM201" s="375" t="str">
        <f t="shared" si="202"/>
        <v/>
      </c>
      <c r="AN201" s="500"/>
      <c r="AO201" s="375"/>
      <c r="AP201" s="375"/>
      <c r="AQ201" s="377" t="str">
        <f t="shared" si="203"/>
        <v/>
      </c>
      <c r="AR201" s="375" t="str">
        <f t="shared" si="204"/>
        <v/>
      </c>
      <c r="AS201" s="500"/>
      <c r="AT201" s="375"/>
      <c r="AU201" s="375"/>
      <c r="AV201" s="377" t="str">
        <f t="shared" si="205"/>
        <v/>
      </c>
      <c r="AW201" s="375" t="str">
        <f t="shared" si="206"/>
        <v/>
      </c>
      <c r="AX201" s="500"/>
    </row>
    <row r="202" spans="2:50" ht="15.75" x14ac:dyDescent="0.2">
      <c r="B202" s="510" t="s">
        <v>169</v>
      </c>
      <c r="C202" s="511"/>
      <c r="D202" s="511"/>
      <c r="E202" s="511"/>
      <c r="F202" s="511"/>
      <c r="G202" s="511"/>
      <c r="H202" s="512"/>
      <c r="I202" s="207"/>
      <c r="J202" s="207"/>
      <c r="K202" s="207"/>
      <c r="L202" s="207"/>
      <c r="M202" s="207"/>
      <c r="N202" s="501" t="s">
        <v>161</v>
      </c>
      <c r="O202" s="514" t="s">
        <v>106</v>
      </c>
      <c r="P202" s="516">
        <f>AT182+1</f>
        <v>45937</v>
      </c>
      <c r="Q202" s="506"/>
      <c r="R202" s="506"/>
      <c r="S202" s="506"/>
      <c r="T202" s="506"/>
      <c r="U202" s="516">
        <f>P202+1</f>
        <v>45938</v>
      </c>
      <c r="V202" s="506"/>
      <c r="W202" s="506"/>
      <c r="X202" s="506"/>
      <c r="Y202" s="506"/>
      <c r="Z202" s="516">
        <f>U202+1</f>
        <v>45939</v>
      </c>
      <c r="AA202" s="506"/>
      <c r="AB202" s="506"/>
      <c r="AC202" s="506"/>
      <c r="AD202" s="506"/>
      <c r="AE202" s="516">
        <f>Z202+1</f>
        <v>45940</v>
      </c>
      <c r="AF202" s="506"/>
      <c r="AG202" s="506"/>
      <c r="AH202" s="506"/>
      <c r="AI202" s="506"/>
      <c r="AJ202" s="516">
        <f>AE202+1</f>
        <v>45941</v>
      </c>
      <c r="AK202" s="506"/>
      <c r="AL202" s="506"/>
      <c r="AM202" s="506"/>
      <c r="AN202" s="506"/>
      <c r="AO202" s="516">
        <f>AJ202+1</f>
        <v>45942</v>
      </c>
      <c r="AP202" s="506"/>
      <c r="AQ202" s="506"/>
      <c r="AR202" s="506"/>
      <c r="AS202" s="506"/>
      <c r="AT202" s="516">
        <f>AO202+1</f>
        <v>45943</v>
      </c>
      <c r="AU202" s="506"/>
      <c r="AV202" s="506"/>
      <c r="AW202" s="506"/>
      <c r="AX202" s="506"/>
    </row>
    <row r="203" spans="2:50" ht="15.75" x14ac:dyDescent="0.2">
      <c r="B203" s="513"/>
      <c r="C203" s="513"/>
      <c r="D203" s="513"/>
      <c r="E203" s="513"/>
      <c r="F203" s="513"/>
      <c r="G203" s="513"/>
      <c r="H203" s="513"/>
      <c r="I203" s="207"/>
      <c r="J203" s="207"/>
      <c r="K203" s="207"/>
      <c r="L203" s="207"/>
      <c r="M203" s="207"/>
      <c r="N203" s="501"/>
      <c r="O203" s="515"/>
      <c r="P203" s="516" t="s">
        <v>120</v>
      </c>
      <c r="Q203" s="506"/>
      <c r="R203" s="506"/>
      <c r="S203" s="506"/>
      <c r="T203" s="506"/>
      <c r="U203" s="516" t="s">
        <v>114</v>
      </c>
      <c r="V203" s="506"/>
      <c r="W203" s="506"/>
      <c r="X203" s="506"/>
      <c r="Y203" s="506"/>
      <c r="Z203" s="516" t="s">
        <v>115</v>
      </c>
      <c r="AA203" s="506"/>
      <c r="AB203" s="506"/>
      <c r="AC203" s="506"/>
      <c r="AD203" s="506"/>
      <c r="AE203" s="516" t="s">
        <v>116</v>
      </c>
      <c r="AF203" s="506"/>
      <c r="AG203" s="506"/>
      <c r="AH203" s="506"/>
      <c r="AI203" s="506"/>
      <c r="AJ203" s="516" t="s">
        <v>117</v>
      </c>
      <c r="AK203" s="506"/>
      <c r="AL203" s="506"/>
      <c r="AM203" s="506"/>
      <c r="AN203" s="506"/>
      <c r="AO203" s="516" t="s">
        <v>118</v>
      </c>
      <c r="AP203" s="506"/>
      <c r="AQ203" s="506"/>
      <c r="AR203" s="506"/>
      <c r="AS203" s="506"/>
      <c r="AT203" s="516" t="s">
        <v>119</v>
      </c>
      <c r="AU203" s="506"/>
      <c r="AV203" s="506"/>
      <c r="AW203" s="506"/>
      <c r="AX203" s="506"/>
    </row>
    <row r="204" spans="2:50" x14ac:dyDescent="0.2">
      <c r="B204" s="501" t="s">
        <v>157</v>
      </c>
      <c r="C204" s="501" t="s">
        <v>149</v>
      </c>
      <c r="D204" s="501"/>
      <c r="E204" s="501" t="s">
        <v>151</v>
      </c>
      <c r="F204" s="501"/>
      <c r="G204" s="501"/>
      <c r="H204" s="502" t="s">
        <v>158</v>
      </c>
      <c r="I204" s="505" t="s">
        <v>227</v>
      </c>
      <c r="J204" s="505"/>
      <c r="K204" s="505"/>
      <c r="L204" s="505" t="s">
        <v>158</v>
      </c>
      <c r="M204" s="505" t="s">
        <v>170</v>
      </c>
      <c r="N204" s="501"/>
      <c r="O204" s="501" t="s">
        <v>160</v>
      </c>
      <c r="P204" s="497" t="s">
        <v>154</v>
      </c>
      <c r="Q204" s="498"/>
      <c r="R204" s="498"/>
      <c r="S204" s="499"/>
      <c r="T204" s="501" t="s">
        <v>158</v>
      </c>
      <c r="U204" s="497" t="s">
        <v>154</v>
      </c>
      <c r="V204" s="498"/>
      <c r="W204" s="498"/>
      <c r="X204" s="499"/>
      <c r="Y204" s="501" t="s">
        <v>158</v>
      </c>
      <c r="Z204" s="497" t="s">
        <v>154</v>
      </c>
      <c r="AA204" s="498"/>
      <c r="AB204" s="498"/>
      <c r="AC204" s="499"/>
      <c r="AD204" s="501" t="s">
        <v>158</v>
      </c>
      <c r="AE204" s="497" t="s">
        <v>154</v>
      </c>
      <c r="AF204" s="498"/>
      <c r="AG204" s="498"/>
      <c r="AH204" s="499"/>
      <c r="AI204" s="501" t="s">
        <v>158</v>
      </c>
      <c r="AJ204" s="497" t="s">
        <v>154</v>
      </c>
      <c r="AK204" s="498"/>
      <c r="AL204" s="498"/>
      <c r="AM204" s="499"/>
      <c r="AN204" s="501" t="s">
        <v>158</v>
      </c>
      <c r="AO204" s="497" t="s">
        <v>154</v>
      </c>
      <c r="AP204" s="498"/>
      <c r="AQ204" s="498"/>
      <c r="AR204" s="499"/>
      <c r="AS204" s="501" t="s">
        <v>158</v>
      </c>
      <c r="AT204" s="497" t="s">
        <v>154</v>
      </c>
      <c r="AU204" s="498"/>
      <c r="AV204" s="498"/>
      <c r="AW204" s="499"/>
      <c r="AX204" s="501" t="s">
        <v>158</v>
      </c>
    </row>
    <row r="205" spans="2:50" x14ac:dyDescent="0.2">
      <c r="B205" s="501"/>
      <c r="C205" s="501"/>
      <c r="D205" s="501"/>
      <c r="E205" s="501" t="s">
        <v>150</v>
      </c>
      <c r="F205" s="501"/>
      <c r="G205" s="501"/>
      <c r="H205" s="503"/>
      <c r="I205" s="505" t="s">
        <v>150</v>
      </c>
      <c r="J205" s="505"/>
      <c r="K205" s="505"/>
      <c r="L205" s="505"/>
      <c r="M205" s="505"/>
      <c r="N205" s="501"/>
      <c r="O205" s="501"/>
      <c r="P205" s="497" t="s">
        <v>155</v>
      </c>
      <c r="Q205" s="498"/>
      <c r="R205" s="498"/>
      <c r="S205" s="499"/>
      <c r="T205" s="501"/>
      <c r="U205" s="497" t="s">
        <v>155</v>
      </c>
      <c r="V205" s="498"/>
      <c r="W205" s="498"/>
      <c r="X205" s="499"/>
      <c r="Y205" s="501"/>
      <c r="Z205" s="497" t="s">
        <v>155</v>
      </c>
      <c r="AA205" s="498"/>
      <c r="AB205" s="498"/>
      <c r="AC205" s="499"/>
      <c r="AD205" s="501"/>
      <c r="AE205" s="497" t="s">
        <v>155</v>
      </c>
      <c r="AF205" s="498"/>
      <c r="AG205" s="498"/>
      <c r="AH205" s="499"/>
      <c r="AI205" s="501"/>
      <c r="AJ205" s="497" t="s">
        <v>155</v>
      </c>
      <c r="AK205" s="498"/>
      <c r="AL205" s="498"/>
      <c r="AM205" s="499"/>
      <c r="AN205" s="501"/>
      <c r="AO205" s="497" t="s">
        <v>155</v>
      </c>
      <c r="AP205" s="498"/>
      <c r="AQ205" s="498"/>
      <c r="AR205" s="499"/>
      <c r="AS205" s="501"/>
      <c r="AT205" s="497" t="s">
        <v>155</v>
      </c>
      <c r="AU205" s="498"/>
      <c r="AV205" s="498"/>
      <c r="AW205" s="499"/>
      <c r="AX205" s="501"/>
    </row>
    <row r="206" spans="2:50" x14ac:dyDescent="0.2">
      <c r="B206" s="501"/>
      <c r="C206" s="501"/>
      <c r="D206" s="501"/>
      <c r="E206" s="418" t="s">
        <v>152</v>
      </c>
      <c r="F206" s="418" t="s">
        <v>153</v>
      </c>
      <c r="G206" s="418" t="s">
        <v>156</v>
      </c>
      <c r="H206" s="504"/>
      <c r="I206" s="419" t="s">
        <v>152</v>
      </c>
      <c r="J206" s="419" t="s">
        <v>153</v>
      </c>
      <c r="K206" s="419" t="s">
        <v>156</v>
      </c>
      <c r="L206" s="505"/>
      <c r="M206" s="505"/>
      <c r="N206" s="501"/>
      <c r="O206" s="501"/>
      <c r="P206" s="418" t="s">
        <v>152</v>
      </c>
      <c r="Q206" s="418" t="s">
        <v>153</v>
      </c>
      <c r="R206" s="418" t="s">
        <v>156</v>
      </c>
      <c r="S206" s="418" t="s">
        <v>170</v>
      </c>
      <c r="T206" s="501"/>
      <c r="U206" s="418" t="s">
        <v>152</v>
      </c>
      <c r="V206" s="418" t="s">
        <v>153</v>
      </c>
      <c r="W206" s="418" t="s">
        <v>156</v>
      </c>
      <c r="X206" s="418" t="s">
        <v>170</v>
      </c>
      <c r="Y206" s="501"/>
      <c r="Z206" s="418" t="s">
        <v>152</v>
      </c>
      <c r="AA206" s="418" t="s">
        <v>153</v>
      </c>
      <c r="AB206" s="418" t="s">
        <v>156</v>
      </c>
      <c r="AC206" s="418" t="s">
        <v>170</v>
      </c>
      <c r="AD206" s="501"/>
      <c r="AE206" s="418" t="s">
        <v>152</v>
      </c>
      <c r="AF206" s="418" t="s">
        <v>153</v>
      </c>
      <c r="AG206" s="418" t="s">
        <v>156</v>
      </c>
      <c r="AH206" s="418" t="s">
        <v>170</v>
      </c>
      <c r="AI206" s="501"/>
      <c r="AJ206" s="418" t="s">
        <v>152</v>
      </c>
      <c r="AK206" s="418" t="s">
        <v>153</v>
      </c>
      <c r="AL206" s="418" t="s">
        <v>156</v>
      </c>
      <c r="AM206" s="418" t="s">
        <v>170</v>
      </c>
      <c r="AN206" s="501"/>
      <c r="AO206" s="418" t="s">
        <v>152</v>
      </c>
      <c r="AP206" s="418" t="s">
        <v>153</v>
      </c>
      <c r="AQ206" s="418" t="s">
        <v>156</v>
      </c>
      <c r="AR206" s="418" t="s">
        <v>170</v>
      </c>
      <c r="AS206" s="501"/>
      <c r="AT206" s="418" t="s">
        <v>152</v>
      </c>
      <c r="AU206" s="418" t="s">
        <v>153</v>
      </c>
      <c r="AV206" s="418" t="s">
        <v>156</v>
      </c>
      <c r="AW206" s="418" t="s">
        <v>170</v>
      </c>
      <c r="AX206" s="501"/>
    </row>
    <row r="207" spans="2:50" x14ac:dyDescent="0.2">
      <c r="B207" s="506" t="s">
        <v>137</v>
      </c>
      <c r="C207" s="437">
        <v>1</v>
      </c>
      <c r="D207" s="417" t="s">
        <v>413</v>
      </c>
      <c r="E207" s="417">
        <v>16</v>
      </c>
      <c r="F207" s="417">
        <v>2000</v>
      </c>
      <c r="G207" s="416">
        <f>F207/E207</f>
        <v>125</v>
      </c>
      <c r="H207" s="500">
        <f>AVERAGE(G207:G221)</f>
        <v>122.51081606731762</v>
      </c>
      <c r="I207" s="172">
        <f t="shared" ref="I207:I209" si="210">IFERROR(AVERAGE(P207,U207,Z207,AE207,AJ207,AO207,AT207),"")</f>
        <v>16</v>
      </c>
      <c r="J207" s="172">
        <f t="shared" ref="J207:J209" si="211">IFERROR(AVERAGE(Q207,V207,AA207,AF207,AK207,AP207,AU207),"")</f>
        <v>1939.2892803366401</v>
      </c>
      <c r="K207" s="420">
        <f t="shared" ref="K207:K209" si="212">IFERROR(AVERAGE(R207,W207,AB207,AG207,AL207,AQ207,AV207),"")</f>
        <v>121.20558002104001</v>
      </c>
      <c r="L207" s="507">
        <f>IFERROR(AVERAGE(K207:K221),"-")</f>
        <v>117.68197727098215</v>
      </c>
      <c r="M207" s="172">
        <f>IFERROR(RANK(K207, K$207:K$221),"")</f>
        <v>6</v>
      </c>
      <c r="N207" s="501"/>
      <c r="O207" s="501"/>
      <c r="P207" s="417">
        <v>16</v>
      </c>
      <c r="Q207" s="417">
        <v>1917.9999999999966</v>
      </c>
      <c r="R207" s="416">
        <f>IFERROR(Q207/P207,"")</f>
        <v>119.87499999999979</v>
      </c>
      <c r="S207" s="417">
        <f>IFERROR(RANK(R207, R$207:R$221),"")</f>
        <v>6</v>
      </c>
      <c r="T207" s="500">
        <f>AVERAGE(R207:R221)</f>
        <v>117.27427005134577</v>
      </c>
      <c r="U207" s="417">
        <v>16</v>
      </c>
      <c r="V207" s="417">
        <v>1917.3913043478196</v>
      </c>
      <c r="W207" s="416">
        <f>IFERROR(V207/U207,"")</f>
        <v>119.83695652173873</v>
      </c>
      <c r="X207" s="417">
        <f>IFERROR(RANK(W207, W$207:W$221),"")</f>
        <v>8</v>
      </c>
      <c r="Y207" s="500">
        <f>AVERAGE(W207:W221)</f>
        <v>117.70344829003527</v>
      </c>
      <c r="Z207" s="417">
        <v>16</v>
      </c>
      <c r="AA207" s="417">
        <v>1953.3333333333403</v>
      </c>
      <c r="AB207" s="416">
        <f>IFERROR(AA207/Z207,"")</f>
        <v>122.08333333333377</v>
      </c>
      <c r="AC207" s="417">
        <f>IFERROR(RANK(AB207, AB$207:AB$221),"")</f>
        <v>5</v>
      </c>
      <c r="AD207" s="500">
        <f>AVERAGE(AB207:AB221)</f>
        <v>117.83570911380139</v>
      </c>
      <c r="AE207" s="417">
        <v>16</v>
      </c>
      <c r="AF207" s="417">
        <v>1962.8571428571497</v>
      </c>
      <c r="AG207" s="416">
        <f>IFERROR(AF207/AE207,"")</f>
        <v>122.67857142857186</v>
      </c>
      <c r="AH207" s="417">
        <f>IFERROR(RANK(AG207, AG$207:AG$221),"")</f>
        <v>6</v>
      </c>
      <c r="AI207" s="500">
        <f>AVERAGE(AG207:AG221)</f>
        <v>117.77163777717438</v>
      </c>
      <c r="AJ207" s="417">
        <v>16</v>
      </c>
      <c r="AK207" s="417">
        <v>1955.9999999999966</v>
      </c>
      <c r="AL207" s="416">
        <f>IFERROR(AK207/AJ207,"")</f>
        <v>122.24999999999979</v>
      </c>
      <c r="AM207" s="417">
        <f>IFERROR(RANK(AL207, AL$207:AL$221),"")</f>
        <v>5</v>
      </c>
      <c r="AN207" s="500">
        <f>AVERAGE(AL207:AL221)</f>
        <v>117.58928888035659</v>
      </c>
      <c r="AO207" s="417">
        <v>16</v>
      </c>
      <c r="AP207" s="417">
        <v>1941.8181818181795</v>
      </c>
      <c r="AQ207" s="416">
        <f>IFERROR(AP207/AO207,"")</f>
        <v>121.36363636363622</v>
      </c>
      <c r="AR207" s="417">
        <f>IFERROR(RANK(AQ207, AQ$207:AQ$221),"")</f>
        <v>5</v>
      </c>
      <c r="AS207" s="500">
        <f>AVERAGE(AQ207:AQ221)</f>
        <v>117.22518755468637</v>
      </c>
      <c r="AT207" s="417">
        <v>16</v>
      </c>
      <c r="AU207" s="417">
        <v>1925.6249999999975</v>
      </c>
      <c r="AV207" s="416">
        <f>IFERROR(AU207/AT207,"")</f>
        <v>120.35156249999984</v>
      </c>
      <c r="AW207" s="417">
        <f>IFERROR(RANK(AV207, AV$207:AV$221),"")</f>
        <v>6</v>
      </c>
      <c r="AX207" s="500">
        <f>AVERAGE(AV207:AV221)</f>
        <v>117.21066166868935</v>
      </c>
    </row>
    <row r="208" spans="2:50" x14ac:dyDescent="0.2">
      <c r="B208" s="506"/>
      <c r="C208" s="437">
        <v>2</v>
      </c>
      <c r="D208" s="417" t="s">
        <v>414</v>
      </c>
      <c r="E208" s="417">
        <v>15</v>
      </c>
      <c r="F208" s="417">
        <v>2000</v>
      </c>
      <c r="G208" s="416">
        <f t="shared" ref="G208:G219" si="213">F208/E208</f>
        <v>133.33333333333334</v>
      </c>
      <c r="H208" s="500"/>
      <c r="I208" s="172">
        <f t="shared" si="210"/>
        <v>15</v>
      </c>
      <c r="J208" s="172">
        <f t="shared" si="211"/>
        <v>1918.8151517279832</v>
      </c>
      <c r="K208" s="420">
        <f t="shared" si="212"/>
        <v>127.92101011519888</v>
      </c>
      <c r="L208" s="508"/>
      <c r="M208" s="172">
        <f t="shared" ref="M208:M221" si="214">IFERROR(RANK(K208, K$207:K$221),"")</f>
        <v>2</v>
      </c>
      <c r="N208" s="501"/>
      <c r="O208" s="501"/>
      <c r="P208" s="417">
        <v>15</v>
      </c>
      <c r="Q208" s="417">
        <v>1928.0597014925397</v>
      </c>
      <c r="R208" s="416">
        <f t="shared" ref="R208:R221" si="215">IFERROR(Q208/P208,"")</f>
        <v>128.53731343283599</v>
      </c>
      <c r="S208" s="417">
        <f t="shared" ref="S208:S221" si="216">IFERROR(RANK(R208, R$207:R$221),"")</f>
        <v>1</v>
      </c>
      <c r="T208" s="500"/>
      <c r="U208" s="417">
        <v>15</v>
      </c>
      <c r="V208" s="417">
        <v>1926.8852459016412</v>
      </c>
      <c r="W208" s="416">
        <f t="shared" ref="W208:W221" si="217">IFERROR(V208/U208,"")</f>
        <v>128.45901639344274</v>
      </c>
      <c r="X208" s="417">
        <f t="shared" ref="X208:X221" si="218">IFERROR(RANK(W208, W$207:W$221),"")</f>
        <v>2</v>
      </c>
      <c r="Y208" s="500"/>
      <c r="Z208" s="417">
        <v>15</v>
      </c>
      <c r="AA208" s="417">
        <v>1918.9285714285729</v>
      </c>
      <c r="AB208" s="416">
        <f t="shared" ref="AB208:AB221" si="219">IFERROR(AA208/Z208,"")</f>
        <v>127.92857142857153</v>
      </c>
      <c r="AC208" s="417">
        <f t="shared" ref="AC208:AC221" si="220">IFERROR(RANK(AB208, AB$207:AB$221),"")</f>
        <v>2</v>
      </c>
      <c r="AD208" s="500"/>
      <c r="AE208" s="417">
        <v>15</v>
      </c>
      <c r="AF208" s="417">
        <v>1923.0508474576286</v>
      </c>
      <c r="AG208" s="416">
        <f t="shared" ref="AG208:AG221" si="221">IFERROR(AF208/AE208,"")</f>
        <v>128.20338983050857</v>
      </c>
      <c r="AH208" s="417">
        <f t="shared" ref="AH208:AH221" si="222">IFERROR(RANK(AG208, AG$207:AG$221),"")</f>
        <v>2</v>
      </c>
      <c r="AI208" s="500"/>
      <c r="AJ208" s="417">
        <v>15</v>
      </c>
      <c r="AK208" s="417">
        <v>1918.2352941176446</v>
      </c>
      <c r="AL208" s="416">
        <f t="shared" ref="AL208:AL221" si="223">IFERROR(AK208/AJ208,"")</f>
        <v>127.88235294117631</v>
      </c>
      <c r="AM208" s="417">
        <f t="shared" ref="AM208:AM221" si="224">IFERROR(RANK(AL208, AL$207:AL$221),"")</f>
        <v>2</v>
      </c>
      <c r="AN208" s="500"/>
      <c r="AO208" s="417">
        <v>15</v>
      </c>
      <c r="AP208" s="417">
        <v>1903.9436619718292</v>
      </c>
      <c r="AQ208" s="416">
        <f t="shared" ref="AQ208:AQ221" si="225">IFERROR(AP208/AO208,"")</f>
        <v>126.92957746478861</v>
      </c>
      <c r="AR208" s="417">
        <f t="shared" ref="AR208:AR221" si="226">IFERROR(RANK(AQ208, AQ$207:AQ$221),"")</f>
        <v>4</v>
      </c>
      <c r="AS208" s="500"/>
      <c r="AT208" s="417">
        <v>15</v>
      </c>
      <c r="AU208" s="417">
        <v>1912.6027397260259</v>
      </c>
      <c r="AV208" s="416">
        <f t="shared" ref="AV208:AV221" si="227">IFERROR(AU208/AT208,"")</f>
        <v>127.50684931506839</v>
      </c>
      <c r="AW208" s="417">
        <f t="shared" ref="AW208:AW221" si="228">IFERROR(RANK(AV208, AV$207:AV$221),"")</f>
        <v>2</v>
      </c>
      <c r="AX208" s="500"/>
    </row>
    <row r="209" spans="2:50" x14ac:dyDescent="0.2">
      <c r="B209" s="506"/>
      <c r="C209" s="437">
        <v>3</v>
      </c>
      <c r="D209" s="417" t="s">
        <v>415</v>
      </c>
      <c r="E209" s="417">
        <v>17</v>
      </c>
      <c r="F209" s="417">
        <v>2000</v>
      </c>
      <c r="G209" s="416">
        <f t="shared" si="213"/>
        <v>117.64705882352941</v>
      </c>
      <c r="H209" s="500"/>
      <c r="I209" s="172">
        <f t="shared" si="210"/>
        <v>17</v>
      </c>
      <c r="J209" s="172">
        <f t="shared" si="211"/>
        <v>1916.4383283140735</v>
      </c>
      <c r="K209" s="420">
        <f t="shared" si="212"/>
        <v>112.73166637141608</v>
      </c>
      <c r="L209" s="508"/>
      <c r="M209" s="172">
        <f t="shared" si="214"/>
        <v>10</v>
      </c>
      <c r="N209" s="501"/>
      <c r="O209" s="501"/>
      <c r="P209" s="417">
        <v>17</v>
      </c>
      <c r="Q209" s="417">
        <v>1908.0000000000018</v>
      </c>
      <c r="R209" s="416">
        <f t="shared" si="215"/>
        <v>112.23529411764717</v>
      </c>
      <c r="S209" s="417">
        <f t="shared" si="216"/>
        <v>11</v>
      </c>
      <c r="T209" s="500"/>
      <c r="U209" s="417">
        <v>17</v>
      </c>
      <c r="V209" s="417">
        <v>1910.9433962264161</v>
      </c>
      <c r="W209" s="416">
        <f t="shared" si="217"/>
        <v>112.40843507214213</v>
      </c>
      <c r="X209" s="417">
        <f t="shared" si="218"/>
        <v>11</v>
      </c>
      <c r="Y209" s="500"/>
      <c r="Z209" s="417">
        <v>17</v>
      </c>
      <c r="AA209" s="417">
        <v>1930.4347826086955</v>
      </c>
      <c r="AB209" s="416">
        <f t="shared" si="219"/>
        <v>113.5549872122762</v>
      </c>
      <c r="AC209" s="417">
        <f t="shared" si="220"/>
        <v>10</v>
      </c>
      <c r="AD209" s="500"/>
      <c r="AE209" s="417">
        <v>17</v>
      </c>
      <c r="AF209" s="417">
        <v>1904.4000000000005</v>
      </c>
      <c r="AG209" s="416">
        <f t="shared" si="221"/>
        <v>112.02352941176474</v>
      </c>
      <c r="AH209" s="417">
        <f t="shared" si="222"/>
        <v>10</v>
      </c>
      <c r="AI209" s="500"/>
      <c r="AJ209" s="417">
        <v>17</v>
      </c>
      <c r="AK209" s="417">
        <v>1922.0689655172428</v>
      </c>
      <c r="AL209" s="416">
        <f t="shared" si="223"/>
        <v>113.0628803245437</v>
      </c>
      <c r="AM209" s="417">
        <f t="shared" si="224"/>
        <v>9</v>
      </c>
      <c r="AN209" s="500"/>
      <c r="AO209" s="417">
        <v>17</v>
      </c>
      <c r="AP209" s="417">
        <v>1909.8461538461561</v>
      </c>
      <c r="AQ209" s="416">
        <f t="shared" si="225"/>
        <v>112.34389140271506</v>
      </c>
      <c r="AR209" s="417">
        <f t="shared" si="226"/>
        <v>9</v>
      </c>
      <c r="AS209" s="500"/>
      <c r="AT209" s="417">
        <v>17</v>
      </c>
      <c r="AU209" s="417">
        <v>1929.375000000002</v>
      </c>
      <c r="AV209" s="416">
        <f t="shared" si="227"/>
        <v>113.49264705882365</v>
      </c>
      <c r="AW209" s="417">
        <f t="shared" si="228"/>
        <v>9</v>
      </c>
      <c r="AX209" s="500"/>
    </row>
    <row r="210" spans="2:50" x14ac:dyDescent="0.2">
      <c r="B210" s="506"/>
      <c r="C210" s="437">
        <v>4</v>
      </c>
      <c r="D210" s="417" t="s">
        <v>416</v>
      </c>
      <c r="E210" s="417">
        <v>16</v>
      </c>
      <c r="F210" s="417">
        <v>2000</v>
      </c>
      <c r="G210" s="416">
        <f t="shared" si="213"/>
        <v>125</v>
      </c>
      <c r="H210" s="500"/>
      <c r="I210" s="172">
        <f>IFERROR(AVERAGE(P210,U210,Z210,AE210,AJ210,AO210,AT210),"")</f>
        <v>16</v>
      </c>
      <c r="J210" s="172">
        <f>IFERROR(AVERAGE(Q210,V210,AA210,AF210,AK210,AP210,AU210),"")</f>
        <v>1912.4718541655491</v>
      </c>
      <c r="K210" s="420">
        <f>IFERROR(AVERAGE(R210,W210,AB210,AG210,AL210,AQ210,AV210),"")</f>
        <v>119.52949088534682</v>
      </c>
      <c r="L210" s="508"/>
      <c r="M210" s="172">
        <f t="shared" si="214"/>
        <v>9</v>
      </c>
      <c r="N210" s="501"/>
      <c r="O210" s="501"/>
      <c r="P210" s="417">
        <v>16</v>
      </c>
      <c r="Q210" s="417">
        <v>1916</v>
      </c>
      <c r="R210" s="416">
        <f t="shared" si="215"/>
        <v>119.75</v>
      </c>
      <c r="S210" s="417">
        <f t="shared" si="216"/>
        <v>7</v>
      </c>
      <c r="T210" s="500"/>
      <c r="U210" s="417">
        <v>16</v>
      </c>
      <c r="V210" s="417">
        <v>1926.0759493670873</v>
      </c>
      <c r="W210" s="416">
        <f t="shared" si="217"/>
        <v>120.37974683544296</v>
      </c>
      <c r="X210" s="417">
        <f t="shared" si="218"/>
        <v>6</v>
      </c>
      <c r="Y210" s="500"/>
      <c r="Z210" s="417">
        <v>16</v>
      </c>
      <c r="AA210" s="417">
        <v>1919.154929577463</v>
      </c>
      <c r="AB210" s="416">
        <f t="shared" si="219"/>
        <v>119.94718309859144</v>
      </c>
      <c r="AC210" s="417">
        <f t="shared" si="220"/>
        <v>7</v>
      </c>
      <c r="AD210" s="500"/>
      <c r="AE210" s="417">
        <v>16</v>
      </c>
      <c r="AF210" s="417">
        <v>1903.1999999999987</v>
      </c>
      <c r="AG210" s="416">
        <f t="shared" si="221"/>
        <v>118.94999999999992</v>
      </c>
      <c r="AH210" s="417">
        <f t="shared" si="222"/>
        <v>8</v>
      </c>
      <c r="AI210" s="500"/>
      <c r="AJ210" s="417">
        <v>16</v>
      </c>
      <c r="AK210" s="417">
        <v>1910.9302325581393</v>
      </c>
      <c r="AL210" s="416">
        <f t="shared" si="223"/>
        <v>119.43313953488371</v>
      </c>
      <c r="AM210" s="417">
        <f t="shared" si="224"/>
        <v>8</v>
      </c>
      <c r="AN210" s="500"/>
      <c r="AO210" s="417">
        <v>16</v>
      </c>
      <c r="AP210" s="417">
        <v>1902.2448979591843</v>
      </c>
      <c r="AQ210" s="416">
        <f t="shared" si="225"/>
        <v>118.89030612244902</v>
      </c>
      <c r="AR210" s="417">
        <f t="shared" si="226"/>
        <v>8</v>
      </c>
      <c r="AS210" s="500"/>
      <c r="AT210" s="417">
        <v>16</v>
      </c>
      <c r="AU210" s="417">
        <v>1909.6969696969702</v>
      </c>
      <c r="AV210" s="416">
        <f t="shared" si="227"/>
        <v>119.35606060606064</v>
      </c>
      <c r="AW210" s="417">
        <f t="shared" si="228"/>
        <v>8</v>
      </c>
      <c r="AX210" s="500"/>
    </row>
    <row r="211" spans="2:50" x14ac:dyDescent="0.2">
      <c r="B211" s="506"/>
      <c r="C211" s="437">
        <v>5</v>
      </c>
      <c r="D211" s="417" t="s">
        <v>417</v>
      </c>
      <c r="E211" s="417">
        <v>19</v>
      </c>
      <c r="F211" s="417">
        <v>2000</v>
      </c>
      <c r="G211" s="416">
        <f t="shared" si="213"/>
        <v>105.26315789473684</v>
      </c>
      <c r="H211" s="500"/>
      <c r="I211" s="172">
        <f t="shared" ref="I211:I221" si="229">IFERROR(AVERAGE(P211,U211,Z211,AE211,AJ211,AO211,AT211),"")</f>
        <v>19</v>
      </c>
      <c r="J211" s="172">
        <f t="shared" ref="J211:J221" si="230">IFERROR(AVERAGE(Q211,V211,AA211,AF211,AK211,AP211,AU211),"")</f>
        <v>1914.5957047891116</v>
      </c>
      <c r="K211" s="420">
        <f t="shared" ref="K211:K221" si="231">IFERROR(AVERAGE(R211,W211,AB211,AG211,AL211,AQ211,AV211),"")</f>
        <v>100.76819498890063</v>
      </c>
      <c r="L211" s="508"/>
      <c r="M211" s="172">
        <f t="shared" si="214"/>
        <v>12</v>
      </c>
      <c r="N211" s="501"/>
      <c r="O211" s="501"/>
      <c r="P211" s="417">
        <v>19</v>
      </c>
      <c r="Q211" s="417">
        <v>1902.9545454545455</v>
      </c>
      <c r="R211" s="416">
        <f t="shared" si="215"/>
        <v>100.1555023923445</v>
      </c>
      <c r="S211" s="417">
        <f t="shared" si="216"/>
        <v>12</v>
      </c>
      <c r="T211" s="500"/>
      <c r="U211" s="417">
        <v>19</v>
      </c>
      <c r="V211" s="417">
        <v>1910.5714285714266</v>
      </c>
      <c r="W211" s="416">
        <f t="shared" si="217"/>
        <v>100.55639097744351</v>
      </c>
      <c r="X211" s="417">
        <f t="shared" si="218"/>
        <v>12</v>
      </c>
      <c r="Y211" s="500"/>
      <c r="Z211" s="417">
        <v>19</v>
      </c>
      <c r="AA211" s="417">
        <v>1928.5714285714305</v>
      </c>
      <c r="AB211" s="416">
        <f t="shared" si="219"/>
        <v>101.50375939849634</v>
      </c>
      <c r="AC211" s="417">
        <f t="shared" si="220"/>
        <v>12</v>
      </c>
      <c r="AD211" s="500"/>
      <c r="AE211" s="417">
        <v>19</v>
      </c>
      <c r="AF211" s="417">
        <v>1920.8695652173892</v>
      </c>
      <c r="AG211" s="416">
        <f t="shared" si="221"/>
        <v>101.09839816933628</v>
      </c>
      <c r="AH211" s="417">
        <f t="shared" si="222"/>
        <v>11</v>
      </c>
      <c r="AI211" s="500"/>
      <c r="AJ211" s="417">
        <v>19</v>
      </c>
      <c r="AK211" s="417">
        <v>1908.4337349397586</v>
      </c>
      <c r="AL211" s="416">
        <f t="shared" si="223"/>
        <v>100.44388078630308</v>
      </c>
      <c r="AM211" s="417">
        <f t="shared" si="224"/>
        <v>11</v>
      </c>
      <c r="AN211" s="500"/>
      <c r="AO211" s="417">
        <v>19</v>
      </c>
      <c r="AP211" s="417">
        <v>1918.6813186813188</v>
      </c>
      <c r="AQ211" s="416">
        <f t="shared" si="225"/>
        <v>100.98322729901678</v>
      </c>
      <c r="AR211" s="417">
        <f t="shared" si="226"/>
        <v>11</v>
      </c>
      <c r="AS211" s="500"/>
      <c r="AT211" s="417">
        <v>19</v>
      </c>
      <c r="AU211" s="417">
        <v>1912.0879120879122</v>
      </c>
      <c r="AV211" s="416">
        <f t="shared" si="227"/>
        <v>100.6362058993638</v>
      </c>
      <c r="AW211" s="417">
        <f t="shared" si="228"/>
        <v>11</v>
      </c>
      <c r="AX211" s="500"/>
    </row>
    <row r="212" spans="2:50" x14ac:dyDescent="0.2">
      <c r="B212" s="506"/>
      <c r="C212" s="437">
        <v>6</v>
      </c>
      <c r="D212" s="417" t="s">
        <v>418</v>
      </c>
      <c r="E212" s="417">
        <v>15</v>
      </c>
      <c r="F212" s="417">
        <v>2000</v>
      </c>
      <c r="G212" s="416">
        <f t="shared" si="213"/>
        <v>133.33333333333334</v>
      </c>
      <c r="H212" s="500"/>
      <c r="I212" s="172">
        <f t="shared" si="229"/>
        <v>15</v>
      </c>
      <c r="J212" s="172">
        <f t="shared" si="230"/>
        <v>1912.3575229727724</v>
      </c>
      <c r="K212" s="420">
        <f t="shared" si="231"/>
        <v>127.49050153151815</v>
      </c>
      <c r="L212" s="508"/>
      <c r="M212" s="172">
        <f t="shared" si="214"/>
        <v>3</v>
      </c>
      <c r="N212" s="501"/>
      <c r="O212" s="501"/>
      <c r="P212" s="417">
        <v>15</v>
      </c>
      <c r="Q212" s="417">
        <v>1904.1379310344826</v>
      </c>
      <c r="R212" s="416">
        <f t="shared" si="215"/>
        <v>126.94252873563217</v>
      </c>
      <c r="S212" s="417">
        <f t="shared" si="216"/>
        <v>4</v>
      </c>
      <c r="T212" s="500"/>
      <c r="U212" s="417">
        <v>15</v>
      </c>
      <c r="V212" s="417">
        <v>1919.2405063291149</v>
      </c>
      <c r="W212" s="416">
        <f t="shared" si="217"/>
        <v>127.94936708860766</v>
      </c>
      <c r="X212" s="417">
        <f t="shared" si="218"/>
        <v>3</v>
      </c>
      <c r="Y212" s="500"/>
      <c r="Z212" s="417">
        <v>15</v>
      </c>
      <c r="AA212" s="417">
        <v>1920.0000000000005</v>
      </c>
      <c r="AB212" s="416">
        <f t="shared" si="219"/>
        <v>128.00000000000003</v>
      </c>
      <c r="AC212" s="417">
        <f t="shared" si="220"/>
        <v>1</v>
      </c>
      <c r="AD212" s="500"/>
      <c r="AE212" s="417">
        <v>15</v>
      </c>
      <c r="AF212" s="417">
        <v>1906.7532467532458</v>
      </c>
      <c r="AG212" s="416">
        <f t="shared" si="221"/>
        <v>127.11688311688305</v>
      </c>
      <c r="AH212" s="417">
        <f t="shared" si="222"/>
        <v>4</v>
      </c>
      <c r="AI212" s="500"/>
      <c r="AJ212" s="417">
        <v>15</v>
      </c>
      <c r="AK212" s="417">
        <v>1925.2499999999995</v>
      </c>
      <c r="AL212" s="416">
        <f t="shared" si="223"/>
        <v>128.34999999999997</v>
      </c>
      <c r="AM212" s="417">
        <f t="shared" si="224"/>
        <v>1</v>
      </c>
      <c r="AN212" s="500"/>
      <c r="AO212" s="417">
        <v>15</v>
      </c>
      <c r="AP212" s="417">
        <v>1906.4150943396221</v>
      </c>
      <c r="AQ212" s="416">
        <f t="shared" si="225"/>
        <v>127.09433962264147</v>
      </c>
      <c r="AR212" s="417">
        <f t="shared" si="226"/>
        <v>2</v>
      </c>
      <c r="AS212" s="500"/>
      <c r="AT212" s="417">
        <v>15</v>
      </c>
      <c r="AU212" s="417">
        <v>1904.7058823529419</v>
      </c>
      <c r="AV212" s="416">
        <f t="shared" si="227"/>
        <v>126.98039215686279</v>
      </c>
      <c r="AW212" s="417">
        <f t="shared" si="228"/>
        <v>4</v>
      </c>
      <c r="AX212" s="500"/>
    </row>
    <row r="213" spans="2:50" x14ac:dyDescent="0.2">
      <c r="B213" s="506"/>
      <c r="C213" s="437">
        <v>7</v>
      </c>
      <c r="D213" s="417" t="s">
        <v>419</v>
      </c>
      <c r="E213" s="417">
        <v>16</v>
      </c>
      <c r="F213" s="417">
        <v>2000</v>
      </c>
      <c r="G213" s="416">
        <f t="shared" si="213"/>
        <v>125</v>
      </c>
      <c r="H213" s="500"/>
      <c r="I213" s="172">
        <f t="shared" si="229"/>
        <v>16</v>
      </c>
      <c r="J213" s="172">
        <f t="shared" si="230"/>
        <v>1916.9986583619179</v>
      </c>
      <c r="K213" s="420">
        <f t="shared" si="231"/>
        <v>119.81241614761987</v>
      </c>
      <c r="L213" s="508"/>
      <c r="M213" s="172">
        <f t="shared" si="214"/>
        <v>8</v>
      </c>
      <c r="N213" s="501"/>
      <c r="O213" s="501"/>
      <c r="P213" s="417">
        <v>16</v>
      </c>
      <c r="Q213" s="417">
        <v>1911.8644067796602</v>
      </c>
      <c r="R213" s="416">
        <f t="shared" si="215"/>
        <v>119.49152542372876</v>
      </c>
      <c r="S213" s="417">
        <f t="shared" si="216"/>
        <v>9</v>
      </c>
      <c r="T213" s="500"/>
      <c r="U213" s="417">
        <v>16</v>
      </c>
      <c r="V213" s="417">
        <v>1902.2222222222233</v>
      </c>
      <c r="W213" s="416">
        <f t="shared" si="217"/>
        <v>118.88888888888896</v>
      </c>
      <c r="X213" s="417">
        <f t="shared" si="218"/>
        <v>9</v>
      </c>
      <c r="Y213" s="500"/>
      <c r="Z213" s="417">
        <v>16</v>
      </c>
      <c r="AA213" s="417">
        <v>1915.909090909091</v>
      </c>
      <c r="AB213" s="416">
        <f t="shared" si="219"/>
        <v>119.74431818181819</v>
      </c>
      <c r="AC213" s="417">
        <f t="shared" si="220"/>
        <v>8</v>
      </c>
      <c r="AD213" s="500"/>
      <c r="AE213" s="417">
        <v>16</v>
      </c>
      <c r="AF213" s="417">
        <v>1926.5217391304332</v>
      </c>
      <c r="AG213" s="416">
        <f t="shared" si="221"/>
        <v>120.40760869565207</v>
      </c>
      <c r="AH213" s="417">
        <f t="shared" si="222"/>
        <v>7</v>
      </c>
      <c r="AI213" s="500"/>
      <c r="AJ213" s="417">
        <v>16</v>
      </c>
      <c r="AK213" s="417">
        <v>1923.3962264150937</v>
      </c>
      <c r="AL213" s="416">
        <f t="shared" si="223"/>
        <v>120.21226415094335</v>
      </c>
      <c r="AM213" s="417">
        <f t="shared" si="224"/>
        <v>7</v>
      </c>
      <c r="AN213" s="500"/>
      <c r="AO213" s="417">
        <v>16</v>
      </c>
      <c r="AP213" s="417">
        <v>1919.076923076924</v>
      </c>
      <c r="AQ213" s="416">
        <f t="shared" si="225"/>
        <v>119.94230769230775</v>
      </c>
      <c r="AR213" s="417">
        <f t="shared" si="226"/>
        <v>7</v>
      </c>
      <c r="AS213" s="500"/>
      <c r="AT213" s="417">
        <v>16</v>
      </c>
      <c r="AU213" s="417">
        <v>1920.0000000000009</v>
      </c>
      <c r="AV213" s="416">
        <f t="shared" si="227"/>
        <v>120.00000000000006</v>
      </c>
      <c r="AW213" s="417">
        <f t="shared" si="228"/>
        <v>7</v>
      </c>
      <c r="AX213" s="500"/>
    </row>
    <row r="214" spans="2:50" x14ac:dyDescent="0.2">
      <c r="B214" s="506"/>
      <c r="C214" s="437">
        <v>8</v>
      </c>
      <c r="D214" s="417" t="s">
        <v>422</v>
      </c>
      <c r="E214" s="417">
        <v>15</v>
      </c>
      <c r="F214" s="417">
        <v>2000</v>
      </c>
      <c r="G214" s="416">
        <f t="shared" si="213"/>
        <v>133.33333333333334</v>
      </c>
      <c r="H214" s="500"/>
      <c r="I214" s="172">
        <f t="shared" si="229"/>
        <v>15</v>
      </c>
      <c r="J214" s="172">
        <f t="shared" si="230"/>
        <v>1909.4410212727309</v>
      </c>
      <c r="K214" s="420">
        <f t="shared" si="231"/>
        <v>127.29606808484873</v>
      </c>
      <c r="L214" s="508"/>
      <c r="M214" s="172">
        <f t="shared" si="214"/>
        <v>4</v>
      </c>
      <c r="N214" s="501"/>
      <c r="O214" s="501"/>
      <c r="P214" s="417">
        <v>15</v>
      </c>
      <c r="Q214" s="417">
        <v>1904.5544554455453</v>
      </c>
      <c r="R214" s="416">
        <f t="shared" si="215"/>
        <v>126.97029702970302</v>
      </c>
      <c r="S214" s="417">
        <f t="shared" si="216"/>
        <v>3</v>
      </c>
      <c r="T214" s="500"/>
      <c r="U214" s="417">
        <v>15</v>
      </c>
      <c r="V214" s="417">
        <v>1918.0645161290324</v>
      </c>
      <c r="W214" s="416">
        <f t="shared" si="217"/>
        <v>127.8709677419355</v>
      </c>
      <c r="X214" s="417">
        <f t="shared" si="218"/>
        <v>4</v>
      </c>
      <c r="Y214" s="500"/>
      <c r="Z214" s="417">
        <v>15</v>
      </c>
      <c r="AA214" s="417">
        <v>1908.7499999999993</v>
      </c>
      <c r="AB214" s="416">
        <f t="shared" si="219"/>
        <v>127.24999999999996</v>
      </c>
      <c r="AC214" s="417">
        <f t="shared" si="220"/>
        <v>3</v>
      </c>
      <c r="AD214" s="500"/>
      <c r="AE214" s="417">
        <v>15</v>
      </c>
      <c r="AF214" s="417">
        <v>1911.3253012048185</v>
      </c>
      <c r="AG214" s="416">
        <f t="shared" si="221"/>
        <v>127.4216867469879</v>
      </c>
      <c r="AH214" s="417">
        <f t="shared" si="222"/>
        <v>3</v>
      </c>
      <c r="AI214" s="500"/>
      <c r="AJ214" s="417">
        <v>15</v>
      </c>
      <c r="AK214" s="417">
        <v>1905.4736842105267</v>
      </c>
      <c r="AL214" s="416">
        <f t="shared" si="223"/>
        <v>127.03157894736844</v>
      </c>
      <c r="AM214" s="417">
        <f t="shared" si="224"/>
        <v>4</v>
      </c>
      <c r="AN214" s="500"/>
      <c r="AO214" s="417">
        <v>15</v>
      </c>
      <c r="AP214" s="417">
        <v>1905.5555555555566</v>
      </c>
      <c r="AQ214" s="416">
        <f t="shared" si="225"/>
        <v>127.03703703703711</v>
      </c>
      <c r="AR214" s="417">
        <f t="shared" si="226"/>
        <v>3</v>
      </c>
      <c r="AS214" s="500"/>
      <c r="AT214" s="417">
        <v>15</v>
      </c>
      <c r="AU214" s="417">
        <v>1912.3636363636376</v>
      </c>
      <c r="AV214" s="416">
        <f t="shared" si="227"/>
        <v>127.49090909090917</v>
      </c>
      <c r="AW214" s="417">
        <f t="shared" si="228"/>
        <v>3</v>
      </c>
      <c r="AX214" s="500"/>
    </row>
    <row r="215" spans="2:50" x14ac:dyDescent="0.2">
      <c r="B215" s="506"/>
      <c r="C215" s="437">
        <v>9</v>
      </c>
      <c r="D215" s="417" t="s">
        <v>425</v>
      </c>
      <c r="E215" s="417">
        <v>17</v>
      </c>
      <c r="F215" s="417">
        <v>2000</v>
      </c>
      <c r="G215" s="416">
        <f t="shared" si="213"/>
        <v>117.64705882352941</v>
      </c>
      <c r="H215" s="500"/>
      <c r="I215" s="172">
        <f t="shared" si="229"/>
        <v>17</v>
      </c>
      <c r="J215" s="172">
        <f t="shared" si="230"/>
        <v>1916.2244030790478</v>
      </c>
      <c r="K215" s="420">
        <f t="shared" si="231"/>
        <v>112.71908253406164</v>
      </c>
      <c r="L215" s="508"/>
      <c r="M215" s="172">
        <f t="shared" si="214"/>
        <v>11</v>
      </c>
      <c r="N215" s="501"/>
      <c r="O215" s="501"/>
      <c r="P215" s="417">
        <v>17</v>
      </c>
      <c r="Q215" s="417">
        <v>1918.3333333333319</v>
      </c>
      <c r="R215" s="416">
        <f t="shared" si="215"/>
        <v>112.84313725490188</v>
      </c>
      <c r="S215" s="417">
        <f t="shared" si="216"/>
        <v>10</v>
      </c>
      <c r="T215" s="500"/>
      <c r="U215" s="417">
        <v>17</v>
      </c>
      <c r="V215" s="417">
        <v>1928.8524590163954</v>
      </c>
      <c r="W215" s="416">
        <f t="shared" si="217"/>
        <v>113.46190935390561</v>
      </c>
      <c r="X215" s="417">
        <f t="shared" si="218"/>
        <v>10</v>
      </c>
      <c r="Y215" s="500"/>
      <c r="Z215" s="417">
        <v>17</v>
      </c>
      <c r="AA215" s="417">
        <v>1902.8571428571445</v>
      </c>
      <c r="AB215" s="416">
        <f t="shared" si="219"/>
        <v>111.9327731092438</v>
      </c>
      <c r="AC215" s="417">
        <f t="shared" si="220"/>
        <v>11</v>
      </c>
      <c r="AD215" s="500"/>
      <c r="AE215" s="417">
        <v>17</v>
      </c>
      <c r="AF215" s="417">
        <v>1929.1525423728831</v>
      </c>
      <c r="AG215" s="416">
        <f t="shared" si="221"/>
        <v>113.47956131605194</v>
      </c>
      <c r="AH215" s="417">
        <f t="shared" si="222"/>
        <v>9</v>
      </c>
      <c r="AI215" s="500"/>
      <c r="AJ215" s="417">
        <v>17</v>
      </c>
      <c r="AK215" s="417">
        <v>1909.5652173913024</v>
      </c>
      <c r="AL215" s="416">
        <f t="shared" si="223"/>
        <v>112.32736572890015</v>
      </c>
      <c r="AM215" s="417">
        <f t="shared" si="224"/>
        <v>10</v>
      </c>
      <c r="AN215" s="500"/>
      <c r="AO215" s="417">
        <v>17</v>
      </c>
      <c r="AP215" s="417">
        <v>1908.6075949367078</v>
      </c>
      <c r="AQ215" s="416">
        <f t="shared" si="225"/>
        <v>112.27103499627692</v>
      </c>
      <c r="AR215" s="417">
        <f t="shared" si="226"/>
        <v>10</v>
      </c>
      <c r="AS215" s="500"/>
      <c r="AT215" s="417">
        <v>17</v>
      </c>
      <c r="AU215" s="417">
        <v>1916.2025316455686</v>
      </c>
      <c r="AV215" s="416">
        <f t="shared" si="227"/>
        <v>112.71779597915109</v>
      </c>
      <c r="AW215" s="417">
        <f t="shared" si="228"/>
        <v>10</v>
      </c>
      <c r="AX215" s="500"/>
    </row>
    <row r="216" spans="2:50" x14ac:dyDescent="0.2">
      <c r="B216" s="506"/>
      <c r="C216" s="437">
        <v>10</v>
      </c>
      <c r="D216" s="417" t="s">
        <v>426</v>
      </c>
      <c r="E216" s="417">
        <v>15</v>
      </c>
      <c r="F216" s="417">
        <v>2000</v>
      </c>
      <c r="G216" s="416">
        <f t="shared" si="213"/>
        <v>133.33333333333334</v>
      </c>
      <c r="H216" s="500"/>
      <c r="I216" s="172">
        <f t="shared" si="229"/>
        <v>15</v>
      </c>
      <c r="J216" s="172">
        <f t="shared" si="230"/>
        <v>1919.552396171091</v>
      </c>
      <c r="K216" s="420">
        <f t="shared" si="231"/>
        <v>127.97015974473941</v>
      </c>
      <c r="L216" s="508"/>
      <c r="M216" s="172">
        <f t="shared" si="214"/>
        <v>1</v>
      </c>
      <c r="N216" s="501"/>
      <c r="O216" s="501"/>
      <c r="P216" s="417">
        <v>15</v>
      </c>
      <c r="Q216" s="417">
        <v>1917.8947368421068</v>
      </c>
      <c r="R216" s="416">
        <f t="shared" si="215"/>
        <v>127.85964912280711</v>
      </c>
      <c r="S216" s="417">
        <f t="shared" si="216"/>
        <v>2</v>
      </c>
      <c r="T216" s="500"/>
      <c r="U216" s="417">
        <v>15</v>
      </c>
      <c r="V216" s="417">
        <v>1935.9183673469395</v>
      </c>
      <c r="W216" s="416">
        <f t="shared" si="217"/>
        <v>129.06122448979596</v>
      </c>
      <c r="X216" s="417">
        <f t="shared" si="218"/>
        <v>1</v>
      </c>
      <c r="Y216" s="500"/>
      <c r="Z216" s="417">
        <v>15</v>
      </c>
      <c r="AA216" s="417">
        <v>1908.571428571428</v>
      </c>
      <c r="AB216" s="416">
        <f t="shared" si="219"/>
        <v>127.2380952380952</v>
      </c>
      <c r="AC216" s="417">
        <f t="shared" si="220"/>
        <v>4</v>
      </c>
      <c r="AD216" s="500"/>
      <c r="AE216" s="417">
        <v>15</v>
      </c>
      <c r="AF216" s="417">
        <v>1923.7500000000005</v>
      </c>
      <c r="AG216" s="416">
        <f t="shared" si="221"/>
        <v>128.25000000000003</v>
      </c>
      <c r="AH216" s="417">
        <f t="shared" si="222"/>
        <v>1</v>
      </c>
      <c r="AI216" s="500"/>
      <c r="AJ216" s="417">
        <v>15</v>
      </c>
      <c r="AK216" s="417">
        <v>1906.6666666666677</v>
      </c>
      <c r="AL216" s="416">
        <f t="shared" si="223"/>
        <v>127.11111111111117</v>
      </c>
      <c r="AM216" s="417">
        <f t="shared" si="224"/>
        <v>3</v>
      </c>
      <c r="AN216" s="500"/>
      <c r="AO216" s="417">
        <v>15</v>
      </c>
      <c r="AP216" s="417">
        <v>1928.0000000000016</v>
      </c>
      <c r="AQ216" s="416">
        <f t="shared" si="225"/>
        <v>128.53333333333345</v>
      </c>
      <c r="AR216" s="417">
        <f t="shared" si="226"/>
        <v>1</v>
      </c>
      <c r="AS216" s="500"/>
      <c r="AT216" s="417">
        <v>15</v>
      </c>
      <c r="AU216" s="417">
        <v>1916.0655737704935</v>
      </c>
      <c r="AV216" s="416">
        <f t="shared" si="227"/>
        <v>127.7377049180329</v>
      </c>
      <c r="AW216" s="417">
        <f t="shared" si="228"/>
        <v>1</v>
      </c>
      <c r="AX216" s="500"/>
    </row>
    <row r="217" spans="2:50" x14ac:dyDescent="0.2">
      <c r="B217" s="506"/>
      <c r="C217" s="437">
        <v>11</v>
      </c>
      <c r="D217" s="417" t="s">
        <v>427</v>
      </c>
      <c r="E217" s="417">
        <v>16</v>
      </c>
      <c r="F217" s="417">
        <v>1500</v>
      </c>
      <c r="G217" s="416">
        <f t="shared" si="213"/>
        <v>93.75</v>
      </c>
      <c r="H217" s="500"/>
      <c r="I217" s="172">
        <f t="shared" si="229"/>
        <v>16</v>
      </c>
      <c r="J217" s="172">
        <f t="shared" si="230"/>
        <v>1441.4223437624782</v>
      </c>
      <c r="K217" s="420">
        <f t="shared" si="231"/>
        <v>90.088896485154891</v>
      </c>
      <c r="L217" s="508"/>
      <c r="M217" s="172">
        <f t="shared" si="214"/>
        <v>13</v>
      </c>
      <c r="N217" s="501"/>
      <c r="O217" s="501"/>
      <c r="P217" s="417">
        <v>16</v>
      </c>
      <c r="Q217" s="417">
        <v>1434.0000000000005</v>
      </c>
      <c r="R217" s="416">
        <f t="shared" si="215"/>
        <v>89.625000000000028</v>
      </c>
      <c r="S217" s="417">
        <f t="shared" si="216"/>
        <v>13</v>
      </c>
      <c r="T217" s="500"/>
      <c r="U217" s="417">
        <v>16</v>
      </c>
      <c r="V217" s="417">
        <v>1434.7826086956522</v>
      </c>
      <c r="W217" s="416">
        <f t="shared" si="217"/>
        <v>89.673913043478265</v>
      </c>
      <c r="X217" s="417">
        <f t="shared" si="218"/>
        <v>13</v>
      </c>
      <c r="Y217" s="500"/>
      <c r="Z217" s="417">
        <v>16</v>
      </c>
      <c r="AA217" s="417">
        <v>1461.4285714285711</v>
      </c>
      <c r="AB217" s="416">
        <f t="shared" si="219"/>
        <v>91.339285714285694</v>
      </c>
      <c r="AC217" s="417">
        <f t="shared" si="220"/>
        <v>13</v>
      </c>
      <c r="AD217" s="500"/>
      <c r="AE217" s="417">
        <v>16</v>
      </c>
      <c r="AF217" s="417">
        <v>1435.4716981132083</v>
      </c>
      <c r="AG217" s="416">
        <f t="shared" si="221"/>
        <v>89.716981132075517</v>
      </c>
      <c r="AH217" s="417">
        <f t="shared" si="222"/>
        <v>12</v>
      </c>
      <c r="AI217" s="500"/>
      <c r="AJ217" s="417">
        <v>16</v>
      </c>
      <c r="AK217" s="417">
        <v>1452.6315789473695</v>
      </c>
      <c r="AL217" s="416">
        <f t="shared" si="223"/>
        <v>90.789473684210591</v>
      </c>
      <c r="AM217" s="417">
        <f t="shared" si="224"/>
        <v>12</v>
      </c>
      <c r="AN217" s="500"/>
      <c r="AO217" s="417">
        <v>16</v>
      </c>
      <c r="AP217" s="417">
        <v>1441.0169491525435</v>
      </c>
      <c r="AQ217" s="416">
        <f t="shared" si="225"/>
        <v>90.063559322033967</v>
      </c>
      <c r="AR217" s="417">
        <f t="shared" si="226"/>
        <v>12</v>
      </c>
      <c r="AS217" s="500"/>
      <c r="AT217" s="417">
        <v>16</v>
      </c>
      <c r="AU217" s="417">
        <v>1430.6250000000016</v>
      </c>
      <c r="AV217" s="416">
        <f t="shared" si="227"/>
        <v>89.414062500000099</v>
      </c>
      <c r="AW217" s="417">
        <f t="shared" si="228"/>
        <v>12</v>
      </c>
      <c r="AX217" s="500"/>
    </row>
    <row r="218" spans="2:50" x14ac:dyDescent="0.2">
      <c r="B218" s="506"/>
      <c r="C218" s="437">
        <v>12</v>
      </c>
      <c r="D218" s="417" t="s">
        <v>674</v>
      </c>
      <c r="E218" s="417">
        <v>16</v>
      </c>
      <c r="F218" s="417">
        <v>2000</v>
      </c>
      <c r="G218" s="416">
        <f t="shared" si="213"/>
        <v>125</v>
      </c>
      <c r="H218" s="500"/>
      <c r="I218" s="172">
        <f t="shared" si="229"/>
        <v>16</v>
      </c>
      <c r="J218" s="172">
        <f t="shared" si="230"/>
        <v>1937.6259451222734</v>
      </c>
      <c r="K218" s="420">
        <f t="shared" si="231"/>
        <v>121.10162157014209</v>
      </c>
      <c r="L218" s="508"/>
      <c r="M218" s="172">
        <f t="shared" si="214"/>
        <v>7</v>
      </c>
      <c r="N218" s="501"/>
      <c r="O218" s="501"/>
      <c r="P218" s="417">
        <v>16</v>
      </c>
      <c r="Q218" s="417">
        <v>1913.6842105263142</v>
      </c>
      <c r="R218" s="416">
        <f t="shared" si="215"/>
        <v>119.60526315789464</v>
      </c>
      <c r="S218" s="417">
        <f t="shared" si="216"/>
        <v>8</v>
      </c>
      <c r="T218" s="500"/>
      <c r="U218" s="417">
        <v>16</v>
      </c>
      <c r="V218" s="417">
        <v>1923.750000000002</v>
      </c>
      <c r="W218" s="416">
        <f t="shared" si="217"/>
        <v>120.23437500000013</v>
      </c>
      <c r="X218" s="417">
        <f t="shared" si="218"/>
        <v>7</v>
      </c>
      <c r="Y218" s="500"/>
      <c r="Z218" s="417">
        <v>16</v>
      </c>
      <c r="AA218" s="417">
        <v>1915.0000000000005</v>
      </c>
      <c r="AB218" s="416">
        <f t="shared" si="219"/>
        <v>119.68750000000003</v>
      </c>
      <c r="AC218" s="417">
        <f t="shared" si="220"/>
        <v>9</v>
      </c>
      <c r="AD218" s="500"/>
      <c r="AE218" s="417">
        <v>16</v>
      </c>
      <c r="AF218" s="417">
        <v>1982.6086956521738</v>
      </c>
      <c r="AG218" s="416">
        <f t="shared" si="221"/>
        <v>123.91304347826086</v>
      </c>
      <c r="AH218" s="417">
        <f t="shared" si="222"/>
        <v>5</v>
      </c>
      <c r="AI218" s="500"/>
      <c r="AJ218" s="417">
        <v>16</v>
      </c>
      <c r="AK218" s="417">
        <v>1954.8387096774213</v>
      </c>
      <c r="AL218" s="416">
        <f t="shared" si="223"/>
        <v>122.17741935483883</v>
      </c>
      <c r="AM218" s="417">
        <f t="shared" si="224"/>
        <v>6</v>
      </c>
      <c r="AN218" s="500"/>
      <c r="AO218" s="417">
        <v>16</v>
      </c>
      <c r="AP218" s="417">
        <v>1939.9999999999993</v>
      </c>
      <c r="AQ218" s="416">
        <f t="shared" si="225"/>
        <v>121.24999999999996</v>
      </c>
      <c r="AR218" s="417">
        <f t="shared" si="226"/>
        <v>6</v>
      </c>
      <c r="AS218" s="500"/>
      <c r="AT218" s="417">
        <v>16</v>
      </c>
      <c r="AU218" s="417">
        <v>1933.4999999999993</v>
      </c>
      <c r="AV218" s="416">
        <f t="shared" si="227"/>
        <v>120.84374999999996</v>
      </c>
      <c r="AW218" s="417">
        <f t="shared" si="228"/>
        <v>5</v>
      </c>
      <c r="AX218" s="500"/>
    </row>
    <row r="219" spans="2:50" x14ac:dyDescent="0.2">
      <c r="B219" s="506"/>
      <c r="C219" s="437">
        <v>13</v>
      </c>
      <c r="D219" s="417" t="s">
        <v>695</v>
      </c>
      <c r="E219" s="417">
        <v>16</v>
      </c>
      <c r="F219" s="417">
        <v>2000</v>
      </c>
      <c r="G219" s="416">
        <f t="shared" si="213"/>
        <v>125</v>
      </c>
      <c r="H219" s="500"/>
      <c r="I219" s="172">
        <f t="shared" si="229"/>
        <v>16</v>
      </c>
      <c r="J219" s="172">
        <f t="shared" si="230"/>
        <v>1939.696256684492</v>
      </c>
      <c r="K219" s="420">
        <f t="shared" si="231"/>
        <v>121.23101604278075</v>
      </c>
      <c r="L219" s="508"/>
      <c r="M219" s="172">
        <f t="shared" si="214"/>
        <v>5</v>
      </c>
      <c r="N219" s="501"/>
      <c r="O219" s="501"/>
      <c r="P219" s="417">
        <v>16</v>
      </c>
      <c r="Q219" s="417">
        <v>1930.8000000000004</v>
      </c>
      <c r="R219" s="416">
        <f t="shared" si="215"/>
        <v>120.67500000000003</v>
      </c>
      <c r="S219" s="417">
        <f t="shared" si="216"/>
        <v>5</v>
      </c>
      <c r="T219" s="500"/>
      <c r="U219" s="417">
        <v>16</v>
      </c>
      <c r="V219" s="417">
        <v>1941.818181818182</v>
      </c>
      <c r="W219" s="416">
        <f t="shared" si="217"/>
        <v>121.36363636363637</v>
      </c>
      <c r="X219" s="417">
        <f t="shared" si="218"/>
        <v>5</v>
      </c>
      <c r="Y219" s="500"/>
      <c r="Z219" s="417">
        <v>16</v>
      </c>
      <c r="AA219" s="417">
        <v>1946.4705882352939</v>
      </c>
      <c r="AB219" s="416">
        <f t="shared" si="219"/>
        <v>121.65441176470587</v>
      </c>
      <c r="AC219" s="417">
        <f t="shared" si="220"/>
        <v>6</v>
      </c>
      <c r="AD219" s="500"/>
      <c r="AE219" s="417"/>
      <c r="AF219" s="417"/>
      <c r="AG219" s="416" t="str">
        <f t="shared" si="221"/>
        <v/>
      </c>
      <c r="AH219" s="417" t="str">
        <f t="shared" si="222"/>
        <v/>
      </c>
      <c r="AI219" s="500"/>
      <c r="AJ219" s="417"/>
      <c r="AK219" s="417"/>
      <c r="AL219" s="416" t="str">
        <f t="shared" si="223"/>
        <v/>
      </c>
      <c r="AM219" s="417" t="str">
        <f t="shared" si="224"/>
        <v/>
      </c>
      <c r="AN219" s="500"/>
      <c r="AO219" s="417"/>
      <c r="AP219" s="417"/>
      <c r="AQ219" s="416" t="str">
        <f t="shared" si="225"/>
        <v/>
      </c>
      <c r="AR219" s="417" t="str">
        <f t="shared" si="226"/>
        <v/>
      </c>
      <c r="AS219" s="500"/>
      <c r="AT219" s="417"/>
      <c r="AU219" s="417"/>
      <c r="AV219" s="416" t="str">
        <f t="shared" si="227"/>
        <v/>
      </c>
      <c r="AW219" s="417" t="str">
        <f t="shared" si="228"/>
        <v/>
      </c>
      <c r="AX219" s="500"/>
    </row>
    <row r="220" spans="2:50" x14ac:dyDescent="0.2">
      <c r="B220" s="506"/>
      <c r="C220" s="437">
        <v>14</v>
      </c>
      <c r="D220" s="417"/>
      <c r="E220" s="417"/>
      <c r="F220" s="417"/>
      <c r="G220" s="416"/>
      <c r="H220" s="500"/>
      <c r="I220" s="172" t="str">
        <f t="shared" si="229"/>
        <v/>
      </c>
      <c r="J220" s="172" t="str">
        <f t="shared" si="230"/>
        <v/>
      </c>
      <c r="K220" s="420" t="str">
        <f t="shared" si="231"/>
        <v/>
      </c>
      <c r="L220" s="508"/>
      <c r="M220" s="172" t="str">
        <f t="shared" si="214"/>
        <v/>
      </c>
      <c r="N220" s="501"/>
      <c r="O220" s="501"/>
      <c r="P220" s="417"/>
      <c r="Q220" s="417"/>
      <c r="R220" s="416" t="str">
        <f t="shared" si="215"/>
        <v/>
      </c>
      <c r="S220" s="417" t="str">
        <f t="shared" si="216"/>
        <v/>
      </c>
      <c r="T220" s="500"/>
      <c r="U220" s="417"/>
      <c r="V220" s="417"/>
      <c r="W220" s="416" t="str">
        <f t="shared" si="217"/>
        <v/>
      </c>
      <c r="X220" s="417" t="str">
        <f t="shared" si="218"/>
        <v/>
      </c>
      <c r="Y220" s="500"/>
      <c r="Z220" s="417"/>
      <c r="AA220" s="417"/>
      <c r="AB220" s="416" t="str">
        <f t="shared" si="219"/>
        <v/>
      </c>
      <c r="AC220" s="417" t="str">
        <f t="shared" si="220"/>
        <v/>
      </c>
      <c r="AD220" s="500"/>
      <c r="AE220" s="417"/>
      <c r="AF220" s="417"/>
      <c r="AG220" s="416" t="str">
        <f t="shared" si="221"/>
        <v/>
      </c>
      <c r="AH220" s="417" t="str">
        <f t="shared" si="222"/>
        <v/>
      </c>
      <c r="AI220" s="500"/>
      <c r="AJ220" s="417"/>
      <c r="AK220" s="417"/>
      <c r="AL220" s="416" t="str">
        <f t="shared" si="223"/>
        <v/>
      </c>
      <c r="AM220" s="417" t="str">
        <f t="shared" si="224"/>
        <v/>
      </c>
      <c r="AN220" s="500"/>
      <c r="AO220" s="417"/>
      <c r="AP220" s="417"/>
      <c r="AQ220" s="416" t="str">
        <f t="shared" si="225"/>
        <v/>
      </c>
      <c r="AR220" s="417" t="str">
        <f t="shared" si="226"/>
        <v/>
      </c>
      <c r="AS220" s="500"/>
      <c r="AT220" s="417"/>
      <c r="AU220" s="417"/>
      <c r="AV220" s="416" t="str">
        <f t="shared" si="227"/>
        <v/>
      </c>
      <c r="AW220" s="417" t="str">
        <f t="shared" si="228"/>
        <v/>
      </c>
      <c r="AX220" s="500"/>
    </row>
    <row r="221" spans="2:50" x14ac:dyDescent="0.2">
      <c r="B221" s="506"/>
      <c r="C221" s="437">
        <v>15</v>
      </c>
      <c r="D221" s="417"/>
      <c r="E221" s="417"/>
      <c r="F221" s="417"/>
      <c r="G221" s="416"/>
      <c r="H221" s="500"/>
      <c r="I221" s="172" t="str">
        <f t="shared" si="229"/>
        <v/>
      </c>
      <c r="J221" s="172" t="str">
        <f t="shared" si="230"/>
        <v/>
      </c>
      <c r="K221" s="420" t="str">
        <f t="shared" si="231"/>
        <v/>
      </c>
      <c r="L221" s="509"/>
      <c r="M221" s="172" t="str">
        <f t="shared" si="214"/>
        <v/>
      </c>
      <c r="N221" s="501"/>
      <c r="O221" s="501"/>
      <c r="P221" s="417"/>
      <c r="Q221" s="417"/>
      <c r="R221" s="416" t="str">
        <f t="shared" si="215"/>
        <v/>
      </c>
      <c r="S221" s="417" t="str">
        <f t="shared" si="216"/>
        <v/>
      </c>
      <c r="T221" s="500"/>
      <c r="U221" s="417"/>
      <c r="V221" s="417"/>
      <c r="W221" s="416" t="str">
        <f t="shared" si="217"/>
        <v/>
      </c>
      <c r="X221" s="417" t="str">
        <f t="shared" si="218"/>
        <v/>
      </c>
      <c r="Y221" s="500"/>
      <c r="Z221" s="417"/>
      <c r="AA221" s="417"/>
      <c r="AB221" s="416" t="str">
        <f t="shared" si="219"/>
        <v/>
      </c>
      <c r="AC221" s="417" t="str">
        <f t="shared" si="220"/>
        <v/>
      </c>
      <c r="AD221" s="500"/>
      <c r="AE221" s="417"/>
      <c r="AF221" s="417"/>
      <c r="AG221" s="416" t="str">
        <f t="shared" si="221"/>
        <v/>
      </c>
      <c r="AH221" s="417" t="str">
        <f t="shared" si="222"/>
        <v/>
      </c>
      <c r="AI221" s="500"/>
      <c r="AJ221" s="417"/>
      <c r="AK221" s="417"/>
      <c r="AL221" s="416" t="str">
        <f t="shared" si="223"/>
        <v/>
      </c>
      <c r="AM221" s="417" t="str">
        <f t="shared" si="224"/>
        <v/>
      </c>
      <c r="AN221" s="500"/>
      <c r="AO221" s="417"/>
      <c r="AP221" s="417"/>
      <c r="AQ221" s="416" t="str">
        <f t="shared" si="225"/>
        <v/>
      </c>
      <c r="AR221" s="417" t="str">
        <f t="shared" si="226"/>
        <v/>
      </c>
      <c r="AS221" s="500"/>
      <c r="AT221" s="417"/>
      <c r="AU221" s="417"/>
      <c r="AV221" s="416" t="str">
        <f t="shared" si="227"/>
        <v/>
      </c>
      <c r="AW221" s="417" t="str">
        <f t="shared" si="228"/>
        <v/>
      </c>
      <c r="AX221" s="500"/>
    </row>
    <row r="222" spans="2:50" ht="15.75" x14ac:dyDescent="0.2">
      <c r="B222" s="510" t="s">
        <v>169</v>
      </c>
      <c r="C222" s="511"/>
      <c r="D222" s="511"/>
      <c r="E222" s="511"/>
      <c r="F222" s="511"/>
      <c r="G222" s="511"/>
      <c r="H222" s="512"/>
      <c r="I222" s="207"/>
      <c r="J222" s="207"/>
      <c r="K222" s="207"/>
      <c r="L222" s="207"/>
      <c r="M222" s="207"/>
      <c r="N222" s="501" t="s">
        <v>161</v>
      </c>
      <c r="O222" s="514" t="s">
        <v>106</v>
      </c>
      <c r="P222" s="516">
        <f>AT202+1</f>
        <v>45944</v>
      </c>
      <c r="Q222" s="506"/>
      <c r="R222" s="506"/>
      <c r="S222" s="506"/>
      <c r="T222" s="506"/>
      <c r="U222" s="516">
        <f>P222+1</f>
        <v>45945</v>
      </c>
      <c r="V222" s="506"/>
      <c r="W222" s="506"/>
      <c r="X222" s="506"/>
      <c r="Y222" s="506"/>
      <c r="Z222" s="516">
        <f>U222+1</f>
        <v>45946</v>
      </c>
      <c r="AA222" s="506"/>
      <c r="AB222" s="506"/>
      <c r="AC222" s="506"/>
      <c r="AD222" s="506"/>
      <c r="AE222" s="516">
        <f>Z222+1</f>
        <v>45947</v>
      </c>
      <c r="AF222" s="506"/>
      <c r="AG222" s="506"/>
      <c r="AH222" s="506"/>
      <c r="AI222" s="506"/>
      <c r="AJ222" s="516">
        <f>AE222+1</f>
        <v>45948</v>
      </c>
      <c r="AK222" s="506"/>
      <c r="AL222" s="506"/>
      <c r="AM222" s="506"/>
      <c r="AN222" s="506"/>
      <c r="AO222" s="516">
        <f>AJ222+1</f>
        <v>45949</v>
      </c>
      <c r="AP222" s="506"/>
      <c r="AQ222" s="506"/>
      <c r="AR222" s="506"/>
      <c r="AS222" s="506"/>
      <c r="AT222" s="516">
        <f>AO222+1</f>
        <v>45950</v>
      </c>
      <c r="AU222" s="506"/>
      <c r="AV222" s="506"/>
      <c r="AW222" s="506"/>
      <c r="AX222" s="506"/>
    </row>
    <row r="223" spans="2:50" ht="15.75" x14ac:dyDescent="0.2">
      <c r="B223" s="513"/>
      <c r="C223" s="513"/>
      <c r="D223" s="513"/>
      <c r="E223" s="513"/>
      <c r="F223" s="513"/>
      <c r="G223" s="513"/>
      <c r="H223" s="513"/>
      <c r="I223" s="207"/>
      <c r="J223" s="207"/>
      <c r="K223" s="207"/>
      <c r="L223" s="207"/>
      <c r="M223" s="207"/>
      <c r="N223" s="501"/>
      <c r="O223" s="515"/>
      <c r="P223" s="516" t="s">
        <v>120</v>
      </c>
      <c r="Q223" s="506"/>
      <c r="R223" s="506"/>
      <c r="S223" s="506"/>
      <c r="T223" s="506"/>
      <c r="U223" s="516" t="s">
        <v>114</v>
      </c>
      <c r="V223" s="506"/>
      <c r="W223" s="506"/>
      <c r="X223" s="506"/>
      <c r="Y223" s="506"/>
      <c r="Z223" s="516" t="s">
        <v>115</v>
      </c>
      <c r="AA223" s="506"/>
      <c r="AB223" s="506"/>
      <c r="AC223" s="506"/>
      <c r="AD223" s="506"/>
      <c r="AE223" s="516" t="s">
        <v>116</v>
      </c>
      <c r="AF223" s="506"/>
      <c r="AG223" s="506"/>
      <c r="AH223" s="506"/>
      <c r="AI223" s="506"/>
      <c r="AJ223" s="516" t="s">
        <v>117</v>
      </c>
      <c r="AK223" s="506"/>
      <c r="AL223" s="506"/>
      <c r="AM223" s="506"/>
      <c r="AN223" s="506"/>
      <c r="AO223" s="516" t="s">
        <v>118</v>
      </c>
      <c r="AP223" s="506"/>
      <c r="AQ223" s="506"/>
      <c r="AR223" s="506"/>
      <c r="AS223" s="506"/>
      <c r="AT223" s="516" t="s">
        <v>119</v>
      </c>
      <c r="AU223" s="506"/>
      <c r="AV223" s="506"/>
      <c r="AW223" s="506"/>
      <c r="AX223" s="506"/>
    </row>
    <row r="224" spans="2:50" x14ac:dyDescent="0.2">
      <c r="B224" s="501" t="s">
        <v>157</v>
      </c>
      <c r="C224" s="501" t="s">
        <v>149</v>
      </c>
      <c r="D224" s="501"/>
      <c r="E224" s="501" t="s">
        <v>151</v>
      </c>
      <c r="F224" s="501"/>
      <c r="G224" s="501"/>
      <c r="H224" s="502" t="s">
        <v>158</v>
      </c>
      <c r="I224" s="505" t="s">
        <v>227</v>
      </c>
      <c r="J224" s="505"/>
      <c r="K224" s="505"/>
      <c r="L224" s="505" t="s">
        <v>158</v>
      </c>
      <c r="M224" s="505" t="s">
        <v>170</v>
      </c>
      <c r="N224" s="501"/>
      <c r="O224" s="501" t="s">
        <v>160</v>
      </c>
      <c r="P224" s="497" t="s">
        <v>154</v>
      </c>
      <c r="Q224" s="498"/>
      <c r="R224" s="498"/>
      <c r="S224" s="499"/>
      <c r="T224" s="501" t="s">
        <v>158</v>
      </c>
      <c r="U224" s="497" t="s">
        <v>154</v>
      </c>
      <c r="V224" s="498"/>
      <c r="W224" s="498"/>
      <c r="X224" s="499"/>
      <c r="Y224" s="501" t="s">
        <v>158</v>
      </c>
      <c r="Z224" s="497" t="s">
        <v>154</v>
      </c>
      <c r="AA224" s="498"/>
      <c r="AB224" s="498"/>
      <c r="AC224" s="499"/>
      <c r="AD224" s="501" t="s">
        <v>158</v>
      </c>
      <c r="AE224" s="497" t="s">
        <v>154</v>
      </c>
      <c r="AF224" s="498"/>
      <c r="AG224" s="498"/>
      <c r="AH224" s="499"/>
      <c r="AI224" s="501" t="s">
        <v>158</v>
      </c>
      <c r="AJ224" s="497" t="s">
        <v>154</v>
      </c>
      <c r="AK224" s="498"/>
      <c r="AL224" s="498"/>
      <c r="AM224" s="499"/>
      <c r="AN224" s="501" t="s">
        <v>158</v>
      </c>
      <c r="AO224" s="497" t="s">
        <v>154</v>
      </c>
      <c r="AP224" s="498"/>
      <c r="AQ224" s="498"/>
      <c r="AR224" s="499"/>
      <c r="AS224" s="501" t="s">
        <v>158</v>
      </c>
      <c r="AT224" s="497" t="s">
        <v>154</v>
      </c>
      <c r="AU224" s="498"/>
      <c r="AV224" s="498"/>
      <c r="AW224" s="499"/>
      <c r="AX224" s="501" t="s">
        <v>158</v>
      </c>
    </row>
    <row r="225" spans="2:50" x14ac:dyDescent="0.2">
      <c r="B225" s="501"/>
      <c r="C225" s="501"/>
      <c r="D225" s="501"/>
      <c r="E225" s="501" t="s">
        <v>150</v>
      </c>
      <c r="F225" s="501"/>
      <c r="G225" s="501"/>
      <c r="H225" s="503"/>
      <c r="I225" s="505" t="s">
        <v>150</v>
      </c>
      <c r="J225" s="505"/>
      <c r="K225" s="505"/>
      <c r="L225" s="505"/>
      <c r="M225" s="505"/>
      <c r="N225" s="501"/>
      <c r="O225" s="501"/>
      <c r="P225" s="497" t="s">
        <v>155</v>
      </c>
      <c r="Q225" s="498"/>
      <c r="R225" s="498"/>
      <c r="S225" s="499"/>
      <c r="T225" s="501"/>
      <c r="U225" s="497" t="s">
        <v>155</v>
      </c>
      <c r="V225" s="498"/>
      <c r="W225" s="498"/>
      <c r="X225" s="499"/>
      <c r="Y225" s="501"/>
      <c r="Z225" s="497" t="s">
        <v>155</v>
      </c>
      <c r="AA225" s="498"/>
      <c r="AB225" s="498"/>
      <c r="AC225" s="499"/>
      <c r="AD225" s="501"/>
      <c r="AE225" s="497" t="s">
        <v>155</v>
      </c>
      <c r="AF225" s="498"/>
      <c r="AG225" s="498"/>
      <c r="AH225" s="499"/>
      <c r="AI225" s="501"/>
      <c r="AJ225" s="497" t="s">
        <v>155</v>
      </c>
      <c r="AK225" s="498"/>
      <c r="AL225" s="498"/>
      <c r="AM225" s="499"/>
      <c r="AN225" s="501"/>
      <c r="AO225" s="497" t="s">
        <v>155</v>
      </c>
      <c r="AP225" s="498"/>
      <c r="AQ225" s="498"/>
      <c r="AR225" s="499"/>
      <c r="AS225" s="501"/>
      <c r="AT225" s="497" t="s">
        <v>155</v>
      </c>
      <c r="AU225" s="498"/>
      <c r="AV225" s="498"/>
      <c r="AW225" s="499"/>
      <c r="AX225" s="501"/>
    </row>
    <row r="226" spans="2:50" x14ac:dyDescent="0.2">
      <c r="B226" s="501"/>
      <c r="C226" s="501"/>
      <c r="D226" s="501"/>
      <c r="E226" s="418" t="s">
        <v>152</v>
      </c>
      <c r="F226" s="418" t="s">
        <v>153</v>
      </c>
      <c r="G226" s="418" t="s">
        <v>156</v>
      </c>
      <c r="H226" s="504"/>
      <c r="I226" s="419" t="s">
        <v>152</v>
      </c>
      <c r="J226" s="419" t="s">
        <v>153</v>
      </c>
      <c r="K226" s="419" t="s">
        <v>156</v>
      </c>
      <c r="L226" s="505"/>
      <c r="M226" s="505"/>
      <c r="N226" s="501"/>
      <c r="O226" s="501"/>
      <c r="P226" s="418" t="s">
        <v>152</v>
      </c>
      <c r="Q226" s="418" t="s">
        <v>153</v>
      </c>
      <c r="R226" s="418" t="s">
        <v>156</v>
      </c>
      <c r="S226" s="418" t="s">
        <v>170</v>
      </c>
      <c r="T226" s="501"/>
      <c r="U226" s="418" t="s">
        <v>152</v>
      </c>
      <c r="V226" s="418" t="s">
        <v>153</v>
      </c>
      <c r="W226" s="418" t="s">
        <v>156</v>
      </c>
      <c r="X226" s="418" t="s">
        <v>170</v>
      </c>
      <c r="Y226" s="501"/>
      <c r="Z226" s="418" t="s">
        <v>152</v>
      </c>
      <c r="AA226" s="418" t="s">
        <v>153</v>
      </c>
      <c r="AB226" s="418" t="s">
        <v>156</v>
      </c>
      <c r="AC226" s="418" t="s">
        <v>170</v>
      </c>
      <c r="AD226" s="501"/>
      <c r="AE226" s="418" t="s">
        <v>152</v>
      </c>
      <c r="AF226" s="418" t="s">
        <v>153</v>
      </c>
      <c r="AG226" s="418" t="s">
        <v>156</v>
      </c>
      <c r="AH226" s="418" t="s">
        <v>170</v>
      </c>
      <c r="AI226" s="501"/>
      <c r="AJ226" s="418" t="s">
        <v>152</v>
      </c>
      <c r="AK226" s="418" t="s">
        <v>153</v>
      </c>
      <c r="AL226" s="418" t="s">
        <v>156</v>
      </c>
      <c r="AM226" s="418" t="s">
        <v>170</v>
      </c>
      <c r="AN226" s="501"/>
      <c r="AO226" s="418" t="s">
        <v>152</v>
      </c>
      <c r="AP226" s="418" t="s">
        <v>153</v>
      </c>
      <c r="AQ226" s="418" t="s">
        <v>156</v>
      </c>
      <c r="AR226" s="418" t="s">
        <v>170</v>
      </c>
      <c r="AS226" s="501"/>
      <c r="AT226" s="418" t="s">
        <v>152</v>
      </c>
      <c r="AU226" s="418" t="s">
        <v>153</v>
      </c>
      <c r="AV226" s="418" t="s">
        <v>156</v>
      </c>
      <c r="AW226" s="418" t="s">
        <v>170</v>
      </c>
      <c r="AX226" s="501"/>
    </row>
    <row r="227" spans="2:50" x14ac:dyDescent="0.2">
      <c r="B227" s="506" t="s">
        <v>137</v>
      </c>
      <c r="C227" s="437">
        <v>1</v>
      </c>
      <c r="D227" s="417"/>
      <c r="E227" s="417"/>
      <c r="F227" s="417"/>
      <c r="G227" s="416" t="e">
        <f>F227/E227</f>
        <v>#DIV/0!</v>
      </c>
      <c r="H227" s="500" t="e">
        <f>AVERAGE(G227:G241)</f>
        <v>#DIV/0!</v>
      </c>
      <c r="I227" s="172" t="str">
        <f t="shared" ref="I227:I229" si="232">IFERROR(AVERAGE(P227,U227,Z227,AE227,AJ227,AO227,AT227),"")</f>
        <v/>
      </c>
      <c r="J227" s="172" t="str">
        <f t="shared" ref="J227:J229" si="233">IFERROR(AVERAGE(Q227,V227,AA227,AF227,AK227,AP227,AU227),"")</f>
        <v/>
      </c>
      <c r="K227" s="420" t="str">
        <f t="shared" ref="K227:K229" si="234">IFERROR(AVERAGE(R227,W227,AB227,AG227,AL227,AQ227,AV227),"")</f>
        <v/>
      </c>
      <c r="L227" s="507" t="str">
        <f>IFERROR(AVERAGE(K227:K241),"-")</f>
        <v>-</v>
      </c>
      <c r="M227" s="172" t="str">
        <f>IFERROR(RANK(K227, K$227:K$241),"")</f>
        <v/>
      </c>
      <c r="N227" s="501"/>
      <c r="O227" s="501"/>
      <c r="P227" s="417"/>
      <c r="Q227" s="417"/>
      <c r="R227" s="416" t="str">
        <f>IFERROR(Q227/P227,"")</f>
        <v/>
      </c>
      <c r="S227" s="417" t="str">
        <f>IFERROR(RANK(R227, R$227:R$241),"")</f>
        <v/>
      </c>
      <c r="T227" s="500" t="e">
        <f>AVERAGE(R227:R241)</f>
        <v>#DIV/0!</v>
      </c>
      <c r="U227" s="417"/>
      <c r="V227" s="417"/>
      <c r="W227" s="416" t="str">
        <f>IFERROR(V227/U227,"")</f>
        <v/>
      </c>
      <c r="X227" s="417" t="str">
        <f>IFERROR(RANK(W227, W$227:W$241),"")</f>
        <v/>
      </c>
      <c r="Y227" s="500" t="e">
        <f>AVERAGE(W227:W241)</f>
        <v>#DIV/0!</v>
      </c>
      <c r="Z227" s="417"/>
      <c r="AA227" s="417"/>
      <c r="AB227" s="416" t="str">
        <f>IFERROR(AA227/Z227,"")</f>
        <v/>
      </c>
      <c r="AC227" s="417" t="str">
        <f>IFERROR(RANK(AB227, AB$227:AB$241),"")</f>
        <v/>
      </c>
      <c r="AD227" s="500" t="e">
        <f>AVERAGE(AB227:AB241)</f>
        <v>#DIV/0!</v>
      </c>
      <c r="AE227" s="417"/>
      <c r="AF227" s="417"/>
      <c r="AG227" s="416" t="str">
        <f>IFERROR(AF227/AE227,"")</f>
        <v/>
      </c>
      <c r="AH227" s="417" t="str">
        <f>IFERROR(RANK(AG227, AG$227:AG$241),"")</f>
        <v/>
      </c>
      <c r="AI227" s="500" t="e">
        <f>AVERAGE(AG227:AG241)</f>
        <v>#DIV/0!</v>
      </c>
      <c r="AJ227" s="417"/>
      <c r="AK227" s="417"/>
      <c r="AL227" s="416" t="str">
        <f>IFERROR(AK227/AJ227,"")</f>
        <v/>
      </c>
      <c r="AM227" s="417" t="str">
        <f>IFERROR(RANK(AL227, AL$227:AL$241),"")</f>
        <v/>
      </c>
      <c r="AN227" s="500" t="e">
        <f>AVERAGE(AL227:AL241)</f>
        <v>#DIV/0!</v>
      </c>
      <c r="AO227" s="417"/>
      <c r="AP227" s="417"/>
      <c r="AQ227" s="416" t="str">
        <f>IFERROR(AP227/AO227,"")</f>
        <v/>
      </c>
      <c r="AR227" s="417" t="str">
        <f>IFERROR(RANK(AQ227, AQ$227:AQ$241),"")</f>
        <v/>
      </c>
      <c r="AS227" s="500" t="e">
        <f>AVERAGE(AQ227:AQ241)</f>
        <v>#DIV/0!</v>
      </c>
      <c r="AT227" s="417"/>
      <c r="AU227" s="417"/>
      <c r="AV227" s="416" t="str">
        <f>IFERROR(AU227/AT227,"")</f>
        <v/>
      </c>
      <c r="AW227" s="417" t="str">
        <f>IFERROR(RANK(AV227, AV$227:AV$241),"")</f>
        <v/>
      </c>
      <c r="AX227" s="500" t="e">
        <f>AVERAGE(AV227:AV241)</f>
        <v>#DIV/0!</v>
      </c>
    </row>
    <row r="228" spans="2:50" x14ac:dyDescent="0.2">
      <c r="B228" s="506"/>
      <c r="C228" s="437">
        <v>2</v>
      </c>
      <c r="D228" s="417"/>
      <c r="E228" s="417"/>
      <c r="F228" s="417"/>
      <c r="G228" s="416" t="e">
        <f t="shared" ref="G228:G240" si="235">F228/E228</f>
        <v>#DIV/0!</v>
      </c>
      <c r="H228" s="500"/>
      <c r="I228" s="172" t="str">
        <f t="shared" si="232"/>
        <v/>
      </c>
      <c r="J228" s="172" t="str">
        <f t="shared" si="233"/>
        <v/>
      </c>
      <c r="K228" s="420" t="str">
        <f t="shared" si="234"/>
        <v/>
      </c>
      <c r="L228" s="508"/>
      <c r="M228" s="172" t="str">
        <f t="shared" ref="M228:M241" si="236">IFERROR(RANK(K228, K$227:K$241),"")</f>
        <v/>
      </c>
      <c r="N228" s="501"/>
      <c r="O228" s="501"/>
      <c r="P228" s="417"/>
      <c r="Q228" s="417"/>
      <c r="R228" s="416" t="str">
        <f t="shared" ref="R228:R241" si="237">IFERROR(Q228/P228,"")</f>
        <v/>
      </c>
      <c r="S228" s="417" t="str">
        <f t="shared" ref="S228:S241" si="238">IFERROR(RANK(R228, R$227:R$241),"")</f>
        <v/>
      </c>
      <c r="T228" s="500"/>
      <c r="U228" s="417"/>
      <c r="V228" s="417"/>
      <c r="W228" s="416" t="str">
        <f t="shared" ref="W228:W241" si="239">IFERROR(V228/U228,"")</f>
        <v/>
      </c>
      <c r="X228" s="417" t="str">
        <f t="shared" ref="X228:X241" si="240">IFERROR(RANK(W228, W$227:W$241),"")</f>
        <v/>
      </c>
      <c r="Y228" s="500"/>
      <c r="Z228" s="417"/>
      <c r="AA228" s="417"/>
      <c r="AB228" s="416" t="str">
        <f t="shared" ref="AB228:AB241" si="241">IFERROR(AA228/Z228,"")</f>
        <v/>
      </c>
      <c r="AC228" s="417" t="str">
        <f t="shared" ref="AC228:AC241" si="242">IFERROR(RANK(AB228, AB$227:AB$241),"")</f>
        <v/>
      </c>
      <c r="AD228" s="500"/>
      <c r="AE228" s="417"/>
      <c r="AF228" s="417"/>
      <c r="AG228" s="416" t="str">
        <f t="shared" ref="AG228:AG241" si="243">IFERROR(AF228/AE228,"")</f>
        <v/>
      </c>
      <c r="AH228" s="417" t="str">
        <f t="shared" ref="AH228:AH241" si="244">IFERROR(RANK(AG228, AG$227:AG$241),"")</f>
        <v/>
      </c>
      <c r="AI228" s="500"/>
      <c r="AJ228" s="417"/>
      <c r="AK228" s="417"/>
      <c r="AL228" s="416" t="str">
        <f t="shared" ref="AL228:AL241" si="245">IFERROR(AK228/AJ228,"")</f>
        <v/>
      </c>
      <c r="AM228" s="417" t="str">
        <f t="shared" ref="AM228:AM241" si="246">IFERROR(RANK(AL228, AL$227:AL$241),"")</f>
        <v/>
      </c>
      <c r="AN228" s="500"/>
      <c r="AO228" s="417"/>
      <c r="AP228" s="417"/>
      <c r="AQ228" s="416" t="str">
        <f t="shared" ref="AQ228:AQ241" si="247">IFERROR(AP228/AO228,"")</f>
        <v/>
      </c>
      <c r="AR228" s="417" t="str">
        <f t="shared" ref="AR228:AR241" si="248">IFERROR(RANK(AQ228, AQ$227:AQ$241),"")</f>
        <v/>
      </c>
      <c r="AS228" s="500"/>
      <c r="AT228" s="417"/>
      <c r="AU228" s="417"/>
      <c r="AV228" s="416" t="str">
        <f t="shared" ref="AV228:AV241" si="249">IFERROR(AU228/AT228,"")</f>
        <v/>
      </c>
      <c r="AW228" s="417" t="str">
        <f t="shared" ref="AW228:AW241" si="250">IFERROR(RANK(AV228, AV$227:AV$241),"")</f>
        <v/>
      </c>
      <c r="AX228" s="500"/>
    </row>
    <row r="229" spans="2:50" x14ac:dyDescent="0.2">
      <c r="B229" s="506"/>
      <c r="C229" s="437">
        <v>3</v>
      </c>
      <c r="D229" s="417"/>
      <c r="E229" s="417"/>
      <c r="F229" s="417"/>
      <c r="G229" s="416" t="e">
        <f t="shared" si="235"/>
        <v>#DIV/0!</v>
      </c>
      <c r="H229" s="500"/>
      <c r="I229" s="172" t="str">
        <f t="shared" si="232"/>
        <v/>
      </c>
      <c r="J229" s="172" t="str">
        <f t="shared" si="233"/>
        <v/>
      </c>
      <c r="K229" s="420" t="str">
        <f t="shared" si="234"/>
        <v/>
      </c>
      <c r="L229" s="508"/>
      <c r="M229" s="172" t="str">
        <f t="shared" si="236"/>
        <v/>
      </c>
      <c r="N229" s="501"/>
      <c r="O229" s="501"/>
      <c r="P229" s="417"/>
      <c r="Q229" s="417"/>
      <c r="R229" s="416" t="str">
        <f t="shared" si="237"/>
        <v/>
      </c>
      <c r="S229" s="417" t="str">
        <f t="shared" si="238"/>
        <v/>
      </c>
      <c r="T229" s="500"/>
      <c r="U229" s="417"/>
      <c r="V229" s="417"/>
      <c r="W229" s="416" t="str">
        <f t="shared" si="239"/>
        <v/>
      </c>
      <c r="X229" s="417" t="str">
        <f t="shared" si="240"/>
        <v/>
      </c>
      <c r="Y229" s="500"/>
      <c r="Z229" s="417"/>
      <c r="AA229" s="417"/>
      <c r="AB229" s="416" t="str">
        <f t="shared" si="241"/>
        <v/>
      </c>
      <c r="AC229" s="417" t="str">
        <f t="shared" si="242"/>
        <v/>
      </c>
      <c r="AD229" s="500"/>
      <c r="AE229" s="417"/>
      <c r="AF229" s="417"/>
      <c r="AG229" s="416" t="str">
        <f t="shared" si="243"/>
        <v/>
      </c>
      <c r="AH229" s="417" t="str">
        <f t="shared" si="244"/>
        <v/>
      </c>
      <c r="AI229" s="500"/>
      <c r="AJ229" s="417"/>
      <c r="AK229" s="417"/>
      <c r="AL229" s="416" t="str">
        <f t="shared" si="245"/>
        <v/>
      </c>
      <c r="AM229" s="417" t="str">
        <f t="shared" si="246"/>
        <v/>
      </c>
      <c r="AN229" s="500"/>
      <c r="AO229" s="417"/>
      <c r="AP229" s="417"/>
      <c r="AQ229" s="416" t="str">
        <f t="shared" si="247"/>
        <v/>
      </c>
      <c r="AR229" s="417" t="str">
        <f t="shared" si="248"/>
        <v/>
      </c>
      <c r="AS229" s="500"/>
      <c r="AT229" s="417"/>
      <c r="AU229" s="417"/>
      <c r="AV229" s="416" t="str">
        <f t="shared" si="249"/>
        <v/>
      </c>
      <c r="AW229" s="417" t="str">
        <f t="shared" si="250"/>
        <v/>
      </c>
      <c r="AX229" s="500"/>
    </row>
    <row r="230" spans="2:50" x14ac:dyDescent="0.2">
      <c r="B230" s="506"/>
      <c r="C230" s="437">
        <v>4</v>
      </c>
      <c r="D230" s="417"/>
      <c r="E230" s="417"/>
      <c r="F230" s="417"/>
      <c r="G230" s="416" t="e">
        <f t="shared" si="235"/>
        <v>#DIV/0!</v>
      </c>
      <c r="H230" s="500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20" t="str">
        <f>IFERROR(AVERAGE(R230,W230,AB230,AG230,AL230,AQ230,AV230),"")</f>
        <v/>
      </c>
      <c r="L230" s="508"/>
      <c r="M230" s="172" t="str">
        <f t="shared" si="236"/>
        <v/>
      </c>
      <c r="N230" s="501"/>
      <c r="O230" s="501"/>
      <c r="P230" s="417"/>
      <c r="Q230" s="417"/>
      <c r="R230" s="416" t="str">
        <f t="shared" si="237"/>
        <v/>
      </c>
      <c r="S230" s="417" t="str">
        <f t="shared" si="238"/>
        <v/>
      </c>
      <c r="T230" s="500"/>
      <c r="U230" s="417"/>
      <c r="V230" s="417"/>
      <c r="W230" s="416" t="str">
        <f t="shared" si="239"/>
        <v/>
      </c>
      <c r="X230" s="417" t="str">
        <f t="shared" si="240"/>
        <v/>
      </c>
      <c r="Y230" s="500"/>
      <c r="Z230" s="417"/>
      <c r="AA230" s="417"/>
      <c r="AB230" s="416" t="str">
        <f t="shared" si="241"/>
        <v/>
      </c>
      <c r="AC230" s="417" t="str">
        <f t="shared" si="242"/>
        <v/>
      </c>
      <c r="AD230" s="500"/>
      <c r="AE230" s="417"/>
      <c r="AF230" s="417"/>
      <c r="AG230" s="416" t="str">
        <f t="shared" si="243"/>
        <v/>
      </c>
      <c r="AH230" s="417" t="str">
        <f t="shared" si="244"/>
        <v/>
      </c>
      <c r="AI230" s="500"/>
      <c r="AJ230" s="417"/>
      <c r="AK230" s="417"/>
      <c r="AL230" s="416" t="str">
        <f t="shared" si="245"/>
        <v/>
      </c>
      <c r="AM230" s="417" t="str">
        <f t="shared" si="246"/>
        <v/>
      </c>
      <c r="AN230" s="500"/>
      <c r="AO230" s="417"/>
      <c r="AP230" s="417"/>
      <c r="AQ230" s="416" t="str">
        <f t="shared" si="247"/>
        <v/>
      </c>
      <c r="AR230" s="417" t="str">
        <f t="shared" si="248"/>
        <v/>
      </c>
      <c r="AS230" s="500"/>
      <c r="AT230" s="417"/>
      <c r="AU230" s="417"/>
      <c r="AV230" s="416" t="str">
        <f t="shared" si="249"/>
        <v/>
      </c>
      <c r="AW230" s="417" t="str">
        <f t="shared" si="250"/>
        <v/>
      </c>
      <c r="AX230" s="500"/>
    </row>
    <row r="231" spans="2:50" x14ac:dyDescent="0.2">
      <c r="B231" s="506"/>
      <c r="C231" s="437">
        <v>5</v>
      </c>
      <c r="D231" s="417"/>
      <c r="E231" s="417"/>
      <c r="F231" s="417"/>
      <c r="G231" s="416" t="e">
        <f t="shared" si="235"/>
        <v>#DIV/0!</v>
      </c>
      <c r="H231" s="500"/>
      <c r="I231" s="172" t="str">
        <f t="shared" ref="I231:I241" si="251">IFERROR(AVERAGE(P231,U231,Z231,AE231,AJ231,AO231,AT231),"")</f>
        <v/>
      </c>
      <c r="J231" s="172" t="str">
        <f t="shared" ref="J231:J241" si="252">IFERROR(AVERAGE(Q231,V231,AA231,AF231,AK231,AP231,AU231),"")</f>
        <v/>
      </c>
      <c r="K231" s="420" t="str">
        <f t="shared" ref="K231:K241" si="253">IFERROR(AVERAGE(R231,W231,AB231,AG231,AL231,AQ231,AV231),"")</f>
        <v/>
      </c>
      <c r="L231" s="508"/>
      <c r="M231" s="172" t="str">
        <f t="shared" si="236"/>
        <v/>
      </c>
      <c r="N231" s="501"/>
      <c r="O231" s="501"/>
      <c r="P231" s="417"/>
      <c r="Q231" s="417"/>
      <c r="R231" s="416" t="str">
        <f t="shared" si="237"/>
        <v/>
      </c>
      <c r="S231" s="417" t="str">
        <f t="shared" si="238"/>
        <v/>
      </c>
      <c r="T231" s="500"/>
      <c r="U231" s="417"/>
      <c r="V231" s="417"/>
      <c r="W231" s="416" t="str">
        <f t="shared" si="239"/>
        <v/>
      </c>
      <c r="X231" s="417" t="str">
        <f t="shared" si="240"/>
        <v/>
      </c>
      <c r="Y231" s="500"/>
      <c r="Z231" s="417"/>
      <c r="AA231" s="417"/>
      <c r="AB231" s="416" t="str">
        <f t="shared" si="241"/>
        <v/>
      </c>
      <c r="AC231" s="417" t="str">
        <f t="shared" si="242"/>
        <v/>
      </c>
      <c r="AD231" s="500"/>
      <c r="AE231" s="417"/>
      <c r="AF231" s="417"/>
      <c r="AG231" s="416" t="str">
        <f t="shared" si="243"/>
        <v/>
      </c>
      <c r="AH231" s="417" t="str">
        <f t="shared" si="244"/>
        <v/>
      </c>
      <c r="AI231" s="500"/>
      <c r="AJ231" s="417"/>
      <c r="AK231" s="417"/>
      <c r="AL231" s="416" t="str">
        <f t="shared" si="245"/>
        <v/>
      </c>
      <c r="AM231" s="417" t="str">
        <f t="shared" si="246"/>
        <v/>
      </c>
      <c r="AN231" s="500"/>
      <c r="AO231" s="417"/>
      <c r="AP231" s="417"/>
      <c r="AQ231" s="416" t="str">
        <f t="shared" si="247"/>
        <v/>
      </c>
      <c r="AR231" s="417" t="str">
        <f t="shared" si="248"/>
        <v/>
      </c>
      <c r="AS231" s="500"/>
      <c r="AT231" s="417"/>
      <c r="AU231" s="417"/>
      <c r="AV231" s="416" t="str">
        <f t="shared" si="249"/>
        <v/>
      </c>
      <c r="AW231" s="417" t="str">
        <f t="shared" si="250"/>
        <v/>
      </c>
      <c r="AX231" s="500"/>
    </row>
    <row r="232" spans="2:50" x14ac:dyDescent="0.2">
      <c r="B232" s="506"/>
      <c r="C232" s="437">
        <v>6</v>
      </c>
      <c r="D232" s="417"/>
      <c r="E232" s="417"/>
      <c r="F232" s="417"/>
      <c r="G232" s="416" t="e">
        <f t="shared" si="235"/>
        <v>#DIV/0!</v>
      </c>
      <c r="H232" s="500"/>
      <c r="I232" s="172" t="str">
        <f t="shared" si="251"/>
        <v/>
      </c>
      <c r="J232" s="172" t="str">
        <f t="shared" si="252"/>
        <v/>
      </c>
      <c r="K232" s="420" t="str">
        <f t="shared" si="253"/>
        <v/>
      </c>
      <c r="L232" s="508"/>
      <c r="M232" s="172" t="str">
        <f t="shared" si="236"/>
        <v/>
      </c>
      <c r="N232" s="501"/>
      <c r="O232" s="501"/>
      <c r="P232" s="417"/>
      <c r="Q232" s="417"/>
      <c r="R232" s="416" t="str">
        <f t="shared" si="237"/>
        <v/>
      </c>
      <c r="S232" s="417" t="str">
        <f t="shared" si="238"/>
        <v/>
      </c>
      <c r="T232" s="500"/>
      <c r="U232" s="417"/>
      <c r="V232" s="417"/>
      <c r="W232" s="416" t="str">
        <f t="shared" si="239"/>
        <v/>
      </c>
      <c r="X232" s="417" t="str">
        <f t="shared" si="240"/>
        <v/>
      </c>
      <c r="Y232" s="500"/>
      <c r="Z232" s="417"/>
      <c r="AA232" s="417"/>
      <c r="AB232" s="416" t="str">
        <f t="shared" si="241"/>
        <v/>
      </c>
      <c r="AC232" s="417" t="str">
        <f t="shared" si="242"/>
        <v/>
      </c>
      <c r="AD232" s="500"/>
      <c r="AE232" s="417"/>
      <c r="AF232" s="417"/>
      <c r="AG232" s="416" t="str">
        <f t="shared" si="243"/>
        <v/>
      </c>
      <c r="AH232" s="417" t="str">
        <f t="shared" si="244"/>
        <v/>
      </c>
      <c r="AI232" s="500"/>
      <c r="AJ232" s="417"/>
      <c r="AK232" s="417"/>
      <c r="AL232" s="416" t="str">
        <f t="shared" si="245"/>
        <v/>
      </c>
      <c r="AM232" s="417" t="str">
        <f t="shared" si="246"/>
        <v/>
      </c>
      <c r="AN232" s="500"/>
      <c r="AO232" s="417"/>
      <c r="AP232" s="417"/>
      <c r="AQ232" s="416" t="str">
        <f t="shared" si="247"/>
        <v/>
      </c>
      <c r="AR232" s="417" t="str">
        <f t="shared" si="248"/>
        <v/>
      </c>
      <c r="AS232" s="500"/>
      <c r="AT232" s="417"/>
      <c r="AU232" s="417"/>
      <c r="AV232" s="416" t="str">
        <f t="shared" si="249"/>
        <v/>
      </c>
      <c r="AW232" s="417" t="str">
        <f t="shared" si="250"/>
        <v/>
      </c>
      <c r="AX232" s="500"/>
    </row>
    <row r="233" spans="2:50" x14ac:dyDescent="0.2">
      <c r="B233" s="506"/>
      <c r="C233" s="437">
        <v>7</v>
      </c>
      <c r="D233" s="417"/>
      <c r="E233" s="417"/>
      <c r="F233" s="417"/>
      <c r="G233" s="416" t="e">
        <f t="shared" si="235"/>
        <v>#DIV/0!</v>
      </c>
      <c r="H233" s="500"/>
      <c r="I233" s="172" t="str">
        <f t="shared" si="251"/>
        <v/>
      </c>
      <c r="J233" s="172" t="str">
        <f t="shared" si="252"/>
        <v/>
      </c>
      <c r="K233" s="420" t="str">
        <f t="shared" si="253"/>
        <v/>
      </c>
      <c r="L233" s="508"/>
      <c r="M233" s="172" t="str">
        <f t="shared" si="236"/>
        <v/>
      </c>
      <c r="N233" s="501"/>
      <c r="O233" s="501"/>
      <c r="P233" s="417"/>
      <c r="Q233" s="417"/>
      <c r="R233" s="416" t="str">
        <f t="shared" si="237"/>
        <v/>
      </c>
      <c r="S233" s="417" t="str">
        <f t="shared" si="238"/>
        <v/>
      </c>
      <c r="T233" s="500"/>
      <c r="U233" s="417"/>
      <c r="V233" s="417"/>
      <c r="W233" s="416" t="str">
        <f t="shared" si="239"/>
        <v/>
      </c>
      <c r="X233" s="417" t="str">
        <f t="shared" si="240"/>
        <v/>
      </c>
      <c r="Y233" s="500"/>
      <c r="Z233" s="417"/>
      <c r="AA233" s="417"/>
      <c r="AB233" s="416" t="str">
        <f t="shared" si="241"/>
        <v/>
      </c>
      <c r="AC233" s="417" t="str">
        <f t="shared" si="242"/>
        <v/>
      </c>
      <c r="AD233" s="500"/>
      <c r="AE233" s="417"/>
      <c r="AF233" s="417"/>
      <c r="AG233" s="416" t="str">
        <f t="shared" si="243"/>
        <v/>
      </c>
      <c r="AH233" s="417" t="str">
        <f t="shared" si="244"/>
        <v/>
      </c>
      <c r="AI233" s="500"/>
      <c r="AJ233" s="417"/>
      <c r="AK233" s="417"/>
      <c r="AL233" s="416" t="str">
        <f t="shared" si="245"/>
        <v/>
      </c>
      <c r="AM233" s="417" t="str">
        <f t="shared" si="246"/>
        <v/>
      </c>
      <c r="AN233" s="500"/>
      <c r="AO233" s="417"/>
      <c r="AP233" s="417"/>
      <c r="AQ233" s="416" t="str">
        <f t="shared" si="247"/>
        <v/>
      </c>
      <c r="AR233" s="417" t="str">
        <f t="shared" si="248"/>
        <v/>
      </c>
      <c r="AS233" s="500"/>
      <c r="AT233" s="417"/>
      <c r="AU233" s="417"/>
      <c r="AV233" s="416" t="str">
        <f t="shared" si="249"/>
        <v/>
      </c>
      <c r="AW233" s="417" t="str">
        <f t="shared" si="250"/>
        <v/>
      </c>
      <c r="AX233" s="500"/>
    </row>
    <row r="234" spans="2:50" x14ac:dyDescent="0.2">
      <c r="B234" s="506"/>
      <c r="C234" s="437">
        <v>8</v>
      </c>
      <c r="D234" s="417"/>
      <c r="E234" s="417"/>
      <c r="F234" s="417"/>
      <c r="G234" s="416" t="e">
        <f t="shared" si="235"/>
        <v>#DIV/0!</v>
      </c>
      <c r="H234" s="500"/>
      <c r="I234" s="172" t="str">
        <f t="shared" si="251"/>
        <v/>
      </c>
      <c r="J234" s="172" t="str">
        <f t="shared" si="252"/>
        <v/>
      </c>
      <c r="K234" s="420" t="str">
        <f t="shared" si="253"/>
        <v/>
      </c>
      <c r="L234" s="508"/>
      <c r="M234" s="172" t="str">
        <f t="shared" si="236"/>
        <v/>
      </c>
      <c r="N234" s="501"/>
      <c r="O234" s="501"/>
      <c r="P234" s="417"/>
      <c r="Q234" s="417"/>
      <c r="R234" s="416" t="str">
        <f t="shared" si="237"/>
        <v/>
      </c>
      <c r="S234" s="417" t="str">
        <f t="shared" si="238"/>
        <v/>
      </c>
      <c r="T234" s="500"/>
      <c r="U234" s="417"/>
      <c r="V234" s="417"/>
      <c r="W234" s="416" t="str">
        <f t="shared" si="239"/>
        <v/>
      </c>
      <c r="X234" s="417" t="str">
        <f t="shared" si="240"/>
        <v/>
      </c>
      <c r="Y234" s="500"/>
      <c r="Z234" s="417"/>
      <c r="AA234" s="417"/>
      <c r="AB234" s="416" t="str">
        <f t="shared" si="241"/>
        <v/>
      </c>
      <c r="AC234" s="417" t="str">
        <f t="shared" si="242"/>
        <v/>
      </c>
      <c r="AD234" s="500"/>
      <c r="AE234" s="417"/>
      <c r="AF234" s="417"/>
      <c r="AG234" s="416" t="str">
        <f t="shared" si="243"/>
        <v/>
      </c>
      <c r="AH234" s="417" t="str">
        <f t="shared" si="244"/>
        <v/>
      </c>
      <c r="AI234" s="500"/>
      <c r="AJ234" s="417"/>
      <c r="AK234" s="417"/>
      <c r="AL234" s="416" t="str">
        <f t="shared" si="245"/>
        <v/>
      </c>
      <c r="AM234" s="417" t="str">
        <f t="shared" si="246"/>
        <v/>
      </c>
      <c r="AN234" s="500"/>
      <c r="AO234" s="417"/>
      <c r="AP234" s="417"/>
      <c r="AQ234" s="416" t="str">
        <f t="shared" si="247"/>
        <v/>
      </c>
      <c r="AR234" s="417" t="str">
        <f t="shared" si="248"/>
        <v/>
      </c>
      <c r="AS234" s="500"/>
      <c r="AT234" s="417"/>
      <c r="AU234" s="417"/>
      <c r="AV234" s="416" t="str">
        <f t="shared" si="249"/>
        <v/>
      </c>
      <c r="AW234" s="417" t="str">
        <f t="shared" si="250"/>
        <v/>
      </c>
      <c r="AX234" s="500"/>
    </row>
    <row r="235" spans="2:50" x14ac:dyDescent="0.2">
      <c r="B235" s="506"/>
      <c r="C235" s="437">
        <v>9</v>
      </c>
      <c r="D235" s="417"/>
      <c r="E235" s="417"/>
      <c r="F235" s="417"/>
      <c r="G235" s="416" t="e">
        <f t="shared" si="235"/>
        <v>#DIV/0!</v>
      </c>
      <c r="H235" s="500"/>
      <c r="I235" s="172" t="str">
        <f t="shared" si="251"/>
        <v/>
      </c>
      <c r="J235" s="172" t="str">
        <f t="shared" si="252"/>
        <v/>
      </c>
      <c r="K235" s="420" t="str">
        <f t="shared" si="253"/>
        <v/>
      </c>
      <c r="L235" s="508"/>
      <c r="M235" s="172" t="str">
        <f t="shared" si="236"/>
        <v/>
      </c>
      <c r="N235" s="501"/>
      <c r="O235" s="501"/>
      <c r="P235" s="417"/>
      <c r="Q235" s="417"/>
      <c r="R235" s="416" t="str">
        <f t="shared" si="237"/>
        <v/>
      </c>
      <c r="S235" s="417" t="str">
        <f t="shared" si="238"/>
        <v/>
      </c>
      <c r="T235" s="500"/>
      <c r="U235" s="417"/>
      <c r="V235" s="417"/>
      <c r="W235" s="416" t="str">
        <f t="shared" si="239"/>
        <v/>
      </c>
      <c r="X235" s="417" t="str">
        <f t="shared" si="240"/>
        <v/>
      </c>
      <c r="Y235" s="500"/>
      <c r="Z235" s="417"/>
      <c r="AA235" s="417"/>
      <c r="AB235" s="416" t="str">
        <f t="shared" si="241"/>
        <v/>
      </c>
      <c r="AC235" s="417" t="str">
        <f t="shared" si="242"/>
        <v/>
      </c>
      <c r="AD235" s="500"/>
      <c r="AE235" s="417"/>
      <c r="AF235" s="417"/>
      <c r="AG235" s="416" t="str">
        <f t="shared" si="243"/>
        <v/>
      </c>
      <c r="AH235" s="417" t="str">
        <f t="shared" si="244"/>
        <v/>
      </c>
      <c r="AI235" s="500"/>
      <c r="AJ235" s="417"/>
      <c r="AK235" s="417"/>
      <c r="AL235" s="416" t="str">
        <f t="shared" si="245"/>
        <v/>
      </c>
      <c r="AM235" s="417" t="str">
        <f t="shared" si="246"/>
        <v/>
      </c>
      <c r="AN235" s="500"/>
      <c r="AO235" s="417"/>
      <c r="AP235" s="417"/>
      <c r="AQ235" s="416" t="str">
        <f t="shared" si="247"/>
        <v/>
      </c>
      <c r="AR235" s="417" t="str">
        <f t="shared" si="248"/>
        <v/>
      </c>
      <c r="AS235" s="500"/>
      <c r="AT235" s="417"/>
      <c r="AU235" s="417"/>
      <c r="AV235" s="416" t="str">
        <f t="shared" si="249"/>
        <v/>
      </c>
      <c r="AW235" s="417" t="str">
        <f t="shared" si="250"/>
        <v/>
      </c>
      <c r="AX235" s="500"/>
    </row>
    <row r="236" spans="2:50" x14ac:dyDescent="0.2">
      <c r="B236" s="506"/>
      <c r="C236" s="437">
        <v>10</v>
      </c>
      <c r="D236" s="417"/>
      <c r="E236" s="417"/>
      <c r="F236" s="417"/>
      <c r="G236" s="416" t="e">
        <f t="shared" si="235"/>
        <v>#DIV/0!</v>
      </c>
      <c r="H236" s="500"/>
      <c r="I236" s="172" t="str">
        <f t="shared" si="251"/>
        <v/>
      </c>
      <c r="J236" s="172" t="str">
        <f t="shared" si="252"/>
        <v/>
      </c>
      <c r="K236" s="420" t="str">
        <f t="shared" si="253"/>
        <v/>
      </c>
      <c r="L236" s="508"/>
      <c r="M236" s="172" t="str">
        <f t="shared" si="236"/>
        <v/>
      </c>
      <c r="N236" s="501"/>
      <c r="O236" s="501"/>
      <c r="P236" s="417"/>
      <c r="Q236" s="417"/>
      <c r="R236" s="416" t="str">
        <f t="shared" si="237"/>
        <v/>
      </c>
      <c r="S236" s="417" t="str">
        <f t="shared" si="238"/>
        <v/>
      </c>
      <c r="T236" s="500"/>
      <c r="U236" s="417"/>
      <c r="V236" s="417"/>
      <c r="W236" s="416" t="str">
        <f t="shared" si="239"/>
        <v/>
      </c>
      <c r="X236" s="417" t="str">
        <f t="shared" si="240"/>
        <v/>
      </c>
      <c r="Y236" s="500"/>
      <c r="Z236" s="417"/>
      <c r="AA236" s="417"/>
      <c r="AB236" s="416" t="str">
        <f t="shared" si="241"/>
        <v/>
      </c>
      <c r="AC236" s="417" t="str">
        <f t="shared" si="242"/>
        <v/>
      </c>
      <c r="AD236" s="500"/>
      <c r="AE236" s="417"/>
      <c r="AF236" s="417"/>
      <c r="AG236" s="416" t="str">
        <f t="shared" si="243"/>
        <v/>
      </c>
      <c r="AH236" s="417" t="str">
        <f t="shared" si="244"/>
        <v/>
      </c>
      <c r="AI236" s="500"/>
      <c r="AJ236" s="417"/>
      <c r="AK236" s="417"/>
      <c r="AL236" s="416" t="str">
        <f t="shared" si="245"/>
        <v/>
      </c>
      <c r="AM236" s="417" t="str">
        <f t="shared" si="246"/>
        <v/>
      </c>
      <c r="AN236" s="500"/>
      <c r="AO236" s="417"/>
      <c r="AP236" s="417"/>
      <c r="AQ236" s="416" t="str">
        <f t="shared" si="247"/>
        <v/>
      </c>
      <c r="AR236" s="417" t="str">
        <f t="shared" si="248"/>
        <v/>
      </c>
      <c r="AS236" s="500"/>
      <c r="AT236" s="417"/>
      <c r="AU236" s="417"/>
      <c r="AV236" s="416" t="str">
        <f t="shared" si="249"/>
        <v/>
      </c>
      <c r="AW236" s="417" t="str">
        <f t="shared" si="250"/>
        <v/>
      </c>
      <c r="AX236" s="500"/>
    </row>
    <row r="237" spans="2:50" x14ac:dyDescent="0.2">
      <c r="B237" s="506"/>
      <c r="C237" s="437">
        <v>11</v>
      </c>
      <c r="D237" s="417"/>
      <c r="E237" s="417"/>
      <c r="F237" s="417"/>
      <c r="G237" s="416" t="e">
        <f t="shared" si="235"/>
        <v>#DIV/0!</v>
      </c>
      <c r="H237" s="500"/>
      <c r="I237" s="172" t="str">
        <f t="shared" si="251"/>
        <v/>
      </c>
      <c r="J237" s="172" t="str">
        <f t="shared" si="252"/>
        <v/>
      </c>
      <c r="K237" s="420" t="str">
        <f t="shared" si="253"/>
        <v/>
      </c>
      <c r="L237" s="508"/>
      <c r="M237" s="172" t="str">
        <f t="shared" si="236"/>
        <v/>
      </c>
      <c r="N237" s="501"/>
      <c r="O237" s="501"/>
      <c r="P237" s="417"/>
      <c r="Q237" s="417"/>
      <c r="R237" s="416" t="str">
        <f t="shared" si="237"/>
        <v/>
      </c>
      <c r="S237" s="417" t="str">
        <f t="shared" si="238"/>
        <v/>
      </c>
      <c r="T237" s="500"/>
      <c r="U237" s="417"/>
      <c r="V237" s="417"/>
      <c r="W237" s="416" t="str">
        <f t="shared" si="239"/>
        <v/>
      </c>
      <c r="X237" s="417" t="str">
        <f t="shared" si="240"/>
        <v/>
      </c>
      <c r="Y237" s="500"/>
      <c r="Z237" s="417"/>
      <c r="AA237" s="417"/>
      <c r="AB237" s="416" t="str">
        <f t="shared" si="241"/>
        <v/>
      </c>
      <c r="AC237" s="417" t="str">
        <f t="shared" si="242"/>
        <v/>
      </c>
      <c r="AD237" s="500"/>
      <c r="AE237" s="417"/>
      <c r="AF237" s="417"/>
      <c r="AG237" s="416" t="str">
        <f t="shared" si="243"/>
        <v/>
      </c>
      <c r="AH237" s="417" t="str">
        <f t="shared" si="244"/>
        <v/>
      </c>
      <c r="AI237" s="500"/>
      <c r="AJ237" s="417"/>
      <c r="AK237" s="417"/>
      <c r="AL237" s="416" t="str">
        <f t="shared" si="245"/>
        <v/>
      </c>
      <c r="AM237" s="417" t="str">
        <f t="shared" si="246"/>
        <v/>
      </c>
      <c r="AN237" s="500"/>
      <c r="AO237" s="417"/>
      <c r="AP237" s="417"/>
      <c r="AQ237" s="416" t="str">
        <f t="shared" si="247"/>
        <v/>
      </c>
      <c r="AR237" s="417" t="str">
        <f t="shared" si="248"/>
        <v/>
      </c>
      <c r="AS237" s="500"/>
      <c r="AT237" s="417"/>
      <c r="AU237" s="417"/>
      <c r="AV237" s="416" t="str">
        <f t="shared" si="249"/>
        <v/>
      </c>
      <c r="AW237" s="417" t="str">
        <f t="shared" si="250"/>
        <v/>
      </c>
      <c r="AX237" s="500"/>
    </row>
    <row r="238" spans="2:50" x14ac:dyDescent="0.2">
      <c r="B238" s="506"/>
      <c r="C238" s="437">
        <v>12</v>
      </c>
      <c r="D238" s="417"/>
      <c r="E238" s="417"/>
      <c r="F238" s="417"/>
      <c r="G238" s="416" t="e">
        <f t="shared" si="235"/>
        <v>#DIV/0!</v>
      </c>
      <c r="H238" s="500"/>
      <c r="I238" s="172" t="str">
        <f t="shared" si="251"/>
        <v/>
      </c>
      <c r="J238" s="172" t="str">
        <f t="shared" si="252"/>
        <v/>
      </c>
      <c r="K238" s="420" t="str">
        <f t="shared" si="253"/>
        <v/>
      </c>
      <c r="L238" s="508"/>
      <c r="M238" s="172" t="str">
        <f t="shared" si="236"/>
        <v/>
      </c>
      <c r="N238" s="501"/>
      <c r="O238" s="501"/>
      <c r="P238" s="417"/>
      <c r="Q238" s="417"/>
      <c r="R238" s="416" t="str">
        <f t="shared" si="237"/>
        <v/>
      </c>
      <c r="S238" s="417" t="str">
        <f t="shared" si="238"/>
        <v/>
      </c>
      <c r="T238" s="500"/>
      <c r="U238" s="417"/>
      <c r="V238" s="417"/>
      <c r="W238" s="416" t="str">
        <f t="shared" si="239"/>
        <v/>
      </c>
      <c r="X238" s="417" t="str">
        <f t="shared" si="240"/>
        <v/>
      </c>
      <c r="Y238" s="500"/>
      <c r="Z238" s="417"/>
      <c r="AA238" s="417"/>
      <c r="AB238" s="416" t="str">
        <f t="shared" si="241"/>
        <v/>
      </c>
      <c r="AC238" s="417" t="str">
        <f t="shared" si="242"/>
        <v/>
      </c>
      <c r="AD238" s="500"/>
      <c r="AE238" s="417"/>
      <c r="AF238" s="417"/>
      <c r="AG238" s="416" t="str">
        <f t="shared" si="243"/>
        <v/>
      </c>
      <c r="AH238" s="417" t="str">
        <f t="shared" si="244"/>
        <v/>
      </c>
      <c r="AI238" s="500"/>
      <c r="AJ238" s="417"/>
      <c r="AK238" s="417"/>
      <c r="AL238" s="416" t="str">
        <f t="shared" si="245"/>
        <v/>
      </c>
      <c r="AM238" s="417" t="str">
        <f t="shared" si="246"/>
        <v/>
      </c>
      <c r="AN238" s="500"/>
      <c r="AO238" s="417"/>
      <c r="AP238" s="417"/>
      <c r="AQ238" s="416" t="str">
        <f t="shared" si="247"/>
        <v/>
      </c>
      <c r="AR238" s="417" t="str">
        <f t="shared" si="248"/>
        <v/>
      </c>
      <c r="AS238" s="500"/>
      <c r="AT238" s="417"/>
      <c r="AU238" s="417"/>
      <c r="AV238" s="416" t="str">
        <f t="shared" si="249"/>
        <v/>
      </c>
      <c r="AW238" s="417" t="str">
        <f t="shared" si="250"/>
        <v/>
      </c>
      <c r="AX238" s="500"/>
    </row>
    <row r="239" spans="2:50" x14ac:dyDescent="0.2">
      <c r="B239" s="506"/>
      <c r="C239" s="437">
        <v>13</v>
      </c>
      <c r="D239" s="417"/>
      <c r="E239" s="417"/>
      <c r="F239" s="417"/>
      <c r="G239" s="416" t="e">
        <f t="shared" si="235"/>
        <v>#DIV/0!</v>
      </c>
      <c r="H239" s="500"/>
      <c r="I239" s="172" t="str">
        <f t="shared" si="251"/>
        <v/>
      </c>
      <c r="J239" s="172" t="str">
        <f t="shared" si="252"/>
        <v/>
      </c>
      <c r="K239" s="420" t="str">
        <f t="shared" si="253"/>
        <v/>
      </c>
      <c r="L239" s="508"/>
      <c r="M239" s="172" t="str">
        <f t="shared" si="236"/>
        <v/>
      </c>
      <c r="N239" s="501"/>
      <c r="O239" s="501"/>
      <c r="P239" s="417"/>
      <c r="Q239" s="417"/>
      <c r="R239" s="416" t="str">
        <f t="shared" si="237"/>
        <v/>
      </c>
      <c r="S239" s="417" t="str">
        <f t="shared" si="238"/>
        <v/>
      </c>
      <c r="T239" s="500"/>
      <c r="U239" s="417"/>
      <c r="V239" s="417"/>
      <c r="W239" s="416" t="str">
        <f t="shared" si="239"/>
        <v/>
      </c>
      <c r="X239" s="417" t="str">
        <f t="shared" si="240"/>
        <v/>
      </c>
      <c r="Y239" s="500"/>
      <c r="Z239" s="417"/>
      <c r="AA239" s="417"/>
      <c r="AB239" s="416" t="str">
        <f t="shared" si="241"/>
        <v/>
      </c>
      <c r="AC239" s="417" t="str">
        <f t="shared" si="242"/>
        <v/>
      </c>
      <c r="AD239" s="500"/>
      <c r="AE239" s="417"/>
      <c r="AF239" s="417"/>
      <c r="AG239" s="416" t="str">
        <f t="shared" si="243"/>
        <v/>
      </c>
      <c r="AH239" s="417" t="str">
        <f t="shared" si="244"/>
        <v/>
      </c>
      <c r="AI239" s="500"/>
      <c r="AJ239" s="417"/>
      <c r="AK239" s="417"/>
      <c r="AL239" s="416" t="str">
        <f t="shared" si="245"/>
        <v/>
      </c>
      <c r="AM239" s="417" t="str">
        <f t="shared" si="246"/>
        <v/>
      </c>
      <c r="AN239" s="500"/>
      <c r="AO239" s="417"/>
      <c r="AP239" s="417"/>
      <c r="AQ239" s="416" t="str">
        <f t="shared" si="247"/>
        <v/>
      </c>
      <c r="AR239" s="417" t="str">
        <f t="shared" si="248"/>
        <v/>
      </c>
      <c r="AS239" s="500"/>
      <c r="AT239" s="417"/>
      <c r="AU239" s="417"/>
      <c r="AV239" s="416" t="str">
        <f t="shared" si="249"/>
        <v/>
      </c>
      <c r="AW239" s="417" t="str">
        <f t="shared" si="250"/>
        <v/>
      </c>
      <c r="AX239" s="500"/>
    </row>
    <row r="240" spans="2:50" x14ac:dyDescent="0.2">
      <c r="B240" s="506"/>
      <c r="C240" s="437">
        <v>14</v>
      </c>
      <c r="D240" s="417"/>
      <c r="E240" s="417"/>
      <c r="F240" s="417"/>
      <c r="G240" s="416" t="e">
        <f t="shared" si="235"/>
        <v>#DIV/0!</v>
      </c>
      <c r="H240" s="500"/>
      <c r="I240" s="172" t="str">
        <f t="shared" si="251"/>
        <v/>
      </c>
      <c r="J240" s="172" t="str">
        <f t="shared" si="252"/>
        <v/>
      </c>
      <c r="K240" s="420" t="str">
        <f t="shared" si="253"/>
        <v/>
      </c>
      <c r="L240" s="508"/>
      <c r="M240" s="172" t="str">
        <f t="shared" si="236"/>
        <v/>
      </c>
      <c r="N240" s="501"/>
      <c r="O240" s="501"/>
      <c r="P240" s="417"/>
      <c r="Q240" s="417"/>
      <c r="R240" s="416" t="str">
        <f t="shared" si="237"/>
        <v/>
      </c>
      <c r="S240" s="417" t="str">
        <f t="shared" si="238"/>
        <v/>
      </c>
      <c r="T240" s="500"/>
      <c r="U240" s="417"/>
      <c r="V240" s="417"/>
      <c r="W240" s="416" t="str">
        <f t="shared" si="239"/>
        <v/>
      </c>
      <c r="X240" s="417" t="str">
        <f t="shared" si="240"/>
        <v/>
      </c>
      <c r="Y240" s="500"/>
      <c r="Z240" s="417"/>
      <c r="AA240" s="417"/>
      <c r="AB240" s="416" t="str">
        <f t="shared" si="241"/>
        <v/>
      </c>
      <c r="AC240" s="417" t="str">
        <f t="shared" si="242"/>
        <v/>
      </c>
      <c r="AD240" s="500"/>
      <c r="AE240" s="417"/>
      <c r="AF240" s="417"/>
      <c r="AG240" s="416" t="str">
        <f t="shared" si="243"/>
        <v/>
      </c>
      <c r="AH240" s="417" t="str">
        <f t="shared" si="244"/>
        <v/>
      </c>
      <c r="AI240" s="500"/>
      <c r="AJ240" s="417"/>
      <c r="AK240" s="417"/>
      <c r="AL240" s="416" t="str">
        <f t="shared" si="245"/>
        <v/>
      </c>
      <c r="AM240" s="417" t="str">
        <f t="shared" si="246"/>
        <v/>
      </c>
      <c r="AN240" s="500"/>
      <c r="AO240" s="417"/>
      <c r="AP240" s="417"/>
      <c r="AQ240" s="416" t="str">
        <f t="shared" si="247"/>
        <v/>
      </c>
      <c r="AR240" s="417" t="str">
        <f t="shared" si="248"/>
        <v/>
      </c>
      <c r="AS240" s="500"/>
      <c r="AT240" s="417"/>
      <c r="AU240" s="417"/>
      <c r="AV240" s="416" t="str">
        <f t="shared" si="249"/>
        <v/>
      </c>
      <c r="AW240" s="417" t="str">
        <f t="shared" si="250"/>
        <v/>
      </c>
      <c r="AX240" s="500"/>
    </row>
    <row r="241" spans="2:50" x14ac:dyDescent="0.2">
      <c r="B241" s="506"/>
      <c r="C241" s="437">
        <v>15</v>
      </c>
      <c r="D241" s="417"/>
      <c r="E241" s="417"/>
      <c r="F241" s="417"/>
      <c r="G241" s="416"/>
      <c r="H241" s="500"/>
      <c r="I241" s="172" t="str">
        <f t="shared" si="251"/>
        <v/>
      </c>
      <c r="J241" s="172" t="str">
        <f t="shared" si="252"/>
        <v/>
      </c>
      <c r="K241" s="420" t="str">
        <f t="shared" si="253"/>
        <v/>
      </c>
      <c r="L241" s="509"/>
      <c r="M241" s="172" t="str">
        <f t="shared" si="236"/>
        <v/>
      </c>
      <c r="N241" s="501"/>
      <c r="O241" s="501"/>
      <c r="P241" s="417"/>
      <c r="Q241" s="417"/>
      <c r="R241" s="416" t="str">
        <f t="shared" si="237"/>
        <v/>
      </c>
      <c r="S241" s="417" t="str">
        <f t="shared" si="238"/>
        <v/>
      </c>
      <c r="T241" s="500"/>
      <c r="U241" s="417"/>
      <c r="V241" s="417"/>
      <c r="W241" s="416" t="str">
        <f t="shared" si="239"/>
        <v/>
      </c>
      <c r="X241" s="417" t="str">
        <f t="shared" si="240"/>
        <v/>
      </c>
      <c r="Y241" s="500"/>
      <c r="Z241" s="417"/>
      <c r="AA241" s="417"/>
      <c r="AB241" s="416" t="str">
        <f t="shared" si="241"/>
        <v/>
      </c>
      <c r="AC241" s="417" t="str">
        <f t="shared" si="242"/>
        <v/>
      </c>
      <c r="AD241" s="500"/>
      <c r="AE241" s="417"/>
      <c r="AF241" s="417"/>
      <c r="AG241" s="416" t="str">
        <f t="shared" si="243"/>
        <v/>
      </c>
      <c r="AH241" s="417" t="str">
        <f t="shared" si="244"/>
        <v/>
      </c>
      <c r="AI241" s="500"/>
      <c r="AJ241" s="417"/>
      <c r="AK241" s="417"/>
      <c r="AL241" s="416" t="str">
        <f t="shared" si="245"/>
        <v/>
      </c>
      <c r="AM241" s="417" t="str">
        <f t="shared" si="246"/>
        <v/>
      </c>
      <c r="AN241" s="500"/>
      <c r="AO241" s="417"/>
      <c r="AP241" s="417"/>
      <c r="AQ241" s="416" t="str">
        <f t="shared" si="247"/>
        <v/>
      </c>
      <c r="AR241" s="417" t="str">
        <f t="shared" si="248"/>
        <v/>
      </c>
      <c r="AS241" s="500"/>
      <c r="AT241" s="417"/>
      <c r="AU241" s="417"/>
      <c r="AV241" s="416" t="str">
        <f t="shared" si="249"/>
        <v/>
      </c>
      <c r="AW241" s="417" t="str">
        <f t="shared" si="250"/>
        <v/>
      </c>
      <c r="AX241" s="500"/>
    </row>
    <row r="242" spans="2:50" ht="15.75" x14ac:dyDescent="0.2">
      <c r="B242" s="510" t="s">
        <v>169</v>
      </c>
      <c r="C242" s="511"/>
      <c r="D242" s="511"/>
      <c r="E242" s="511"/>
      <c r="F242" s="511"/>
      <c r="G242" s="511"/>
      <c r="H242" s="512"/>
      <c r="I242" s="207"/>
      <c r="J242" s="207"/>
      <c r="K242" s="207"/>
      <c r="L242" s="207"/>
      <c r="M242" s="207"/>
      <c r="N242" s="501" t="s">
        <v>161</v>
      </c>
      <c r="O242" s="514" t="s">
        <v>106</v>
      </c>
      <c r="P242" s="516">
        <f>AT222+1</f>
        <v>45951</v>
      </c>
      <c r="Q242" s="506"/>
      <c r="R242" s="506"/>
      <c r="S242" s="506"/>
      <c r="T242" s="506"/>
      <c r="U242" s="516">
        <f>P242+1</f>
        <v>45952</v>
      </c>
      <c r="V242" s="506"/>
      <c r="W242" s="506"/>
      <c r="X242" s="506"/>
      <c r="Y242" s="506"/>
      <c r="Z242" s="516">
        <f>U242+1</f>
        <v>45953</v>
      </c>
      <c r="AA242" s="506"/>
      <c r="AB242" s="506"/>
      <c r="AC242" s="506"/>
      <c r="AD242" s="506"/>
      <c r="AE242" s="516">
        <f>Z242+1</f>
        <v>45954</v>
      </c>
      <c r="AF242" s="506"/>
      <c r="AG242" s="506"/>
      <c r="AH242" s="506"/>
      <c r="AI242" s="506"/>
      <c r="AJ242" s="516">
        <f>AE242+1</f>
        <v>45955</v>
      </c>
      <c r="AK242" s="506"/>
      <c r="AL242" s="506"/>
      <c r="AM242" s="506"/>
      <c r="AN242" s="506"/>
      <c r="AO242" s="516">
        <f>AJ242+1</f>
        <v>45956</v>
      </c>
      <c r="AP242" s="506"/>
      <c r="AQ242" s="506"/>
      <c r="AR242" s="506"/>
      <c r="AS242" s="506"/>
      <c r="AT242" s="516">
        <f>AO242+1</f>
        <v>45957</v>
      </c>
      <c r="AU242" s="506"/>
      <c r="AV242" s="506"/>
      <c r="AW242" s="506"/>
      <c r="AX242" s="506"/>
    </row>
    <row r="243" spans="2:50" ht="15.75" x14ac:dyDescent="0.2">
      <c r="B243" s="513"/>
      <c r="C243" s="513"/>
      <c r="D243" s="513"/>
      <c r="E243" s="513"/>
      <c r="F243" s="513"/>
      <c r="G243" s="513"/>
      <c r="H243" s="513"/>
      <c r="I243" s="207"/>
      <c r="J243" s="207"/>
      <c r="K243" s="207"/>
      <c r="L243" s="207"/>
      <c r="M243" s="207"/>
      <c r="N243" s="501"/>
      <c r="O243" s="515"/>
      <c r="P243" s="516" t="s">
        <v>120</v>
      </c>
      <c r="Q243" s="506"/>
      <c r="R243" s="506"/>
      <c r="S243" s="506"/>
      <c r="T243" s="506"/>
      <c r="U243" s="516" t="s">
        <v>114</v>
      </c>
      <c r="V243" s="506"/>
      <c r="W243" s="506"/>
      <c r="X243" s="506"/>
      <c r="Y243" s="506"/>
      <c r="Z243" s="516" t="s">
        <v>115</v>
      </c>
      <c r="AA243" s="506"/>
      <c r="AB243" s="506"/>
      <c r="AC243" s="506"/>
      <c r="AD243" s="506"/>
      <c r="AE243" s="516" t="s">
        <v>116</v>
      </c>
      <c r="AF243" s="506"/>
      <c r="AG243" s="506"/>
      <c r="AH243" s="506"/>
      <c r="AI243" s="506"/>
      <c r="AJ243" s="516" t="s">
        <v>117</v>
      </c>
      <c r="AK243" s="506"/>
      <c r="AL243" s="506"/>
      <c r="AM243" s="506"/>
      <c r="AN243" s="506"/>
      <c r="AO243" s="516" t="s">
        <v>118</v>
      </c>
      <c r="AP243" s="506"/>
      <c r="AQ243" s="506"/>
      <c r="AR243" s="506"/>
      <c r="AS243" s="506"/>
      <c r="AT243" s="516" t="s">
        <v>119</v>
      </c>
      <c r="AU243" s="506"/>
      <c r="AV243" s="506"/>
      <c r="AW243" s="506"/>
      <c r="AX243" s="506"/>
    </row>
    <row r="244" spans="2:50" x14ac:dyDescent="0.2">
      <c r="B244" s="501" t="s">
        <v>157</v>
      </c>
      <c r="C244" s="501" t="s">
        <v>149</v>
      </c>
      <c r="D244" s="501"/>
      <c r="E244" s="501" t="s">
        <v>151</v>
      </c>
      <c r="F244" s="501"/>
      <c r="G244" s="501"/>
      <c r="H244" s="502" t="s">
        <v>158</v>
      </c>
      <c r="I244" s="505" t="s">
        <v>227</v>
      </c>
      <c r="J244" s="505"/>
      <c r="K244" s="505"/>
      <c r="L244" s="505" t="s">
        <v>158</v>
      </c>
      <c r="M244" s="505" t="s">
        <v>170</v>
      </c>
      <c r="N244" s="501"/>
      <c r="O244" s="501" t="s">
        <v>160</v>
      </c>
      <c r="P244" s="497" t="s">
        <v>154</v>
      </c>
      <c r="Q244" s="498"/>
      <c r="R244" s="498"/>
      <c r="S244" s="499"/>
      <c r="T244" s="501" t="s">
        <v>158</v>
      </c>
      <c r="U244" s="497" t="s">
        <v>154</v>
      </c>
      <c r="V244" s="498"/>
      <c r="W244" s="498"/>
      <c r="X244" s="499"/>
      <c r="Y244" s="501" t="s">
        <v>158</v>
      </c>
      <c r="Z244" s="497" t="s">
        <v>154</v>
      </c>
      <c r="AA244" s="498"/>
      <c r="AB244" s="498"/>
      <c r="AC244" s="499"/>
      <c r="AD244" s="501" t="s">
        <v>158</v>
      </c>
      <c r="AE244" s="497" t="s">
        <v>154</v>
      </c>
      <c r="AF244" s="498"/>
      <c r="AG244" s="498"/>
      <c r="AH244" s="499"/>
      <c r="AI244" s="501" t="s">
        <v>158</v>
      </c>
      <c r="AJ244" s="497" t="s">
        <v>154</v>
      </c>
      <c r="AK244" s="498"/>
      <c r="AL244" s="498"/>
      <c r="AM244" s="499"/>
      <c r="AN244" s="501" t="s">
        <v>158</v>
      </c>
      <c r="AO244" s="497" t="s">
        <v>154</v>
      </c>
      <c r="AP244" s="498"/>
      <c r="AQ244" s="498"/>
      <c r="AR244" s="499"/>
      <c r="AS244" s="501" t="s">
        <v>158</v>
      </c>
      <c r="AT244" s="497" t="s">
        <v>154</v>
      </c>
      <c r="AU244" s="498"/>
      <c r="AV244" s="498"/>
      <c r="AW244" s="499"/>
      <c r="AX244" s="501" t="s">
        <v>158</v>
      </c>
    </row>
    <row r="245" spans="2:50" x14ac:dyDescent="0.2">
      <c r="B245" s="501"/>
      <c r="C245" s="501"/>
      <c r="D245" s="501"/>
      <c r="E245" s="501" t="s">
        <v>150</v>
      </c>
      <c r="F245" s="501"/>
      <c r="G245" s="501"/>
      <c r="H245" s="503"/>
      <c r="I245" s="505" t="s">
        <v>150</v>
      </c>
      <c r="J245" s="505"/>
      <c r="K245" s="505"/>
      <c r="L245" s="505"/>
      <c r="M245" s="505"/>
      <c r="N245" s="501"/>
      <c r="O245" s="501"/>
      <c r="P245" s="497" t="s">
        <v>155</v>
      </c>
      <c r="Q245" s="498"/>
      <c r="R245" s="498"/>
      <c r="S245" s="499"/>
      <c r="T245" s="501"/>
      <c r="U245" s="497" t="s">
        <v>155</v>
      </c>
      <c r="V245" s="498"/>
      <c r="W245" s="498"/>
      <c r="X245" s="499"/>
      <c r="Y245" s="501"/>
      <c r="Z245" s="497" t="s">
        <v>155</v>
      </c>
      <c r="AA245" s="498"/>
      <c r="AB245" s="498"/>
      <c r="AC245" s="499"/>
      <c r="AD245" s="501"/>
      <c r="AE245" s="497" t="s">
        <v>155</v>
      </c>
      <c r="AF245" s="498"/>
      <c r="AG245" s="498"/>
      <c r="AH245" s="499"/>
      <c r="AI245" s="501"/>
      <c r="AJ245" s="497" t="s">
        <v>155</v>
      </c>
      <c r="AK245" s="498"/>
      <c r="AL245" s="498"/>
      <c r="AM245" s="499"/>
      <c r="AN245" s="501"/>
      <c r="AO245" s="497" t="s">
        <v>155</v>
      </c>
      <c r="AP245" s="498"/>
      <c r="AQ245" s="498"/>
      <c r="AR245" s="499"/>
      <c r="AS245" s="501"/>
      <c r="AT245" s="497" t="s">
        <v>155</v>
      </c>
      <c r="AU245" s="498"/>
      <c r="AV245" s="498"/>
      <c r="AW245" s="499"/>
      <c r="AX245" s="501"/>
    </row>
    <row r="246" spans="2:50" x14ac:dyDescent="0.2">
      <c r="B246" s="501"/>
      <c r="C246" s="501"/>
      <c r="D246" s="501"/>
      <c r="E246" s="418" t="s">
        <v>152</v>
      </c>
      <c r="F246" s="418" t="s">
        <v>153</v>
      </c>
      <c r="G246" s="418" t="s">
        <v>156</v>
      </c>
      <c r="H246" s="504"/>
      <c r="I246" s="419" t="s">
        <v>152</v>
      </c>
      <c r="J246" s="419" t="s">
        <v>153</v>
      </c>
      <c r="K246" s="419" t="s">
        <v>156</v>
      </c>
      <c r="L246" s="505"/>
      <c r="M246" s="505"/>
      <c r="N246" s="501"/>
      <c r="O246" s="501"/>
      <c r="P246" s="418" t="s">
        <v>152</v>
      </c>
      <c r="Q246" s="418" t="s">
        <v>153</v>
      </c>
      <c r="R246" s="418" t="s">
        <v>156</v>
      </c>
      <c r="S246" s="418" t="s">
        <v>170</v>
      </c>
      <c r="T246" s="501"/>
      <c r="U246" s="418" t="s">
        <v>152</v>
      </c>
      <c r="V246" s="418" t="s">
        <v>153</v>
      </c>
      <c r="W246" s="418" t="s">
        <v>156</v>
      </c>
      <c r="X246" s="418" t="s">
        <v>170</v>
      </c>
      <c r="Y246" s="501"/>
      <c r="Z246" s="418" t="s">
        <v>152</v>
      </c>
      <c r="AA246" s="418" t="s">
        <v>153</v>
      </c>
      <c r="AB246" s="418" t="s">
        <v>156</v>
      </c>
      <c r="AC246" s="418" t="s">
        <v>170</v>
      </c>
      <c r="AD246" s="501"/>
      <c r="AE246" s="418" t="s">
        <v>152</v>
      </c>
      <c r="AF246" s="418" t="s">
        <v>153</v>
      </c>
      <c r="AG246" s="418" t="s">
        <v>156</v>
      </c>
      <c r="AH246" s="418" t="s">
        <v>170</v>
      </c>
      <c r="AI246" s="501"/>
      <c r="AJ246" s="418" t="s">
        <v>152</v>
      </c>
      <c r="AK246" s="418" t="s">
        <v>153</v>
      </c>
      <c r="AL246" s="418" t="s">
        <v>156</v>
      </c>
      <c r="AM246" s="418" t="s">
        <v>170</v>
      </c>
      <c r="AN246" s="501"/>
      <c r="AO246" s="418" t="s">
        <v>152</v>
      </c>
      <c r="AP246" s="418" t="s">
        <v>153</v>
      </c>
      <c r="AQ246" s="418" t="s">
        <v>156</v>
      </c>
      <c r="AR246" s="418" t="s">
        <v>170</v>
      </c>
      <c r="AS246" s="501"/>
      <c r="AT246" s="418" t="s">
        <v>152</v>
      </c>
      <c r="AU246" s="418" t="s">
        <v>153</v>
      </c>
      <c r="AV246" s="418" t="s">
        <v>156</v>
      </c>
      <c r="AW246" s="418" t="s">
        <v>170</v>
      </c>
      <c r="AX246" s="501"/>
    </row>
    <row r="247" spans="2:50" x14ac:dyDescent="0.2">
      <c r="B247" s="506" t="s">
        <v>137</v>
      </c>
      <c r="C247" s="437">
        <v>1</v>
      </c>
      <c r="D247" s="417"/>
      <c r="E247" s="417"/>
      <c r="F247" s="417"/>
      <c r="G247" s="416" t="e">
        <f>F247/E247</f>
        <v>#DIV/0!</v>
      </c>
      <c r="H247" s="500" t="e">
        <f>AVERAGE(G247:G261)</f>
        <v>#DIV/0!</v>
      </c>
      <c r="I247" s="172" t="str">
        <f t="shared" ref="I247:I249" si="254">IFERROR(AVERAGE(P247,U247,Z247,AE247,AJ247,AO247,AT247),"")</f>
        <v/>
      </c>
      <c r="J247" s="172" t="str">
        <f t="shared" ref="J247:J249" si="255">IFERROR(AVERAGE(Q247,V247,AA247,AF247,AK247,AP247,AU247),"")</f>
        <v/>
      </c>
      <c r="K247" s="420" t="str">
        <f t="shared" ref="K247:K249" si="256">IFERROR(AVERAGE(R247,W247,AB247,AG247,AL247,AQ247,AV247),"")</f>
        <v/>
      </c>
      <c r="L247" s="507" t="str">
        <f>IFERROR(AVERAGE(K247:K261),"-")</f>
        <v>-</v>
      </c>
      <c r="M247" s="172" t="str">
        <f>IFERROR(RANK(K247, K$247:K$261),"")</f>
        <v/>
      </c>
      <c r="N247" s="501"/>
      <c r="O247" s="501"/>
      <c r="P247" s="417"/>
      <c r="Q247" s="417"/>
      <c r="R247" s="416" t="str">
        <f>IFERROR(Q247/P247,"")</f>
        <v/>
      </c>
      <c r="S247" s="417" t="str">
        <f>IFERROR(RANK(R247, R$247:R$261),"")</f>
        <v/>
      </c>
      <c r="T247" s="500" t="e">
        <f>AVERAGE(R247:R261)</f>
        <v>#DIV/0!</v>
      </c>
      <c r="U247" s="417"/>
      <c r="V247" s="417"/>
      <c r="W247" s="416" t="str">
        <f>IFERROR(V247/U247,"")</f>
        <v/>
      </c>
      <c r="X247" s="417" t="str">
        <f>IFERROR(RANK(W247, W$247:W$261),"")</f>
        <v/>
      </c>
      <c r="Y247" s="500" t="e">
        <f>AVERAGE(W247:W261)</f>
        <v>#DIV/0!</v>
      </c>
      <c r="Z247" s="417"/>
      <c r="AA247" s="417"/>
      <c r="AB247" s="416" t="str">
        <f>IFERROR(AA247/Z247,"")</f>
        <v/>
      </c>
      <c r="AC247" s="417" t="str">
        <f>IFERROR(RANK(AB247, AB$247:AB$261),"")</f>
        <v/>
      </c>
      <c r="AD247" s="500" t="e">
        <f>AVERAGE(AB247:AB261)</f>
        <v>#DIV/0!</v>
      </c>
      <c r="AE247" s="417"/>
      <c r="AF247" s="417"/>
      <c r="AG247" s="416" t="str">
        <f>IFERROR(AF247/AE247,"")</f>
        <v/>
      </c>
      <c r="AH247" s="417" t="str">
        <f>IFERROR(RANK(AG247, AG$247:AG$261),"")</f>
        <v/>
      </c>
      <c r="AI247" s="500" t="e">
        <f>AVERAGE(AG247:AG261)</f>
        <v>#DIV/0!</v>
      </c>
      <c r="AJ247" s="417"/>
      <c r="AK247" s="417"/>
      <c r="AL247" s="416" t="str">
        <f>IFERROR(AK247/AJ247,"")</f>
        <v/>
      </c>
      <c r="AM247" s="417" t="str">
        <f>IFERROR(RANK(AL247, AL$247:AL$261),"")</f>
        <v/>
      </c>
      <c r="AN247" s="500" t="e">
        <f>AVERAGE(AL247:AL261)</f>
        <v>#DIV/0!</v>
      </c>
      <c r="AO247" s="417"/>
      <c r="AP247" s="417"/>
      <c r="AQ247" s="416" t="str">
        <f>IFERROR(AP247/AO247,"")</f>
        <v/>
      </c>
      <c r="AR247" s="417" t="str">
        <f>IFERROR(RANK(AQ247, AQ$247:AQ$261),"")</f>
        <v/>
      </c>
      <c r="AS247" s="500" t="e">
        <f>AVERAGE(AQ247:AQ261)</f>
        <v>#DIV/0!</v>
      </c>
      <c r="AT247" s="417"/>
      <c r="AU247" s="417"/>
      <c r="AV247" s="416" t="str">
        <f>IFERROR(AU247/AT247,"")</f>
        <v/>
      </c>
      <c r="AW247" s="417" t="str">
        <f>IFERROR(RANK(AV247, AV$247:AV$261),"")</f>
        <v/>
      </c>
      <c r="AX247" s="500" t="e">
        <f>AVERAGE(AV247:AV261)</f>
        <v>#DIV/0!</v>
      </c>
    </row>
    <row r="248" spans="2:50" x14ac:dyDescent="0.2">
      <c r="B248" s="506"/>
      <c r="C248" s="437">
        <v>2</v>
      </c>
      <c r="D248" s="417"/>
      <c r="E248" s="417"/>
      <c r="F248" s="417"/>
      <c r="G248" s="416" t="e">
        <f t="shared" ref="G248:G260" si="257">F248/E248</f>
        <v>#DIV/0!</v>
      </c>
      <c r="H248" s="500"/>
      <c r="I248" s="172" t="str">
        <f t="shared" si="254"/>
        <v/>
      </c>
      <c r="J248" s="172" t="str">
        <f t="shared" si="255"/>
        <v/>
      </c>
      <c r="K248" s="420" t="str">
        <f t="shared" si="256"/>
        <v/>
      </c>
      <c r="L248" s="508"/>
      <c r="M248" s="172" t="str">
        <f t="shared" ref="M248:M261" si="258">IFERROR(RANK(K248, K$247:K$261),"")</f>
        <v/>
      </c>
      <c r="N248" s="501"/>
      <c r="O248" s="501"/>
      <c r="P248" s="417"/>
      <c r="Q248" s="417"/>
      <c r="R248" s="416" t="str">
        <f t="shared" ref="R248:R261" si="259">IFERROR(Q248/P248,"")</f>
        <v/>
      </c>
      <c r="S248" s="417" t="str">
        <f t="shared" ref="S248:S261" si="260">IFERROR(RANK(R248, R$247:R$261),"")</f>
        <v/>
      </c>
      <c r="T248" s="500"/>
      <c r="U248" s="417"/>
      <c r="V248" s="417"/>
      <c r="W248" s="416" t="str">
        <f t="shared" ref="W248:W261" si="261">IFERROR(V248/U248,"")</f>
        <v/>
      </c>
      <c r="X248" s="417" t="str">
        <f t="shared" ref="X248:X261" si="262">IFERROR(RANK(W248, W$247:W$261),"")</f>
        <v/>
      </c>
      <c r="Y248" s="500"/>
      <c r="Z248" s="417"/>
      <c r="AA248" s="417"/>
      <c r="AB248" s="416" t="str">
        <f t="shared" ref="AB248:AB261" si="263">IFERROR(AA248/Z248,"")</f>
        <v/>
      </c>
      <c r="AC248" s="417" t="str">
        <f t="shared" ref="AC248:AC261" si="264">IFERROR(RANK(AB248, AB$247:AB$261),"")</f>
        <v/>
      </c>
      <c r="AD248" s="500"/>
      <c r="AE248" s="417"/>
      <c r="AF248" s="417"/>
      <c r="AG248" s="416" t="str">
        <f t="shared" ref="AG248:AG261" si="265">IFERROR(AF248/AE248,"")</f>
        <v/>
      </c>
      <c r="AH248" s="417" t="str">
        <f t="shared" ref="AH248:AH261" si="266">IFERROR(RANK(AG248, AG$247:AG$261),"")</f>
        <v/>
      </c>
      <c r="AI248" s="500"/>
      <c r="AJ248" s="417"/>
      <c r="AK248" s="417"/>
      <c r="AL248" s="416" t="str">
        <f t="shared" ref="AL248:AL261" si="267">IFERROR(AK248/AJ248,"")</f>
        <v/>
      </c>
      <c r="AM248" s="417" t="str">
        <f t="shared" ref="AM248:AM261" si="268">IFERROR(RANK(AL248, AL$247:AL$261),"")</f>
        <v/>
      </c>
      <c r="AN248" s="500"/>
      <c r="AO248" s="417"/>
      <c r="AP248" s="417"/>
      <c r="AQ248" s="416" t="str">
        <f t="shared" ref="AQ248:AQ261" si="269">IFERROR(AP248/AO248,"")</f>
        <v/>
      </c>
      <c r="AR248" s="417" t="str">
        <f t="shared" ref="AR248:AR261" si="270">IFERROR(RANK(AQ248, AQ$247:AQ$261),"")</f>
        <v/>
      </c>
      <c r="AS248" s="500"/>
      <c r="AT248" s="417"/>
      <c r="AU248" s="417"/>
      <c r="AV248" s="416" t="str">
        <f t="shared" ref="AV248:AV261" si="271">IFERROR(AU248/AT248,"")</f>
        <v/>
      </c>
      <c r="AW248" s="417" t="str">
        <f t="shared" ref="AW248:AW261" si="272">IFERROR(RANK(AV248, AV$247:AV$261),"")</f>
        <v/>
      </c>
      <c r="AX248" s="500"/>
    </row>
    <row r="249" spans="2:50" x14ac:dyDescent="0.2">
      <c r="B249" s="506"/>
      <c r="C249" s="437">
        <v>3</v>
      </c>
      <c r="D249" s="417"/>
      <c r="E249" s="417"/>
      <c r="F249" s="417"/>
      <c r="G249" s="416" t="e">
        <f t="shared" si="257"/>
        <v>#DIV/0!</v>
      </c>
      <c r="H249" s="500"/>
      <c r="I249" s="172" t="str">
        <f t="shared" si="254"/>
        <v/>
      </c>
      <c r="J249" s="172" t="str">
        <f t="shared" si="255"/>
        <v/>
      </c>
      <c r="K249" s="420" t="str">
        <f t="shared" si="256"/>
        <v/>
      </c>
      <c r="L249" s="508"/>
      <c r="M249" s="172" t="str">
        <f t="shared" si="258"/>
        <v/>
      </c>
      <c r="N249" s="501"/>
      <c r="O249" s="501"/>
      <c r="P249" s="417"/>
      <c r="Q249" s="417"/>
      <c r="R249" s="416" t="str">
        <f t="shared" si="259"/>
        <v/>
      </c>
      <c r="S249" s="417" t="str">
        <f t="shared" si="260"/>
        <v/>
      </c>
      <c r="T249" s="500"/>
      <c r="U249" s="417"/>
      <c r="V249" s="417"/>
      <c r="W249" s="416" t="str">
        <f t="shared" si="261"/>
        <v/>
      </c>
      <c r="X249" s="417" t="str">
        <f t="shared" si="262"/>
        <v/>
      </c>
      <c r="Y249" s="500"/>
      <c r="Z249" s="417"/>
      <c r="AA249" s="417"/>
      <c r="AB249" s="416" t="str">
        <f t="shared" si="263"/>
        <v/>
      </c>
      <c r="AC249" s="417" t="str">
        <f t="shared" si="264"/>
        <v/>
      </c>
      <c r="AD249" s="500"/>
      <c r="AE249" s="417"/>
      <c r="AF249" s="417"/>
      <c r="AG249" s="416" t="str">
        <f t="shared" si="265"/>
        <v/>
      </c>
      <c r="AH249" s="417" t="str">
        <f t="shared" si="266"/>
        <v/>
      </c>
      <c r="AI249" s="500"/>
      <c r="AJ249" s="417"/>
      <c r="AK249" s="417"/>
      <c r="AL249" s="416" t="str">
        <f t="shared" si="267"/>
        <v/>
      </c>
      <c r="AM249" s="417" t="str">
        <f t="shared" si="268"/>
        <v/>
      </c>
      <c r="AN249" s="500"/>
      <c r="AO249" s="417"/>
      <c r="AP249" s="417"/>
      <c r="AQ249" s="416" t="str">
        <f t="shared" si="269"/>
        <v/>
      </c>
      <c r="AR249" s="417" t="str">
        <f t="shared" si="270"/>
        <v/>
      </c>
      <c r="AS249" s="500"/>
      <c r="AT249" s="417"/>
      <c r="AU249" s="417"/>
      <c r="AV249" s="416" t="str">
        <f t="shared" si="271"/>
        <v/>
      </c>
      <c r="AW249" s="417" t="str">
        <f t="shared" si="272"/>
        <v/>
      </c>
      <c r="AX249" s="500"/>
    </row>
    <row r="250" spans="2:50" x14ac:dyDescent="0.2">
      <c r="B250" s="506"/>
      <c r="C250" s="437">
        <v>4</v>
      </c>
      <c r="D250" s="417"/>
      <c r="E250" s="417"/>
      <c r="F250" s="417"/>
      <c r="G250" s="416" t="e">
        <f t="shared" si="257"/>
        <v>#DIV/0!</v>
      </c>
      <c r="H250" s="500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20" t="str">
        <f>IFERROR(AVERAGE(R250,W250,AB250,AG250,AL250,AQ250,AV250),"")</f>
        <v/>
      </c>
      <c r="L250" s="508"/>
      <c r="M250" s="172" t="str">
        <f t="shared" si="258"/>
        <v/>
      </c>
      <c r="N250" s="501"/>
      <c r="O250" s="501"/>
      <c r="P250" s="417"/>
      <c r="Q250" s="417"/>
      <c r="R250" s="416" t="str">
        <f t="shared" si="259"/>
        <v/>
      </c>
      <c r="S250" s="417" t="str">
        <f t="shared" si="260"/>
        <v/>
      </c>
      <c r="T250" s="500"/>
      <c r="U250" s="417"/>
      <c r="V250" s="417"/>
      <c r="W250" s="416" t="str">
        <f t="shared" si="261"/>
        <v/>
      </c>
      <c r="X250" s="417" t="str">
        <f t="shared" si="262"/>
        <v/>
      </c>
      <c r="Y250" s="500"/>
      <c r="Z250" s="417"/>
      <c r="AA250" s="417"/>
      <c r="AB250" s="416" t="str">
        <f t="shared" si="263"/>
        <v/>
      </c>
      <c r="AC250" s="417" t="str">
        <f t="shared" si="264"/>
        <v/>
      </c>
      <c r="AD250" s="500"/>
      <c r="AE250" s="417"/>
      <c r="AF250" s="417"/>
      <c r="AG250" s="416" t="str">
        <f t="shared" si="265"/>
        <v/>
      </c>
      <c r="AH250" s="417" t="str">
        <f t="shared" si="266"/>
        <v/>
      </c>
      <c r="AI250" s="500"/>
      <c r="AJ250" s="417"/>
      <c r="AK250" s="417"/>
      <c r="AL250" s="416" t="str">
        <f t="shared" si="267"/>
        <v/>
      </c>
      <c r="AM250" s="417" t="str">
        <f t="shared" si="268"/>
        <v/>
      </c>
      <c r="AN250" s="500"/>
      <c r="AO250" s="417"/>
      <c r="AP250" s="417"/>
      <c r="AQ250" s="416" t="str">
        <f t="shared" si="269"/>
        <v/>
      </c>
      <c r="AR250" s="417" t="str">
        <f t="shared" si="270"/>
        <v/>
      </c>
      <c r="AS250" s="500"/>
      <c r="AT250" s="417"/>
      <c r="AU250" s="417"/>
      <c r="AV250" s="416" t="str">
        <f t="shared" si="271"/>
        <v/>
      </c>
      <c r="AW250" s="417" t="str">
        <f t="shared" si="272"/>
        <v/>
      </c>
      <c r="AX250" s="500"/>
    </row>
    <row r="251" spans="2:50" x14ac:dyDescent="0.2">
      <c r="B251" s="506"/>
      <c r="C251" s="437">
        <v>5</v>
      </c>
      <c r="D251" s="417"/>
      <c r="E251" s="417"/>
      <c r="F251" s="417"/>
      <c r="G251" s="416" t="e">
        <f t="shared" si="257"/>
        <v>#DIV/0!</v>
      </c>
      <c r="H251" s="500"/>
      <c r="I251" s="172" t="str">
        <f t="shared" ref="I251:I261" si="273">IFERROR(AVERAGE(P251,U251,Z251,AE251,AJ251,AO251,AT251),"")</f>
        <v/>
      </c>
      <c r="J251" s="172" t="str">
        <f t="shared" ref="J251:J261" si="274">IFERROR(AVERAGE(Q251,V251,AA251,AF251,AK251,AP251,AU251),"")</f>
        <v/>
      </c>
      <c r="K251" s="420" t="str">
        <f t="shared" ref="K251:K261" si="275">IFERROR(AVERAGE(R251,W251,AB251,AG251,AL251,AQ251,AV251),"")</f>
        <v/>
      </c>
      <c r="L251" s="508"/>
      <c r="M251" s="172" t="str">
        <f t="shared" si="258"/>
        <v/>
      </c>
      <c r="N251" s="501"/>
      <c r="O251" s="501"/>
      <c r="P251" s="417"/>
      <c r="Q251" s="417"/>
      <c r="R251" s="416" t="str">
        <f t="shared" si="259"/>
        <v/>
      </c>
      <c r="S251" s="417" t="str">
        <f t="shared" si="260"/>
        <v/>
      </c>
      <c r="T251" s="500"/>
      <c r="U251" s="417"/>
      <c r="V251" s="417"/>
      <c r="W251" s="416" t="str">
        <f t="shared" si="261"/>
        <v/>
      </c>
      <c r="X251" s="417" t="str">
        <f t="shared" si="262"/>
        <v/>
      </c>
      <c r="Y251" s="500"/>
      <c r="Z251" s="417"/>
      <c r="AA251" s="417"/>
      <c r="AB251" s="416" t="str">
        <f t="shared" si="263"/>
        <v/>
      </c>
      <c r="AC251" s="417" t="str">
        <f t="shared" si="264"/>
        <v/>
      </c>
      <c r="AD251" s="500"/>
      <c r="AE251" s="417"/>
      <c r="AF251" s="417"/>
      <c r="AG251" s="416" t="str">
        <f t="shared" si="265"/>
        <v/>
      </c>
      <c r="AH251" s="417" t="str">
        <f t="shared" si="266"/>
        <v/>
      </c>
      <c r="AI251" s="500"/>
      <c r="AJ251" s="417"/>
      <c r="AK251" s="417"/>
      <c r="AL251" s="416" t="str">
        <f t="shared" si="267"/>
        <v/>
      </c>
      <c r="AM251" s="417" t="str">
        <f t="shared" si="268"/>
        <v/>
      </c>
      <c r="AN251" s="500"/>
      <c r="AO251" s="417"/>
      <c r="AP251" s="417"/>
      <c r="AQ251" s="416" t="str">
        <f t="shared" si="269"/>
        <v/>
      </c>
      <c r="AR251" s="417" t="str">
        <f t="shared" si="270"/>
        <v/>
      </c>
      <c r="AS251" s="500"/>
      <c r="AT251" s="417"/>
      <c r="AU251" s="417"/>
      <c r="AV251" s="416" t="str">
        <f t="shared" si="271"/>
        <v/>
      </c>
      <c r="AW251" s="417" t="str">
        <f t="shared" si="272"/>
        <v/>
      </c>
      <c r="AX251" s="500"/>
    </row>
    <row r="252" spans="2:50" x14ac:dyDescent="0.2">
      <c r="B252" s="506"/>
      <c r="C252" s="437">
        <v>6</v>
      </c>
      <c r="D252" s="417"/>
      <c r="E252" s="417"/>
      <c r="F252" s="417"/>
      <c r="G252" s="416" t="e">
        <f t="shared" si="257"/>
        <v>#DIV/0!</v>
      </c>
      <c r="H252" s="500"/>
      <c r="I252" s="172" t="str">
        <f t="shared" si="273"/>
        <v/>
      </c>
      <c r="J252" s="172" t="str">
        <f t="shared" si="274"/>
        <v/>
      </c>
      <c r="K252" s="420" t="str">
        <f t="shared" si="275"/>
        <v/>
      </c>
      <c r="L252" s="508"/>
      <c r="M252" s="172" t="str">
        <f t="shared" si="258"/>
        <v/>
      </c>
      <c r="N252" s="501"/>
      <c r="O252" s="501"/>
      <c r="P252" s="417"/>
      <c r="Q252" s="417"/>
      <c r="R252" s="416" t="str">
        <f t="shared" si="259"/>
        <v/>
      </c>
      <c r="S252" s="417" t="str">
        <f t="shared" si="260"/>
        <v/>
      </c>
      <c r="T252" s="500"/>
      <c r="U252" s="417"/>
      <c r="V252" s="417"/>
      <c r="W252" s="416" t="str">
        <f t="shared" si="261"/>
        <v/>
      </c>
      <c r="X252" s="417" t="str">
        <f t="shared" si="262"/>
        <v/>
      </c>
      <c r="Y252" s="500"/>
      <c r="Z252" s="417"/>
      <c r="AA252" s="417"/>
      <c r="AB252" s="416" t="str">
        <f t="shared" si="263"/>
        <v/>
      </c>
      <c r="AC252" s="417" t="str">
        <f t="shared" si="264"/>
        <v/>
      </c>
      <c r="AD252" s="500"/>
      <c r="AE252" s="417"/>
      <c r="AF252" s="417"/>
      <c r="AG252" s="416" t="str">
        <f t="shared" si="265"/>
        <v/>
      </c>
      <c r="AH252" s="417" t="str">
        <f t="shared" si="266"/>
        <v/>
      </c>
      <c r="AI252" s="500"/>
      <c r="AJ252" s="417"/>
      <c r="AK252" s="417"/>
      <c r="AL252" s="416" t="str">
        <f t="shared" si="267"/>
        <v/>
      </c>
      <c r="AM252" s="417" t="str">
        <f t="shared" si="268"/>
        <v/>
      </c>
      <c r="AN252" s="500"/>
      <c r="AO252" s="417"/>
      <c r="AP252" s="417"/>
      <c r="AQ252" s="416" t="str">
        <f t="shared" si="269"/>
        <v/>
      </c>
      <c r="AR252" s="417" t="str">
        <f t="shared" si="270"/>
        <v/>
      </c>
      <c r="AS252" s="500"/>
      <c r="AT252" s="417"/>
      <c r="AU252" s="417"/>
      <c r="AV252" s="416" t="str">
        <f t="shared" si="271"/>
        <v/>
      </c>
      <c r="AW252" s="417" t="str">
        <f t="shared" si="272"/>
        <v/>
      </c>
      <c r="AX252" s="500"/>
    </row>
    <row r="253" spans="2:50" x14ac:dyDescent="0.2">
      <c r="B253" s="506"/>
      <c r="C253" s="437">
        <v>7</v>
      </c>
      <c r="D253" s="417"/>
      <c r="E253" s="417"/>
      <c r="F253" s="417"/>
      <c r="G253" s="416" t="e">
        <f t="shared" si="257"/>
        <v>#DIV/0!</v>
      </c>
      <c r="H253" s="500"/>
      <c r="I253" s="172" t="str">
        <f t="shared" si="273"/>
        <v/>
      </c>
      <c r="J253" s="172" t="str">
        <f t="shared" si="274"/>
        <v/>
      </c>
      <c r="K253" s="420" t="str">
        <f t="shared" si="275"/>
        <v/>
      </c>
      <c r="L253" s="508"/>
      <c r="M253" s="172" t="str">
        <f t="shared" si="258"/>
        <v/>
      </c>
      <c r="N253" s="501"/>
      <c r="O253" s="501"/>
      <c r="P253" s="417"/>
      <c r="Q253" s="417"/>
      <c r="R253" s="416" t="str">
        <f t="shared" si="259"/>
        <v/>
      </c>
      <c r="S253" s="417" t="str">
        <f t="shared" si="260"/>
        <v/>
      </c>
      <c r="T253" s="500"/>
      <c r="U253" s="417"/>
      <c r="V253" s="417"/>
      <c r="W253" s="416" t="str">
        <f t="shared" si="261"/>
        <v/>
      </c>
      <c r="X253" s="417" t="str">
        <f t="shared" si="262"/>
        <v/>
      </c>
      <c r="Y253" s="500"/>
      <c r="Z253" s="417"/>
      <c r="AA253" s="417"/>
      <c r="AB253" s="416" t="str">
        <f t="shared" si="263"/>
        <v/>
      </c>
      <c r="AC253" s="417" t="str">
        <f t="shared" si="264"/>
        <v/>
      </c>
      <c r="AD253" s="500"/>
      <c r="AE253" s="417"/>
      <c r="AF253" s="417"/>
      <c r="AG253" s="416" t="str">
        <f t="shared" si="265"/>
        <v/>
      </c>
      <c r="AH253" s="417" t="str">
        <f t="shared" si="266"/>
        <v/>
      </c>
      <c r="AI253" s="500"/>
      <c r="AJ253" s="417"/>
      <c r="AK253" s="417"/>
      <c r="AL253" s="416" t="str">
        <f t="shared" si="267"/>
        <v/>
      </c>
      <c r="AM253" s="417" t="str">
        <f t="shared" si="268"/>
        <v/>
      </c>
      <c r="AN253" s="500"/>
      <c r="AO253" s="417"/>
      <c r="AP253" s="417"/>
      <c r="AQ253" s="416" t="str">
        <f t="shared" si="269"/>
        <v/>
      </c>
      <c r="AR253" s="417" t="str">
        <f t="shared" si="270"/>
        <v/>
      </c>
      <c r="AS253" s="500"/>
      <c r="AT253" s="417"/>
      <c r="AU253" s="417"/>
      <c r="AV253" s="416" t="str">
        <f t="shared" si="271"/>
        <v/>
      </c>
      <c r="AW253" s="417" t="str">
        <f t="shared" si="272"/>
        <v/>
      </c>
      <c r="AX253" s="500"/>
    </row>
    <row r="254" spans="2:50" x14ac:dyDescent="0.2">
      <c r="B254" s="506"/>
      <c r="C254" s="437">
        <v>8</v>
      </c>
      <c r="D254" s="417"/>
      <c r="E254" s="417"/>
      <c r="F254" s="417"/>
      <c r="G254" s="416" t="e">
        <f t="shared" si="257"/>
        <v>#DIV/0!</v>
      </c>
      <c r="H254" s="500"/>
      <c r="I254" s="172" t="str">
        <f t="shared" si="273"/>
        <v/>
      </c>
      <c r="J254" s="172" t="str">
        <f t="shared" si="274"/>
        <v/>
      </c>
      <c r="K254" s="420" t="str">
        <f t="shared" si="275"/>
        <v/>
      </c>
      <c r="L254" s="508"/>
      <c r="M254" s="172" t="str">
        <f t="shared" si="258"/>
        <v/>
      </c>
      <c r="N254" s="501"/>
      <c r="O254" s="501"/>
      <c r="P254" s="417"/>
      <c r="Q254" s="417"/>
      <c r="R254" s="416" t="str">
        <f t="shared" si="259"/>
        <v/>
      </c>
      <c r="S254" s="417" t="str">
        <f t="shared" si="260"/>
        <v/>
      </c>
      <c r="T254" s="500"/>
      <c r="U254" s="417"/>
      <c r="V254" s="417"/>
      <c r="W254" s="416" t="str">
        <f t="shared" si="261"/>
        <v/>
      </c>
      <c r="X254" s="417" t="str">
        <f t="shared" si="262"/>
        <v/>
      </c>
      <c r="Y254" s="500"/>
      <c r="Z254" s="417"/>
      <c r="AA254" s="417"/>
      <c r="AB254" s="416" t="str">
        <f t="shared" si="263"/>
        <v/>
      </c>
      <c r="AC254" s="417" t="str">
        <f t="shared" si="264"/>
        <v/>
      </c>
      <c r="AD254" s="500"/>
      <c r="AE254" s="417"/>
      <c r="AF254" s="417"/>
      <c r="AG254" s="416" t="str">
        <f t="shared" si="265"/>
        <v/>
      </c>
      <c r="AH254" s="417" t="str">
        <f t="shared" si="266"/>
        <v/>
      </c>
      <c r="AI254" s="500"/>
      <c r="AJ254" s="417"/>
      <c r="AK254" s="417"/>
      <c r="AL254" s="416" t="str">
        <f t="shared" si="267"/>
        <v/>
      </c>
      <c r="AM254" s="417" t="str">
        <f t="shared" si="268"/>
        <v/>
      </c>
      <c r="AN254" s="500"/>
      <c r="AO254" s="417"/>
      <c r="AP254" s="417"/>
      <c r="AQ254" s="416" t="str">
        <f t="shared" si="269"/>
        <v/>
      </c>
      <c r="AR254" s="417" t="str">
        <f t="shared" si="270"/>
        <v/>
      </c>
      <c r="AS254" s="500"/>
      <c r="AT254" s="417"/>
      <c r="AU254" s="417"/>
      <c r="AV254" s="416" t="str">
        <f t="shared" si="271"/>
        <v/>
      </c>
      <c r="AW254" s="417" t="str">
        <f t="shared" si="272"/>
        <v/>
      </c>
      <c r="AX254" s="500"/>
    </row>
    <row r="255" spans="2:50" x14ac:dyDescent="0.2">
      <c r="B255" s="506"/>
      <c r="C255" s="437">
        <v>9</v>
      </c>
      <c r="D255" s="417"/>
      <c r="E255" s="417"/>
      <c r="F255" s="417"/>
      <c r="G255" s="416" t="e">
        <f t="shared" si="257"/>
        <v>#DIV/0!</v>
      </c>
      <c r="H255" s="500"/>
      <c r="I255" s="172" t="str">
        <f t="shared" si="273"/>
        <v/>
      </c>
      <c r="J255" s="172" t="str">
        <f t="shared" si="274"/>
        <v/>
      </c>
      <c r="K255" s="420" t="str">
        <f t="shared" si="275"/>
        <v/>
      </c>
      <c r="L255" s="508"/>
      <c r="M255" s="172" t="str">
        <f t="shared" si="258"/>
        <v/>
      </c>
      <c r="N255" s="501"/>
      <c r="O255" s="501"/>
      <c r="P255" s="417"/>
      <c r="Q255" s="417"/>
      <c r="R255" s="416" t="str">
        <f t="shared" si="259"/>
        <v/>
      </c>
      <c r="S255" s="417" t="str">
        <f t="shared" si="260"/>
        <v/>
      </c>
      <c r="T255" s="500"/>
      <c r="U255" s="417"/>
      <c r="V255" s="417"/>
      <c r="W255" s="416" t="str">
        <f t="shared" si="261"/>
        <v/>
      </c>
      <c r="X255" s="417" t="str">
        <f t="shared" si="262"/>
        <v/>
      </c>
      <c r="Y255" s="500"/>
      <c r="Z255" s="417"/>
      <c r="AA255" s="417"/>
      <c r="AB255" s="416" t="str">
        <f t="shared" si="263"/>
        <v/>
      </c>
      <c r="AC255" s="417" t="str">
        <f t="shared" si="264"/>
        <v/>
      </c>
      <c r="AD255" s="500"/>
      <c r="AE255" s="417"/>
      <c r="AF255" s="417"/>
      <c r="AG255" s="416" t="str">
        <f t="shared" si="265"/>
        <v/>
      </c>
      <c r="AH255" s="417" t="str">
        <f t="shared" si="266"/>
        <v/>
      </c>
      <c r="AI255" s="500"/>
      <c r="AJ255" s="417"/>
      <c r="AK255" s="417"/>
      <c r="AL255" s="416" t="str">
        <f t="shared" si="267"/>
        <v/>
      </c>
      <c r="AM255" s="417" t="str">
        <f t="shared" si="268"/>
        <v/>
      </c>
      <c r="AN255" s="500"/>
      <c r="AO255" s="417"/>
      <c r="AP255" s="417"/>
      <c r="AQ255" s="416" t="str">
        <f t="shared" si="269"/>
        <v/>
      </c>
      <c r="AR255" s="417" t="str">
        <f t="shared" si="270"/>
        <v/>
      </c>
      <c r="AS255" s="500"/>
      <c r="AT255" s="417"/>
      <c r="AU255" s="417"/>
      <c r="AV255" s="416" t="str">
        <f t="shared" si="271"/>
        <v/>
      </c>
      <c r="AW255" s="417" t="str">
        <f t="shared" si="272"/>
        <v/>
      </c>
      <c r="AX255" s="500"/>
    </row>
    <row r="256" spans="2:50" x14ac:dyDescent="0.2">
      <c r="B256" s="506"/>
      <c r="C256" s="437">
        <v>10</v>
      </c>
      <c r="D256" s="417"/>
      <c r="E256" s="417"/>
      <c r="F256" s="417"/>
      <c r="G256" s="416" t="e">
        <f t="shared" si="257"/>
        <v>#DIV/0!</v>
      </c>
      <c r="H256" s="500"/>
      <c r="I256" s="172" t="str">
        <f t="shared" si="273"/>
        <v/>
      </c>
      <c r="J256" s="172" t="str">
        <f t="shared" si="274"/>
        <v/>
      </c>
      <c r="K256" s="420" t="str">
        <f t="shared" si="275"/>
        <v/>
      </c>
      <c r="L256" s="508"/>
      <c r="M256" s="172" t="str">
        <f t="shared" si="258"/>
        <v/>
      </c>
      <c r="N256" s="501"/>
      <c r="O256" s="501"/>
      <c r="P256" s="417"/>
      <c r="Q256" s="417"/>
      <c r="R256" s="416" t="str">
        <f t="shared" si="259"/>
        <v/>
      </c>
      <c r="S256" s="417" t="str">
        <f t="shared" si="260"/>
        <v/>
      </c>
      <c r="T256" s="500"/>
      <c r="U256" s="417"/>
      <c r="V256" s="417"/>
      <c r="W256" s="416" t="str">
        <f t="shared" si="261"/>
        <v/>
      </c>
      <c r="X256" s="417" t="str">
        <f t="shared" si="262"/>
        <v/>
      </c>
      <c r="Y256" s="500"/>
      <c r="Z256" s="417"/>
      <c r="AA256" s="417"/>
      <c r="AB256" s="416" t="str">
        <f t="shared" si="263"/>
        <v/>
      </c>
      <c r="AC256" s="417" t="str">
        <f t="shared" si="264"/>
        <v/>
      </c>
      <c r="AD256" s="500"/>
      <c r="AE256" s="417"/>
      <c r="AF256" s="417"/>
      <c r="AG256" s="416" t="str">
        <f t="shared" si="265"/>
        <v/>
      </c>
      <c r="AH256" s="417" t="str">
        <f t="shared" si="266"/>
        <v/>
      </c>
      <c r="AI256" s="500"/>
      <c r="AJ256" s="417"/>
      <c r="AK256" s="417"/>
      <c r="AL256" s="416" t="str">
        <f t="shared" si="267"/>
        <v/>
      </c>
      <c r="AM256" s="417" t="str">
        <f t="shared" si="268"/>
        <v/>
      </c>
      <c r="AN256" s="500"/>
      <c r="AO256" s="417"/>
      <c r="AP256" s="417"/>
      <c r="AQ256" s="416" t="str">
        <f t="shared" si="269"/>
        <v/>
      </c>
      <c r="AR256" s="417" t="str">
        <f t="shared" si="270"/>
        <v/>
      </c>
      <c r="AS256" s="500"/>
      <c r="AT256" s="417"/>
      <c r="AU256" s="417"/>
      <c r="AV256" s="416" t="str">
        <f t="shared" si="271"/>
        <v/>
      </c>
      <c r="AW256" s="417" t="str">
        <f t="shared" si="272"/>
        <v/>
      </c>
      <c r="AX256" s="500"/>
    </row>
    <row r="257" spans="2:50" x14ac:dyDescent="0.2">
      <c r="B257" s="506"/>
      <c r="C257" s="437">
        <v>11</v>
      </c>
      <c r="D257" s="417"/>
      <c r="E257" s="417"/>
      <c r="F257" s="417"/>
      <c r="G257" s="416" t="e">
        <f t="shared" si="257"/>
        <v>#DIV/0!</v>
      </c>
      <c r="H257" s="500"/>
      <c r="I257" s="172" t="str">
        <f t="shared" si="273"/>
        <v/>
      </c>
      <c r="J257" s="172" t="str">
        <f t="shared" si="274"/>
        <v/>
      </c>
      <c r="K257" s="420" t="str">
        <f t="shared" si="275"/>
        <v/>
      </c>
      <c r="L257" s="508"/>
      <c r="M257" s="172" t="str">
        <f t="shared" si="258"/>
        <v/>
      </c>
      <c r="N257" s="501"/>
      <c r="O257" s="501"/>
      <c r="P257" s="417"/>
      <c r="Q257" s="417"/>
      <c r="R257" s="416" t="str">
        <f t="shared" si="259"/>
        <v/>
      </c>
      <c r="S257" s="417" t="str">
        <f t="shared" si="260"/>
        <v/>
      </c>
      <c r="T257" s="500"/>
      <c r="U257" s="417"/>
      <c r="V257" s="417"/>
      <c r="W257" s="416" t="str">
        <f t="shared" si="261"/>
        <v/>
      </c>
      <c r="X257" s="417" t="str">
        <f t="shared" si="262"/>
        <v/>
      </c>
      <c r="Y257" s="500"/>
      <c r="Z257" s="417"/>
      <c r="AA257" s="417"/>
      <c r="AB257" s="416" t="str">
        <f t="shared" si="263"/>
        <v/>
      </c>
      <c r="AC257" s="417" t="str">
        <f t="shared" si="264"/>
        <v/>
      </c>
      <c r="AD257" s="500"/>
      <c r="AE257" s="417"/>
      <c r="AF257" s="417"/>
      <c r="AG257" s="416" t="str">
        <f t="shared" si="265"/>
        <v/>
      </c>
      <c r="AH257" s="417" t="str">
        <f t="shared" si="266"/>
        <v/>
      </c>
      <c r="AI257" s="500"/>
      <c r="AJ257" s="417"/>
      <c r="AK257" s="417"/>
      <c r="AL257" s="416" t="str">
        <f t="shared" si="267"/>
        <v/>
      </c>
      <c r="AM257" s="417" t="str">
        <f t="shared" si="268"/>
        <v/>
      </c>
      <c r="AN257" s="500"/>
      <c r="AO257" s="417"/>
      <c r="AP257" s="417"/>
      <c r="AQ257" s="416" t="str">
        <f t="shared" si="269"/>
        <v/>
      </c>
      <c r="AR257" s="417" t="str">
        <f t="shared" si="270"/>
        <v/>
      </c>
      <c r="AS257" s="500"/>
      <c r="AT257" s="417"/>
      <c r="AU257" s="417"/>
      <c r="AV257" s="416" t="str">
        <f t="shared" si="271"/>
        <v/>
      </c>
      <c r="AW257" s="417" t="str">
        <f t="shared" si="272"/>
        <v/>
      </c>
      <c r="AX257" s="500"/>
    </row>
    <row r="258" spans="2:50" x14ac:dyDescent="0.2">
      <c r="B258" s="506"/>
      <c r="C258" s="437">
        <v>12</v>
      </c>
      <c r="D258" s="417"/>
      <c r="E258" s="417"/>
      <c r="F258" s="417"/>
      <c r="G258" s="416" t="e">
        <f t="shared" si="257"/>
        <v>#DIV/0!</v>
      </c>
      <c r="H258" s="500"/>
      <c r="I258" s="172" t="str">
        <f t="shared" si="273"/>
        <v/>
      </c>
      <c r="J258" s="172" t="str">
        <f t="shared" si="274"/>
        <v/>
      </c>
      <c r="K258" s="420" t="str">
        <f t="shared" si="275"/>
        <v/>
      </c>
      <c r="L258" s="508"/>
      <c r="M258" s="172" t="str">
        <f t="shared" si="258"/>
        <v/>
      </c>
      <c r="N258" s="501"/>
      <c r="O258" s="501"/>
      <c r="P258" s="417"/>
      <c r="Q258" s="417"/>
      <c r="R258" s="416" t="str">
        <f t="shared" si="259"/>
        <v/>
      </c>
      <c r="S258" s="417" t="str">
        <f t="shared" si="260"/>
        <v/>
      </c>
      <c r="T258" s="500"/>
      <c r="U258" s="417"/>
      <c r="V258" s="417"/>
      <c r="W258" s="416" t="str">
        <f t="shared" si="261"/>
        <v/>
      </c>
      <c r="X258" s="417" t="str">
        <f t="shared" si="262"/>
        <v/>
      </c>
      <c r="Y258" s="500"/>
      <c r="Z258" s="417"/>
      <c r="AA258" s="417"/>
      <c r="AB258" s="416" t="str">
        <f t="shared" si="263"/>
        <v/>
      </c>
      <c r="AC258" s="417" t="str">
        <f t="shared" si="264"/>
        <v/>
      </c>
      <c r="AD258" s="500"/>
      <c r="AE258" s="417"/>
      <c r="AF258" s="417"/>
      <c r="AG258" s="416" t="str">
        <f t="shared" si="265"/>
        <v/>
      </c>
      <c r="AH258" s="417" t="str">
        <f t="shared" si="266"/>
        <v/>
      </c>
      <c r="AI258" s="500"/>
      <c r="AJ258" s="417"/>
      <c r="AK258" s="417"/>
      <c r="AL258" s="416" t="str">
        <f t="shared" si="267"/>
        <v/>
      </c>
      <c r="AM258" s="417" t="str">
        <f t="shared" si="268"/>
        <v/>
      </c>
      <c r="AN258" s="500"/>
      <c r="AO258" s="417"/>
      <c r="AP258" s="417"/>
      <c r="AQ258" s="416" t="str">
        <f t="shared" si="269"/>
        <v/>
      </c>
      <c r="AR258" s="417" t="str">
        <f t="shared" si="270"/>
        <v/>
      </c>
      <c r="AS258" s="500"/>
      <c r="AT258" s="417"/>
      <c r="AU258" s="417"/>
      <c r="AV258" s="416" t="str">
        <f t="shared" si="271"/>
        <v/>
      </c>
      <c r="AW258" s="417" t="str">
        <f t="shared" si="272"/>
        <v/>
      </c>
      <c r="AX258" s="500"/>
    </row>
    <row r="259" spans="2:50" x14ac:dyDescent="0.2">
      <c r="B259" s="506"/>
      <c r="C259" s="437">
        <v>13</v>
      </c>
      <c r="D259" s="417"/>
      <c r="E259" s="417"/>
      <c r="F259" s="417"/>
      <c r="G259" s="416" t="e">
        <f t="shared" si="257"/>
        <v>#DIV/0!</v>
      </c>
      <c r="H259" s="500"/>
      <c r="I259" s="172" t="str">
        <f t="shared" si="273"/>
        <v/>
      </c>
      <c r="J259" s="172" t="str">
        <f t="shared" si="274"/>
        <v/>
      </c>
      <c r="K259" s="420" t="str">
        <f t="shared" si="275"/>
        <v/>
      </c>
      <c r="L259" s="508"/>
      <c r="M259" s="172" t="str">
        <f t="shared" si="258"/>
        <v/>
      </c>
      <c r="N259" s="501"/>
      <c r="O259" s="501"/>
      <c r="P259" s="417"/>
      <c r="Q259" s="417"/>
      <c r="R259" s="416" t="str">
        <f t="shared" si="259"/>
        <v/>
      </c>
      <c r="S259" s="417" t="str">
        <f t="shared" si="260"/>
        <v/>
      </c>
      <c r="T259" s="500"/>
      <c r="U259" s="417"/>
      <c r="V259" s="417"/>
      <c r="W259" s="416" t="str">
        <f t="shared" si="261"/>
        <v/>
      </c>
      <c r="X259" s="417" t="str">
        <f t="shared" si="262"/>
        <v/>
      </c>
      <c r="Y259" s="500"/>
      <c r="Z259" s="417"/>
      <c r="AA259" s="417"/>
      <c r="AB259" s="416" t="str">
        <f t="shared" si="263"/>
        <v/>
      </c>
      <c r="AC259" s="417" t="str">
        <f t="shared" si="264"/>
        <v/>
      </c>
      <c r="AD259" s="500"/>
      <c r="AE259" s="417"/>
      <c r="AF259" s="417"/>
      <c r="AG259" s="416" t="str">
        <f t="shared" si="265"/>
        <v/>
      </c>
      <c r="AH259" s="417" t="str">
        <f t="shared" si="266"/>
        <v/>
      </c>
      <c r="AI259" s="500"/>
      <c r="AJ259" s="417"/>
      <c r="AK259" s="417"/>
      <c r="AL259" s="416" t="str">
        <f t="shared" si="267"/>
        <v/>
      </c>
      <c r="AM259" s="417" t="str">
        <f t="shared" si="268"/>
        <v/>
      </c>
      <c r="AN259" s="500"/>
      <c r="AO259" s="417"/>
      <c r="AP259" s="417"/>
      <c r="AQ259" s="416" t="str">
        <f t="shared" si="269"/>
        <v/>
      </c>
      <c r="AR259" s="417" t="str">
        <f t="shared" si="270"/>
        <v/>
      </c>
      <c r="AS259" s="500"/>
      <c r="AT259" s="417"/>
      <c r="AU259" s="417"/>
      <c r="AV259" s="416" t="str">
        <f t="shared" si="271"/>
        <v/>
      </c>
      <c r="AW259" s="417" t="str">
        <f t="shared" si="272"/>
        <v/>
      </c>
      <c r="AX259" s="500"/>
    </row>
    <row r="260" spans="2:50" x14ac:dyDescent="0.2">
      <c r="B260" s="506"/>
      <c r="C260" s="437">
        <v>14</v>
      </c>
      <c r="D260" s="417"/>
      <c r="E260" s="417"/>
      <c r="F260" s="417"/>
      <c r="G260" s="416" t="e">
        <f t="shared" si="257"/>
        <v>#DIV/0!</v>
      </c>
      <c r="H260" s="500"/>
      <c r="I260" s="172" t="str">
        <f t="shared" si="273"/>
        <v/>
      </c>
      <c r="J260" s="172" t="str">
        <f t="shared" si="274"/>
        <v/>
      </c>
      <c r="K260" s="420" t="str">
        <f t="shared" si="275"/>
        <v/>
      </c>
      <c r="L260" s="508"/>
      <c r="M260" s="172" t="str">
        <f t="shared" si="258"/>
        <v/>
      </c>
      <c r="N260" s="501"/>
      <c r="O260" s="501"/>
      <c r="P260" s="417"/>
      <c r="Q260" s="417"/>
      <c r="R260" s="416" t="str">
        <f t="shared" si="259"/>
        <v/>
      </c>
      <c r="S260" s="417" t="str">
        <f t="shared" si="260"/>
        <v/>
      </c>
      <c r="T260" s="500"/>
      <c r="U260" s="417"/>
      <c r="V260" s="417"/>
      <c r="W260" s="416" t="str">
        <f t="shared" si="261"/>
        <v/>
      </c>
      <c r="X260" s="417" t="str">
        <f t="shared" si="262"/>
        <v/>
      </c>
      <c r="Y260" s="500"/>
      <c r="Z260" s="417"/>
      <c r="AA260" s="417"/>
      <c r="AB260" s="416" t="str">
        <f t="shared" si="263"/>
        <v/>
      </c>
      <c r="AC260" s="417" t="str">
        <f t="shared" si="264"/>
        <v/>
      </c>
      <c r="AD260" s="500"/>
      <c r="AE260" s="417"/>
      <c r="AF260" s="417"/>
      <c r="AG260" s="416" t="str">
        <f t="shared" si="265"/>
        <v/>
      </c>
      <c r="AH260" s="417" t="str">
        <f t="shared" si="266"/>
        <v/>
      </c>
      <c r="AI260" s="500"/>
      <c r="AJ260" s="417"/>
      <c r="AK260" s="417"/>
      <c r="AL260" s="416" t="str">
        <f t="shared" si="267"/>
        <v/>
      </c>
      <c r="AM260" s="417" t="str">
        <f t="shared" si="268"/>
        <v/>
      </c>
      <c r="AN260" s="500"/>
      <c r="AO260" s="417"/>
      <c r="AP260" s="417"/>
      <c r="AQ260" s="416" t="str">
        <f t="shared" si="269"/>
        <v/>
      </c>
      <c r="AR260" s="417" t="str">
        <f t="shared" si="270"/>
        <v/>
      </c>
      <c r="AS260" s="500"/>
      <c r="AT260" s="417"/>
      <c r="AU260" s="417"/>
      <c r="AV260" s="416" t="str">
        <f t="shared" si="271"/>
        <v/>
      </c>
      <c r="AW260" s="417" t="str">
        <f t="shared" si="272"/>
        <v/>
      </c>
      <c r="AX260" s="500"/>
    </row>
    <row r="261" spans="2:50" x14ac:dyDescent="0.2">
      <c r="B261" s="506"/>
      <c r="C261" s="437">
        <v>15</v>
      </c>
      <c r="D261" s="417"/>
      <c r="E261" s="417"/>
      <c r="F261" s="417"/>
      <c r="G261" s="416"/>
      <c r="H261" s="500"/>
      <c r="I261" s="172" t="str">
        <f t="shared" si="273"/>
        <v/>
      </c>
      <c r="J261" s="172" t="str">
        <f t="shared" si="274"/>
        <v/>
      </c>
      <c r="K261" s="420" t="str">
        <f t="shared" si="275"/>
        <v/>
      </c>
      <c r="L261" s="509"/>
      <c r="M261" s="172" t="str">
        <f t="shared" si="258"/>
        <v/>
      </c>
      <c r="N261" s="501"/>
      <c r="O261" s="501"/>
      <c r="P261" s="417"/>
      <c r="Q261" s="417"/>
      <c r="R261" s="416" t="str">
        <f t="shared" si="259"/>
        <v/>
      </c>
      <c r="S261" s="417" t="str">
        <f t="shared" si="260"/>
        <v/>
      </c>
      <c r="T261" s="500"/>
      <c r="U261" s="417"/>
      <c r="V261" s="417"/>
      <c r="W261" s="416" t="str">
        <f t="shared" si="261"/>
        <v/>
      </c>
      <c r="X261" s="417" t="str">
        <f t="shared" si="262"/>
        <v/>
      </c>
      <c r="Y261" s="500"/>
      <c r="Z261" s="417"/>
      <c r="AA261" s="417"/>
      <c r="AB261" s="416" t="str">
        <f t="shared" si="263"/>
        <v/>
      </c>
      <c r="AC261" s="417" t="str">
        <f t="shared" si="264"/>
        <v/>
      </c>
      <c r="AD261" s="500"/>
      <c r="AE261" s="417"/>
      <c r="AF261" s="417"/>
      <c r="AG261" s="416" t="str">
        <f t="shared" si="265"/>
        <v/>
      </c>
      <c r="AH261" s="417" t="str">
        <f t="shared" si="266"/>
        <v/>
      </c>
      <c r="AI261" s="500"/>
      <c r="AJ261" s="417"/>
      <c r="AK261" s="417"/>
      <c r="AL261" s="416" t="str">
        <f t="shared" si="267"/>
        <v/>
      </c>
      <c r="AM261" s="417" t="str">
        <f t="shared" si="268"/>
        <v/>
      </c>
      <c r="AN261" s="500"/>
      <c r="AO261" s="417"/>
      <c r="AP261" s="417"/>
      <c r="AQ261" s="416" t="str">
        <f t="shared" si="269"/>
        <v/>
      </c>
      <c r="AR261" s="417" t="str">
        <f t="shared" si="270"/>
        <v/>
      </c>
      <c r="AS261" s="500"/>
      <c r="AT261" s="417"/>
      <c r="AU261" s="417"/>
      <c r="AV261" s="416" t="str">
        <f t="shared" si="271"/>
        <v/>
      </c>
      <c r="AW261" s="417" t="str">
        <f t="shared" si="272"/>
        <v/>
      </c>
      <c r="AX261" s="500"/>
    </row>
    <row r="262" spans="2:50" ht="15.75" x14ac:dyDescent="0.2">
      <c r="B262" s="510" t="s">
        <v>169</v>
      </c>
      <c r="C262" s="511"/>
      <c r="D262" s="511"/>
      <c r="E262" s="511"/>
      <c r="F262" s="511"/>
      <c r="G262" s="511"/>
      <c r="H262" s="512"/>
      <c r="I262" s="207"/>
      <c r="J262" s="207"/>
      <c r="K262" s="207"/>
      <c r="L262" s="207"/>
      <c r="M262" s="207"/>
      <c r="N262" s="501" t="s">
        <v>161</v>
      </c>
      <c r="O262" s="514" t="s">
        <v>106</v>
      </c>
      <c r="P262" s="516">
        <f>AT242+1</f>
        <v>45958</v>
      </c>
      <c r="Q262" s="506"/>
      <c r="R262" s="506"/>
      <c r="S262" s="506"/>
      <c r="T262" s="506"/>
      <c r="U262" s="516">
        <f>P262+1</f>
        <v>45959</v>
      </c>
      <c r="V262" s="506"/>
      <c r="W262" s="506"/>
      <c r="X262" s="506"/>
      <c r="Y262" s="506"/>
      <c r="Z262" s="516">
        <f>U262+1</f>
        <v>45960</v>
      </c>
      <c r="AA262" s="506"/>
      <c r="AB262" s="506"/>
      <c r="AC262" s="506"/>
      <c r="AD262" s="506"/>
      <c r="AE262" s="516">
        <f>Z262+1</f>
        <v>45961</v>
      </c>
      <c r="AF262" s="506"/>
      <c r="AG262" s="506"/>
      <c r="AH262" s="506"/>
      <c r="AI262" s="506"/>
      <c r="AJ262" s="516">
        <f>AE262+1</f>
        <v>45962</v>
      </c>
      <c r="AK262" s="506"/>
      <c r="AL262" s="506"/>
      <c r="AM262" s="506"/>
      <c r="AN262" s="506"/>
      <c r="AO262" s="516">
        <f>AJ262+1</f>
        <v>45963</v>
      </c>
      <c r="AP262" s="506"/>
      <c r="AQ262" s="506"/>
      <c r="AR262" s="506"/>
      <c r="AS262" s="506"/>
      <c r="AT262" s="516">
        <f>AO262+1</f>
        <v>45964</v>
      </c>
      <c r="AU262" s="506"/>
      <c r="AV262" s="506"/>
      <c r="AW262" s="506"/>
      <c r="AX262" s="506"/>
    </row>
    <row r="263" spans="2:50" ht="15.75" x14ac:dyDescent="0.2">
      <c r="B263" s="513"/>
      <c r="C263" s="513"/>
      <c r="D263" s="513"/>
      <c r="E263" s="513"/>
      <c r="F263" s="513"/>
      <c r="G263" s="513"/>
      <c r="H263" s="513"/>
      <c r="I263" s="207"/>
      <c r="J263" s="207"/>
      <c r="K263" s="207"/>
      <c r="L263" s="207"/>
      <c r="M263" s="207"/>
      <c r="N263" s="501"/>
      <c r="O263" s="515"/>
      <c r="P263" s="516" t="s">
        <v>120</v>
      </c>
      <c r="Q263" s="506"/>
      <c r="R263" s="506"/>
      <c r="S263" s="506"/>
      <c r="T263" s="506"/>
      <c r="U263" s="516" t="s">
        <v>114</v>
      </c>
      <c r="V263" s="506"/>
      <c r="W263" s="506"/>
      <c r="X263" s="506"/>
      <c r="Y263" s="506"/>
      <c r="Z263" s="516" t="s">
        <v>115</v>
      </c>
      <c r="AA263" s="506"/>
      <c r="AB263" s="506"/>
      <c r="AC263" s="506"/>
      <c r="AD263" s="506"/>
      <c r="AE263" s="516" t="s">
        <v>116</v>
      </c>
      <c r="AF263" s="506"/>
      <c r="AG263" s="506"/>
      <c r="AH263" s="506"/>
      <c r="AI263" s="506"/>
      <c r="AJ263" s="516" t="s">
        <v>117</v>
      </c>
      <c r="AK263" s="506"/>
      <c r="AL263" s="506"/>
      <c r="AM263" s="506"/>
      <c r="AN263" s="506"/>
      <c r="AO263" s="516" t="s">
        <v>118</v>
      </c>
      <c r="AP263" s="506"/>
      <c r="AQ263" s="506"/>
      <c r="AR263" s="506"/>
      <c r="AS263" s="506"/>
      <c r="AT263" s="516" t="s">
        <v>119</v>
      </c>
      <c r="AU263" s="506"/>
      <c r="AV263" s="506"/>
      <c r="AW263" s="506"/>
      <c r="AX263" s="506"/>
    </row>
    <row r="264" spans="2:50" x14ac:dyDescent="0.2">
      <c r="B264" s="501" t="s">
        <v>157</v>
      </c>
      <c r="C264" s="501" t="s">
        <v>149</v>
      </c>
      <c r="D264" s="501"/>
      <c r="E264" s="501" t="s">
        <v>151</v>
      </c>
      <c r="F264" s="501"/>
      <c r="G264" s="501"/>
      <c r="H264" s="502" t="s">
        <v>158</v>
      </c>
      <c r="I264" s="505" t="s">
        <v>227</v>
      </c>
      <c r="J264" s="505"/>
      <c r="K264" s="505"/>
      <c r="L264" s="505" t="s">
        <v>158</v>
      </c>
      <c r="M264" s="505" t="s">
        <v>170</v>
      </c>
      <c r="N264" s="501"/>
      <c r="O264" s="501" t="s">
        <v>160</v>
      </c>
      <c r="P264" s="497" t="s">
        <v>154</v>
      </c>
      <c r="Q264" s="498"/>
      <c r="R264" s="498"/>
      <c r="S264" s="499"/>
      <c r="T264" s="501" t="s">
        <v>158</v>
      </c>
      <c r="U264" s="497" t="s">
        <v>154</v>
      </c>
      <c r="V264" s="498"/>
      <c r="W264" s="498"/>
      <c r="X264" s="499"/>
      <c r="Y264" s="501" t="s">
        <v>158</v>
      </c>
      <c r="Z264" s="497" t="s">
        <v>154</v>
      </c>
      <c r="AA264" s="498"/>
      <c r="AB264" s="498"/>
      <c r="AC264" s="499"/>
      <c r="AD264" s="501" t="s">
        <v>158</v>
      </c>
      <c r="AE264" s="497" t="s">
        <v>154</v>
      </c>
      <c r="AF264" s="498"/>
      <c r="AG264" s="498"/>
      <c r="AH264" s="499"/>
      <c r="AI264" s="501" t="s">
        <v>158</v>
      </c>
      <c r="AJ264" s="497" t="s">
        <v>154</v>
      </c>
      <c r="AK264" s="498"/>
      <c r="AL264" s="498"/>
      <c r="AM264" s="499"/>
      <c r="AN264" s="501" t="s">
        <v>158</v>
      </c>
      <c r="AO264" s="497" t="s">
        <v>154</v>
      </c>
      <c r="AP264" s="498"/>
      <c r="AQ264" s="498"/>
      <c r="AR264" s="499"/>
      <c r="AS264" s="501" t="s">
        <v>158</v>
      </c>
      <c r="AT264" s="497" t="s">
        <v>154</v>
      </c>
      <c r="AU264" s="498"/>
      <c r="AV264" s="498"/>
      <c r="AW264" s="499"/>
      <c r="AX264" s="501" t="s">
        <v>158</v>
      </c>
    </row>
    <row r="265" spans="2:50" x14ac:dyDescent="0.2">
      <c r="B265" s="501"/>
      <c r="C265" s="501"/>
      <c r="D265" s="501"/>
      <c r="E265" s="501" t="s">
        <v>150</v>
      </c>
      <c r="F265" s="501"/>
      <c r="G265" s="501"/>
      <c r="H265" s="503"/>
      <c r="I265" s="505" t="s">
        <v>150</v>
      </c>
      <c r="J265" s="505"/>
      <c r="K265" s="505"/>
      <c r="L265" s="505"/>
      <c r="M265" s="505"/>
      <c r="N265" s="501"/>
      <c r="O265" s="501"/>
      <c r="P265" s="497" t="s">
        <v>155</v>
      </c>
      <c r="Q265" s="498"/>
      <c r="R265" s="498"/>
      <c r="S265" s="499"/>
      <c r="T265" s="501"/>
      <c r="U265" s="497" t="s">
        <v>155</v>
      </c>
      <c r="V265" s="498"/>
      <c r="W265" s="498"/>
      <c r="X265" s="499"/>
      <c r="Y265" s="501"/>
      <c r="Z265" s="497" t="s">
        <v>155</v>
      </c>
      <c r="AA265" s="498"/>
      <c r="AB265" s="498"/>
      <c r="AC265" s="499"/>
      <c r="AD265" s="501"/>
      <c r="AE265" s="497" t="s">
        <v>155</v>
      </c>
      <c r="AF265" s="498"/>
      <c r="AG265" s="498"/>
      <c r="AH265" s="499"/>
      <c r="AI265" s="501"/>
      <c r="AJ265" s="497" t="s">
        <v>155</v>
      </c>
      <c r="AK265" s="498"/>
      <c r="AL265" s="498"/>
      <c r="AM265" s="499"/>
      <c r="AN265" s="501"/>
      <c r="AO265" s="497" t="s">
        <v>155</v>
      </c>
      <c r="AP265" s="498"/>
      <c r="AQ265" s="498"/>
      <c r="AR265" s="499"/>
      <c r="AS265" s="501"/>
      <c r="AT265" s="497" t="s">
        <v>155</v>
      </c>
      <c r="AU265" s="498"/>
      <c r="AV265" s="498"/>
      <c r="AW265" s="499"/>
      <c r="AX265" s="501"/>
    </row>
    <row r="266" spans="2:50" x14ac:dyDescent="0.2">
      <c r="B266" s="501"/>
      <c r="C266" s="501"/>
      <c r="D266" s="501"/>
      <c r="E266" s="418" t="s">
        <v>152</v>
      </c>
      <c r="F266" s="418" t="s">
        <v>153</v>
      </c>
      <c r="G266" s="418" t="s">
        <v>156</v>
      </c>
      <c r="H266" s="504"/>
      <c r="I266" s="419" t="s">
        <v>152</v>
      </c>
      <c r="J266" s="419" t="s">
        <v>153</v>
      </c>
      <c r="K266" s="419" t="s">
        <v>156</v>
      </c>
      <c r="L266" s="505"/>
      <c r="M266" s="505"/>
      <c r="N266" s="501"/>
      <c r="O266" s="501"/>
      <c r="P266" s="418" t="s">
        <v>152</v>
      </c>
      <c r="Q266" s="418" t="s">
        <v>153</v>
      </c>
      <c r="R266" s="418" t="s">
        <v>156</v>
      </c>
      <c r="S266" s="418" t="s">
        <v>170</v>
      </c>
      <c r="T266" s="501"/>
      <c r="U266" s="418" t="s">
        <v>152</v>
      </c>
      <c r="V266" s="418" t="s">
        <v>153</v>
      </c>
      <c r="W266" s="418" t="s">
        <v>156</v>
      </c>
      <c r="X266" s="418" t="s">
        <v>170</v>
      </c>
      <c r="Y266" s="501"/>
      <c r="Z266" s="418" t="s">
        <v>152</v>
      </c>
      <c r="AA266" s="418" t="s">
        <v>153</v>
      </c>
      <c r="AB266" s="418" t="s">
        <v>156</v>
      </c>
      <c r="AC266" s="418" t="s">
        <v>170</v>
      </c>
      <c r="AD266" s="501"/>
      <c r="AE266" s="418" t="s">
        <v>152</v>
      </c>
      <c r="AF266" s="418" t="s">
        <v>153</v>
      </c>
      <c r="AG266" s="418" t="s">
        <v>156</v>
      </c>
      <c r="AH266" s="418" t="s">
        <v>170</v>
      </c>
      <c r="AI266" s="501"/>
      <c r="AJ266" s="418" t="s">
        <v>152</v>
      </c>
      <c r="AK266" s="418" t="s">
        <v>153</v>
      </c>
      <c r="AL266" s="418" t="s">
        <v>156</v>
      </c>
      <c r="AM266" s="418" t="s">
        <v>170</v>
      </c>
      <c r="AN266" s="501"/>
      <c r="AO266" s="418" t="s">
        <v>152</v>
      </c>
      <c r="AP266" s="418" t="s">
        <v>153</v>
      </c>
      <c r="AQ266" s="418" t="s">
        <v>156</v>
      </c>
      <c r="AR266" s="418" t="s">
        <v>170</v>
      </c>
      <c r="AS266" s="501"/>
      <c r="AT266" s="418" t="s">
        <v>152</v>
      </c>
      <c r="AU266" s="418" t="s">
        <v>153</v>
      </c>
      <c r="AV266" s="418" t="s">
        <v>156</v>
      </c>
      <c r="AW266" s="418" t="s">
        <v>170</v>
      </c>
      <c r="AX266" s="501"/>
    </row>
    <row r="267" spans="2:50" x14ac:dyDescent="0.2">
      <c r="B267" s="506" t="s">
        <v>137</v>
      </c>
      <c r="C267" s="437">
        <v>1</v>
      </c>
      <c r="D267" s="417"/>
      <c r="E267" s="417"/>
      <c r="F267" s="417"/>
      <c r="G267" s="416" t="e">
        <f>F267/E267</f>
        <v>#DIV/0!</v>
      </c>
      <c r="H267" s="500" t="e">
        <f>AVERAGE(G267:G281)</f>
        <v>#DIV/0!</v>
      </c>
      <c r="I267" s="172" t="str">
        <f t="shared" ref="I267:I269" si="276">IFERROR(AVERAGE(P267,U267,Z267,AE267,AJ267,AO267,AT267),"")</f>
        <v/>
      </c>
      <c r="J267" s="172" t="str">
        <f t="shared" ref="J267:J269" si="277">IFERROR(AVERAGE(Q267,V267,AA267,AF267,AK267,AP267,AU267),"")</f>
        <v/>
      </c>
      <c r="K267" s="420" t="str">
        <f t="shared" ref="K267:K269" si="278">IFERROR(AVERAGE(R267,W267,AB267,AG267,AL267,AQ267,AV267),"")</f>
        <v/>
      </c>
      <c r="L267" s="507" t="str">
        <f>IFERROR(AVERAGE(K267:K281),"-")</f>
        <v>-</v>
      </c>
      <c r="M267" s="172" t="str">
        <f>IFERROR(RANK(K267, K$267:K$281),"")</f>
        <v/>
      </c>
      <c r="N267" s="501"/>
      <c r="O267" s="501"/>
      <c r="P267" s="417"/>
      <c r="Q267" s="417"/>
      <c r="R267" s="416" t="str">
        <f>IFERROR(Q267/P267,"")</f>
        <v/>
      </c>
      <c r="S267" s="417" t="str">
        <f>IFERROR(RANK(R267, R$267:R$281),"")</f>
        <v/>
      </c>
      <c r="T267" s="500" t="e">
        <f>AVERAGE(R267:R281)</f>
        <v>#DIV/0!</v>
      </c>
      <c r="U267" s="417"/>
      <c r="V267" s="417"/>
      <c r="W267" s="416" t="str">
        <f>IFERROR(V267/U267,"")</f>
        <v/>
      </c>
      <c r="X267" s="417" t="str">
        <f>IFERROR(RANK(W267, W$267:W$281),"")</f>
        <v/>
      </c>
      <c r="Y267" s="500" t="e">
        <f>AVERAGE(W267:W281)</f>
        <v>#DIV/0!</v>
      </c>
      <c r="Z267" s="417"/>
      <c r="AA267" s="417"/>
      <c r="AB267" s="416" t="str">
        <f>IFERROR(AA267/Z267,"")</f>
        <v/>
      </c>
      <c r="AC267" s="417" t="str">
        <f>IFERROR(RANK(AB267, AB$267:AB$281),"")</f>
        <v/>
      </c>
      <c r="AD267" s="500" t="e">
        <f>AVERAGE(AB267:AB281)</f>
        <v>#DIV/0!</v>
      </c>
      <c r="AE267" s="417"/>
      <c r="AF267" s="417"/>
      <c r="AG267" s="416" t="str">
        <f>IFERROR(AF267/AE267,"")</f>
        <v/>
      </c>
      <c r="AH267" s="417" t="str">
        <f>IFERROR(RANK(AG267, AG$267:AG$281),"")</f>
        <v/>
      </c>
      <c r="AI267" s="500" t="e">
        <f>AVERAGE(AG267:AG281)</f>
        <v>#DIV/0!</v>
      </c>
      <c r="AJ267" s="417"/>
      <c r="AK267" s="417"/>
      <c r="AL267" s="416" t="str">
        <f>IFERROR(AK267/AJ267,"")</f>
        <v/>
      </c>
      <c r="AM267" s="417" t="str">
        <f>IFERROR(RANK(AL267, AL$267:AL$281),"")</f>
        <v/>
      </c>
      <c r="AN267" s="500" t="e">
        <f>AVERAGE(AL267:AL281)</f>
        <v>#DIV/0!</v>
      </c>
      <c r="AO267" s="417"/>
      <c r="AP267" s="417"/>
      <c r="AQ267" s="416" t="str">
        <f>IFERROR(AP267/AO267,"")</f>
        <v/>
      </c>
      <c r="AR267" s="417" t="str">
        <f>IFERROR(RANK(AQ267, AQ$267:AQ$281),"")</f>
        <v/>
      </c>
      <c r="AS267" s="500" t="e">
        <f>AVERAGE(AQ267:AQ281)</f>
        <v>#DIV/0!</v>
      </c>
      <c r="AT267" s="417"/>
      <c r="AU267" s="417"/>
      <c r="AV267" s="416" t="str">
        <f>IFERROR(AU267/AT267,"")</f>
        <v/>
      </c>
      <c r="AW267" s="417" t="str">
        <f>IFERROR(RANK(AV267, AV$267:AV$281),"")</f>
        <v/>
      </c>
      <c r="AX267" s="500" t="e">
        <f>AVERAGE(AV267:AV281)</f>
        <v>#DIV/0!</v>
      </c>
    </row>
    <row r="268" spans="2:50" x14ac:dyDescent="0.2">
      <c r="B268" s="506"/>
      <c r="C268" s="437">
        <v>2</v>
      </c>
      <c r="D268" s="417"/>
      <c r="E268" s="417"/>
      <c r="F268" s="417"/>
      <c r="G268" s="416" t="e">
        <f t="shared" ref="G268:G280" si="279">F268/E268</f>
        <v>#DIV/0!</v>
      </c>
      <c r="H268" s="500"/>
      <c r="I268" s="172" t="str">
        <f t="shared" si="276"/>
        <v/>
      </c>
      <c r="J268" s="172" t="str">
        <f t="shared" si="277"/>
        <v/>
      </c>
      <c r="K268" s="420" t="str">
        <f t="shared" si="278"/>
        <v/>
      </c>
      <c r="L268" s="508"/>
      <c r="M268" s="172" t="str">
        <f t="shared" ref="M268:M281" si="280">IFERROR(RANK(K268, K$267:K$281),"")</f>
        <v/>
      </c>
      <c r="N268" s="501"/>
      <c r="O268" s="501"/>
      <c r="P268" s="417"/>
      <c r="Q268" s="417"/>
      <c r="R268" s="416" t="str">
        <f t="shared" ref="R268:R281" si="281">IFERROR(Q268/P268,"")</f>
        <v/>
      </c>
      <c r="S268" s="417" t="str">
        <f t="shared" ref="S268:S281" si="282">IFERROR(RANK(R268, R$267:R$281),"")</f>
        <v/>
      </c>
      <c r="T268" s="500"/>
      <c r="U268" s="417"/>
      <c r="V268" s="417"/>
      <c r="W268" s="416" t="str">
        <f t="shared" ref="W268:W281" si="283">IFERROR(V268/U268,"")</f>
        <v/>
      </c>
      <c r="X268" s="417" t="str">
        <f t="shared" ref="X268:X281" si="284">IFERROR(RANK(W268, W$267:W$281),"")</f>
        <v/>
      </c>
      <c r="Y268" s="500"/>
      <c r="Z268" s="417"/>
      <c r="AA268" s="417"/>
      <c r="AB268" s="416" t="str">
        <f t="shared" ref="AB268:AB281" si="285">IFERROR(AA268/Z268,"")</f>
        <v/>
      </c>
      <c r="AC268" s="417" t="str">
        <f t="shared" ref="AC268:AC281" si="286">IFERROR(RANK(AB268, AB$267:AB$281),"")</f>
        <v/>
      </c>
      <c r="AD268" s="500"/>
      <c r="AE268" s="417"/>
      <c r="AF268" s="417"/>
      <c r="AG268" s="416" t="str">
        <f t="shared" ref="AG268:AG281" si="287">IFERROR(AF268/AE268,"")</f>
        <v/>
      </c>
      <c r="AH268" s="417" t="str">
        <f t="shared" ref="AH268:AH281" si="288">IFERROR(RANK(AG268, AG$267:AG$281),"")</f>
        <v/>
      </c>
      <c r="AI268" s="500"/>
      <c r="AJ268" s="417"/>
      <c r="AK268" s="417"/>
      <c r="AL268" s="416" t="str">
        <f t="shared" ref="AL268:AL281" si="289">IFERROR(AK268/AJ268,"")</f>
        <v/>
      </c>
      <c r="AM268" s="417" t="str">
        <f t="shared" ref="AM268:AM281" si="290">IFERROR(RANK(AL268, AL$267:AL$281),"")</f>
        <v/>
      </c>
      <c r="AN268" s="500"/>
      <c r="AO268" s="417"/>
      <c r="AP268" s="417"/>
      <c r="AQ268" s="416" t="str">
        <f t="shared" ref="AQ268:AQ281" si="291">IFERROR(AP268/AO268,"")</f>
        <v/>
      </c>
      <c r="AR268" s="417" t="str">
        <f t="shared" ref="AR268:AR281" si="292">IFERROR(RANK(AQ268, AQ$267:AQ$281),"")</f>
        <v/>
      </c>
      <c r="AS268" s="500"/>
      <c r="AT268" s="417"/>
      <c r="AU268" s="417"/>
      <c r="AV268" s="416" t="str">
        <f t="shared" ref="AV268:AV281" si="293">IFERROR(AU268/AT268,"")</f>
        <v/>
      </c>
      <c r="AW268" s="417" t="str">
        <f t="shared" ref="AW268:AW281" si="294">IFERROR(RANK(AV268, AV$267:AV$281),"")</f>
        <v/>
      </c>
      <c r="AX268" s="500"/>
    </row>
    <row r="269" spans="2:50" x14ac:dyDescent="0.2">
      <c r="B269" s="506"/>
      <c r="C269" s="437">
        <v>3</v>
      </c>
      <c r="D269" s="417"/>
      <c r="E269" s="417"/>
      <c r="F269" s="417"/>
      <c r="G269" s="416" t="e">
        <f t="shared" si="279"/>
        <v>#DIV/0!</v>
      </c>
      <c r="H269" s="500"/>
      <c r="I269" s="172" t="str">
        <f t="shared" si="276"/>
        <v/>
      </c>
      <c r="J269" s="172" t="str">
        <f t="shared" si="277"/>
        <v/>
      </c>
      <c r="K269" s="420" t="str">
        <f t="shared" si="278"/>
        <v/>
      </c>
      <c r="L269" s="508"/>
      <c r="M269" s="172" t="str">
        <f t="shared" si="280"/>
        <v/>
      </c>
      <c r="N269" s="501"/>
      <c r="O269" s="501"/>
      <c r="P269" s="417"/>
      <c r="Q269" s="417"/>
      <c r="R269" s="416" t="str">
        <f t="shared" si="281"/>
        <v/>
      </c>
      <c r="S269" s="417" t="str">
        <f t="shared" si="282"/>
        <v/>
      </c>
      <c r="T269" s="500"/>
      <c r="U269" s="417"/>
      <c r="V269" s="417"/>
      <c r="W269" s="416" t="str">
        <f t="shared" si="283"/>
        <v/>
      </c>
      <c r="X269" s="417" t="str">
        <f t="shared" si="284"/>
        <v/>
      </c>
      <c r="Y269" s="500"/>
      <c r="Z269" s="417"/>
      <c r="AA269" s="417"/>
      <c r="AB269" s="416" t="str">
        <f t="shared" si="285"/>
        <v/>
      </c>
      <c r="AC269" s="417" t="str">
        <f t="shared" si="286"/>
        <v/>
      </c>
      <c r="AD269" s="500"/>
      <c r="AE269" s="417"/>
      <c r="AF269" s="417"/>
      <c r="AG269" s="416" t="str">
        <f t="shared" si="287"/>
        <v/>
      </c>
      <c r="AH269" s="417" t="str">
        <f t="shared" si="288"/>
        <v/>
      </c>
      <c r="AI269" s="500"/>
      <c r="AJ269" s="417"/>
      <c r="AK269" s="417"/>
      <c r="AL269" s="416" t="str">
        <f t="shared" si="289"/>
        <v/>
      </c>
      <c r="AM269" s="417" t="str">
        <f t="shared" si="290"/>
        <v/>
      </c>
      <c r="AN269" s="500"/>
      <c r="AO269" s="417"/>
      <c r="AP269" s="417"/>
      <c r="AQ269" s="416" t="str">
        <f t="shared" si="291"/>
        <v/>
      </c>
      <c r="AR269" s="417" t="str">
        <f t="shared" si="292"/>
        <v/>
      </c>
      <c r="AS269" s="500"/>
      <c r="AT269" s="417"/>
      <c r="AU269" s="417"/>
      <c r="AV269" s="416" t="str">
        <f t="shared" si="293"/>
        <v/>
      </c>
      <c r="AW269" s="417" t="str">
        <f t="shared" si="294"/>
        <v/>
      </c>
      <c r="AX269" s="500"/>
    </row>
    <row r="270" spans="2:50" x14ac:dyDescent="0.2">
      <c r="B270" s="506"/>
      <c r="C270" s="437">
        <v>4</v>
      </c>
      <c r="D270" s="417"/>
      <c r="E270" s="417"/>
      <c r="F270" s="417"/>
      <c r="G270" s="416" t="e">
        <f t="shared" si="279"/>
        <v>#DIV/0!</v>
      </c>
      <c r="H270" s="500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20" t="str">
        <f>IFERROR(AVERAGE(R270,W270,AB270,AG270,AL270,AQ270,AV270),"")</f>
        <v/>
      </c>
      <c r="L270" s="508"/>
      <c r="M270" s="172" t="str">
        <f t="shared" si="280"/>
        <v/>
      </c>
      <c r="N270" s="501"/>
      <c r="O270" s="501"/>
      <c r="P270" s="417"/>
      <c r="Q270" s="417"/>
      <c r="R270" s="416" t="str">
        <f t="shared" si="281"/>
        <v/>
      </c>
      <c r="S270" s="417" t="str">
        <f t="shared" si="282"/>
        <v/>
      </c>
      <c r="T270" s="500"/>
      <c r="U270" s="417"/>
      <c r="V270" s="417"/>
      <c r="W270" s="416" t="str">
        <f t="shared" si="283"/>
        <v/>
      </c>
      <c r="X270" s="417" t="str">
        <f t="shared" si="284"/>
        <v/>
      </c>
      <c r="Y270" s="500"/>
      <c r="Z270" s="417"/>
      <c r="AA270" s="417"/>
      <c r="AB270" s="416" t="str">
        <f t="shared" si="285"/>
        <v/>
      </c>
      <c r="AC270" s="417" t="str">
        <f t="shared" si="286"/>
        <v/>
      </c>
      <c r="AD270" s="500"/>
      <c r="AE270" s="417"/>
      <c r="AF270" s="417"/>
      <c r="AG270" s="416" t="str">
        <f t="shared" si="287"/>
        <v/>
      </c>
      <c r="AH270" s="417" t="str">
        <f t="shared" si="288"/>
        <v/>
      </c>
      <c r="AI270" s="500"/>
      <c r="AJ270" s="417"/>
      <c r="AK270" s="417"/>
      <c r="AL270" s="416" t="str">
        <f t="shared" si="289"/>
        <v/>
      </c>
      <c r="AM270" s="417" t="str">
        <f t="shared" si="290"/>
        <v/>
      </c>
      <c r="AN270" s="500"/>
      <c r="AO270" s="417"/>
      <c r="AP270" s="417"/>
      <c r="AQ270" s="416" t="str">
        <f t="shared" si="291"/>
        <v/>
      </c>
      <c r="AR270" s="417" t="str">
        <f t="shared" si="292"/>
        <v/>
      </c>
      <c r="AS270" s="500"/>
      <c r="AT270" s="417"/>
      <c r="AU270" s="417"/>
      <c r="AV270" s="416" t="str">
        <f t="shared" si="293"/>
        <v/>
      </c>
      <c r="AW270" s="417" t="str">
        <f t="shared" si="294"/>
        <v/>
      </c>
      <c r="AX270" s="500"/>
    </row>
    <row r="271" spans="2:50" x14ac:dyDescent="0.2">
      <c r="B271" s="506"/>
      <c r="C271" s="437">
        <v>5</v>
      </c>
      <c r="D271" s="417"/>
      <c r="E271" s="417"/>
      <c r="F271" s="417"/>
      <c r="G271" s="416" t="e">
        <f t="shared" si="279"/>
        <v>#DIV/0!</v>
      </c>
      <c r="H271" s="500"/>
      <c r="I271" s="172" t="str">
        <f t="shared" ref="I271:I281" si="295">IFERROR(AVERAGE(P271,U271,Z271,AE271,AJ271,AO271,AT271),"")</f>
        <v/>
      </c>
      <c r="J271" s="172" t="str">
        <f t="shared" ref="J271:J281" si="296">IFERROR(AVERAGE(Q271,V271,AA271,AF271,AK271,AP271,AU271),"")</f>
        <v/>
      </c>
      <c r="K271" s="420" t="str">
        <f t="shared" ref="K271:K281" si="297">IFERROR(AVERAGE(R271,W271,AB271,AG271,AL271,AQ271,AV271),"")</f>
        <v/>
      </c>
      <c r="L271" s="508"/>
      <c r="M271" s="172" t="str">
        <f t="shared" si="280"/>
        <v/>
      </c>
      <c r="N271" s="501"/>
      <c r="O271" s="501"/>
      <c r="P271" s="417"/>
      <c r="Q271" s="417"/>
      <c r="R271" s="416" t="str">
        <f t="shared" si="281"/>
        <v/>
      </c>
      <c r="S271" s="417" t="str">
        <f t="shared" si="282"/>
        <v/>
      </c>
      <c r="T271" s="500"/>
      <c r="U271" s="417"/>
      <c r="V271" s="417"/>
      <c r="W271" s="416" t="str">
        <f t="shared" si="283"/>
        <v/>
      </c>
      <c r="X271" s="417" t="str">
        <f t="shared" si="284"/>
        <v/>
      </c>
      <c r="Y271" s="500"/>
      <c r="Z271" s="417"/>
      <c r="AA271" s="417"/>
      <c r="AB271" s="416" t="str">
        <f t="shared" si="285"/>
        <v/>
      </c>
      <c r="AC271" s="417" t="str">
        <f t="shared" si="286"/>
        <v/>
      </c>
      <c r="AD271" s="500"/>
      <c r="AE271" s="417"/>
      <c r="AF271" s="417"/>
      <c r="AG271" s="416" t="str">
        <f t="shared" si="287"/>
        <v/>
      </c>
      <c r="AH271" s="417" t="str">
        <f t="shared" si="288"/>
        <v/>
      </c>
      <c r="AI271" s="500"/>
      <c r="AJ271" s="417"/>
      <c r="AK271" s="417"/>
      <c r="AL271" s="416" t="str">
        <f t="shared" si="289"/>
        <v/>
      </c>
      <c r="AM271" s="417" t="str">
        <f t="shared" si="290"/>
        <v/>
      </c>
      <c r="AN271" s="500"/>
      <c r="AO271" s="417"/>
      <c r="AP271" s="417"/>
      <c r="AQ271" s="416" t="str">
        <f t="shared" si="291"/>
        <v/>
      </c>
      <c r="AR271" s="417" t="str">
        <f t="shared" si="292"/>
        <v/>
      </c>
      <c r="AS271" s="500"/>
      <c r="AT271" s="417"/>
      <c r="AU271" s="417"/>
      <c r="AV271" s="416" t="str">
        <f t="shared" si="293"/>
        <v/>
      </c>
      <c r="AW271" s="417" t="str">
        <f t="shared" si="294"/>
        <v/>
      </c>
      <c r="AX271" s="500"/>
    </row>
    <row r="272" spans="2:50" x14ac:dyDescent="0.2">
      <c r="B272" s="506"/>
      <c r="C272" s="437">
        <v>6</v>
      </c>
      <c r="D272" s="417"/>
      <c r="E272" s="417"/>
      <c r="F272" s="417"/>
      <c r="G272" s="416" t="e">
        <f t="shared" si="279"/>
        <v>#DIV/0!</v>
      </c>
      <c r="H272" s="500"/>
      <c r="I272" s="172" t="str">
        <f t="shared" si="295"/>
        <v/>
      </c>
      <c r="J272" s="172" t="str">
        <f t="shared" si="296"/>
        <v/>
      </c>
      <c r="K272" s="420" t="str">
        <f t="shared" si="297"/>
        <v/>
      </c>
      <c r="L272" s="508"/>
      <c r="M272" s="172" t="str">
        <f t="shared" si="280"/>
        <v/>
      </c>
      <c r="N272" s="501"/>
      <c r="O272" s="501"/>
      <c r="P272" s="417"/>
      <c r="Q272" s="417"/>
      <c r="R272" s="416" t="str">
        <f t="shared" si="281"/>
        <v/>
      </c>
      <c r="S272" s="417" t="str">
        <f t="shared" si="282"/>
        <v/>
      </c>
      <c r="T272" s="500"/>
      <c r="U272" s="417"/>
      <c r="V272" s="417"/>
      <c r="W272" s="416" t="str">
        <f t="shared" si="283"/>
        <v/>
      </c>
      <c r="X272" s="417" t="str">
        <f t="shared" si="284"/>
        <v/>
      </c>
      <c r="Y272" s="500"/>
      <c r="Z272" s="417"/>
      <c r="AA272" s="417"/>
      <c r="AB272" s="416" t="str">
        <f t="shared" si="285"/>
        <v/>
      </c>
      <c r="AC272" s="417" t="str">
        <f t="shared" si="286"/>
        <v/>
      </c>
      <c r="AD272" s="500"/>
      <c r="AE272" s="417"/>
      <c r="AF272" s="417"/>
      <c r="AG272" s="416" t="str">
        <f t="shared" si="287"/>
        <v/>
      </c>
      <c r="AH272" s="417" t="str">
        <f t="shared" si="288"/>
        <v/>
      </c>
      <c r="AI272" s="500"/>
      <c r="AJ272" s="417"/>
      <c r="AK272" s="417"/>
      <c r="AL272" s="416" t="str">
        <f t="shared" si="289"/>
        <v/>
      </c>
      <c r="AM272" s="417" t="str">
        <f t="shared" si="290"/>
        <v/>
      </c>
      <c r="AN272" s="500"/>
      <c r="AO272" s="417"/>
      <c r="AP272" s="417"/>
      <c r="AQ272" s="416" t="str">
        <f t="shared" si="291"/>
        <v/>
      </c>
      <c r="AR272" s="417" t="str">
        <f t="shared" si="292"/>
        <v/>
      </c>
      <c r="AS272" s="500"/>
      <c r="AT272" s="417"/>
      <c r="AU272" s="417"/>
      <c r="AV272" s="416" t="str">
        <f t="shared" si="293"/>
        <v/>
      </c>
      <c r="AW272" s="417" t="str">
        <f t="shared" si="294"/>
        <v/>
      </c>
      <c r="AX272" s="500"/>
    </row>
    <row r="273" spans="2:50" x14ac:dyDescent="0.2">
      <c r="B273" s="506"/>
      <c r="C273" s="437">
        <v>7</v>
      </c>
      <c r="D273" s="417"/>
      <c r="E273" s="417"/>
      <c r="F273" s="417"/>
      <c r="G273" s="416" t="e">
        <f t="shared" si="279"/>
        <v>#DIV/0!</v>
      </c>
      <c r="H273" s="500"/>
      <c r="I273" s="172" t="str">
        <f t="shared" si="295"/>
        <v/>
      </c>
      <c r="J273" s="172" t="str">
        <f t="shared" si="296"/>
        <v/>
      </c>
      <c r="K273" s="420" t="str">
        <f t="shared" si="297"/>
        <v/>
      </c>
      <c r="L273" s="508"/>
      <c r="M273" s="172" t="str">
        <f t="shared" si="280"/>
        <v/>
      </c>
      <c r="N273" s="501"/>
      <c r="O273" s="501"/>
      <c r="P273" s="417"/>
      <c r="Q273" s="417"/>
      <c r="R273" s="416" t="str">
        <f t="shared" si="281"/>
        <v/>
      </c>
      <c r="S273" s="417" t="str">
        <f t="shared" si="282"/>
        <v/>
      </c>
      <c r="T273" s="500"/>
      <c r="U273" s="417"/>
      <c r="V273" s="417"/>
      <c r="W273" s="416" t="str">
        <f t="shared" si="283"/>
        <v/>
      </c>
      <c r="X273" s="417" t="str">
        <f t="shared" si="284"/>
        <v/>
      </c>
      <c r="Y273" s="500"/>
      <c r="Z273" s="417"/>
      <c r="AA273" s="417"/>
      <c r="AB273" s="416" t="str">
        <f t="shared" si="285"/>
        <v/>
      </c>
      <c r="AC273" s="417" t="str">
        <f t="shared" si="286"/>
        <v/>
      </c>
      <c r="AD273" s="500"/>
      <c r="AE273" s="417"/>
      <c r="AF273" s="417"/>
      <c r="AG273" s="416" t="str">
        <f t="shared" si="287"/>
        <v/>
      </c>
      <c r="AH273" s="417" t="str">
        <f t="shared" si="288"/>
        <v/>
      </c>
      <c r="AI273" s="500"/>
      <c r="AJ273" s="417"/>
      <c r="AK273" s="417"/>
      <c r="AL273" s="416" t="str">
        <f t="shared" si="289"/>
        <v/>
      </c>
      <c r="AM273" s="417" t="str">
        <f t="shared" si="290"/>
        <v/>
      </c>
      <c r="AN273" s="500"/>
      <c r="AO273" s="417"/>
      <c r="AP273" s="417"/>
      <c r="AQ273" s="416" t="str">
        <f t="shared" si="291"/>
        <v/>
      </c>
      <c r="AR273" s="417" t="str">
        <f t="shared" si="292"/>
        <v/>
      </c>
      <c r="AS273" s="500"/>
      <c r="AT273" s="417"/>
      <c r="AU273" s="417"/>
      <c r="AV273" s="416" t="str">
        <f t="shared" si="293"/>
        <v/>
      </c>
      <c r="AW273" s="417" t="str">
        <f t="shared" si="294"/>
        <v/>
      </c>
      <c r="AX273" s="500"/>
    </row>
    <row r="274" spans="2:50" x14ac:dyDescent="0.2">
      <c r="B274" s="506"/>
      <c r="C274" s="437">
        <v>8</v>
      </c>
      <c r="D274" s="417"/>
      <c r="E274" s="417"/>
      <c r="F274" s="417"/>
      <c r="G274" s="416" t="e">
        <f t="shared" si="279"/>
        <v>#DIV/0!</v>
      </c>
      <c r="H274" s="500"/>
      <c r="I274" s="172" t="str">
        <f t="shared" si="295"/>
        <v/>
      </c>
      <c r="J274" s="172" t="str">
        <f t="shared" si="296"/>
        <v/>
      </c>
      <c r="K274" s="420" t="str">
        <f t="shared" si="297"/>
        <v/>
      </c>
      <c r="L274" s="508"/>
      <c r="M274" s="172" t="str">
        <f t="shared" si="280"/>
        <v/>
      </c>
      <c r="N274" s="501"/>
      <c r="O274" s="501"/>
      <c r="P274" s="417"/>
      <c r="Q274" s="417"/>
      <c r="R274" s="416" t="str">
        <f t="shared" si="281"/>
        <v/>
      </c>
      <c r="S274" s="417" t="str">
        <f t="shared" si="282"/>
        <v/>
      </c>
      <c r="T274" s="500"/>
      <c r="U274" s="417"/>
      <c r="V274" s="417"/>
      <c r="W274" s="416" t="str">
        <f t="shared" si="283"/>
        <v/>
      </c>
      <c r="X274" s="417" t="str">
        <f t="shared" si="284"/>
        <v/>
      </c>
      <c r="Y274" s="500"/>
      <c r="Z274" s="417"/>
      <c r="AA274" s="417"/>
      <c r="AB274" s="416" t="str">
        <f t="shared" si="285"/>
        <v/>
      </c>
      <c r="AC274" s="417" t="str">
        <f t="shared" si="286"/>
        <v/>
      </c>
      <c r="AD274" s="500"/>
      <c r="AE274" s="417"/>
      <c r="AF274" s="417"/>
      <c r="AG274" s="416" t="str">
        <f t="shared" si="287"/>
        <v/>
      </c>
      <c r="AH274" s="417" t="str">
        <f t="shared" si="288"/>
        <v/>
      </c>
      <c r="AI274" s="500"/>
      <c r="AJ274" s="417"/>
      <c r="AK274" s="417"/>
      <c r="AL274" s="416" t="str">
        <f t="shared" si="289"/>
        <v/>
      </c>
      <c r="AM274" s="417" t="str">
        <f t="shared" si="290"/>
        <v/>
      </c>
      <c r="AN274" s="500"/>
      <c r="AO274" s="417"/>
      <c r="AP274" s="417"/>
      <c r="AQ274" s="416" t="str">
        <f t="shared" si="291"/>
        <v/>
      </c>
      <c r="AR274" s="417" t="str">
        <f t="shared" si="292"/>
        <v/>
      </c>
      <c r="AS274" s="500"/>
      <c r="AT274" s="417"/>
      <c r="AU274" s="417"/>
      <c r="AV274" s="416" t="str">
        <f t="shared" si="293"/>
        <v/>
      </c>
      <c r="AW274" s="417" t="str">
        <f t="shared" si="294"/>
        <v/>
      </c>
      <c r="AX274" s="500"/>
    </row>
    <row r="275" spans="2:50" x14ac:dyDescent="0.2">
      <c r="B275" s="506"/>
      <c r="C275" s="437">
        <v>9</v>
      </c>
      <c r="D275" s="417"/>
      <c r="E275" s="417"/>
      <c r="F275" s="417"/>
      <c r="G275" s="416" t="e">
        <f t="shared" si="279"/>
        <v>#DIV/0!</v>
      </c>
      <c r="H275" s="500"/>
      <c r="I275" s="172" t="str">
        <f t="shared" si="295"/>
        <v/>
      </c>
      <c r="J275" s="172" t="str">
        <f t="shared" si="296"/>
        <v/>
      </c>
      <c r="K275" s="420" t="str">
        <f t="shared" si="297"/>
        <v/>
      </c>
      <c r="L275" s="508"/>
      <c r="M275" s="172" t="str">
        <f t="shared" si="280"/>
        <v/>
      </c>
      <c r="N275" s="501"/>
      <c r="O275" s="501"/>
      <c r="P275" s="417"/>
      <c r="Q275" s="417"/>
      <c r="R275" s="416" t="str">
        <f t="shared" si="281"/>
        <v/>
      </c>
      <c r="S275" s="417" t="str">
        <f t="shared" si="282"/>
        <v/>
      </c>
      <c r="T275" s="500"/>
      <c r="U275" s="417"/>
      <c r="V275" s="417"/>
      <c r="W275" s="416" t="str">
        <f t="shared" si="283"/>
        <v/>
      </c>
      <c r="X275" s="417" t="str">
        <f t="shared" si="284"/>
        <v/>
      </c>
      <c r="Y275" s="500"/>
      <c r="Z275" s="417"/>
      <c r="AA275" s="417"/>
      <c r="AB275" s="416" t="str">
        <f t="shared" si="285"/>
        <v/>
      </c>
      <c r="AC275" s="417" t="str">
        <f t="shared" si="286"/>
        <v/>
      </c>
      <c r="AD275" s="500"/>
      <c r="AE275" s="417"/>
      <c r="AF275" s="417"/>
      <c r="AG275" s="416" t="str">
        <f t="shared" si="287"/>
        <v/>
      </c>
      <c r="AH275" s="417" t="str">
        <f t="shared" si="288"/>
        <v/>
      </c>
      <c r="AI275" s="500"/>
      <c r="AJ275" s="417"/>
      <c r="AK275" s="417"/>
      <c r="AL275" s="416" t="str">
        <f t="shared" si="289"/>
        <v/>
      </c>
      <c r="AM275" s="417" t="str">
        <f t="shared" si="290"/>
        <v/>
      </c>
      <c r="AN275" s="500"/>
      <c r="AO275" s="417"/>
      <c r="AP275" s="417"/>
      <c r="AQ275" s="416" t="str">
        <f t="shared" si="291"/>
        <v/>
      </c>
      <c r="AR275" s="417" t="str">
        <f t="shared" si="292"/>
        <v/>
      </c>
      <c r="AS275" s="500"/>
      <c r="AT275" s="417"/>
      <c r="AU275" s="417"/>
      <c r="AV275" s="416" t="str">
        <f t="shared" si="293"/>
        <v/>
      </c>
      <c r="AW275" s="417" t="str">
        <f t="shared" si="294"/>
        <v/>
      </c>
      <c r="AX275" s="500"/>
    </row>
    <row r="276" spans="2:50" x14ac:dyDescent="0.2">
      <c r="B276" s="506"/>
      <c r="C276" s="437">
        <v>10</v>
      </c>
      <c r="D276" s="417"/>
      <c r="E276" s="417"/>
      <c r="F276" s="417"/>
      <c r="G276" s="416" t="e">
        <f t="shared" si="279"/>
        <v>#DIV/0!</v>
      </c>
      <c r="H276" s="500"/>
      <c r="I276" s="172" t="str">
        <f t="shared" si="295"/>
        <v/>
      </c>
      <c r="J276" s="172" t="str">
        <f t="shared" si="296"/>
        <v/>
      </c>
      <c r="K276" s="420" t="str">
        <f t="shared" si="297"/>
        <v/>
      </c>
      <c r="L276" s="508"/>
      <c r="M276" s="172" t="str">
        <f t="shared" si="280"/>
        <v/>
      </c>
      <c r="N276" s="501"/>
      <c r="O276" s="501"/>
      <c r="P276" s="417"/>
      <c r="Q276" s="417"/>
      <c r="R276" s="416" t="str">
        <f t="shared" si="281"/>
        <v/>
      </c>
      <c r="S276" s="417" t="str">
        <f t="shared" si="282"/>
        <v/>
      </c>
      <c r="T276" s="500"/>
      <c r="U276" s="417"/>
      <c r="V276" s="417"/>
      <c r="W276" s="416" t="str">
        <f t="shared" si="283"/>
        <v/>
      </c>
      <c r="X276" s="417" t="str">
        <f t="shared" si="284"/>
        <v/>
      </c>
      <c r="Y276" s="500"/>
      <c r="Z276" s="417"/>
      <c r="AA276" s="417"/>
      <c r="AB276" s="416" t="str">
        <f t="shared" si="285"/>
        <v/>
      </c>
      <c r="AC276" s="417" t="str">
        <f t="shared" si="286"/>
        <v/>
      </c>
      <c r="AD276" s="500"/>
      <c r="AE276" s="417"/>
      <c r="AF276" s="417"/>
      <c r="AG276" s="416" t="str">
        <f t="shared" si="287"/>
        <v/>
      </c>
      <c r="AH276" s="417" t="str">
        <f t="shared" si="288"/>
        <v/>
      </c>
      <c r="AI276" s="500"/>
      <c r="AJ276" s="417"/>
      <c r="AK276" s="417"/>
      <c r="AL276" s="416" t="str">
        <f t="shared" si="289"/>
        <v/>
      </c>
      <c r="AM276" s="417" t="str">
        <f t="shared" si="290"/>
        <v/>
      </c>
      <c r="AN276" s="500"/>
      <c r="AO276" s="417"/>
      <c r="AP276" s="417"/>
      <c r="AQ276" s="416" t="str">
        <f t="shared" si="291"/>
        <v/>
      </c>
      <c r="AR276" s="417" t="str">
        <f t="shared" si="292"/>
        <v/>
      </c>
      <c r="AS276" s="500"/>
      <c r="AT276" s="417"/>
      <c r="AU276" s="417"/>
      <c r="AV276" s="416" t="str">
        <f t="shared" si="293"/>
        <v/>
      </c>
      <c r="AW276" s="417" t="str">
        <f t="shared" si="294"/>
        <v/>
      </c>
      <c r="AX276" s="500"/>
    </row>
    <row r="277" spans="2:50" x14ac:dyDescent="0.2">
      <c r="B277" s="506"/>
      <c r="C277" s="437">
        <v>11</v>
      </c>
      <c r="D277" s="417"/>
      <c r="E277" s="417"/>
      <c r="F277" s="417"/>
      <c r="G277" s="416" t="e">
        <f t="shared" si="279"/>
        <v>#DIV/0!</v>
      </c>
      <c r="H277" s="500"/>
      <c r="I277" s="172" t="str">
        <f t="shared" si="295"/>
        <v/>
      </c>
      <c r="J277" s="172" t="str">
        <f t="shared" si="296"/>
        <v/>
      </c>
      <c r="K277" s="420" t="str">
        <f t="shared" si="297"/>
        <v/>
      </c>
      <c r="L277" s="508"/>
      <c r="M277" s="172" t="str">
        <f t="shared" si="280"/>
        <v/>
      </c>
      <c r="N277" s="501"/>
      <c r="O277" s="501"/>
      <c r="P277" s="417"/>
      <c r="Q277" s="417"/>
      <c r="R277" s="416" t="str">
        <f t="shared" si="281"/>
        <v/>
      </c>
      <c r="S277" s="417" t="str">
        <f t="shared" si="282"/>
        <v/>
      </c>
      <c r="T277" s="500"/>
      <c r="U277" s="417"/>
      <c r="V277" s="417"/>
      <c r="W277" s="416" t="str">
        <f t="shared" si="283"/>
        <v/>
      </c>
      <c r="X277" s="417" t="str">
        <f t="shared" si="284"/>
        <v/>
      </c>
      <c r="Y277" s="500"/>
      <c r="Z277" s="417"/>
      <c r="AA277" s="417"/>
      <c r="AB277" s="416" t="str">
        <f t="shared" si="285"/>
        <v/>
      </c>
      <c r="AC277" s="417" t="str">
        <f t="shared" si="286"/>
        <v/>
      </c>
      <c r="AD277" s="500"/>
      <c r="AE277" s="417"/>
      <c r="AF277" s="417"/>
      <c r="AG277" s="416" t="str">
        <f t="shared" si="287"/>
        <v/>
      </c>
      <c r="AH277" s="417" t="str">
        <f t="shared" si="288"/>
        <v/>
      </c>
      <c r="AI277" s="500"/>
      <c r="AJ277" s="417"/>
      <c r="AK277" s="417"/>
      <c r="AL277" s="416" t="str">
        <f t="shared" si="289"/>
        <v/>
      </c>
      <c r="AM277" s="417" t="str">
        <f t="shared" si="290"/>
        <v/>
      </c>
      <c r="AN277" s="500"/>
      <c r="AO277" s="417"/>
      <c r="AP277" s="417"/>
      <c r="AQ277" s="416" t="str">
        <f t="shared" si="291"/>
        <v/>
      </c>
      <c r="AR277" s="417" t="str">
        <f t="shared" si="292"/>
        <v/>
      </c>
      <c r="AS277" s="500"/>
      <c r="AT277" s="417"/>
      <c r="AU277" s="417"/>
      <c r="AV277" s="416" t="str">
        <f t="shared" si="293"/>
        <v/>
      </c>
      <c r="AW277" s="417" t="str">
        <f t="shared" si="294"/>
        <v/>
      </c>
      <c r="AX277" s="500"/>
    </row>
    <row r="278" spans="2:50" x14ac:dyDescent="0.2">
      <c r="B278" s="506"/>
      <c r="C278" s="437">
        <v>12</v>
      </c>
      <c r="D278" s="417"/>
      <c r="E278" s="417"/>
      <c r="F278" s="417"/>
      <c r="G278" s="416" t="e">
        <f t="shared" si="279"/>
        <v>#DIV/0!</v>
      </c>
      <c r="H278" s="500"/>
      <c r="I278" s="172" t="str">
        <f t="shared" si="295"/>
        <v/>
      </c>
      <c r="J278" s="172" t="str">
        <f t="shared" si="296"/>
        <v/>
      </c>
      <c r="K278" s="420" t="str">
        <f t="shared" si="297"/>
        <v/>
      </c>
      <c r="L278" s="508"/>
      <c r="M278" s="172" t="str">
        <f t="shared" si="280"/>
        <v/>
      </c>
      <c r="N278" s="501"/>
      <c r="O278" s="501"/>
      <c r="P278" s="417"/>
      <c r="Q278" s="417"/>
      <c r="R278" s="416" t="str">
        <f t="shared" si="281"/>
        <v/>
      </c>
      <c r="S278" s="417" t="str">
        <f t="shared" si="282"/>
        <v/>
      </c>
      <c r="T278" s="500"/>
      <c r="U278" s="417"/>
      <c r="V278" s="417"/>
      <c r="W278" s="416" t="str">
        <f t="shared" si="283"/>
        <v/>
      </c>
      <c r="X278" s="417" t="str">
        <f t="shared" si="284"/>
        <v/>
      </c>
      <c r="Y278" s="500"/>
      <c r="Z278" s="417"/>
      <c r="AA278" s="417"/>
      <c r="AB278" s="416" t="str">
        <f t="shared" si="285"/>
        <v/>
      </c>
      <c r="AC278" s="417" t="str">
        <f t="shared" si="286"/>
        <v/>
      </c>
      <c r="AD278" s="500"/>
      <c r="AE278" s="417"/>
      <c r="AF278" s="417"/>
      <c r="AG278" s="416" t="str">
        <f t="shared" si="287"/>
        <v/>
      </c>
      <c r="AH278" s="417" t="str">
        <f t="shared" si="288"/>
        <v/>
      </c>
      <c r="AI278" s="500"/>
      <c r="AJ278" s="417"/>
      <c r="AK278" s="417"/>
      <c r="AL278" s="416" t="str">
        <f t="shared" si="289"/>
        <v/>
      </c>
      <c r="AM278" s="417" t="str">
        <f t="shared" si="290"/>
        <v/>
      </c>
      <c r="AN278" s="500"/>
      <c r="AO278" s="417"/>
      <c r="AP278" s="417"/>
      <c r="AQ278" s="416" t="str">
        <f t="shared" si="291"/>
        <v/>
      </c>
      <c r="AR278" s="417" t="str">
        <f t="shared" si="292"/>
        <v/>
      </c>
      <c r="AS278" s="500"/>
      <c r="AT278" s="417"/>
      <c r="AU278" s="417"/>
      <c r="AV278" s="416" t="str">
        <f t="shared" si="293"/>
        <v/>
      </c>
      <c r="AW278" s="417" t="str">
        <f t="shared" si="294"/>
        <v/>
      </c>
      <c r="AX278" s="500"/>
    </row>
    <row r="279" spans="2:50" x14ac:dyDescent="0.2">
      <c r="B279" s="506"/>
      <c r="C279" s="437">
        <v>13</v>
      </c>
      <c r="D279" s="417"/>
      <c r="E279" s="417"/>
      <c r="F279" s="417"/>
      <c r="G279" s="416" t="e">
        <f t="shared" si="279"/>
        <v>#DIV/0!</v>
      </c>
      <c r="H279" s="500"/>
      <c r="I279" s="172" t="str">
        <f t="shared" si="295"/>
        <v/>
      </c>
      <c r="J279" s="172" t="str">
        <f t="shared" si="296"/>
        <v/>
      </c>
      <c r="K279" s="420" t="str">
        <f t="shared" si="297"/>
        <v/>
      </c>
      <c r="L279" s="508"/>
      <c r="M279" s="172" t="str">
        <f t="shared" si="280"/>
        <v/>
      </c>
      <c r="N279" s="501"/>
      <c r="O279" s="501"/>
      <c r="P279" s="417"/>
      <c r="Q279" s="417"/>
      <c r="R279" s="416" t="str">
        <f t="shared" si="281"/>
        <v/>
      </c>
      <c r="S279" s="417" t="str">
        <f t="shared" si="282"/>
        <v/>
      </c>
      <c r="T279" s="500"/>
      <c r="U279" s="417"/>
      <c r="V279" s="417"/>
      <c r="W279" s="416" t="str">
        <f t="shared" si="283"/>
        <v/>
      </c>
      <c r="X279" s="417" t="str">
        <f t="shared" si="284"/>
        <v/>
      </c>
      <c r="Y279" s="500"/>
      <c r="Z279" s="417"/>
      <c r="AA279" s="417"/>
      <c r="AB279" s="416" t="str">
        <f t="shared" si="285"/>
        <v/>
      </c>
      <c r="AC279" s="417" t="str">
        <f t="shared" si="286"/>
        <v/>
      </c>
      <c r="AD279" s="500"/>
      <c r="AE279" s="417"/>
      <c r="AF279" s="417"/>
      <c r="AG279" s="416" t="str">
        <f t="shared" si="287"/>
        <v/>
      </c>
      <c r="AH279" s="417" t="str">
        <f t="shared" si="288"/>
        <v/>
      </c>
      <c r="AI279" s="500"/>
      <c r="AJ279" s="417"/>
      <c r="AK279" s="417"/>
      <c r="AL279" s="416" t="str">
        <f t="shared" si="289"/>
        <v/>
      </c>
      <c r="AM279" s="417" t="str">
        <f t="shared" si="290"/>
        <v/>
      </c>
      <c r="AN279" s="500"/>
      <c r="AO279" s="417"/>
      <c r="AP279" s="417"/>
      <c r="AQ279" s="416" t="str">
        <f t="shared" si="291"/>
        <v/>
      </c>
      <c r="AR279" s="417" t="str">
        <f t="shared" si="292"/>
        <v/>
      </c>
      <c r="AS279" s="500"/>
      <c r="AT279" s="417"/>
      <c r="AU279" s="417"/>
      <c r="AV279" s="416" t="str">
        <f t="shared" si="293"/>
        <v/>
      </c>
      <c r="AW279" s="417" t="str">
        <f t="shared" si="294"/>
        <v/>
      </c>
      <c r="AX279" s="500"/>
    </row>
    <row r="280" spans="2:50" x14ac:dyDescent="0.2">
      <c r="B280" s="506"/>
      <c r="C280" s="437">
        <v>14</v>
      </c>
      <c r="D280" s="417"/>
      <c r="E280" s="417"/>
      <c r="F280" s="417"/>
      <c r="G280" s="416" t="e">
        <f t="shared" si="279"/>
        <v>#DIV/0!</v>
      </c>
      <c r="H280" s="500"/>
      <c r="I280" s="172" t="str">
        <f t="shared" si="295"/>
        <v/>
      </c>
      <c r="J280" s="172" t="str">
        <f t="shared" si="296"/>
        <v/>
      </c>
      <c r="K280" s="420" t="str">
        <f t="shared" si="297"/>
        <v/>
      </c>
      <c r="L280" s="508"/>
      <c r="M280" s="172" t="str">
        <f t="shared" si="280"/>
        <v/>
      </c>
      <c r="N280" s="501"/>
      <c r="O280" s="501"/>
      <c r="P280" s="417"/>
      <c r="Q280" s="417"/>
      <c r="R280" s="416" t="str">
        <f t="shared" si="281"/>
        <v/>
      </c>
      <c r="S280" s="417" t="str">
        <f t="shared" si="282"/>
        <v/>
      </c>
      <c r="T280" s="500"/>
      <c r="U280" s="417"/>
      <c r="V280" s="417"/>
      <c r="W280" s="416" t="str">
        <f t="shared" si="283"/>
        <v/>
      </c>
      <c r="X280" s="417" t="str">
        <f t="shared" si="284"/>
        <v/>
      </c>
      <c r="Y280" s="500"/>
      <c r="Z280" s="417"/>
      <c r="AA280" s="417"/>
      <c r="AB280" s="416" t="str">
        <f t="shared" si="285"/>
        <v/>
      </c>
      <c r="AC280" s="417" t="str">
        <f t="shared" si="286"/>
        <v/>
      </c>
      <c r="AD280" s="500"/>
      <c r="AE280" s="417"/>
      <c r="AF280" s="417"/>
      <c r="AG280" s="416" t="str">
        <f t="shared" si="287"/>
        <v/>
      </c>
      <c r="AH280" s="417" t="str">
        <f t="shared" si="288"/>
        <v/>
      </c>
      <c r="AI280" s="500"/>
      <c r="AJ280" s="417"/>
      <c r="AK280" s="417"/>
      <c r="AL280" s="416" t="str">
        <f t="shared" si="289"/>
        <v/>
      </c>
      <c r="AM280" s="417" t="str">
        <f t="shared" si="290"/>
        <v/>
      </c>
      <c r="AN280" s="500"/>
      <c r="AO280" s="417"/>
      <c r="AP280" s="417"/>
      <c r="AQ280" s="416" t="str">
        <f t="shared" si="291"/>
        <v/>
      </c>
      <c r="AR280" s="417" t="str">
        <f t="shared" si="292"/>
        <v/>
      </c>
      <c r="AS280" s="500"/>
      <c r="AT280" s="417"/>
      <c r="AU280" s="417"/>
      <c r="AV280" s="416" t="str">
        <f t="shared" si="293"/>
        <v/>
      </c>
      <c r="AW280" s="417" t="str">
        <f t="shared" si="294"/>
        <v/>
      </c>
      <c r="AX280" s="500"/>
    </row>
    <row r="281" spans="2:50" x14ac:dyDescent="0.2">
      <c r="B281" s="506"/>
      <c r="C281" s="437">
        <v>15</v>
      </c>
      <c r="D281" s="417"/>
      <c r="E281" s="417"/>
      <c r="F281" s="417"/>
      <c r="G281" s="416"/>
      <c r="H281" s="500"/>
      <c r="I281" s="172" t="str">
        <f t="shared" si="295"/>
        <v/>
      </c>
      <c r="J281" s="172" t="str">
        <f t="shared" si="296"/>
        <v/>
      </c>
      <c r="K281" s="420" t="str">
        <f t="shared" si="297"/>
        <v/>
      </c>
      <c r="L281" s="509"/>
      <c r="M281" s="172" t="str">
        <f t="shared" si="280"/>
        <v/>
      </c>
      <c r="N281" s="501"/>
      <c r="O281" s="501"/>
      <c r="P281" s="417"/>
      <c r="Q281" s="417"/>
      <c r="R281" s="416" t="str">
        <f t="shared" si="281"/>
        <v/>
      </c>
      <c r="S281" s="417" t="str">
        <f t="shared" si="282"/>
        <v/>
      </c>
      <c r="T281" s="500"/>
      <c r="U281" s="417"/>
      <c r="V281" s="417"/>
      <c r="W281" s="416" t="str">
        <f t="shared" si="283"/>
        <v/>
      </c>
      <c r="X281" s="417" t="str">
        <f t="shared" si="284"/>
        <v/>
      </c>
      <c r="Y281" s="500"/>
      <c r="Z281" s="417"/>
      <c r="AA281" s="417"/>
      <c r="AB281" s="416" t="str">
        <f t="shared" si="285"/>
        <v/>
      </c>
      <c r="AC281" s="417" t="str">
        <f t="shared" si="286"/>
        <v/>
      </c>
      <c r="AD281" s="500"/>
      <c r="AE281" s="417"/>
      <c r="AF281" s="417"/>
      <c r="AG281" s="416" t="str">
        <f t="shared" si="287"/>
        <v/>
      </c>
      <c r="AH281" s="417" t="str">
        <f t="shared" si="288"/>
        <v/>
      </c>
      <c r="AI281" s="500"/>
      <c r="AJ281" s="417"/>
      <c r="AK281" s="417"/>
      <c r="AL281" s="416" t="str">
        <f t="shared" si="289"/>
        <v/>
      </c>
      <c r="AM281" s="417" t="str">
        <f t="shared" si="290"/>
        <v/>
      </c>
      <c r="AN281" s="500"/>
      <c r="AO281" s="417"/>
      <c r="AP281" s="417"/>
      <c r="AQ281" s="416" t="str">
        <f t="shared" si="291"/>
        <v/>
      </c>
      <c r="AR281" s="417" t="str">
        <f t="shared" si="292"/>
        <v/>
      </c>
      <c r="AS281" s="500"/>
      <c r="AT281" s="417"/>
      <c r="AU281" s="417"/>
      <c r="AV281" s="416" t="str">
        <f t="shared" si="293"/>
        <v/>
      </c>
      <c r="AW281" s="417" t="str">
        <f t="shared" si="294"/>
        <v/>
      </c>
      <c r="AX281" s="500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L67:L81"/>
    <mergeCell ref="I84:K84"/>
    <mergeCell ref="L84:L86"/>
    <mergeCell ref="I85:K85"/>
    <mergeCell ref="L87:L101"/>
    <mergeCell ref="I24:K24"/>
    <mergeCell ref="L24:L26"/>
    <mergeCell ref="I25:K25"/>
    <mergeCell ref="L27:L41"/>
    <mergeCell ref="I44:K44"/>
    <mergeCell ref="L44:L46"/>
    <mergeCell ref="I45:K45"/>
    <mergeCell ref="L47:L61"/>
    <mergeCell ref="I64:K64"/>
    <mergeCell ref="L64:L66"/>
    <mergeCell ref="I65:K65"/>
    <mergeCell ref="B2:H3"/>
    <mergeCell ref="B7:B21"/>
    <mergeCell ref="B4:B6"/>
    <mergeCell ref="C4:D6"/>
    <mergeCell ref="H4:H6"/>
    <mergeCell ref="H7:H21"/>
    <mergeCell ref="E5:G5"/>
    <mergeCell ref="M4:M6"/>
    <mergeCell ref="T4:T6"/>
    <mergeCell ref="T7:T21"/>
    <mergeCell ref="N4:N21"/>
    <mergeCell ref="O4:O21"/>
    <mergeCell ref="E4:G4"/>
    <mergeCell ref="O2:O3"/>
    <mergeCell ref="P3:T3"/>
    <mergeCell ref="U3:Y3"/>
    <mergeCell ref="Z3:AD3"/>
    <mergeCell ref="AE3:AI3"/>
    <mergeCell ref="N22:N23"/>
    <mergeCell ref="O22:O23"/>
    <mergeCell ref="P22:T22"/>
    <mergeCell ref="U22:Y22"/>
    <mergeCell ref="Z22:AD22"/>
    <mergeCell ref="Z2:AD2"/>
    <mergeCell ref="AD4:AD6"/>
    <mergeCell ref="AD7:AD21"/>
    <mergeCell ref="AE2:AI2"/>
    <mergeCell ref="AI4:AI6"/>
    <mergeCell ref="AI7:AI21"/>
    <mergeCell ref="P2:T2"/>
    <mergeCell ref="Z4:AC4"/>
    <mergeCell ref="Z5:AC5"/>
    <mergeCell ref="U2:Y2"/>
    <mergeCell ref="Y4:Y6"/>
    <mergeCell ref="Y7:Y21"/>
    <mergeCell ref="N2:N3"/>
    <mergeCell ref="AJ63:AN63"/>
    <mergeCell ref="Y24:Y26"/>
    <mergeCell ref="AD24:AD26"/>
    <mergeCell ref="AI24:AI26"/>
    <mergeCell ref="Z24:AC24"/>
    <mergeCell ref="P23:T23"/>
    <mergeCell ref="U23:Y23"/>
    <mergeCell ref="Z23:AD23"/>
    <mergeCell ref="AE23:AI23"/>
    <mergeCell ref="T24:T26"/>
    <mergeCell ref="AN67:AN81"/>
    <mergeCell ref="AS67:AS81"/>
    <mergeCell ref="AO63:AS63"/>
    <mergeCell ref="AD47:AD61"/>
    <mergeCell ref="AI47:AI61"/>
    <mergeCell ref="AN47:AN61"/>
    <mergeCell ref="AS47:AS61"/>
    <mergeCell ref="N82:N83"/>
    <mergeCell ref="O82:O83"/>
    <mergeCell ref="P82:T82"/>
    <mergeCell ref="U82:Y82"/>
    <mergeCell ref="Z82:AD82"/>
    <mergeCell ref="AE82:AI82"/>
    <mergeCell ref="AS64:AS66"/>
    <mergeCell ref="P64:S64"/>
    <mergeCell ref="U64:X64"/>
    <mergeCell ref="AD64:AD66"/>
    <mergeCell ref="AI64:AI66"/>
    <mergeCell ref="AN64:AN66"/>
    <mergeCell ref="Z64:AC64"/>
    <mergeCell ref="AE64:AH64"/>
    <mergeCell ref="AJ64:AM64"/>
    <mergeCell ref="N64:N81"/>
    <mergeCell ref="O64:O81"/>
    <mergeCell ref="AJ2:AN2"/>
    <mergeCell ref="AJ3:AN3"/>
    <mergeCell ref="AN4:AN6"/>
    <mergeCell ref="AN7:AN21"/>
    <mergeCell ref="AD87:AD101"/>
    <mergeCell ref="AI87:AI101"/>
    <mergeCell ref="AN87:AN101"/>
    <mergeCell ref="AS87:AS101"/>
    <mergeCell ref="AS84:AS86"/>
    <mergeCell ref="AJ82:AN82"/>
    <mergeCell ref="AO82:AS82"/>
    <mergeCell ref="AJ62:AN62"/>
    <mergeCell ref="AO62:AS62"/>
    <mergeCell ref="AJ42:AN42"/>
    <mergeCell ref="AO42:AS42"/>
    <mergeCell ref="Z43:AD43"/>
    <mergeCell ref="AE43:AI43"/>
    <mergeCell ref="AJ43:AN43"/>
    <mergeCell ref="AO43:AS43"/>
    <mergeCell ref="AJ22:AN22"/>
    <mergeCell ref="AO22:AS22"/>
    <mergeCell ref="AJ23:AN23"/>
    <mergeCell ref="AO23:AS23"/>
    <mergeCell ref="AE22:AI22"/>
    <mergeCell ref="B22:H23"/>
    <mergeCell ref="B24:B26"/>
    <mergeCell ref="AX84:AX86"/>
    <mergeCell ref="AX87:AX101"/>
    <mergeCell ref="AT62:AX62"/>
    <mergeCell ref="AT63:AX63"/>
    <mergeCell ref="AX64:AX66"/>
    <mergeCell ref="AX67:AX81"/>
    <mergeCell ref="AT42:AX42"/>
    <mergeCell ref="AT43:AX43"/>
    <mergeCell ref="AX44:AX46"/>
    <mergeCell ref="AX47:AX61"/>
    <mergeCell ref="AT82:AX82"/>
    <mergeCell ref="AT83:AX83"/>
    <mergeCell ref="N84:N101"/>
    <mergeCell ref="O84:O101"/>
    <mergeCell ref="T84:T86"/>
    <mergeCell ref="Y84:Y86"/>
    <mergeCell ref="T87:T101"/>
    <mergeCell ref="Y87:Y101"/>
    <mergeCell ref="T67:T81"/>
    <mergeCell ref="Y67:Y81"/>
    <mergeCell ref="P83:T83"/>
    <mergeCell ref="U83:Y83"/>
    <mergeCell ref="AX24:AX26"/>
    <mergeCell ref="AX27:AX41"/>
    <mergeCell ref="AT25:AW25"/>
    <mergeCell ref="B47:B61"/>
    <mergeCell ref="H47:H61"/>
    <mergeCell ref="B62:H63"/>
    <mergeCell ref="B64:B66"/>
    <mergeCell ref="C64:D66"/>
    <mergeCell ref="E64:G64"/>
    <mergeCell ref="H64:H66"/>
    <mergeCell ref="E65:G65"/>
    <mergeCell ref="B27:B41"/>
    <mergeCell ref="H27:H41"/>
    <mergeCell ref="B42:H43"/>
    <mergeCell ref="B44:B46"/>
    <mergeCell ref="C44:D46"/>
    <mergeCell ref="E44:G44"/>
    <mergeCell ref="H44:H46"/>
    <mergeCell ref="E45:G45"/>
    <mergeCell ref="AJ45:AM45"/>
    <mergeCell ref="N62:N63"/>
    <mergeCell ref="O62:O63"/>
    <mergeCell ref="P62:T62"/>
    <mergeCell ref="U62:Y62"/>
    <mergeCell ref="AE83:AI83"/>
    <mergeCell ref="AJ83:AN83"/>
    <mergeCell ref="AO83:AS83"/>
    <mergeCell ref="AD67:AD81"/>
    <mergeCell ref="AI67:AI81"/>
    <mergeCell ref="AT2:AX2"/>
    <mergeCell ref="AT3:AX3"/>
    <mergeCell ref="AX4:AX6"/>
    <mergeCell ref="AX7:AX21"/>
    <mergeCell ref="AT4:AW4"/>
    <mergeCell ref="AT5:AW5"/>
    <mergeCell ref="AO2:AS2"/>
    <mergeCell ref="AO3:AS3"/>
    <mergeCell ref="AS4:AS6"/>
    <mergeCell ref="AS7:AS21"/>
    <mergeCell ref="AO4:AR4"/>
    <mergeCell ref="AO5:AR5"/>
    <mergeCell ref="AE4:AH4"/>
    <mergeCell ref="AE5:AH5"/>
    <mergeCell ref="AJ4:AM4"/>
    <mergeCell ref="AJ5:AM5"/>
    <mergeCell ref="AE45:AH45"/>
    <mergeCell ref="AT22:AX22"/>
    <mergeCell ref="AT23:AX23"/>
    <mergeCell ref="E24:G24"/>
    <mergeCell ref="H24:H26"/>
    <mergeCell ref="E25:G25"/>
    <mergeCell ref="N42:N43"/>
    <mergeCell ref="O42:O43"/>
    <mergeCell ref="P42:T42"/>
    <mergeCell ref="U42:Y42"/>
    <mergeCell ref="Z42:AD42"/>
    <mergeCell ref="Z83:AD83"/>
    <mergeCell ref="Z45:AC45"/>
    <mergeCell ref="Z62:AD62"/>
    <mergeCell ref="Z44:AC44"/>
    <mergeCell ref="AD44:AD46"/>
    <mergeCell ref="N44:N61"/>
    <mergeCell ref="O44:O61"/>
    <mergeCell ref="T44:T46"/>
    <mergeCell ref="Y44:Y46"/>
    <mergeCell ref="T47:T61"/>
    <mergeCell ref="Y47:Y61"/>
    <mergeCell ref="P63:T63"/>
    <mergeCell ref="U63:Y63"/>
    <mergeCell ref="Z63:AD63"/>
    <mergeCell ref="N24:N41"/>
    <mergeCell ref="O24:O41"/>
    <mergeCell ref="B87:B101"/>
    <mergeCell ref="H87:H101"/>
    <mergeCell ref="P5:S5"/>
    <mergeCell ref="P4:S4"/>
    <mergeCell ref="U4:X4"/>
    <mergeCell ref="U5:X5"/>
    <mergeCell ref="P24:S24"/>
    <mergeCell ref="U24:X24"/>
    <mergeCell ref="P44:S44"/>
    <mergeCell ref="U44:X44"/>
    <mergeCell ref="B67:B81"/>
    <mergeCell ref="H67:H81"/>
    <mergeCell ref="B82:H83"/>
    <mergeCell ref="B84:B86"/>
    <mergeCell ref="C84:D86"/>
    <mergeCell ref="E84:G84"/>
    <mergeCell ref="H84:H86"/>
    <mergeCell ref="E85:G85"/>
    <mergeCell ref="P45:S45"/>
    <mergeCell ref="U45:X45"/>
    <mergeCell ref="M24:M26"/>
    <mergeCell ref="M44:M46"/>
    <mergeCell ref="M64:M66"/>
    <mergeCell ref="C24:D26"/>
    <mergeCell ref="M84:M86"/>
    <mergeCell ref="AO45:AR45"/>
    <mergeCell ref="AT45:AW45"/>
    <mergeCell ref="AE24:AH24"/>
    <mergeCell ref="AJ24:AM24"/>
    <mergeCell ref="AO24:AR24"/>
    <mergeCell ref="AT24:AW24"/>
    <mergeCell ref="P25:S25"/>
    <mergeCell ref="U25:X25"/>
    <mergeCell ref="Z25:AC25"/>
    <mergeCell ref="AE25:AH25"/>
    <mergeCell ref="AJ25:AM25"/>
    <mergeCell ref="AO25:AR25"/>
    <mergeCell ref="P43:T43"/>
    <mergeCell ref="U43:Y43"/>
    <mergeCell ref="AO44:AR44"/>
    <mergeCell ref="AT44:AW44"/>
    <mergeCell ref="AS24:AS26"/>
    <mergeCell ref="AN27:AN41"/>
    <mergeCell ref="AS27:AS41"/>
    <mergeCell ref="T27:T41"/>
    <mergeCell ref="Y27:Y41"/>
    <mergeCell ref="AD27:AD41"/>
    <mergeCell ref="AI27:AI41"/>
    <mergeCell ref="AO84:AR84"/>
    <mergeCell ref="AT84:AW84"/>
    <mergeCell ref="P85:S85"/>
    <mergeCell ref="U85:X85"/>
    <mergeCell ref="Z85:AC85"/>
    <mergeCell ref="AE85:AH85"/>
    <mergeCell ref="AJ85:AM85"/>
    <mergeCell ref="AO85:AR85"/>
    <mergeCell ref="AT85:AW85"/>
    <mergeCell ref="P84:S84"/>
    <mergeCell ref="U84:X84"/>
    <mergeCell ref="AD84:AD86"/>
    <mergeCell ref="AI84:AI86"/>
    <mergeCell ref="AN84:AN86"/>
    <mergeCell ref="Z84:AC84"/>
    <mergeCell ref="AE84:AH84"/>
    <mergeCell ref="AJ84:AM84"/>
    <mergeCell ref="AJ65:AM65"/>
    <mergeCell ref="AO65:AR65"/>
    <mergeCell ref="AT65:AW65"/>
    <mergeCell ref="T64:T66"/>
    <mergeCell ref="Y64:Y66"/>
    <mergeCell ref="I4:K4"/>
    <mergeCell ref="L4:L6"/>
    <mergeCell ref="I5:K5"/>
    <mergeCell ref="L7:L21"/>
    <mergeCell ref="AN24:AN26"/>
    <mergeCell ref="AO64:AR64"/>
    <mergeCell ref="AT64:AW64"/>
    <mergeCell ref="P65:S65"/>
    <mergeCell ref="U65:X65"/>
    <mergeCell ref="Z65:AC65"/>
    <mergeCell ref="AE65:AH65"/>
    <mergeCell ref="AE42:AI42"/>
    <mergeCell ref="AE62:AI62"/>
    <mergeCell ref="AS44:AS46"/>
    <mergeCell ref="AE44:AH44"/>
    <mergeCell ref="AI44:AI46"/>
    <mergeCell ref="AN44:AN46"/>
    <mergeCell ref="AJ44:AM44"/>
    <mergeCell ref="AE63:AI6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FFCC"/>
  </sheetPr>
  <dimension ref="A1:AX101"/>
  <sheetViews>
    <sheetView topLeftCell="AK1" zoomScaleNormal="100" workbookViewId="0">
      <selection activeCell="AT7" sqref="AT7:AW18"/>
    </sheetView>
  </sheetViews>
  <sheetFormatPr defaultColWidth="8.85546875" defaultRowHeight="12.75" x14ac:dyDescent="0.2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12" width="11.140625" style="96" customWidth="1"/>
    <col min="13" max="13" width="13.5703125" style="96" customWidth="1"/>
    <col min="14" max="14" width="9.85546875" style="96" customWidth="1"/>
    <col min="15" max="15" width="7.140625" style="96" customWidth="1"/>
    <col min="16" max="18" width="12.85546875" style="96" customWidth="1"/>
    <col min="19" max="19" width="5.42578125" style="96" customWidth="1"/>
    <col min="20" max="20" width="12.85546875" style="96" customWidth="1"/>
    <col min="21" max="23" width="12.85546875" style="97" customWidth="1"/>
    <col min="24" max="24" width="5.42578125" style="96" customWidth="1"/>
    <col min="25" max="28" width="12.85546875" style="97" customWidth="1"/>
    <col min="29" max="29" width="5.42578125" style="96" customWidth="1"/>
    <col min="30" max="30" width="12.85546875" style="97" customWidth="1"/>
    <col min="31" max="33" width="12.7109375" style="97" customWidth="1"/>
    <col min="34" max="34" width="5.42578125" style="96" customWidth="1"/>
    <col min="35" max="35" width="13" style="97" customWidth="1"/>
    <col min="36" max="38" width="12.7109375" style="97" customWidth="1"/>
    <col min="39" max="39" width="5.42578125" style="96" customWidth="1"/>
    <col min="40" max="40" width="13" style="97" customWidth="1"/>
    <col min="41" max="43" width="13.140625" style="97" customWidth="1"/>
    <col min="44" max="44" width="5.42578125" style="97" customWidth="1"/>
    <col min="45" max="48" width="13.140625" style="97" customWidth="1"/>
    <col min="49" max="49" width="5.42578125" style="97" customWidth="1"/>
    <col min="50" max="50" width="13.140625" style="97" customWidth="1"/>
    <col min="51" max="16384" width="8.85546875" style="97"/>
  </cols>
  <sheetData>
    <row r="1" spans="1:50" ht="24" x14ac:dyDescent="0.2">
      <c r="A1" s="72"/>
      <c r="B1" s="259" t="s">
        <v>327</v>
      </c>
      <c r="C1" s="260" t="e">
        <f>AVERAGE(L7,L27,L47,L67,L87)</f>
        <v>#DIV/0!</v>
      </c>
    </row>
    <row r="2" spans="1:50" ht="15.75" x14ac:dyDescent="0.2">
      <c r="A2" s="77"/>
      <c r="B2" s="510" t="s">
        <v>169</v>
      </c>
      <c r="C2" s="511"/>
      <c r="D2" s="511"/>
      <c r="E2" s="511"/>
      <c r="F2" s="511"/>
      <c r="G2" s="511"/>
      <c r="H2" s="512"/>
      <c r="I2" s="199"/>
      <c r="J2" s="199"/>
      <c r="K2" s="199"/>
      <c r="L2" s="199"/>
      <c r="M2" s="204"/>
      <c r="N2" s="514" t="s">
        <v>161</v>
      </c>
      <c r="O2" s="514" t="s">
        <v>159</v>
      </c>
      <c r="P2" s="516"/>
      <c r="Q2" s="506"/>
      <c r="R2" s="506"/>
      <c r="S2" s="506"/>
      <c r="T2" s="506"/>
      <c r="U2" s="516"/>
      <c r="V2" s="506"/>
      <c r="W2" s="506"/>
      <c r="X2" s="506"/>
      <c r="Y2" s="506"/>
      <c r="Z2" s="516"/>
      <c r="AA2" s="506"/>
      <c r="AB2" s="506"/>
      <c r="AC2" s="506"/>
      <c r="AD2" s="506"/>
      <c r="AE2" s="516">
        <v>45870</v>
      </c>
      <c r="AF2" s="506"/>
      <c r="AG2" s="506"/>
      <c r="AH2" s="506"/>
      <c r="AI2" s="506"/>
      <c r="AJ2" s="516">
        <v>45871</v>
      </c>
      <c r="AK2" s="506"/>
      <c r="AL2" s="506"/>
      <c r="AM2" s="506"/>
      <c r="AN2" s="506"/>
      <c r="AO2" s="516">
        <v>45872</v>
      </c>
      <c r="AP2" s="506"/>
      <c r="AQ2" s="506"/>
      <c r="AR2" s="506"/>
      <c r="AS2" s="506"/>
      <c r="AT2" s="516">
        <v>45873</v>
      </c>
      <c r="AU2" s="506"/>
      <c r="AV2" s="506"/>
      <c r="AW2" s="506"/>
      <c r="AX2" s="506"/>
    </row>
    <row r="3" spans="1:50" ht="15.75" x14ac:dyDescent="0.2">
      <c r="A3" s="77"/>
      <c r="B3" s="513"/>
      <c r="C3" s="513"/>
      <c r="D3" s="513"/>
      <c r="E3" s="513"/>
      <c r="F3" s="513"/>
      <c r="G3" s="513"/>
      <c r="H3" s="513"/>
      <c r="I3" s="200"/>
      <c r="J3" s="200"/>
      <c r="K3" s="200"/>
      <c r="L3" s="200"/>
      <c r="M3" s="205"/>
      <c r="N3" s="515"/>
      <c r="O3" s="515"/>
      <c r="P3" s="516" t="s">
        <v>163</v>
      </c>
      <c r="Q3" s="506"/>
      <c r="R3" s="506"/>
      <c r="S3" s="506"/>
      <c r="T3" s="506"/>
      <c r="U3" s="516" t="s">
        <v>164</v>
      </c>
      <c r="V3" s="506"/>
      <c r="W3" s="506"/>
      <c r="X3" s="506"/>
      <c r="Y3" s="506"/>
      <c r="Z3" s="516" t="s">
        <v>165</v>
      </c>
      <c r="AA3" s="506"/>
      <c r="AB3" s="506"/>
      <c r="AC3" s="506"/>
      <c r="AD3" s="506"/>
      <c r="AE3" s="516" t="s">
        <v>162</v>
      </c>
      <c r="AF3" s="506"/>
      <c r="AG3" s="506"/>
      <c r="AH3" s="506"/>
      <c r="AI3" s="506"/>
      <c r="AJ3" s="516" t="s">
        <v>166</v>
      </c>
      <c r="AK3" s="506"/>
      <c r="AL3" s="506"/>
      <c r="AM3" s="506"/>
      <c r="AN3" s="506"/>
      <c r="AO3" s="516" t="s">
        <v>167</v>
      </c>
      <c r="AP3" s="506"/>
      <c r="AQ3" s="506"/>
      <c r="AR3" s="506"/>
      <c r="AS3" s="506"/>
      <c r="AT3" s="516" t="s">
        <v>168</v>
      </c>
      <c r="AU3" s="506"/>
      <c r="AV3" s="506"/>
      <c r="AW3" s="506"/>
      <c r="AX3" s="506"/>
    </row>
    <row r="4" spans="1:50" ht="14.25" x14ac:dyDescent="0.2">
      <c r="A4" s="77"/>
      <c r="B4" s="501" t="s">
        <v>157</v>
      </c>
      <c r="C4" s="501" t="s">
        <v>149</v>
      </c>
      <c r="D4" s="501"/>
      <c r="E4" s="501" t="s">
        <v>151</v>
      </c>
      <c r="F4" s="501"/>
      <c r="G4" s="501"/>
      <c r="H4" s="502" t="s">
        <v>158</v>
      </c>
      <c r="I4" s="505" t="s">
        <v>227</v>
      </c>
      <c r="J4" s="505"/>
      <c r="K4" s="505"/>
      <c r="L4" s="517" t="s">
        <v>158</v>
      </c>
      <c r="M4" s="522" t="s">
        <v>170</v>
      </c>
      <c r="N4" s="501"/>
      <c r="O4" s="501" t="s">
        <v>160</v>
      </c>
      <c r="P4" s="497" t="s">
        <v>154</v>
      </c>
      <c r="Q4" s="498"/>
      <c r="R4" s="498"/>
      <c r="S4" s="499"/>
      <c r="T4" s="501" t="s">
        <v>158</v>
      </c>
      <c r="U4" s="497" t="s">
        <v>154</v>
      </c>
      <c r="V4" s="498"/>
      <c r="W4" s="498"/>
      <c r="X4" s="499"/>
      <c r="Y4" s="501" t="s">
        <v>158</v>
      </c>
      <c r="Z4" s="497" t="s">
        <v>154</v>
      </c>
      <c r="AA4" s="498"/>
      <c r="AB4" s="498"/>
      <c r="AC4" s="499"/>
      <c r="AD4" s="501" t="s">
        <v>158</v>
      </c>
      <c r="AE4" s="497" t="s">
        <v>154</v>
      </c>
      <c r="AF4" s="498"/>
      <c r="AG4" s="498"/>
      <c r="AH4" s="499"/>
      <c r="AI4" s="501" t="s">
        <v>158</v>
      </c>
      <c r="AJ4" s="497" t="s">
        <v>154</v>
      </c>
      <c r="AK4" s="498"/>
      <c r="AL4" s="498"/>
      <c r="AM4" s="499"/>
      <c r="AN4" s="501" t="s">
        <v>158</v>
      </c>
      <c r="AO4" s="497" t="s">
        <v>154</v>
      </c>
      <c r="AP4" s="498"/>
      <c r="AQ4" s="498"/>
      <c r="AR4" s="499"/>
      <c r="AS4" s="501" t="s">
        <v>158</v>
      </c>
      <c r="AT4" s="497" t="s">
        <v>154</v>
      </c>
      <c r="AU4" s="498"/>
      <c r="AV4" s="498"/>
      <c r="AW4" s="499"/>
      <c r="AX4" s="501" t="s">
        <v>158</v>
      </c>
    </row>
    <row r="5" spans="1:50" ht="14.25" x14ac:dyDescent="0.2">
      <c r="A5" s="77"/>
      <c r="B5" s="501"/>
      <c r="C5" s="501"/>
      <c r="D5" s="501"/>
      <c r="E5" s="501" t="s">
        <v>150</v>
      </c>
      <c r="F5" s="501"/>
      <c r="G5" s="501"/>
      <c r="H5" s="503"/>
      <c r="I5" s="505" t="s">
        <v>150</v>
      </c>
      <c r="J5" s="505"/>
      <c r="K5" s="505"/>
      <c r="L5" s="518"/>
      <c r="M5" s="523"/>
      <c r="N5" s="501"/>
      <c r="O5" s="501"/>
      <c r="P5" s="497" t="s">
        <v>155</v>
      </c>
      <c r="Q5" s="498"/>
      <c r="R5" s="498"/>
      <c r="S5" s="499"/>
      <c r="T5" s="501"/>
      <c r="U5" s="497" t="s">
        <v>155</v>
      </c>
      <c r="V5" s="498"/>
      <c r="W5" s="498"/>
      <c r="X5" s="499"/>
      <c r="Y5" s="501"/>
      <c r="Z5" s="497" t="s">
        <v>155</v>
      </c>
      <c r="AA5" s="498"/>
      <c r="AB5" s="498"/>
      <c r="AC5" s="499"/>
      <c r="AD5" s="501"/>
      <c r="AE5" s="497" t="s">
        <v>155</v>
      </c>
      <c r="AF5" s="498"/>
      <c r="AG5" s="498"/>
      <c r="AH5" s="499"/>
      <c r="AI5" s="501"/>
      <c r="AJ5" s="497" t="s">
        <v>155</v>
      </c>
      <c r="AK5" s="498"/>
      <c r="AL5" s="498"/>
      <c r="AM5" s="499"/>
      <c r="AN5" s="501"/>
      <c r="AO5" s="497" t="s">
        <v>155</v>
      </c>
      <c r="AP5" s="498"/>
      <c r="AQ5" s="498"/>
      <c r="AR5" s="499"/>
      <c r="AS5" s="501"/>
      <c r="AT5" s="497" t="s">
        <v>155</v>
      </c>
      <c r="AU5" s="498"/>
      <c r="AV5" s="498"/>
      <c r="AW5" s="499"/>
      <c r="AX5" s="501"/>
    </row>
    <row r="6" spans="1:50" ht="14.25" x14ac:dyDescent="0.2">
      <c r="A6" s="75"/>
      <c r="B6" s="501"/>
      <c r="C6" s="501"/>
      <c r="D6" s="501"/>
      <c r="E6" s="202" t="s">
        <v>152</v>
      </c>
      <c r="F6" s="202" t="s">
        <v>153</v>
      </c>
      <c r="G6" s="202" t="s">
        <v>156</v>
      </c>
      <c r="H6" s="504"/>
      <c r="I6" s="206" t="s">
        <v>152</v>
      </c>
      <c r="J6" s="206" t="s">
        <v>153</v>
      </c>
      <c r="K6" s="206" t="s">
        <v>156</v>
      </c>
      <c r="L6" s="519"/>
      <c r="M6" s="524"/>
      <c r="N6" s="501"/>
      <c r="O6" s="501"/>
      <c r="P6" s="202" t="s">
        <v>152</v>
      </c>
      <c r="Q6" s="202" t="s">
        <v>153</v>
      </c>
      <c r="R6" s="202" t="s">
        <v>156</v>
      </c>
      <c r="S6" s="202" t="s">
        <v>170</v>
      </c>
      <c r="T6" s="501"/>
      <c r="U6" s="202" t="s">
        <v>152</v>
      </c>
      <c r="V6" s="202" t="s">
        <v>153</v>
      </c>
      <c r="W6" s="202" t="s">
        <v>156</v>
      </c>
      <c r="X6" s="202" t="s">
        <v>170</v>
      </c>
      <c r="Y6" s="501"/>
      <c r="Z6" s="202" t="s">
        <v>152</v>
      </c>
      <c r="AA6" s="202" t="s">
        <v>153</v>
      </c>
      <c r="AB6" s="202" t="s">
        <v>156</v>
      </c>
      <c r="AC6" s="202" t="s">
        <v>170</v>
      </c>
      <c r="AD6" s="501"/>
      <c r="AE6" s="202" t="s">
        <v>152</v>
      </c>
      <c r="AF6" s="202" t="s">
        <v>153</v>
      </c>
      <c r="AG6" s="202" t="s">
        <v>156</v>
      </c>
      <c r="AH6" s="202" t="s">
        <v>170</v>
      </c>
      <c r="AI6" s="501"/>
      <c r="AJ6" s="202" t="s">
        <v>152</v>
      </c>
      <c r="AK6" s="202" t="s">
        <v>153</v>
      </c>
      <c r="AL6" s="202" t="s">
        <v>156</v>
      </c>
      <c r="AM6" s="202" t="s">
        <v>170</v>
      </c>
      <c r="AN6" s="501"/>
      <c r="AO6" s="202" t="s">
        <v>152</v>
      </c>
      <c r="AP6" s="202" t="s">
        <v>153</v>
      </c>
      <c r="AQ6" s="202" t="s">
        <v>156</v>
      </c>
      <c r="AR6" s="202" t="s">
        <v>170</v>
      </c>
      <c r="AS6" s="501"/>
      <c r="AT6" s="202" t="s">
        <v>152</v>
      </c>
      <c r="AU6" s="202" t="s">
        <v>153</v>
      </c>
      <c r="AV6" s="202" t="s">
        <v>156</v>
      </c>
      <c r="AW6" s="202" t="s">
        <v>170</v>
      </c>
      <c r="AX6" s="501"/>
    </row>
    <row r="7" spans="1:50" ht="14.25" x14ac:dyDescent="0.2">
      <c r="A7" s="77"/>
      <c r="B7" s="521" t="s">
        <v>139</v>
      </c>
      <c r="C7" s="201">
        <v>1</v>
      </c>
      <c r="D7" s="201"/>
      <c r="E7" s="170"/>
      <c r="F7" s="201"/>
      <c r="G7" s="203"/>
      <c r="H7" s="500" t="e">
        <f>AVERAGE(G7:G21)</f>
        <v>#DIV/0!</v>
      </c>
      <c r="I7" s="172" t="e">
        <f>AVERAGE(P7,U7,Z7,AE7,AJ7,AO7,AT7)</f>
        <v>#DIV/0!</v>
      </c>
      <c r="J7" s="172" t="e">
        <f>AVERAGE(Q7,V7,AA7,AF7,AK7,AP7,AU7)</f>
        <v>#DIV/0!</v>
      </c>
      <c r="K7" s="173" t="e">
        <f>AVERAGE(R7,W7,AB7,AG7,AL7,AQ7,AV7)</f>
        <v>#DIV/0!</v>
      </c>
      <c r="L7" s="525" t="e">
        <f>AVERAGE(K7:K21)</f>
        <v>#DIV/0!</v>
      </c>
      <c r="M7" s="172" t="e">
        <f>RANK(K7, K$7:K$21)</f>
        <v>#DIV/0!</v>
      </c>
      <c r="N7" s="501"/>
      <c r="O7" s="501"/>
      <c r="P7" s="170"/>
      <c r="Q7" s="170"/>
      <c r="R7" s="203"/>
      <c r="S7" s="201" t="e">
        <f>RANK(R7, R$7:R$21)</f>
        <v>#N/A</v>
      </c>
      <c r="T7" s="500" t="e">
        <f>AVERAGE(R7:R21)</f>
        <v>#DIV/0!</v>
      </c>
      <c r="U7" s="170"/>
      <c r="V7" s="170"/>
      <c r="W7" s="203"/>
      <c r="X7" s="201" t="e">
        <f>RANK(W7, W$7:W$21)</f>
        <v>#N/A</v>
      </c>
      <c r="Y7" s="500" t="e">
        <f>AVERAGE(W7:W21)</f>
        <v>#DIV/0!</v>
      </c>
      <c r="Z7" s="201"/>
      <c r="AA7" s="170"/>
      <c r="AB7" s="203"/>
      <c r="AC7" s="201"/>
      <c r="AD7" s="500" t="e">
        <f>AVERAGE(AB7:AB21)</f>
        <v>#DIV/0!</v>
      </c>
      <c r="AE7" s="170"/>
      <c r="AF7" s="170"/>
      <c r="AG7" s="203"/>
      <c r="AH7" s="201"/>
      <c r="AI7" s="500" t="e">
        <f>AVERAGE(AG7:AG21)</f>
        <v>#DIV/0!</v>
      </c>
      <c r="AJ7" s="201"/>
      <c r="AK7" s="170"/>
      <c r="AL7" s="203"/>
      <c r="AM7" s="201"/>
      <c r="AN7" s="500" t="e">
        <f>AVERAGE(AL7:AL21)</f>
        <v>#DIV/0!</v>
      </c>
      <c r="AO7" s="201"/>
      <c r="AP7" s="170"/>
      <c r="AQ7" s="203"/>
      <c r="AR7" s="201"/>
      <c r="AS7" s="500" t="e">
        <f>AVERAGE(AQ7:AQ21)</f>
        <v>#DIV/0!</v>
      </c>
      <c r="AT7" s="201"/>
      <c r="AU7" s="170"/>
      <c r="AV7" s="203"/>
      <c r="AW7" s="201"/>
      <c r="AX7" s="500" t="e">
        <f>AVERAGE(AV7:AV21)</f>
        <v>#DIV/0!</v>
      </c>
    </row>
    <row r="8" spans="1:50" ht="15" customHeight="1" x14ac:dyDescent="0.2">
      <c r="A8" s="77"/>
      <c r="B8" s="506"/>
      <c r="C8" s="201">
        <v>2</v>
      </c>
      <c r="D8" s="201"/>
      <c r="E8" s="170"/>
      <c r="F8" s="201"/>
      <c r="G8" s="203"/>
      <c r="H8" s="500"/>
      <c r="I8" s="172" t="e">
        <f t="shared" ref="I8:K16" si="0">AVERAGE(P8,U8,Z8,AE8,AJ8,AO8,AT8)</f>
        <v>#DIV/0!</v>
      </c>
      <c r="J8" s="172" t="e">
        <f t="shared" si="0"/>
        <v>#DIV/0!</v>
      </c>
      <c r="K8" s="173" t="e">
        <f t="shared" si="0"/>
        <v>#DIV/0!</v>
      </c>
      <c r="L8" s="525"/>
      <c r="M8" s="172" t="e">
        <f t="shared" ref="M8:M21" si="1">RANK(K8, K$7:K$21)</f>
        <v>#DIV/0!</v>
      </c>
      <c r="N8" s="501"/>
      <c r="O8" s="501"/>
      <c r="P8" s="170"/>
      <c r="Q8" s="170"/>
      <c r="R8" s="203"/>
      <c r="S8" s="201" t="e">
        <f t="shared" ref="S8:S21" si="2">RANK(R8, R$7:R$21)</f>
        <v>#N/A</v>
      </c>
      <c r="T8" s="500"/>
      <c r="U8" s="170"/>
      <c r="V8" s="170"/>
      <c r="W8" s="203"/>
      <c r="X8" s="201" t="e">
        <f t="shared" ref="X8:X21" si="3">RANK(W8, W$7:W$21)</f>
        <v>#N/A</v>
      </c>
      <c r="Y8" s="500"/>
      <c r="Z8" s="201"/>
      <c r="AA8" s="170"/>
      <c r="AB8" s="203"/>
      <c r="AC8" s="201"/>
      <c r="AD8" s="500"/>
      <c r="AE8" s="170"/>
      <c r="AF8" s="170"/>
      <c r="AG8" s="203"/>
      <c r="AH8" s="201"/>
      <c r="AI8" s="500"/>
      <c r="AJ8" s="201"/>
      <c r="AK8" s="170"/>
      <c r="AL8" s="203"/>
      <c r="AM8" s="201"/>
      <c r="AN8" s="500"/>
      <c r="AO8" s="201"/>
      <c r="AP8" s="170"/>
      <c r="AQ8" s="203"/>
      <c r="AR8" s="201"/>
      <c r="AS8" s="500"/>
      <c r="AT8" s="201"/>
      <c r="AU8" s="170"/>
      <c r="AV8" s="203"/>
      <c r="AW8" s="201"/>
      <c r="AX8" s="500"/>
    </row>
    <row r="9" spans="1:50" ht="14.25" x14ac:dyDescent="0.2">
      <c r="A9" s="77"/>
      <c r="B9" s="506"/>
      <c r="C9" s="201">
        <v>3</v>
      </c>
      <c r="D9" s="201"/>
      <c r="E9" s="170"/>
      <c r="F9" s="201"/>
      <c r="G9" s="203"/>
      <c r="H9" s="500"/>
      <c r="I9" s="172" t="e">
        <f t="shared" si="0"/>
        <v>#DIV/0!</v>
      </c>
      <c r="J9" s="172" t="e">
        <f t="shared" si="0"/>
        <v>#DIV/0!</v>
      </c>
      <c r="K9" s="173" t="e">
        <f t="shared" si="0"/>
        <v>#DIV/0!</v>
      </c>
      <c r="L9" s="525"/>
      <c r="M9" s="172" t="e">
        <f t="shared" si="1"/>
        <v>#DIV/0!</v>
      </c>
      <c r="N9" s="501"/>
      <c r="O9" s="501"/>
      <c r="P9" s="170"/>
      <c r="Q9" s="170"/>
      <c r="R9" s="203"/>
      <c r="S9" s="201" t="e">
        <f t="shared" si="2"/>
        <v>#N/A</v>
      </c>
      <c r="T9" s="500"/>
      <c r="U9" s="170"/>
      <c r="V9" s="170"/>
      <c r="W9" s="203"/>
      <c r="X9" s="201" t="e">
        <f t="shared" si="3"/>
        <v>#N/A</v>
      </c>
      <c r="Y9" s="500"/>
      <c r="Z9" s="201"/>
      <c r="AA9" s="170"/>
      <c r="AB9" s="203"/>
      <c r="AC9" s="201"/>
      <c r="AD9" s="500"/>
      <c r="AE9" s="170"/>
      <c r="AF9" s="170"/>
      <c r="AG9" s="203"/>
      <c r="AH9" s="201"/>
      <c r="AI9" s="500"/>
      <c r="AJ9" s="201"/>
      <c r="AK9" s="170"/>
      <c r="AL9" s="203"/>
      <c r="AM9" s="201"/>
      <c r="AN9" s="500"/>
      <c r="AO9" s="201"/>
      <c r="AP9" s="170"/>
      <c r="AQ9" s="203"/>
      <c r="AR9" s="201"/>
      <c r="AS9" s="500"/>
      <c r="AT9" s="201"/>
      <c r="AU9" s="170"/>
      <c r="AV9" s="203"/>
      <c r="AW9" s="201"/>
      <c r="AX9" s="500"/>
    </row>
    <row r="10" spans="1:50" ht="14.25" x14ac:dyDescent="0.2">
      <c r="A10" s="77"/>
      <c r="B10" s="506"/>
      <c r="C10" s="201">
        <v>4</v>
      </c>
      <c r="D10" s="201"/>
      <c r="E10" s="170"/>
      <c r="F10" s="201"/>
      <c r="G10" s="203"/>
      <c r="H10" s="500"/>
      <c r="I10" s="172" t="e">
        <f t="shared" si="0"/>
        <v>#DIV/0!</v>
      </c>
      <c r="J10" s="172" t="e">
        <f t="shared" si="0"/>
        <v>#DIV/0!</v>
      </c>
      <c r="K10" s="173" t="e">
        <f t="shared" si="0"/>
        <v>#DIV/0!</v>
      </c>
      <c r="L10" s="525"/>
      <c r="M10" s="172" t="e">
        <f t="shared" si="1"/>
        <v>#DIV/0!</v>
      </c>
      <c r="N10" s="501"/>
      <c r="O10" s="501"/>
      <c r="P10" s="170"/>
      <c r="Q10" s="170"/>
      <c r="R10" s="203"/>
      <c r="S10" s="201" t="e">
        <f t="shared" si="2"/>
        <v>#N/A</v>
      </c>
      <c r="T10" s="500"/>
      <c r="U10" s="170"/>
      <c r="V10" s="170"/>
      <c r="W10" s="203"/>
      <c r="X10" s="201" t="e">
        <f t="shared" si="3"/>
        <v>#N/A</v>
      </c>
      <c r="Y10" s="500"/>
      <c r="Z10" s="201"/>
      <c r="AA10" s="170"/>
      <c r="AB10" s="203"/>
      <c r="AC10" s="201"/>
      <c r="AD10" s="500"/>
      <c r="AE10" s="170"/>
      <c r="AF10" s="170"/>
      <c r="AG10" s="203"/>
      <c r="AH10" s="201"/>
      <c r="AI10" s="500"/>
      <c r="AJ10" s="201"/>
      <c r="AK10" s="170"/>
      <c r="AL10" s="203"/>
      <c r="AM10" s="201"/>
      <c r="AN10" s="500"/>
      <c r="AO10" s="201"/>
      <c r="AP10" s="170"/>
      <c r="AQ10" s="203"/>
      <c r="AR10" s="201"/>
      <c r="AS10" s="500"/>
      <c r="AT10" s="201"/>
      <c r="AU10" s="170"/>
      <c r="AV10" s="203"/>
      <c r="AW10" s="201"/>
      <c r="AX10" s="500"/>
    </row>
    <row r="11" spans="1:50" ht="14.25" x14ac:dyDescent="0.2">
      <c r="A11" s="77"/>
      <c r="B11" s="506"/>
      <c r="C11" s="201">
        <v>5</v>
      </c>
      <c r="D11" s="201"/>
      <c r="E11" s="170"/>
      <c r="F11" s="201"/>
      <c r="G11" s="203"/>
      <c r="H11" s="500"/>
      <c r="I11" s="172" t="e">
        <f t="shared" si="0"/>
        <v>#DIV/0!</v>
      </c>
      <c r="J11" s="172" t="e">
        <f t="shared" si="0"/>
        <v>#DIV/0!</v>
      </c>
      <c r="K11" s="173" t="e">
        <f t="shared" si="0"/>
        <v>#DIV/0!</v>
      </c>
      <c r="L11" s="525"/>
      <c r="M11" s="172" t="e">
        <f t="shared" si="1"/>
        <v>#DIV/0!</v>
      </c>
      <c r="N11" s="501"/>
      <c r="O11" s="501"/>
      <c r="P11" s="170"/>
      <c r="Q11" s="170"/>
      <c r="R11" s="203"/>
      <c r="S11" s="201" t="e">
        <f t="shared" si="2"/>
        <v>#N/A</v>
      </c>
      <c r="T11" s="500"/>
      <c r="U11" s="170"/>
      <c r="V11" s="170"/>
      <c r="W11" s="203"/>
      <c r="X11" s="201" t="e">
        <f t="shared" si="3"/>
        <v>#N/A</v>
      </c>
      <c r="Y11" s="500"/>
      <c r="Z11" s="201"/>
      <c r="AA11" s="170"/>
      <c r="AB11" s="203"/>
      <c r="AC11" s="201"/>
      <c r="AD11" s="500"/>
      <c r="AE11" s="170"/>
      <c r="AF11" s="170"/>
      <c r="AG11" s="203"/>
      <c r="AH11" s="201"/>
      <c r="AI11" s="500"/>
      <c r="AJ11" s="201"/>
      <c r="AK11" s="170"/>
      <c r="AL11" s="203"/>
      <c r="AM11" s="201"/>
      <c r="AN11" s="500"/>
      <c r="AO11" s="201"/>
      <c r="AP11" s="170"/>
      <c r="AQ11" s="203"/>
      <c r="AR11" s="201"/>
      <c r="AS11" s="500"/>
      <c r="AT11" s="201"/>
      <c r="AU11" s="170"/>
      <c r="AV11" s="203"/>
      <c r="AW11" s="201"/>
      <c r="AX11" s="500"/>
    </row>
    <row r="12" spans="1:50" ht="14.25" x14ac:dyDescent="0.2">
      <c r="A12" s="77"/>
      <c r="B12" s="506"/>
      <c r="C12" s="201">
        <v>6</v>
      </c>
      <c r="D12" s="201"/>
      <c r="E12" s="170"/>
      <c r="F12" s="201"/>
      <c r="G12" s="203"/>
      <c r="H12" s="500"/>
      <c r="I12" s="172" t="e">
        <f t="shared" si="0"/>
        <v>#DIV/0!</v>
      </c>
      <c r="J12" s="172" t="e">
        <f t="shared" si="0"/>
        <v>#DIV/0!</v>
      </c>
      <c r="K12" s="173" t="e">
        <f t="shared" si="0"/>
        <v>#DIV/0!</v>
      </c>
      <c r="L12" s="525"/>
      <c r="M12" s="172" t="e">
        <f t="shared" si="1"/>
        <v>#DIV/0!</v>
      </c>
      <c r="N12" s="501"/>
      <c r="O12" s="501"/>
      <c r="P12" s="170"/>
      <c r="Q12" s="170"/>
      <c r="R12" s="203"/>
      <c r="S12" s="201" t="e">
        <f t="shared" si="2"/>
        <v>#N/A</v>
      </c>
      <c r="T12" s="500"/>
      <c r="U12" s="170"/>
      <c r="V12" s="170"/>
      <c r="W12" s="203"/>
      <c r="X12" s="201" t="e">
        <f t="shared" si="3"/>
        <v>#N/A</v>
      </c>
      <c r="Y12" s="500"/>
      <c r="Z12" s="201"/>
      <c r="AA12" s="170"/>
      <c r="AB12" s="203"/>
      <c r="AC12" s="201"/>
      <c r="AD12" s="500"/>
      <c r="AE12" s="170"/>
      <c r="AF12" s="170"/>
      <c r="AG12" s="203"/>
      <c r="AH12" s="201"/>
      <c r="AI12" s="500"/>
      <c r="AJ12" s="201"/>
      <c r="AK12" s="170"/>
      <c r="AL12" s="203"/>
      <c r="AM12" s="201"/>
      <c r="AN12" s="500"/>
      <c r="AO12" s="201"/>
      <c r="AP12" s="170"/>
      <c r="AQ12" s="203"/>
      <c r="AR12" s="201"/>
      <c r="AS12" s="500"/>
      <c r="AT12" s="201"/>
      <c r="AU12" s="170"/>
      <c r="AV12" s="203"/>
      <c r="AW12" s="201"/>
      <c r="AX12" s="500"/>
    </row>
    <row r="13" spans="1:50" ht="14.25" x14ac:dyDescent="0.2">
      <c r="A13" s="77"/>
      <c r="B13" s="506"/>
      <c r="C13" s="201">
        <v>7</v>
      </c>
      <c r="D13" s="201"/>
      <c r="E13" s="170"/>
      <c r="F13" s="201"/>
      <c r="G13" s="203"/>
      <c r="H13" s="500"/>
      <c r="I13" s="172" t="e">
        <f t="shared" si="0"/>
        <v>#DIV/0!</v>
      </c>
      <c r="J13" s="172" t="e">
        <f t="shared" si="0"/>
        <v>#DIV/0!</v>
      </c>
      <c r="K13" s="173" t="e">
        <f t="shared" si="0"/>
        <v>#DIV/0!</v>
      </c>
      <c r="L13" s="525"/>
      <c r="M13" s="172" t="e">
        <f t="shared" si="1"/>
        <v>#DIV/0!</v>
      </c>
      <c r="N13" s="501"/>
      <c r="O13" s="501"/>
      <c r="P13" s="170"/>
      <c r="Q13" s="170"/>
      <c r="R13" s="203"/>
      <c r="S13" s="201" t="e">
        <f t="shared" si="2"/>
        <v>#N/A</v>
      </c>
      <c r="T13" s="500"/>
      <c r="U13" s="170"/>
      <c r="V13" s="170"/>
      <c r="W13" s="203"/>
      <c r="X13" s="201" t="e">
        <f t="shared" si="3"/>
        <v>#N/A</v>
      </c>
      <c r="Y13" s="500"/>
      <c r="Z13" s="201"/>
      <c r="AA13" s="170"/>
      <c r="AB13" s="203"/>
      <c r="AC13" s="201"/>
      <c r="AD13" s="500"/>
      <c r="AE13" s="170"/>
      <c r="AF13" s="170"/>
      <c r="AG13" s="203"/>
      <c r="AH13" s="201"/>
      <c r="AI13" s="500"/>
      <c r="AJ13" s="201"/>
      <c r="AK13" s="170"/>
      <c r="AL13" s="203"/>
      <c r="AM13" s="201"/>
      <c r="AN13" s="500"/>
      <c r="AO13" s="201"/>
      <c r="AP13" s="170"/>
      <c r="AQ13" s="203"/>
      <c r="AR13" s="201"/>
      <c r="AS13" s="500"/>
      <c r="AT13" s="201"/>
      <c r="AU13" s="170"/>
      <c r="AV13" s="203"/>
      <c r="AW13" s="201"/>
      <c r="AX13" s="500"/>
    </row>
    <row r="14" spans="1:50" ht="14.25" x14ac:dyDescent="0.2">
      <c r="A14" s="77"/>
      <c r="B14" s="506"/>
      <c r="C14" s="201">
        <v>8</v>
      </c>
      <c r="D14" s="201"/>
      <c r="E14" s="170"/>
      <c r="F14" s="201"/>
      <c r="G14" s="203"/>
      <c r="H14" s="500"/>
      <c r="I14" s="172" t="e">
        <f t="shared" si="0"/>
        <v>#DIV/0!</v>
      </c>
      <c r="J14" s="172" t="e">
        <f t="shared" si="0"/>
        <v>#DIV/0!</v>
      </c>
      <c r="K14" s="173" t="e">
        <f t="shared" si="0"/>
        <v>#DIV/0!</v>
      </c>
      <c r="L14" s="525"/>
      <c r="M14" s="172" t="e">
        <f t="shared" si="1"/>
        <v>#DIV/0!</v>
      </c>
      <c r="N14" s="501"/>
      <c r="O14" s="501"/>
      <c r="P14" s="170"/>
      <c r="Q14" s="170"/>
      <c r="R14" s="203"/>
      <c r="S14" s="201" t="e">
        <f t="shared" si="2"/>
        <v>#N/A</v>
      </c>
      <c r="T14" s="500"/>
      <c r="U14" s="170"/>
      <c r="V14" s="170"/>
      <c r="W14" s="203"/>
      <c r="X14" s="201" t="e">
        <f t="shared" si="3"/>
        <v>#N/A</v>
      </c>
      <c r="Y14" s="500"/>
      <c r="Z14" s="201"/>
      <c r="AA14" s="170"/>
      <c r="AB14" s="203"/>
      <c r="AC14" s="201"/>
      <c r="AD14" s="500"/>
      <c r="AE14" s="170"/>
      <c r="AF14" s="170"/>
      <c r="AG14" s="203"/>
      <c r="AH14" s="201"/>
      <c r="AI14" s="500"/>
      <c r="AJ14" s="201"/>
      <c r="AK14" s="170"/>
      <c r="AL14" s="203"/>
      <c r="AM14" s="201"/>
      <c r="AN14" s="500"/>
      <c r="AO14" s="201"/>
      <c r="AP14" s="170"/>
      <c r="AQ14" s="203"/>
      <c r="AR14" s="201"/>
      <c r="AS14" s="500"/>
      <c r="AT14" s="201"/>
      <c r="AU14" s="170"/>
      <c r="AV14" s="203"/>
      <c r="AW14" s="201"/>
      <c r="AX14" s="500"/>
    </row>
    <row r="15" spans="1:50" ht="14.25" x14ac:dyDescent="0.2">
      <c r="A15" s="77"/>
      <c r="B15" s="506"/>
      <c r="C15" s="201">
        <v>9</v>
      </c>
      <c r="D15" s="201"/>
      <c r="E15" s="170"/>
      <c r="F15" s="201"/>
      <c r="G15" s="203"/>
      <c r="H15" s="500"/>
      <c r="I15" s="172" t="e">
        <f t="shared" si="0"/>
        <v>#DIV/0!</v>
      </c>
      <c r="J15" s="172" t="e">
        <f t="shared" si="0"/>
        <v>#DIV/0!</v>
      </c>
      <c r="K15" s="173" t="e">
        <f t="shared" si="0"/>
        <v>#DIV/0!</v>
      </c>
      <c r="L15" s="525"/>
      <c r="M15" s="172" t="e">
        <f t="shared" si="1"/>
        <v>#DIV/0!</v>
      </c>
      <c r="N15" s="501"/>
      <c r="O15" s="501"/>
      <c r="P15" s="170"/>
      <c r="Q15" s="170"/>
      <c r="R15" s="203"/>
      <c r="S15" s="201" t="e">
        <f t="shared" si="2"/>
        <v>#N/A</v>
      </c>
      <c r="T15" s="500"/>
      <c r="U15" s="170"/>
      <c r="V15" s="170"/>
      <c r="W15" s="203"/>
      <c r="X15" s="201" t="e">
        <f t="shared" si="3"/>
        <v>#N/A</v>
      </c>
      <c r="Y15" s="500"/>
      <c r="Z15" s="201"/>
      <c r="AA15" s="170"/>
      <c r="AB15" s="203"/>
      <c r="AC15" s="201"/>
      <c r="AD15" s="500"/>
      <c r="AE15" s="170"/>
      <c r="AF15" s="170"/>
      <c r="AG15" s="203"/>
      <c r="AH15" s="201"/>
      <c r="AI15" s="500"/>
      <c r="AJ15" s="201"/>
      <c r="AK15" s="170"/>
      <c r="AL15" s="203"/>
      <c r="AM15" s="201"/>
      <c r="AN15" s="500"/>
      <c r="AO15" s="201"/>
      <c r="AP15" s="170"/>
      <c r="AQ15" s="203"/>
      <c r="AR15" s="201"/>
      <c r="AS15" s="500"/>
      <c r="AT15" s="201"/>
      <c r="AU15" s="170"/>
      <c r="AV15" s="203"/>
      <c r="AW15" s="201"/>
      <c r="AX15" s="500"/>
    </row>
    <row r="16" spans="1:50" ht="14.25" x14ac:dyDescent="0.2">
      <c r="A16" s="77"/>
      <c r="B16" s="506"/>
      <c r="C16" s="201">
        <v>10</v>
      </c>
      <c r="D16" s="201"/>
      <c r="E16" s="170"/>
      <c r="F16" s="201"/>
      <c r="G16" s="203"/>
      <c r="H16" s="500"/>
      <c r="I16" s="172" t="e">
        <f t="shared" si="0"/>
        <v>#DIV/0!</v>
      </c>
      <c r="J16" s="172" t="e">
        <f t="shared" si="0"/>
        <v>#DIV/0!</v>
      </c>
      <c r="K16" s="173" t="e">
        <f t="shared" si="0"/>
        <v>#DIV/0!</v>
      </c>
      <c r="L16" s="525"/>
      <c r="M16" s="172" t="e">
        <f t="shared" si="1"/>
        <v>#DIV/0!</v>
      </c>
      <c r="N16" s="501"/>
      <c r="O16" s="501"/>
      <c r="P16" s="170"/>
      <c r="Q16" s="170"/>
      <c r="R16" s="203"/>
      <c r="S16" s="201" t="e">
        <f t="shared" si="2"/>
        <v>#N/A</v>
      </c>
      <c r="T16" s="500"/>
      <c r="U16" s="170"/>
      <c r="V16" s="170"/>
      <c r="W16" s="203"/>
      <c r="X16" s="201" t="e">
        <f t="shared" si="3"/>
        <v>#N/A</v>
      </c>
      <c r="Y16" s="500"/>
      <c r="Z16" s="201"/>
      <c r="AA16" s="170"/>
      <c r="AB16" s="203"/>
      <c r="AC16" s="201"/>
      <c r="AD16" s="500"/>
      <c r="AE16" s="170"/>
      <c r="AF16" s="170"/>
      <c r="AG16" s="203"/>
      <c r="AH16" s="201"/>
      <c r="AI16" s="500"/>
      <c r="AJ16" s="201"/>
      <c r="AK16" s="170"/>
      <c r="AL16" s="203"/>
      <c r="AM16" s="201"/>
      <c r="AN16" s="500"/>
      <c r="AO16" s="201"/>
      <c r="AP16" s="170"/>
      <c r="AQ16" s="203"/>
      <c r="AR16" s="201"/>
      <c r="AS16" s="500"/>
      <c r="AT16" s="201"/>
      <c r="AU16" s="170"/>
      <c r="AV16" s="203"/>
      <c r="AW16" s="201"/>
      <c r="AX16" s="500"/>
    </row>
    <row r="17" spans="2:50" x14ac:dyDescent="0.2">
      <c r="B17" s="506"/>
      <c r="C17" s="201">
        <v>11</v>
      </c>
      <c r="D17" s="201"/>
      <c r="E17" s="201"/>
      <c r="F17" s="201"/>
      <c r="G17" s="201"/>
      <c r="H17" s="500"/>
      <c r="I17" s="172"/>
      <c r="J17" s="172"/>
      <c r="K17" s="172"/>
      <c r="L17" s="525"/>
      <c r="M17" s="172" t="e">
        <f t="shared" si="1"/>
        <v>#DIV/0!</v>
      </c>
      <c r="N17" s="501"/>
      <c r="O17" s="501"/>
      <c r="P17" s="201"/>
      <c r="Q17" s="201"/>
      <c r="R17" s="201"/>
      <c r="S17" s="201" t="e">
        <f t="shared" si="2"/>
        <v>#N/A</v>
      </c>
      <c r="T17" s="500"/>
      <c r="U17" s="201"/>
      <c r="V17" s="201"/>
      <c r="W17" s="201"/>
      <c r="X17" s="201" t="e">
        <f t="shared" si="3"/>
        <v>#N/A</v>
      </c>
      <c r="Y17" s="500"/>
      <c r="Z17" s="201"/>
      <c r="AA17" s="201"/>
      <c r="AB17" s="201"/>
      <c r="AC17" s="201"/>
      <c r="AD17" s="500"/>
      <c r="AE17" s="201"/>
      <c r="AF17" s="201"/>
      <c r="AG17" s="201"/>
      <c r="AH17" s="201"/>
      <c r="AI17" s="500"/>
      <c r="AJ17" s="201"/>
      <c r="AK17" s="201"/>
      <c r="AL17" s="201"/>
      <c r="AM17" s="201"/>
      <c r="AN17" s="500"/>
      <c r="AO17" s="201"/>
      <c r="AP17" s="201"/>
      <c r="AQ17" s="201"/>
      <c r="AR17" s="201"/>
      <c r="AS17" s="500"/>
      <c r="AT17" s="201"/>
      <c r="AU17" s="201"/>
      <c r="AV17" s="201"/>
      <c r="AW17" s="201"/>
      <c r="AX17" s="500"/>
    </row>
    <row r="18" spans="2:50" x14ac:dyDescent="0.2">
      <c r="B18" s="506"/>
      <c r="C18" s="201">
        <v>12</v>
      </c>
      <c r="D18" s="201"/>
      <c r="E18" s="201"/>
      <c r="F18" s="201"/>
      <c r="G18" s="201"/>
      <c r="H18" s="500"/>
      <c r="I18" s="172"/>
      <c r="J18" s="172"/>
      <c r="K18" s="172"/>
      <c r="L18" s="525"/>
      <c r="M18" s="172" t="e">
        <f t="shared" si="1"/>
        <v>#DIV/0!</v>
      </c>
      <c r="N18" s="501"/>
      <c r="O18" s="501"/>
      <c r="P18" s="201"/>
      <c r="Q18" s="201"/>
      <c r="R18" s="201"/>
      <c r="S18" s="201" t="e">
        <f t="shared" si="2"/>
        <v>#N/A</v>
      </c>
      <c r="T18" s="500"/>
      <c r="U18" s="201"/>
      <c r="V18" s="201"/>
      <c r="W18" s="201"/>
      <c r="X18" s="201" t="e">
        <f t="shared" si="3"/>
        <v>#N/A</v>
      </c>
      <c r="Y18" s="500"/>
      <c r="Z18" s="201"/>
      <c r="AA18" s="201"/>
      <c r="AB18" s="201"/>
      <c r="AC18" s="201"/>
      <c r="AD18" s="500"/>
      <c r="AE18" s="201"/>
      <c r="AF18" s="201"/>
      <c r="AG18" s="201"/>
      <c r="AH18" s="201"/>
      <c r="AI18" s="500"/>
      <c r="AJ18" s="201"/>
      <c r="AK18" s="201"/>
      <c r="AL18" s="201"/>
      <c r="AM18" s="201"/>
      <c r="AN18" s="500"/>
      <c r="AO18" s="201"/>
      <c r="AP18" s="201"/>
      <c r="AQ18" s="201"/>
      <c r="AR18" s="201"/>
      <c r="AS18" s="500"/>
      <c r="AT18" s="201"/>
      <c r="AU18" s="201"/>
      <c r="AV18" s="201"/>
      <c r="AW18" s="201"/>
      <c r="AX18" s="500"/>
    </row>
    <row r="19" spans="2:50" x14ac:dyDescent="0.2">
      <c r="B19" s="506"/>
      <c r="C19" s="201">
        <v>13</v>
      </c>
      <c r="D19" s="201"/>
      <c r="E19" s="201"/>
      <c r="F19" s="201"/>
      <c r="G19" s="201"/>
      <c r="H19" s="500"/>
      <c r="I19" s="172"/>
      <c r="J19" s="172"/>
      <c r="K19" s="172"/>
      <c r="L19" s="525"/>
      <c r="M19" s="172" t="e">
        <f t="shared" si="1"/>
        <v>#DIV/0!</v>
      </c>
      <c r="N19" s="501"/>
      <c r="O19" s="501"/>
      <c r="P19" s="201"/>
      <c r="Q19" s="201"/>
      <c r="R19" s="201"/>
      <c r="S19" s="201" t="e">
        <f t="shared" si="2"/>
        <v>#N/A</v>
      </c>
      <c r="T19" s="500"/>
      <c r="U19" s="201"/>
      <c r="V19" s="201"/>
      <c r="W19" s="201"/>
      <c r="X19" s="201" t="e">
        <f t="shared" si="3"/>
        <v>#N/A</v>
      </c>
      <c r="Y19" s="500"/>
      <c r="Z19" s="201"/>
      <c r="AA19" s="201"/>
      <c r="AB19" s="201"/>
      <c r="AC19" s="201"/>
      <c r="AD19" s="500"/>
      <c r="AE19" s="201"/>
      <c r="AF19" s="201"/>
      <c r="AG19" s="201"/>
      <c r="AH19" s="201"/>
      <c r="AI19" s="500"/>
      <c r="AJ19" s="201"/>
      <c r="AK19" s="201"/>
      <c r="AL19" s="201"/>
      <c r="AM19" s="201"/>
      <c r="AN19" s="500"/>
      <c r="AO19" s="201"/>
      <c r="AP19" s="201"/>
      <c r="AQ19" s="201"/>
      <c r="AR19" s="201"/>
      <c r="AS19" s="500"/>
      <c r="AT19" s="201"/>
      <c r="AU19" s="201"/>
      <c r="AV19" s="201"/>
      <c r="AW19" s="201"/>
      <c r="AX19" s="500"/>
    </row>
    <row r="20" spans="2:50" x14ac:dyDescent="0.2">
      <c r="B20" s="506"/>
      <c r="C20" s="201">
        <v>14</v>
      </c>
      <c r="D20" s="201"/>
      <c r="E20" s="201"/>
      <c r="F20" s="201"/>
      <c r="G20" s="201"/>
      <c r="H20" s="500"/>
      <c r="I20" s="172"/>
      <c r="J20" s="172"/>
      <c r="K20" s="172"/>
      <c r="L20" s="525"/>
      <c r="M20" s="172" t="e">
        <f t="shared" si="1"/>
        <v>#DIV/0!</v>
      </c>
      <c r="N20" s="501"/>
      <c r="O20" s="501"/>
      <c r="P20" s="201"/>
      <c r="Q20" s="201"/>
      <c r="R20" s="201"/>
      <c r="S20" s="201" t="e">
        <f t="shared" si="2"/>
        <v>#N/A</v>
      </c>
      <c r="T20" s="500"/>
      <c r="U20" s="201"/>
      <c r="V20" s="201"/>
      <c r="W20" s="201"/>
      <c r="X20" s="201" t="e">
        <f t="shared" si="3"/>
        <v>#N/A</v>
      </c>
      <c r="Y20" s="500"/>
      <c r="Z20" s="201"/>
      <c r="AA20" s="201"/>
      <c r="AB20" s="201"/>
      <c r="AC20" s="201"/>
      <c r="AD20" s="500"/>
      <c r="AE20" s="201"/>
      <c r="AF20" s="201"/>
      <c r="AG20" s="201"/>
      <c r="AH20" s="201"/>
      <c r="AI20" s="500"/>
      <c r="AJ20" s="201"/>
      <c r="AK20" s="201"/>
      <c r="AL20" s="201"/>
      <c r="AM20" s="201"/>
      <c r="AN20" s="500"/>
      <c r="AO20" s="201"/>
      <c r="AP20" s="201"/>
      <c r="AQ20" s="201"/>
      <c r="AR20" s="201"/>
      <c r="AS20" s="500"/>
      <c r="AT20" s="201"/>
      <c r="AU20" s="201"/>
      <c r="AV20" s="201"/>
      <c r="AW20" s="201"/>
      <c r="AX20" s="500"/>
    </row>
    <row r="21" spans="2:50" x14ac:dyDescent="0.2">
      <c r="B21" s="506"/>
      <c r="C21" s="201">
        <v>15</v>
      </c>
      <c r="D21" s="201"/>
      <c r="E21" s="201"/>
      <c r="F21" s="201"/>
      <c r="G21" s="201"/>
      <c r="H21" s="500"/>
      <c r="I21" s="172"/>
      <c r="J21" s="172"/>
      <c r="K21" s="172"/>
      <c r="L21" s="525"/>
      <c r="M21" s="172" t="e">
        <f t="shared" si="1"/>
        <v>#DIV/0!</v>
      </c>
      <c r="N21" s="501"/>
      <c r="O21" s="501"/>
      <c r="P21" s="201"/>
      <c r="Q21" s="201"/>
      <c r="R21" s="201"/>
      <c r="S21" s="201" t="e">
        <f t="shared" si="2"/>
        <v>#N/A</v>
      </c>
      <c r="T21" s="500"/>
      <c r="U21" s="201"/>
      <c r="V21" s="201"/>
      <c r="W21" s="201"/>
      <c r="X21" s="201" t="e">
        <f t="shared" si="3"/>
        <v>#N/A</v>
      </c>
      <c r="Y21" s="500"/>
      <c r="Z21" s="201"/>
      <c r="AA21" s="201"/>
      <c r="AB21" s="201"/>
      <c r="AC21" s="201"/>
      <c r="AD21" s="500"/>
      <c r="AE21" s="201"/>
      <c r="AF21" s="201"/>
      <c r="AG21" s="201"/>
      <c r="AH21" s="201"/>
      <c r="AI21" s="500"/>
      <c r="AJ21" s="201"/>
      <c r="AK21" s="201"/>
      <c r="AL21" s="201"/>
      <c r="AM21" s="201"/>
      <c r="AN21" s="500"/>
      <c r="AO21" s="201"/>
      <c r="AP21" s="201"/>
      <c r="AQ21" s="201"/>
      <c r="AR21" s="201"/>
      <c r="AS21" s="500"/>
      <c r="AT21" s="201"/>
      <c r="AU21" s="201"/>
      <c r="AV21" s="201"/>
      <c r="AW21" s="201"/>
      <c r="AX21" s="500"/>
    </row>
    <row r="22" spans="2:50" ht="15.75" x14ac:dyDescent="0.2">
      <c r="B22" s="520" t="s">
        <v>169</v>
      </c>
      <c r="C22" s="512"/>
      <c r="D22" s="512"/>
      <c r="E22" s="512"/>
      <c r="F22" s="512"/>
      <c r="G22" s="512"/>
      <c r="H22" s="512"/>
      <c r="I22" s="207"/>
      <c r="J22" s="207"/>
      <c r="K22" s="207"/>
      <c r="L22" s="207"/>
      <c r="M22" s="207"/>
      <c r="N22" s="501" t="s">
        <v>161</v>
      </c>
      <c r="O22" s="514" t="s">
        <v>159</v>
      </c>
      <c r="P22" s="516">
        <v>45874</v>
      </c>
      <c r="Q22" s="506"/>
      <c r="R22" s="506"/>
      <c r="S22" s="506"/>
      <c r="T22" s="506"/>
      <c r="U22" s="516">
        <v>45875</v>
      </c>
      <c r="V22" s="506"/>
      <c r="W22" s="506"/>
      <c r="X22" s="506"/>
      <c r="Y22" s="506"/>
      <c r="Z22" s="516">
        <v>45876</v>
      </c>
      <c r="AA22" s="506"/>
      <c r="AB22" s="506"/>
      <c r="AC22" s="506"/>
      <c r="AD22" s="506"/>
      <c r="AE22" s="516">
        <v>45877</v>
      </c>
      <c r="AF22" s="506"/>
      <c r="AG22" s="506"/>
      <c r="AH22" s="506"/>
      <c r="AI22" s="506"/>
      <c r="AJ22" s="516">
        <v>45878</v>
      </c>
      <c r="AK22" s="506"/>
      <c r="AL22" s="506"/>
      <c r="AM22" s="506"/>
      <c r="AN22" s="506"/>
      <c r="AO22" s="516">
        <v>45879</v>
      </c>
      <c r="AP22" s="506"/>
      <c r="AQ22" s="506"/>
      <c r="AR22" s="506"/>
      <c r="AS22" s="506"/>
      <c r="AT22" s="516">
        <v>45880</v>
      </c>
      <c r="AU22" s="506"/>
      <c r="AV22" s="506"/>
      <c r="AW22" s="506"/>
      <c r="AX22" s="506"/>
    </row>
    <row r="23" spans="2:50" ht="15.75" x14ac:dyDescent="0.2">
      <c r="B23" s="513"/>
      <c r="C23" s="513"/>
      <c r="D23" s="513"/>
      <c r="E23" s="513"/>
      <c r="F23" s="513"/>
      <c r="G23" s="513"/>
      <c r="H23" s="513"/>
      <c r="I23" s="207"/>
      <c r="J23" s="207"/>
      <c r="K23" s="207"/>
      <c r="L23" s="207"/>
      <c r="M23" s="207"/>
      <c r="N23" s="501"/>
      <c r="O23" s="515"/>
      <c r="P23" s="516" t="s">
        <v>163</v>
      </c>
      <c r="Q23" s="506"/>
      <c r="R23" s="506"/>
      <c r="S23" s="506"/>
      <c r="T23" s="506"/>
      <c r="U23" s="516" t="s">
        <v>164</v>
      </c>
      <c r="V23" s="506"/>
      <c r="W23" s="506"/>
      <c r="X23" s="506"/>
      <c r="Y23" s="506"/>
      <c r="Z23" s="516" t="s">
        <v>165</v>
      </c>
      <c r="AA23" s="506"/>
      <c r="AB23" s="506"/>
      <c r="AC23" s="506"/>
      <c r="AD23" s="506"/>
      <c r="AE23" s="516" t="s">
        <v>162</v>
      </c>
      <c r="AF23" s="506"/>
      <c r="AG23" s="506"/>
      <c r="AH23" s="506"/>
      <c r="AI23" s="506"/>
      <c r="AJ23" s="516" t="s">
        <v>166</v>
      </c>
      <c r="AK23" s="506"/>
      <c r="AL23" s="506"/>
      <c r="AM23" s="506"/>
      <c r="AN23" s="506"/>
      <c r="AO23" s="516" t="s">
        <v>167</v>
      </c>
      <c r="AP23" s="506"/>
      <c r="AQ23" s="506"/>
      <c r="AR23" s="506"/>
      <c r="AS23" s="506"/>
      <c r="AT23" s="516" t="s">
        <v>168</v>
      </c>
      <c r="AU23" s="506"/>
      <c r="AV23" s="506"/>
      <c r="AW23" s="506"/>
      <c r="AX23" s="506"/>
    </row>
    <row r="24" spans="2:50" x14ac:dyDescent="0.2">
      <c r="B24" s="501" t="s">
        <v>157</v>
      </c>
      <c r="C24" s="501" t="s">
        <v>149</v>
      </c>
      <c r="D24" s="501"/>
      <c r="E24" s="501" t="s">
        <v>151</v>
      </c>
      <c r="F24" s="501"/>
      <c r="G24" s="501"/>
      <c r="H24" s="502" t="s">
        <v>158</v>
      </c>
      <c r="I24" s="505" t="s">
        <v>227</v>
      </c>
      <c r="J24" s="505"/>
      <c r="K24" s="505"/>
      <c r="L24" s="505" t="s">
        <v>158</v>
      </c>
      <c r="M24" s="505" t="s">
        <v>170</v>
      </c>
      <c r="N24" s="501"/>
      <c r="O24" s="501" t="s">
        <v>160</v>
      </c>
      <c r="P24" s="497" t="s">
        <v>154</v>
      </c>
      <c r="Q24" s="498"/>
      <c r="R24" s="498"/>
      <c r="S24" s="499"/>
      <c r="T24" s="501" t="s">
        <v>158</v>
      </c>
      <c r="U24" s="497" t="s">
        <v>154</v>
      </c>
      <c r="V24" s="498"/>
      <c r="W24" s="498"/>
      <c r="X24" s="499"/>
      <c r="Y24" s="501" t="s">
        <v>158</v>
      </c>
      <c r="Z24" s="497" t="s">
        <v>154</v>
      </c>
      <c r="AA24" s="498"/>
      <c r="AB24" s="498"/>
      <c r="AC24" s="499"/>
      <c r="AD24" s="501" t="s">
        <v>158</v>
      </c>
      <c r="AE24" s="497" t="s">
        <v>154</v>
      </c>
      <c r="AF24" s="498"/>
      <c r="AG24" s="498"/>
      <c r="AH24" s="499"/>
      <c r="AI24" s="501" t="s">
        <v>158</v>
      </c>
      <c r="AJ24" s="497" t="s">
        <v>154</v>
      </c>
      <c r="AK24" s="498"/>
      <c r="AL24" s="498"/>
      <c r="AM24" s="499"/>
      <c r="AN24" s="501" t="s">
        <v>158</v>
      </c>
      <c r="AO24" s="497" t="s">
        <v>154</v>
      </c>
      <c r="AP24" s="498"/>
      <c r="AQ24" s="498"/>
      <c r="AR24" s="499"/>
      <c r="AS24" s="501" t="s">
        <v>158</v>
      </c>
      <c r="AT24" s="497" t="s">
        <v>154</v>
      </c>
      <c r="AU24" s="498"/>
      <c r="AV24" s="498"/>
      <c r="AW24" s="499"/>
      <c r="AX24" s="501" t="s">
        <v>158</v>
      </c>
    </row>
    <row r="25" spans="2:50" x14ac:dyDescent="0.2">
      <c r="B25" s="501"/>
      <c r="C25" s="501"/>
      <c r="D25" s="501"/>
      <c r="E25" s="501" t="s">
        <v>150</v>
      </c>
      <c r="F25" s="501"/>
      <c r="G25" s="501"/>
      <c r="H25" s="503"/>
      <c r="I25" s="505" t="s">
        <v>150</v>
      </c>
      <c r="J25" s="505"/>
      <c r="K25" s="505"/>
      <c r="L25" s="505"/>
      <c r="M25" s="505"/>
      <c r="N25" s="501"/>
      <c r="O25" s="501"/>
      <c r="P25" s="497" t="s">
        <v>155</v>
      </c>
      <c r="Q25" s="498"/>
      <c r="R25" s="498"/>
      <c r="S25" s="499"/>
      <c r="T25" s="501"/>
      <c r="U25" s="497" t="s">
        <v>155</v>
      </c>
      <c r="V25" s="498"/>
      <c r="W25" s="498"/>
      <c r="X25" s="499"/>
      <c r="Y25" s="501"/>
      <c r="Z25" s="497" t="s">
        <v>155</v>
      </c>
      <c r="AA25" s="498"/>
      <c r="AB25" s="498"/>
      <c r="AC25" s="499"/>
      <c r="AD25" s="501"/>
      <c r="AE25" s="497" t="s">
        <v>155</v>
      </c>
      <c r="AF25" s="498"/>
      <c r="AG25" s="498"/>
      <c r="AH25" s="499"/>
      <c r="AI25" s="501"/>
      <c r="AJ25" s="497" t="s">
        <v>155</v>
      </c>
      <c r="AK25" s="498"/>
      <c r="AL25" s="498"/>
      <c r="AM25" s="499"/>
      <c r="AN25" s="501"/>
      <c r="AO25" s="497" t="s">
        <v>155</v>
      </c>
      <c r="AP25" s="498"/>
      <c r="AQ25" s="498"/>
      <c r="AR25" s="499"/>
      <c r="AS25" s="501"/>
      <c r="AT25" s="497" t="s">
        <v>155</v>
      </c>
      <c r="AU25" s="498"/>
      <c r="AV25" s="498"/>
      <c r="AW25" s="499"/>
      <c r="AX25" s="501"/>
    </row>
    <row r="26" spans="2:50" x14ac:dyDescent="0.2">
      <c r="B26" s="501"/>
      <c r="C26" s="501"/>
      <c r="D26" s="501"/>
      <c r="E26" s="202" t="s">
        <v>152</v>
      </c>
      <c r="F26" s="202" t="s">
        <v>153</v>
      </c>
      <c r="G26" s="202" t="s">
        <v>156</v>
      </c>
      <c r="H26" s="504"/>
      <c r="I26" s="206" t="s">
        <v>152</v>
      </c>
      <c r="J26" s="206" t="s">
        <v>153</v>
      </c>
      <c r="K26" s="206" t="s">
        <v>156</v>
      </c>
      <c r="L26" s="505"/>
      <c r="M26" s="505"/>
      <c r="N26" s="501"/>
      <c r="O26" s="501"/>
      <c r="P26" s="202" t="s">
        <v>152</v>
      </c>
      <c r="Q26" s="202" t="s">
        <v>153</v>
      </c>
      <c r="R26" s="202" t="s">
        <v>156</v>
      </c>
      <c r="S26" s="202" t="s">
        <v>170</v>
      </c>
      <c r="T26" s="501"/>
      <c r="U26" s="202" t="s">
        <v>152</v>
      </c>
      <c r="V26" s="202" t="s">
        <v>153</v>
      </c>
      <c r="W26" s="202" t="s">
        <v>156</v>
      </c>
      <c r="X26" s="202" t="s">
        <v>170</v>
      </c>
      <c r="Y26" s="501"/>
      <c r="Z26" s="202" t="s">
        <v>152</v>
      </c>
      <c r="AA26" s="202" t="s">
        <v>153</v>
      </c>
      <c r="AB26" s="202" t="s">
        <v>156</v>
      </c>
      <c r="AC26" s="202" t="s">
        <v>170</v>
      </c>
      <c r="AD26" s="501"/>
      <c r="AE26" s="202" t="s">
        <v>152</v>
      </c>
      <c r="AF26" s="202" t="s">
        <v>153</v>
      </c>
      <c r="AG26" s="202" t="s">
        <v>156</v>
      </c>
      <c r="AH26" s="202" t="s">
        <v>170</v>
      </c>
      <c r="AI26" s="501"/>
      <c r="AJ26" s="202" t="s">
        <v>152</v>
      </c>
      <c r="AK26" s="202" t="s">
        <v>153</v>
      </c>
      <c r="AL26" s="202" t="s">
        <v>156</v>
      </c>
      <c r="AM26" s="202" t="s">
        <v>170</v>
      </c>
      <c r="AN26" s="501"/>
      <c r="AO26" s="202" t="s">
        <v>152</v>
      </c>
      <c r="AP26" s="202" t="s">
        <v>153</v>
      </c>
      <c r="AQ26" s="202" t="s">
        <v>156</v>
      </c>
      <c r="AR26" s="202" t="s">
        <v>170</v>
      </c>
      <c r="AS26" s="501"/>
      <c r="AT26" s="202" t="s">
        <v>152</v>
      </c>
      <c r="AU26" s="202" t="s">
        <v>153</v>
      </c>
      <c r="AV26" s="202" t="s">
        <v>156</v>
      </c>
      <c r="AW26" s="202" t="s">
        <v>170</v>
      </c>
      <c r="AX26" s="501"/>
    </row>
    <row r="27" spans="2:50" x14ac:dyDescent="0.2">
      <c r="B27" s="506" t="s">
        <v>139</v>
      </c>
      <c r="C27" s="201">
        <v>1</v>
      </c>
      <c r="D27" s="201"/>
      <c r="E27" s="201"/>
      <c r="F27" s="201"/>
      <c r="G27" s="201"/>
      <c r="H27" s="506" t="e">
        <f>AVERAGE(G27:G41)</f>
        <v>#DIV/0!</v>
      </c>
      <c r="I27" s="172" t="e">
        <f>AVERAGE(P27,U27,Z27,AE27,AJ27,AO27,AT27)</f>
        <v>#DIV/0!</v>
      </c>
      <c r="J27" s="172" t="e">
        <f t="shared" ref="J27:K41" si="4">AVERAGE(Q27,V27,AA27,AF27,AK27,AP27,AU27)</f>
        <v>#DIV/0!</v>
      </c>
      <c r="K27" s="173" t="e">
        <f>AVERAGE(R27,W27,AB27,AG27,AL27,AQ27,AV27)</f>
        <v>#DIV/0!</v>
      </c>
      <c r="L27" s="525" t="e">
        <f>AVERAGE(K27:K41)</f>
        <v>#DIV/0!</v>
      </c>
      <c r="M27" s="172" t="e">
        <f>RANK(K27, K$27:K$41)</f>
        <v>#DIV/0!</v>
      </c>
      <c r="N27" s="501"/>
      <c r="O27" s="501"/>
      <c r="P27" s="201"/>
      <c r="Q27" s="201"/>
      <c r="R27" s="201"/>
      <c r="S27" s="201"/>
      <c r="T27" s="506" t="e">
        <f>AVERAGE(R27:R41)</f>
        <v>#DIV/0!</v>
      </c>
      <c r="U27" s="201"/>
      <c r="V27" s="201"/>
      <c r="W27" s="201"/>
      <c r="X27" s="201"/>
      <c r="Y27" s="506" t="e">
        <f>AVERAGE(W27:W41)</f>
        <v>#DIV/0!</v>
      </c>
      <c r="Z27" s="201"/>
      <c r="AA27" s="201"/>
      <c r="AB27" s="201"/>
      <c r="AC27" s="201"/>
      <c r="AD27" s="506" t="e">
        <f>AVERAGE(AB27:AB41)</f>
        <v>#DIV/0!</v>
      </c>
      <c r="AE27" s="201"/>
      <c r="AF27" s="201"/>
      <c r="AG27" s="201"/>
      <c r="AH27" s="201"/>
      <c r="AI27" s="506" t="e">
        <f>AVERAGE(AG27:AG41)</f>
        <v>#DIV/0!</v>
      </c>
      <c r="AJ27" s="201"/>
      <c r="AK27" s="201"/>
      <c r="AL27" s="201"/>
      <c r="AM27" s="201"/>
      <c r="AN27" s="506" t="e">
        <f>AVERAGE(AL27:AL41)</f>
        <v>#DIV/0!</v>
      </c>
      <c r="AO27" s="201"/>
      <c r="AP27" s="201"/>
      <c r="AQ27" s="201"/>
      <c r="AR27" s="201"/>
      <c r="AS27" s="506" t="e">
        <f>AVERAGE(AQ27:AQ41)</f>
        <v>#DIV/0!</v>
      </c>
      <c r="AT27" s="201"/>
      <c r="AU27" s="201"/>
      <c r="AV27" s="201"/>
      <c r="AW27" s="201"/>
      <c r="AX27" s="506" t="e">
        <f>AVERAGE(AV27:AV41)</f>
        <v>#DIV/0!</v>
      </c>
    </row>
    <row r="28" spans="2:50" x14ac:dyDescent="0.2">
      <c r="B28" s="506"/>
      <c r="C28" s="201">
        <v>2</v>
      </c>
      <c r="D28" s="201"/>
      <c r="E28" s="201"/>
      <c r="F28" s="201"/>
      <c r="G28" s="201"/>
      <c r="H28" s="506"/>
      <c r="I28" s="172" t="e">
        <f t="shared" ref="I28:I41" si="5">AVERAGE(P28,U28,Z28,AE28,AJ28,AO28,AT28)</f>
        <v>#DIV/0!</v>
      </c>
      <c r="J28" s="172" t="e">
        <f t="shared" si="4"/>
        <v>#DIV/0!</v>
      </c>
      <c r="K28" s="173" t="e">
        <f t="shared" si="4"/>
        <v>#DIV/0!</v>
      </c>
      <c r="L28" s="525"/>
      <c r="M28" s="172" t="e">
        <f t="shared" ref="M28:M40" si="6">RANK(K28, K$27:K$41)</f>
        <v>#DIV/0!</v>
      </c>
      <c r="N28" s="501"/>
      <c r="O28" s="501"/>
      <c r="P28" s="201"/>
      <c r="Q28" s="201"/>
      <c r="R28" s="201"/>
      <c r="S28" s="201"/>
      <c r="T28" s="506"/>
      <c r="U28" s="201"/>
      <c r="V28" s="201"/>
      <c r="W28" s="201"/>
      <c r="X28" s="201"/>
      <c r="Y28" s="506"/>
      <c r="Z28" s="201"/>
      <c r="AA28" s="201"/>
      <c r="AB28" s="201"/>
      <c r="AC28" s="201"/>
      <c r="AD28" s="506"/>
      <c r="AE28" s="201"/>
      <c r="AF28" s="201"/>
      <c r="AG28" s="201"/>
      <c r="AH28" s="201"/>
      <c r="AI28" s="506"/>
      <c r="AJ28" s="201"/>
      <c r="AK28" s="201"/>
      <c r="AL28" s="201"/>
      <c r="AM28" s="201"/>
      <c r="AN28" s="506"/>
      <c r="AO28" s="201"/>
      <c r="AP28" s="201"/>
      <c r="AQ28" s="201"/>
      <c r="AR28" s="201"/>
      <c r="AS28" s="506"/>
      <c r="AT28" s="201"/>
      <c r="AU28" s="201"/>
      <c r="AV28" s="201"/>
      <c r="AW28" s="201"/>
      <c r="AX28" s="506"/>
    </row>
    <row r="29" spans="2:50" x14ac:dyDescent="0.2">
      <c r="B29" s="506"/>
      <c r="C29" s="201">
        <v>3</v>
      </c>
      <c r="D29" s="201"/>
      <c r="E29" s="201"/>
      <c r="F29" s="201"/>
      <c r="G29" s="201"/>
      <c r="H29" s="506"/>
      <c r="I29" s="172" t="e">
        <f t="shared" si="5"/>
        <v>#DIV/0!</v>
      </c>
      <c r="J29" s="172" t="e">
        <f t="shared" si="4"/>
        <v>#DIV/0!</v>
      </c>
      <c r="K29" s="173" t="e">
        <f t="shared" si="4"/>
        <v>#DIV/0!</v>
      </c>
      <c r="L29" s="525"/>
      <c r="M29" s="172" t="e">
        <f>RANK(K29, K$27:K$41)</f>
        <v>#DIV/0!</v>
      </c>
      <c r="N29" s="501"/>
      <c r="O29" s="501"/>
      <c r="P29" s="201"/>
      <c r="Q29" s="201"/>
      <c r="R29" s="201"/>
      <c r="S29" s="201"/>
      <c r="T29" s="506"/>
      <c r="U29" s="201"/>
      <c r="V29" s="201"/>
      <c r="W29" s="201"/>
      <c r="X29" s="201"/>
      <c r="Y29" s="506"/>
      <c r="Z29" s="201"/>
      <c r="AA29" s="201"/>
      <c r="AB29" s="201"/>
      <c r="AC29" s="201"/>
      <c r="AD29" s="506"/>
      <c r="AE29" s="201"/>
      <c r="AF29" s="201"/>
      <c r="AG29" s="201"/>
      <c r="AH29" s="201"/>
      <c r="AI29" s="506"/>
      <c r="AJ29" s="201"/>
      <c r="AK29" s="201"/>
      <c r="AL29" s="201"/>
      <c r="AM29" s="201"/>
      <c r="AN29" s="506"/>
      <c r="AO29" s="201"/>
      <c r="AP29" s="201"/>
      <c r="AQ29" s="201"/>
      <c r="AR29" s="201"/>
      <c r="AS29" s="506"/>
      <c r="AT29" s="201"/>
      <c r="AU29" s="201"/>
      <c r="AV29" s="201"/>
      <c r="AW29" s="201"/>
      <c r="AX29" s="506"/>
    </row>
    <row r="30" spans="2:50" x14ac:dyDescent="0.2">
      <c r="B30" s="506"/>
      <c r="C30" s="201">
        <v>4</v>
      </c>
      <c r="D30" s="201"/>
      <c r="E30" s="201"/>
      <c r="F30" s="201"/>
      <c r="G30" s="201"/>
      <c r="H30" s="506"/>
      <c r="I30" s="172" t="e">
        <f t="shared" si="5"/>
        <v>#DIV/0!</v>
      </c>
      <c r="J30" s="172" t="e">
        <f t="shared" si="4"/>
        <v>#DIV/0!</v>
      </c>
      <c r="K30" s="173" t="e">
        <f t="shared" si="4"/>
        <v>#DIV/0!</v>
      </c>
      <c r="L30" s="525"/>
      <c r="M30" s="172" t="e">
        <f>RANK(K30, K$27:K$41)</f>
        <v>#DIV/0!</v>
      </c>
      <c r="N30" s="501"/>
      <c r="O30" s="501"/>
      <c r="P30" s="201"/>
      <c r="Q30" s="201"/>
      <c r="R30" s="201"/>
      <c r="S30" s="201"/>
      <c r="T30" s="506"/>
      <c r="U30" s="201"/>
      <c r="V30" s="201"/>
      <c r="W30" s="201"/>
      <c r="X30" s="201"/>
      <c r="Y30" s="506"/>
      <c r="Z30" s="201"/>
      <c r="AA30" s="201"/>
      <c r="AB30" s="201"/>
      <c r="AC30" s="201"/>
      <c r="AD30" s="506"/>
      <c r="AE30" s="201"/>
      <c r="AF30" s="201"/>
      <c r="AG30" s="201"/>
      <c r="AH30" s="201"/>
      <c r="AI30" s="506"/>
      <c r="AJ30" s="201"/>
      <c r="AK30" s="201"/>
      <c r="AL30" s="201"/>
      <c r="AM30" s="201"/>
      <c r="AN30" s="506"/>
      <c r="AO30" s="201"/>
      <c r="AP30" s="201"/>
      <c r="AQ30" s="201"/>
      <c r="AR30" s="201"/>
      <c r="AS30" s="506"/>
      <c r="AT30" s="201"/>
      <c r="AU30" s="201"/>
      <c r="AV30" s="201"/>
      <c r="AW30" s="201"/>
      <c r="AX30" s="506"/>
    </row>
    <row r="31" spans="2:50" x14ac:dyDescent="0.2">
      <c r="B31" s="506"/>
      <c r="C31" s="201">
        <v>5</v>
      </c>
      <c r="D31" s="201"/>
      <c r="E31" s="201"/>
      <c r="F31" s="201"/>
      <c r="G31" s="201"/>
      <c r="H31" s="506"/>
      <c r="I31" s="172" t="e">
        <f t="shared" si="5"/>
        <v>#DIV/0!</v>
      </c>
      <c r="J31" s="172" t="e">
        <f t="shared" si="4"/>
        <v>#DIV/0!</v>
      </c>
      <c r="K31" s="173" t="e">
        <f t="shared" si="4"/>
        <v>#DIV/0!</v>
      </c>
      <c r="L31" s="525"/>
      <c r="M31" s="172" t="e">
        <f t="shared" si="6"/>
        <v>#DIV/0!</v>
      </c>
      <c r="N31" s="501"/>
      <c r="O31" s="501"/>
      <c r="P31" s="201"/>
      <c r="Q31" s="201"/>
      <c r="R31" s="201"/>
      <c r="S31" s="201"/>
      <c r="T31" s="506"/>
      <c r="U31" s="201"/>
      <c r="V31" s="201"/>
      <c r="W31" s="201"/>
      <c r="X31" s="201"/>
      <c r="Y31" s="506"/>
      <c r="Z31" s="201"/>
      <c r="AA31" s="201"/>
      <c r="AB31" s="201"/>
      <c r="AC31" s="201"/>
      <c r="AD31" s="506"/>
      <c r="AE31" s="201"/>
      <c r="AF31" s="201"/>
      <c r="AG31" s="201"/>
      <c r="AH31" s="201"/>
      <c r="AI31" s="506"/>
      <c r="AJ31" s="201"/>
      <c r="AK31" s="201"/>
      <c r="AL31" s="201"/>
      <c r="AM31" s="201"/>
      <c r="AN31" s="506"/>
      <c r="AO31" s="201"/>
      <c r="AP31" s="201"/>
      <c r="AQ31" s="201"/>
      <c r="AR31" s="201"/>
      <c r="AS31" s="506"/>
      <c r="AT31" s="201"/>
      <c r="AU31" s="201"/>
      <c r="AV31" s="201"/>
      <c r="AW31" s="201"/>
      <c r="AX31" s="506"/>
    </row>
    <row r="32" spans="2:50" x14ac:dyDescent="0.2">
      <c r="B32" s="506"/>
      <c r="C32" s="201">
        <v>6</v>
      </c>
      <c r="D32" s="201"/>
      <c r="E32" s="201"/>
      <c r="F32" s="201"/>
      <c r="G32" s="201"/>
      <c r="H32" s="506"/>
      <c r="I32" s="172" t="e">
        <f t="shared" si="5"/>
        <v>#DIV/0!</v>
      </c>
      <c r="J32" s="172" t="e">
        <f t="shared" si="4"/>
        <v>#DIV/0!</v>
      </c>
      <c r="K32" s="173" t="e">
        <f t="shared" si="4"/>
        <v>#DIV/0!</v>
      </c>
      <c r="L32" s="525"/>
      <c r="M32" s="172" t="e">
        <f t="shared" si="6"/>
        <v>#DIV/0!</v>
      </c>
      <c r="N32" s="501"/>
      <c r="O32" s="501"/>
      <c r="P32" s="201"/>
      <c r="Q32" s="201"/>
      <c r="R32" s="201"/>
      <c r="S32" s="201"/>
      <c r="T32" s="506"/>
      <c r="U32" s="201"/>
      <c r="V32" s="201"/>
      <c r="W32" s="201"/>
      <c r="X32" s="201"/>
      <c r="Y32" s="506"/>
      <c r="Z32" s="201"/>
      <c r="AA32" s="201"/>
      <c r="AB32" s="201"/>
      <c r="AC32" s="201"/>
      <c r="AD32" s="506"/>
      <c r="AE32" s="201"/>
      <c r="AF32" s="201"/>
      <c r="AG32" s="201"/>
      <c r="AH32" s="201"/>
      <c r="AI32" s="506"/>
      <c r="AJ32" s="201"/>
      <c r="AK32" s="201"/>
      <c r="AL32" s="201"/>
      <c r="AM32" s="201"/>
      <c r="AN32" s="506"/>
      <c r="AO32" s="201"/>
      <c r="AP32" s="201"/>
      <c r="AQ32" s="201"/>
      <c r="AR32" s="201"/>
      <c r="AS32" s="506"/>
      <c r="AT32" s="201"/>
      <c r="AU32" s="201"/>
      <c r="AV32" s="201"/>
      <c r="AW32" s="201"/>
      <c r="AX32" s="506"/>
    </row>
    <row r="33" spans="2:50" x14ac:dyDescent="0.2">
      <c r="B33" s="506"/>
      <c r="C33" s="201">
        <v>7</v>
      </c>
      <c r="D33" s="201"/>
      <c r="E33" s="201"/>
      <c r="F33" s="201"/>
      <c r="G33" s="201"/>
      <c r="H33" s="506"/>
      <c r="I33" s="172" t="e">
        <f t="shared" si="5"/>
        <v>#DIV/0!</v>
      </c>
      <c r="J33" s="172" t="e">
        <f t="shared" si="4"/>
        <v>#DIV/0!</v>
      </c>
      <c r="K33" s="173" t="e">
        <f t="shared" si="4"/>
        <v>#DIV/0!</v>
      </c>
      <c r="L33" s="525"/>
      <c r="M33" s="172" t="e">
        <f t="shared" si="6"/>
        <v>#DIV/0!</v>
      </c>
      <c r="N33" s="501"/>
      <c r="O33" s="501"/>
      <c r="P33" s="201"/>
      <c r="Q33" s="201"/>
      <c r="R33" s="201"/>
      <c r="S33" s="201"/>
      <c r="T33" s="506"/>
      <c r="U33" s="201"/>
      <c r="V33" s="201"/>
      <c r="W33" s="201"/>
      <c r="X33" s="201"/>
      <c r="Y33" s="506"/>
      <c r="Z33" s="201"/>
      <c r="AA33" s="201"/>
      <c r="AB33" s="201"/>
      <c r="AC33" s="201"/>
      <c r="AD33" s="506"/>
      <c r="AE33" s="201"/>
      <c r="AF33" s="201"/>
      <c r="AG33" s="201"/>
      <c r="AH33" s="201"/>
      <c r="AI33" s="506"/>
      <c r="AJ33" s="201"/>
      <c r="AK33" s="201"/>
      <c r="AL33" s="201"/>
      <c r="AM33" s="201"/>
      <c r="AN33" s="506"/>
      <c r="AO33" s="201"/>
      <c r="AP33" s="201"/>
      <c r="AQ33" s="201"/>
      <c r="AR33" s="201"/>
      <c r="AS33" s="506"/>
      <c r="AT33" s="201"/>
      <c r="AU33" s="201"/>
      <c r="AV33" s="201"/>
      <c r="AW33" s="201"/>
      <c r="AX33" s="506"/>
    </row>
    <row r="34" spans="2:50" x14ac:dyDescent="0.2">
      <c r="B34" s="506"/>
      <c r="C34" s="201">
        <v>8</v>
      </c>
      <c r="D34" s="201"/>
      <c r="E34" s="201"/>
      <c r="F34" s="201"/>
      <c r="G34" s="201"/>
      <c r="H34" s="506"/>
      <c r="I34" s="172" t="e">
        <f t="shared" si="5"/>
        <v>#DIV/0!</v>
      </c>
      <c r="J34" s="172" t="e">
        <f t="shared" si="4"/>
        <v>#DIV/0!</v>
      </c>
      <c r="K34" s="173" t="e">
        <f t="shared" si="4"/>
        <v>#DIV/0!</v>
      </c>
      <c r="L34" s="525"/>
      <c r="M34" s="172" t="e">
        <f t="shared" si="6"/>
        <v>#DIV/0!</v>
      </c>
      <c r="N34" s="501"/>
      <c r="O34" s="501"/>
      <c r="P34" s="201"/>
      <c r="Q34" s="201"/>
      <c r="R34" s="201"/>
      <c r="S34" s="201"/>
      <c r="T34" s="506"/>
      <c r="U34" s="201"/>
      <c r="V34" s="201"/>
      <c r="W34" s="201"/>
      <c r="X34" s="201"/>
      <c r="Y34" s="506"/>
      <c r="Z34" s="201"/>
      <c r="AA34" s="201"/>
      <c r="AB34" s="201"/>
      <c r="AC34" s="201"/>
      <c r="AD34" s="506"/>
      <c r="AE34" s="201"/>
      <c r="AF34" s="201"/>
      <c r="AG34" s="201"/>
      <c r="AH34" s="201"/>
      <c r="AI34" s="506"/>
      <c r="AJ34" s="201"/>
      <c r="AK34" s="201"/>
      <c r="AL34" s="201"/>
      <c r="AM34" s="201"/>
      <c r="AN34" s="506"/>
      <c r="AO34" s="201"/>
      <c r="AP34" s="201"/>
      <c r="AQ34" s="201"/>
      <c r="AR34" s="201"/>
      <c r="AS34" s="506"/>
      <c r="AT34" s="201"/>
      <c r="AU34" s="201"/>
      <c r="AV34" s="201"/>
      <c r="AW34" s="201"/>
      <c r="AX34" s="506"/>
    </row>
    <row r="35" spans="2:50" x14ac:dyDescent="0.2">
      <c r="B35" s="506"/>
      <c r="C35" s="201">
        <v>9</v>
      </c>
      <c r="D35" s="201"/>
      <c r="E35" s="201"/>
      <c r="F35" s="201"/>
      <c r="G35" s="201"/>
      <c r="H35" s="506"/>
      <c r="I35" s="172" t="e">
        <f t="shared" si="5"/>
        <v>#DIV/0!</v>
      </c>
      <c r="J35" s="172" t="e">
        <f t="shared" si="4"/>
        <v>#DIV/0!</v>
      </c>
      <c r="K35" s="173" t="e">
        <f t="shared" si="4"/>
        <v>#DIV/0!</v>
      </c>
      <c r="L35" s="525"/>
      <c r="M35" s="172" t="e">
        <f t="shared" si="6"/>
        <v>#DIV/0!</v>
      </c>
      <c r="N35" s="501"/>
      <c r="O35" s="501"/>
      <c r="P35" s="201"/>
      <c r="Q35" s="201"/>
      <c r="R35" s="201"/>
      <c r="S35" s="201"/>
      <c r="T35" s="506"/>
      <c r="U35" s="201"/>
      <c r="V35" s="201"/>
      <c r="W35" s="201"/>
      <c r="X35" s="201"/>
      <c r="Y35" s="506"/>
      <c r="Z35" s="201"/>
      <c r="AA35" s="201"/>
      <c r="AB35" s="201"/>
      <c r="AC35" s="201"/>
      <c r="AD35" s="506"/>
      <c r="AE35" s="201"/>
      <c r="AF35" s="201"/>
      <c r="AG35" s="201"/>
      <c r="AH35" s="201"/>
      <c r="AI35" s="506"/>
      <c r="AJ35" s="201"/>
      <c r="AK35" s="201"/>
      <c r="AL35" s="201"/>
      <c r="AM35" s="201"/>
      <c r="AN35" s="506"/>
      <c r="AO35" s="201"/>
      <c r="AP35" s="201"/>
      <c r="AQ35" s="201"/>
      <c r="AR35" s="201"/>
      <c r="AS35" s="506"/>
      <c r="AT35" s="201"/>
      <c r="AU35" s="201"/>
      <c r="AV35" s="201"/>
      <c r="AW35" s="201"/>
      <c r="AX35" s="506"/>
    </row>
    <row r="36" spans="2:50" x14ac:dyDescent="0.2">
      <c r="B36" s="506"/>
      <c r="C36" s="201">
        <v>10</v>
      </c>
      <c r="D36" s="201"/>
      <c r="E36" s="201"/>
      <c r="F36" s="201"/>
      <c r="G36" s="201"/>
      <c r="H36" s="506"/>
      <c r="I36" s="172" t="e">
        <f t="shared" si="5"/>
        <v>#DIV/0!</v>
      </c>
      <c r="J36" s="172" t="e">
        <f t="shared" si="4"/>
        <v>#DIV/0!</v>
      </c>
      <c r="K36" s="173" t="e">
        <f t="shared" si="4"/>
        <v>#DIV/0!</v>
      </c>
      <c r="L36" s="525"/>
      <c r="M36" s="172" t="e">
        <f t="shared" si="6"/>
        <v>#DIV/0!</v>
      </c>
      <c r="N36" s="501"/>
      <c r="O36" s="501"/>
      <c r="P36" s="201"/>
      <c r="Q36" s="201"/>
      <c r="R36" s="201"/>
      <c r="S36" s="201"/>
      <c r="T36" s="506"/>
      <c r="U36" s="201"/>
      <c r="V36" s="201"/>
      <c r="W36" s="201"/>
      <c r="X36" s="201"/>
      <c r="Y36" s="506"/>
      <c r="Z36" s="201"/>
      <c r="AA36" s="201"/>
      <c r="AB36" s="201"/>
      <c r="AC36" s="201"/>
      <c r="AD36" s="506"/>
      <c r="AE36" s="201"/>
      <c r="AF36" s="201"/>
      <c r="AG36" s="201"/>
      <c r="AH36" s="201"/>
      <c r="AI36" s="506"/>
      <c r="AJ36" s="201"/>
      <c r="AK36" s="201"/>
      <c r="AL36" s="201"/>
      <c r="AM36" s="201"/>
      <c r="AN36" s="506"/>
      <c r="AO36" s="201"/>
      <c r="AP36" s="201"/>
      <c r="AQ36" s="201"/>
      <c r="AR36" s="201"/>
      <c r="AS36" s="506"/>
      <c r="AT36" s="201"/>
      <c r="AU36" s="201"/>
      <c r="AV36" s="201"/>
      <c r="AW36" s="201"/>
      <c r="AX36" s="506"/>
    </row>
    <row r="37" spans="2:50" x14ac:dyDescent="0.2">
      <c r="B37" s="506"/>
      <c r="C37" s="201">
        <v>11</v>
      </c>
      <c r="D37" s="201"/>
      <c r="E37" s="201"/>
      <c r="F37" s="201"/>
      <c r="G37" s="201"/>
      <c r="H37" s="506"/>
      <c r="I37" s="172" t="e">
        <f t="shared" si="5"/>
        <v>#DIV/0!</v>
      </c>
      <c r="J37" s="172" t="e">
        <f t="shared" si="4"/>
        <v>#DIV/0!</v>
      </c>
      <c r="K37" s="173" t="e">
        <f t="shared" si="4"/>
        <v>#DIV/0!</v>
      </c>
      <c r="L37" s="525"/>
      <c r="M37" s="172" t="e">
        <f t="shared" si="6"/>
        <v>#DIV/0!</v>
      </c>
      <c r="N37" s="501"/>
      <c r="O37" s="501"/>
      <c r="P37" s="201"/>
      <c r="Q37" s="201"/>
      <c r="R37" s="201"/>
      <c r="S37" s="201"/>
      <c r="T37" s="506"/>
      <c r="U37" s="201"/>
      <c r="V37" s="201"/>
      <c r="W37" s="201"/>
      <c r="X37" s="201"/>
      <c r="Y37" s="506"/>
      <c r="Z37" s="201"/>
      <c r="AA37" s="201"/>
      <c r="AB37" s="201"/>
      <c r="AC37" s="201"/>
      <c r="AD37" s="506"/>
      <c r="AE37" s="201"/>
      <c r="AF37" s="201"/>
      <c r="AG37" s="201"/>
      <c r="AH37" s="201"/>
      <c r="AI37" s="506"/>
      <c r="AJ37" s="201"/>
      <c r="AK37" s="201"/>
      <c r="AL37" s="201"/>
      <c r="AM37" s="201"/>
      <c r="AN37" s="506"/>
      <c r="AO37" s="201"/>
      <c r="AP37" s="201"/>
      <c r="AQ37" s="201"/>
      <c r="AR37" s="201"/>
      <c r="AS37" s="506"/>
      <c r="AT37" s="201"/>
      <c r="AU37" s="201"/>
      <c r="AV37" s="201"/>
      <c r="AW37" s="201"/>
      <c r="AX37" s="506"/>
    </row>
    <row r="38" spans="2:50" x14ac:dyDescent="0.2">
      <c r="B38" s="506"/>
      <c r="C38" s="201">
        <v>12</v>
      </c>
      <c r="D38" s="201"/>
      <c r="E38" s="201"/>
      <c r="F38" s="201"/>
      <c r="G38" s="201"/>
      <c r="H38" s="506"/>
      <c r="I38" s="172" t="e">
        <f t="shared" si="5"/>
        <v>#DIV/0!</v>
      </c>
      <c r="J38" s="172" t="e">
        <f t="shared" si="4"/>
        <v>#DIV/0!</v>
      </c>
      <c r="K38" s="173" t="e">
        <f t="shared" si="4"/>
        <v>#DIV/0!</v>
      </c>
      <c r="L38" s="525"/>
      <c r="M38" s="172" t="e">
        <f t="shared" si="6"/>
        <v>#DIV/0!</v>
      </c>
      <c r="N38" s="501"/>
      <c r="O38" s="501"/>
      <c r="P38" s="201"/>
      <c r="Q38" s="201"/>
      <c r="R38" s="201"/>
      <c r="S38" s="201"/>
      <c r="T38" s="506"/>
      <c r="U38" s="201"/>
      <c r="V38" s="201"/>
      <c r="W38" s="201"/>
      <c r="X38" s="201"/>
      <c r="Y38" s="506"/>
      <c r="Z38" s="201"/>
      <c r="AA38" s="201"/>
      <c r="AB38" s="201"/>
      <c r="AC38" s="201"/>
      <c r="AD38" s="506"/>
      <c r="AE38" s="201"/>
      <c r="AF38" s="201"/>
      <c r="AG38" s="201"/>
      <c r="AH38" s="201"/>
      <c r="AI38" s="506"/>
      <c r="AJ38" s="201"/>
      <c r="AK38" s="201"/>
      <c r="AL38" s="201"/>
      <c r="AM38" s="201"/>
      <c r="AN38" s="506"/>
      <c r="AO38" s="201"/>
      <c r="AP38" s="201"/>
      <c r="AQ38" s="201"/>
      <c r="AR38" s="201"/>
      <c r="AS38" s="506"/>
      <c r="AT38" s="201"/>
      <c r="AU38" s="201"/>
      <c r="AV38" s="201"/>
      <c r="AW38" s="201"/>
      <c r="AX38" s="506"/>
    </row>
    <row r="39" spans="2:50" x14ac:dyDescent="0.2">
      <c r="B39" s="506"/>
      <c r="C39" s="201">
        <v>13</v>
      </c>
      <c r="D39" s="201"/>
      <c r="E39" s="201"/>
      <c r="F39" s="201"/>
      <c r="G39" s="201"/>
      <c r="H39" s="506"/>
      <c r="I39" s="172" t="e">
        <f t="shared" si="5"/>
        <v>#DIV/0!</v>
      </c>
      <c r="J39" s="172" t="e">
        <f t="shared" si="4"/>
        <v>#DIV/0!</v>
      </c>
      <c r="K39" s="173" t="e">
        <f t="shared" si="4"/>
        <v>#DIV/0!</v>
      </c>
      <c r="L39" s="525"/>
      <c r="M39" s="172" t="e">
        <f t="shared" si="6"/>
        <v>#DIV/0!</v>
      </c>
      <c r="N39" s="501"/>
      <c r="O39" s="501"/>
      <c r="P39" s="201"/>
      <c r="Q39" s="201"/>
      <c r="R39" s="201"/>
      <c r="S39" s="201"/>
      <c r="T39" s="506"/>
      <c r="U39" s="201"/>
      <c r="V39" s="201"/>
      <c r="W39" s="201"/>
      <c r="X39" s="201"/>
      <c r="Y39" s="506"/>
      <c r="Z39" s="201"/>
      <c r="AA39" s="201"/>
      <c r="AB39" s="201"/>
      <c r="AC39" s="201"/>
      <c r="AD39" s="506"/>
      <c r="AE39" s="201"/>
      <c r="AF39" s="201"/>
      <c r="AG39" s="201"/>
      <c r="AH39" s="201"/>
      <c r="AI39" s="506"/>
      <c r="AJ39" s="201"/>
      <c r="AK39" s="201"/>
      <c r="AL39" s="201"/>
      <c r="AM39" s="201"/>
      <c r="AN39" s="506"/>
      <c r="AO39" s="201"/>
      <c r="AP39" s="201"/>
      <c r="AQ39" s="201"/>
      <c r="AR39" s="201"/>
      <c r="AS39" s="506"/>
      <c r="AT39" s="201"/>
      <c r="AU39" s="201"/>
      <c r="AV39" s="201"/>
      <c r="AW39" s="201"/>
      <c r="AX39" s="506"/>
    </row>
    <row r="40" spans="2:50" x14ac:dyDescent="0.2">
      <c r="B40" s="506"/>
      <c r="C40" s="201">
        <v>14</v>
      </c>
      <c r="D40" s="201"/>
      <c r="E40" s="201"/>
      <c r="F40" s="201"/>
      <c r="G40" s="201"/>
      <c r="H40" s="506"/>
      <c r="I40" s="172" t="e">
        <f t="shared" si="5"/>
        <v>#DIV/0!</v>
      </c>
      <c r="J40" s="172" t="e">
        <f t="shared" si="4"/>
        <v>#DIV/0!</v>
      </c>
      <c r="K40" s="173" t="e">
        <f t="shared" si="4"/>
        <v>#DIV/0!</v>
      </c>
      <c r="L40" s="525"/>
      <c r="M40" s="172" t="e">
        <f t="shared" si="6"/>
        <v>#DIV/0!</v>
      </c>
      <c r="N40" s="501"/>
      <c r="O40" s="501"/>
      <c r="P40" s="201"/>
      <c r="Q40" s="201"/>
      <c r="R40" s="201"/>
      <c r="S40" s="201"/>
      <c r="T40" s="506"/>
      <c r="U40" s="201"/>
      <c r="V40" s="201"/>
      <c r="W40" s="201"/>
      <c r="X40" s="201"/>
      <c r="Y40" s="506"/>
      <c r="Z40" s="201"/>
      <c r="AA40" s="201"/>
      <c r="AB40" s="201"/>
      <c r="AC40" s="201"/>
      <c r="AD40" s="506"/>
      <c r="AE40" s="201"/>
      <c r="AF40" s="201"/>
      <c r="AG40" s="201"/>
      <c r="AH40" s="201"/>
      <c r="AI40" s="506"/>
      <c r="AJ40" s="201"/>
      <c r="AK40" s="201"/>
      <c r="AL40" s="201"/>
      <c r="AM40" s="201"/>
      <c r="AN40" s="506"/>
      <c r="AO40" s="201"/>
      <c r="AP40" s="201"/>
      <c r="AQ40" s="201"/>
      <c r="AR40" s="201"/>
      <c r="AS40" s="506"/>
      <c r="AT40" s="201"/>
      <c r="AU40" s="201"/>
      <c r="AV40" s="201"/>
      <c r="AW40" s="201"/>
      <c r="AX40" s="506"/>
    </row>
    <row r="41" spans="2:50" x14ac:dyDescent="0.2">
      <c r="B41" s="506"/>
      <c r="C41" s="201">
        <v>15</v>
      </c>
      <c r="D41" s="201"/>
      <c r="E41" s="201"/>
      <c r="F41" s="201"/>
      <c r="G41" s="201"/>
      <c r="H41" s="506"/>
      <c r="I41" s="172" t="e">
        <f t="shared" si="5"/>
        <v>#DIV/0!</v>
      </c>
      <c r="J41" s="172" t="e">
        <f t="shared" si="4"/>
        <v>#DIV/0!</v>
      </c>
      <c r="K41" s="173" t="e">
        <f t="shared" si="4"/>
        <v>#DIV/0!</v>
      </c>
      <c r="L41" s="525"/>
      <c r="M41" s="172" t="e">
        <f>RANK(K41, K$27:K$41)</f>
        <v>#DIV/0!</v>
      </c>
      <c r="N41" s="501"/>
      <c r="O41" s="501"/>
      <c r="P41" s="201"/>
      <c r="Q41" s="201"/>
      <c r="R41" s="201"/>
      <c r="S41" s="201"/>
      <c r="T41" s="506"/>
      <c r="U41" s="201"/>
      <c r="V41" s="201"/>
      <c r="W41" s="201"/>
      <c r="X41" s="201"/>
      <c r="Y41" s="506"/>
      <c r="Z41" s="201"/>
      <c r="AA41" s="201"/>
      <c r="AB41" s="201"/>
      <c r="AC41" s="201"/>
      <c r="AD41" s="506"/>
      <c r="AE41" s="201"/>
      <c r="AF41" s="201"/>
      <c r="AG41" s="201"/>
      <c r="AH41" s="201"/>
      <c r="AI41" s="506"/>
      <c r="AJ41" s="201"/>
      <c r="AK41" s="201"/>
      <c r="AL41" s="201"/>
      <c r="AM41" s="201"/>
      <c r="AN41" s="506"/>
      <c r="AO41" s="201"/>
      <c r="AP41" s="201"/>
      <c r="AQ41" s="201"/>
      <c r="AR41" s="201"/>
      <c r="AS41" s="506"/>
      <c r="AT41" s="201"/>
      <c r="AU41" s="201"/>
      <c r="AV41" s="201"/>
      <c r="AW41" s="201"/>
      <c r="AX41" s="506"/>
    </row>
    <row r="42" spans="2:50" ht="15.75" x14ac:dyDescent="0.2">
      <c r="B42" s="510" t="s">
        <v>169</v>
      </c>
      <c r="C42" s="511"/>
      <c r="D42" s="511"/>
      <c r="E42" s="511"/>
      <c r="F42" s="511"/>
      <c r="G42" s="511"/>
      <c r="H42" s="512"/>
      <c r="I42" s="207"/>
      <c r="J42" s="207"/>
      <c r="K42" s="207"/>
      <c r="L42" s="207"/>
      <c r="M42" s="207"/>
      <c r="N42" s="501" t="s">
        <v>161</v>
      </c>
      <c r="O42" s="514" t="s">
        <v>159</v>
      </c>
      <c r="P42" s="516">
        <v>45881</v>
      </c>
      <c r="Q42" s="506"/>
      <c r="R42" s="506"/>
      <c r="S42" s="506"/>
      <c r="T42" s="506"/>
      <c r="U42" s="516">
        <v>45882</v>
      </c>
      <c r="V42" s="506"/>
      <c r="W42" s="506"/>
      <c r="X42" s="506"/>
      <c r="Y42" s="506"/>
      <c r="Z42" s="516">
        <v>45883</v>
      </c>
      <c r="AA42" s="506"/>
      <c r="AB42" s="506"/>
      <c r="AC42" s="506"/>
      <c r="AD42" s="506"/>
      <c r="AE42" s="516">
        <v>45884</v>
      </c>
      <c r="AF42" s="506"/>
      <c r="AG42" s="506"/>
      <c r="AH42" s="506"/>
      <c r="AI42" s="506"/>
      <c r="AJ42" s="516">
        <v>45885</v>
      </c>
      <c r="AK42" s="506"/>
      <c r="AL42" s="506"/>
      <c r="AM42" s="506"/>
      <c r="AN42" s="506"/>
      <c r="AO42" s="516">
        <v>45886</v>
      </c>
      <c r="AP42" s="506"/>
      <c r="AQ42" s="506"/>
      <c r="AR42" s="506"/>
      <c r="AS42" s="506"/>
      <c r="AT42" s="516">
        <v>45887</v>
      </c>
      <c r="AU42" s="506"/>
      <c r="AV42" s="506"/>
      <c r="AW42" s="506"/>
      <c r="AX42" s="506"/>
    </row>
    <row r="43" spans="2:50" ht="15.75" x14ac:dyDescent="0.2">
      <c r="B43" s="513"/>
      <c r="C43" s="513"/>
      <c r="D43" s="513"/>
      <c r="E43" s="513"/>
      <c r="F43" s="513"/>
      <c r="G43" s="513"/>
      <c r="H43" s="513"/>
      <c r="I43" s="207"/>
      <c r="J43" s="207"/>
      <c r="K43" s="207"/>
      <c r="L43" s="207"/>
      <c r="M43" s="207"/>
      <c r="N43" s="501"/>
      <c r="O43" s="515"/>
      <c r="P43" s="516" t="s">
        <v>163</v>
      </c>
      <c r="Q43" s="506"/>
      <c r="R43" s="506"/>
      <c r="S43" s="506"/>
      <c r="T43" s="506"/>
      <c r="U43" s="516" t="s">
        <v>164</v>
      </c>
      <c r="V43" s="506"/>
      <c r="W43" s="506"/>
      <c r="X43" s="506"/>
      <c r="Y43" s="506"/>
      <c r="Z43" s="516" t="s">
        <v>165</v>
      </c>
      <c r="AA43" s="506"/>
      <c r="AB43" s="506"/>
      <c r="AC43" s="506"/>
      <c r="AD43" s="506"/>
      <c r="AE43" s="516" t="s">
        <v>162</v>
      </c>
      <c r="AF43" s="506"/>
      <c r="AG43" s="506"/>
      <c r="AH43" s="506"/>
      <c r="AI43" s="506"/>
      <c r="AJ43" s="516" t="s">
        <v>166</v>
      </c>
      <c r="AK43" s="506"/>
      <c r="AL43" s="506"/>
      <c r="AM43" s="506"/>
      <c r="AN43" s="506"/>
      <c r="AO43" s="516" t="s">
        <v>167</v>
      </c>
      <c r="AP43" s="506"/>
      <c r="AQ43" s="506"/>
      <c r="AR43" s="506"/>
      <c r="AS43" s="506"/>
      <c r="AT43" s="516" t="s">
        <v>168</v>
      </c>
      <c r="AU43" s="506"/>
      <c r="AV43" s="506"/>
      <c r="AW43" s="506"/>
      <c r="AX43" s="506"/>
    </row>
    <row r="44" spans="2:50" x14ac:dyDescent="0.2">
      <c r="B44" s="501" t="s">
        <v>157</v>
      </c>
      <c r="C44" s="501" t="s">
        <v>149</v>
      </c>
      <c r="D44" s="501"/>
      <c r="E44" s="501" t="s">
        <v>151</v>
      </c>
      <c r="F44" s="501"/>
      <c r="G44" s="501"/>
      <c r="H44" s="502" t="s">
        <v>158</v>
      </c>
      <c r="I44" s="505" t="s">
        <v>227</v>
      </c>
      <c r="J44" s="505"/>
      <c r="K44" s="505"/>
      <c r="L44" s="505" t="s">
        <v>158</v>
      </c>
      <c r="M44" s="505" t="s">
        <v>170</v>
      </c>
      <c r="N44" s="501"/>
      <c r="O44" s="501" t="s">
        <v>160</v>
      </c>
      <c r="P44" s="497" t="s">
        <v>154</v>
      </c>
      <c r="Q44" s="498"/>
      <c r="R44" s="498"/>
      <c r="S44" s="499"/>
      <c r="T44" s="501" t="s">
        <v>158</v>
      </c>
      <c r="U44" s="497" t="s">
        <v>154</v>
      </c>
      <c r="V44" s="498"/>
      <c r="W44" s="498"/>
      <c r="X44" s="499"/>
      <c r="Y44" s="501" t="s">
        <v>158</v>
      </c>
      <c r="Z44" s="497" t="s">
        <v>154</v>
      </c>
      <c r="AA44" s="498"/>
      <c r="AB44" s="498"/>
      <c r="AC44" s="499"/>
      <c r="AD44" s="501" t="s">
        <v>158</v>
      </c>
      <c r="AE44" s="497" t="s">
        <v>154</v>
      </c>
      <c r="AF44" s="498"/>
      <c r="AG44" s="498"/>
      <c r="AH44" s="499"/>
      <c r="AI44" s="501" t="s">
        <v>158</v>
      </c>
      <c r="AJ44" s="497" t="s">
        <v>154</v>
      </c>
      <c r="AK44" s="498"/>
      <c r="AL44" s="498"/>
      <c r="AM44" s="499"/>
      <c r="AN44" s="501" t="s">
        <v>158</v>
      </c>
      <c r="AO44" s="497" t="s">
        <v>154</v>
      </c>
      <c r="AP44" s="498"/>
      <c r="AQ44" s="498"/>
      <c r="AR44" s="499"/>
      <c r="AS44" s="501" t="s">
        <v>158</v>
      </c>
      <c r="AT44" s="497" t="s">
        <v>154</v>
      </c>
      <c r="AU44" s="498"/>
      <c r="AV44" s="498"/>
      <c r="AW44" s="499"/>
      <c r="AX44" s="501" t="s">
        <v>158</v>
      </c>
    </row>
    <row r="45" spans="2:50" x14ac:dyDescent="0.2">
      <c r="B45" s="501"/>
      <c r="C45" s="501"/>
      <c r="D45" s="501"/>
      <c r="E45" s="501" t="s">
        <v>150</v>
      </c>
      <c r="F45" s="501"/>
      <c r="G45" s="501"/>
      <c r="H45" s="503"/>
      <c r="I45" s="505" t="s">
        <v>150</v>
      </c>
      <c r="J45" s="505"/>
      <c r="K45" s="505"/>
      <c r="L45" s="505"/>
      <c r="M45" s="505"/>
      <c r="N45" s="501"/>
      <c r="O45" s="501"/>
      <c r="P45" s="497" t="s">
        <v>155</v>
      </c>
      <c r="Q45" s="498"/>
      <c r="R45" s="498"/>
      <c r="S45" s="499"/>
      <c r="T45" s="501"/>
      <c r="U45" s="497" t="s">
        <v>155</v>
      </c>
      <c r="V45" s="498"/>
      <c r="W45" s="498"/>
      <c r="X45" s="499"/>
      <c r="Y45" s="501"/>
      <c r="Z45" s="497" t="s">
        <v>155</v>
      </c>
      <c r="AA45" s="498"/>
      <c r="AB45" s="498"/>
      <c r="AC45" s="499"/>
      <c r="AD45" s="501"/>
      <c r="AE45" s="497" t="s">
        <v>155</v>
      </c>
      <c r="AF45" s="498"/>
      <c r="AG45" s="498"/>
      <c r="AH45" s="499"/>
      <c r="AI45" s="501"/>
      <c r="AJ45" s="497" t="s">
        <v>155</v>
      </c>
      <c r="AK45" s="498"/>
      <c r="AL45" s="498"/>
      <c r="AM45" s="499"/>
      <c r="AN45" s="501"/>
      <c r="AO45" s="497" t="s">
        <v>155</v>
      </c>
      <c r="AP45" s="498"/>
      <c r="AQ45" s="498"/>
      <c r="AR45" s="499"/>
      <c r="AS45" s="501"/>
      <c r="AT45" s="497" t="s">
        <v>155</v>
      </c>
      <c r="AU45" s="498"/>
      <c r="AV45" s="498"/>
      <c r="AW45" s="499"/>
      <c r="AX45" s="501"/>
    </row>
    <row r="46" spans="2:50" x14ac:dyDescent="0.2">
      <c r="B46" s="501"/>
      <c r="C46" s="501"/>
      <c r="D46" s="501"/>
      <c r="E46" s="202" t="s">
        <v>152</v>
      </c>
      <c r="F46" s="202" t="s">
        <v>153</v>
      </c>
      <c r="G46" s="202" t="s">
        <v>156</v>
      </c>
      <c r="H46" s="504"/>
      <c r="I46" s="206" t="s">
        <v>152</v>
      </c>
      <c r="J46" s="206" t="s">
        <v>153</v>
      </c>
      <c r="K46" s="206" t="s">
        <v>156</v>
      </c>
      <c r="L46" s="505"/>
      <c r="M46" s="505"/>
      <c r="N46" s="501"/>
      <c r="O46" s="501"/>
      <c r="P46" s="202" t="s">
        <v>152</v>
      </c>
      <c r="Q46" s="202" t="s">
        <v>153</v>
      </c>
      <c r="R46" s="202" t="s">
        <v>156</v>
      </c>
      <c r="S46" s="202" t="s">
        <v>170</v>
      </c>
      <c r="T46" s="501"/>
      <c r="U46" s="202" t="s">
        <v>152</v>
      </c>
      <c r="V46" s="202" t="s">
        <v>153</v>
      </c>
      <c r="W46" s="202" t="s">
        <v>156</v>
      </c>
      <c r="X46" s="202" t="s">
        <v>170</v>
      </c>
      <c r="Y46" s="501"/>
      <c r="Z46" s="202" t="s">
        <v>152</v>
      </c>
      <c r="AA46" s="202" t="s">
        <v>153</v>
      </c>
      <c r="AB46" s="202" t="s">
        <v>156</v>
      </c>
      <c r="AC46" s="202" t="s">
        <v>170</v>
      </c>
      <c r="AD46" s="501"/>
      <c r="AE46" s="202" t="s">
        <v>152</v>
      </c>
      <c r="AF46" s="202" t="s">
        <v>153</v>
      </c>
      <c r="AG46" s="202" t="s">
        <v>156</v>
      </c>
      <c r="AH46" s="202" t="s">
        <v>170</v>
      </c>
      <c r="AI46" s="501"/>
      <c r="AJ46" s="202" t="s">
        <v>152</v>
      </c>
      <c r="AK46" s="202" t="s">
        <v>153</v>
      </c>
      <c r="AL46" s="202" t="s">
        <v>156</v>
      </c>
      <c r="AM46" s="202" t="s">
        <v>170</v>
      </c>
      <c r="AN46" s="501"/>
      <c r="AO46" s="202" t="s">
        <v>152</v>
      </c>
      <c r="AP46" s="202" t="s">
        <v>153</v>
      </c>
      <c r="AQ46" s="202" t="s">
        <v>156</v>
      </c>
      <c r="AR46" s="202" t="s">
        <v>170</v>
      </c>
      <c r="AS46" s="501"/>
      <c r="AT46" s="202" t="s">
        <v>152</v>
      </c>
      <c r="AU46" s="202" t="s">
        <v>153</v>
      </c>
      <c r="AV46" s="202" t="s">
        <v>156</v>
      </c>
      <c r="AW46" s="202" t="s">
        <v>170</v>
      </c>
      <c r="AX46" s="501"/>
    </row>
    <row r="47" spans="2:50" x14ac:dyDescent="0.2">
      <c r="B47" s="506" t="s">
        <v>139</v>
      </c>
      <c r="C47" s="201">
        <v>1</v>
      </c>
      <c r="D47" s="201"/>
      <c r="E47" s="201"/>
      <c r="F47" s="201"/>
      <c r="G47" s="201"/>
      <c r="H47" s="506" t="e">
        <f>AVERAGE(G47:G61)</f>
        <v>#DIV/0!</v>
      </c>
      <c r="I47" s="172" t="e">
        <f t="shared" ref="I47:K61" si="7">AVERAGE(P47,U47,Z47,AE47,AJ47,AO47,AT47)</f>
        <v>#DIV/0!</v>
      </c>
      <c r="J47" s="172" t="e">
        <f>AVERAGE(Q47,V47,AA47,AF47,AK47,AP47,AU47)</f>
        <v>#DIV/0!</v>
      </c>
      <c r="K47" s="173" t="e">
        <f>AVERAGE(R47,W47,AB47,AG47,AL47,AQ47,AV47)</f>
        <v>#DIV/0!</v>
      </c>
      <c r="L47" s="525" t="e">
        <f>AVERAGE(K47:K61)</f>
        <v>#DIV/0!</v>
      </c>
      <c r="M47" s="172" t="e">
        <f>RANK(K47, K$47:K$61)</f>
        <v>#DIV/0!</v>
      </c>
      <c r="N47" s="501"/>
      <c r="O47" s="501"/>
      <c r="P47" s="201"/>
      <c r="Q47" s="201"/>
      <c r="R47" s="201"/>
      <c r="S47" s="201"/>
      <c r="T47" s="506" t="e">
        <f>AVERAGE(R47:R61)</f>
        <v>#DIV/0!</v>
      </c>
      <c r="U47" s="201"/>
      <c r="V47" s="201"/>
      <c r="W47" s="201"/>
      <c r="X47" s="201"/>
      <c r="Y47" s="506" t="e">
        <f>AVERAGE(W47:W61)</f>
        <v>#DIV/0!</v>
      </c>
      <c r="Z47" s="201"/>
      <c r="AA47" s="201"/>
      <c r="AB47" s="201"/>
      <c r="AC47" s="201"/>
      <c r="AD47" s="506" t="e">
        <f>AVERAGE(AB47:AB61)</f>
        <v>#DIV/0!</v>
      </c>
      <c r="AE47" s="201"/>
      <c r="AF47" s="201"/>
      <c r="AG47" s="201"/>
      <c r="AH47" s="201"/>
      <c r="AI47" s="506" t="e">
        <f>AVERAGE(AG47:AG61)</f>
        <v>#DIV/0!</v>
      </c>
      <c r="AJ47" s="201"/>
      <c r="AK47" s="201"/>
      <c r="AL47" s="201"/>
      <c r="AM47" s="201"/>
      <c r="AN47" s="506" t="e">
        <f>AVERAGE(AL47:AL61)</f>
        <v>#DIV/0!</v>
      </c>
      <c r="AO47" s="201"/>
      <c r="AP47" s="201"/>
      <c r="AQ47" s="201"/>
      <c r="AR47" s="201"/>
      <c r="AS47" s="506" t="e">
        <f>AVERAGE(AQ47:AQ61)</f>
        <v>#DIV/0!</v>
      </c>
      <c r="AT47" s="201"/>
      <c r="AU47" s="201"/>
      <c r="AV47" s="201"/>
      <c r="AW47" s="201"/>
      <c r="AX47" s="506" t="e">
        <f>AVERAGE(AV47:AV61)</f>
        <v>#DIV/0!</v>
      </c>
    </row>
    <row r="48" spans="2:50" x14ac:dyDescent="0.2">
      <c r="B48" s="506"/>
      <c r="C48" s="201">
        <v>2</v>
      </c>
      <c r="D48" s="201"/>
      <c r="E48" s="201"/>
      <c r="F48" s="201"/>
      <c r="G48" s="201"/>
      <c r="H48" s="506"/>
      <c r="I48" s="172" t="e">
        <f t="shared" si="7"/>
        <v>#DIV/0!</v>
      </c>
      <c r="J48" s="172" t="e">
        <f t="shared" si="7"/>
        <v>#DIV/0!</v>
      </c>
      <c r="K48" s="173" t="e">
        <f t="shared" si="7"/>
        <v>#DIV/0!</v>
      </c>
      <c r="L48" s="525"/>
      <c r="M48" s="172" t="e">
        <f t="shared" ref="M48:M61" si="8">RANK(K48, K$47:K$61)</f>
        <v>#DIV/0!</v>
      </c>
      <c r="N48" s="501"/>
      <c r="O48" s="501"/>
      <c r="P48" s="201"/>
      <c r="Q48" s="201"/>
      <c r="R48" s="201"/>
      <c r="S48" s="201"/>
      <c r="T48" s="506"/>
      <c r="U48" s="201"/>
      <c r="V48" s="201"/>
      <c r="W48" s="201"/>
      <c r="X48" s="201"/>
      <c r="Y48" s="506"/>
      <c r="Z48" s="201"/>
      <c r="AA48" s="201"/>
      <c r="AB48" s="201"/>
      <c r="AC48" s="201"/>
      <c r="AD48" s="506"/>
      <c r="AE48" s="201"/>
      <c r="AF48" s="201"/>
      <c r="AG48" s="201"/>
      <c r="AH48" s="201"/>
      <c r="AI48" s="506"/>
      <c r="AJ48" s="201"/>
      <c r="AK48" s="201"/>
      <c r="AL48" s="201"/>
      <c r="AM48" s="201"/>
      <c r="AN48" s="506"/>
      <c r="AO48" s="201"/>
      <c r="AP48" s="201"/>
      <c r="AQ48" s="201"/>
      <c r="AR48" s="201"/>
      <c r="AS48" s="506"/>
      <c r="AT48" s="201"/>
      <c r="AU48" s="201"/>
      <c r="AV48" s="201"/>
      <c r="AW48" s="201"/>
      <c r="AX48" s="506"/>
    </row>
    <row r="49" spans="2:50" x14ac:dyDescent="0.2">
      <c r="B49" s="506"/>
      <c r="C49" s="201">
        <v>3</v>
      </c>
      <c r="D49" s="201"/>
      <c r="E49" s="201"/>
      <c r="F49" s="201"/>
      <c r="G49" s="201"/>
      <c r="H49" s="506"/>
      <c r="I49" s="172" t="e">
        <f t="shared" si="7"/>
        <v>#DIV/0!</v>
      </c>
      <c r="J49" s="172" t="e">
        <f t="shared" si="7"/>
        <v>#DIV/0!</v>
      </c>
      <c r="K49" s="173" t="e">
        <f t="shared" si="7"/>
        <v>#DIV/0!</v>
      </c>
      <c r="L49" s="525"/>
      <c r="M49" s="172" t="e">
        <f t="shared" si="8"/>
        <v>#DIV/0!</v>
      </c>
      <c r="N49" s="501"/>
      <c r="O49" s="501"/>
      <c r="P49" s="201"/>
      <c r="Q49" s="201"/>
      <c r="R49" s="201"/>
      <c r="S49" s="201"/>
      <c r="T49" s="506"/>
      <c r="U49" s="201"/>
      <c r="V49" s="201"/>
      <c r="W49" s="201"/>
      <c r="X49" s="201"/>
      <c r="Y49" s="506"/>
      <c r="Z49" s="201"/>
      <c r="AA49" s="201"/>
      <c r="AB49" s="201"/>
      <c r="AC49" s="201"/>
      <c r="AD49" s="506"/>
      <c r="AE49" s="201"/>
      <c r="AF49" s="201"/>
      <c r="AG49" s="201"/>
      <c r="AH49" s="201"/>
      <c r="AI49" s="506"/>
      <c r="AJ49" s="201"/>
      <c r="AK49" s="201"/>
      <c r="AL49" s="201"/>
      <c r="AM49" s="201"/>
      <c r="AN49" s="506"/>
      <c r="AO49" s="201"/>
      <c r="AP49" s="201"/>
      <c r="AQ49" s="201"/>
      <c r="AR49" s="201"/>
      <c r="AS49" s="506"/>
      <c r="AT49" s="201"/>
      <c r="AU49" s="201"/>
      <c r="AV49" s="201"/>
      <c r="AW49" s="201"/>
      <c r="AX49" s="506"/>
    </row>
    <row r="50" spans="2:50" x14ac:dyDescent="0.2">
      <c r="B50" s="506"/>
      <c r="C50" s="201">
        <v>4</v>
      </c>
      <c r="D50" s="201"/>
      <c r="E50" s="201"/>
      <c r="F50" s="201"/>
      <c r="G50" s="201"/>
      <c r="H50" s="506"/>
      <c r="I50" s="172" t="e">
        <f t="shared" si="7"/>
        <v>#DIV/0!</v>
      </c>
      <c r="J50" s="172" t="e">
        <f t="shared" si="7"/>
        <v>#DIV/0!</v>
      </c>
      <c r="K50" s="173" t="e">
        <f t="shared" si="7"/>
        <v>#DIV/0!</v>
      </c>
      <c r="L50" s="525"/>
      <c r="M50" s="172" t="e">
        <f t="shared" si="8"/>
        <v>#DIV/0!</v>
      </c>
      <c r="N50" s="501"/>
      <c r="O50" s="501"/>
      <c r="P50" s="201"/>
      <c r="Q50" s="201"/>
      <c r="R50" s="201"/>
      <c r="S50" s="201"/>
      <c r="T50" s="506"/>
      <c r="U50" s="201"/>
      <c r="V50" s="201"/>
      <c r="W50" s="201"/>
      <c r="X50" s="201"/>
      <c r="Y50" s="506"/>
      <c r="Z50" s="201"/>
      <c r="AA50" s="201"/>
      <c r="AB50" s="201"/>
      <c r="AC50" s="201"/>
      <c r="AD50" s="506"/>
      <c r="AE50" s="201"/>
      <c r="AF50" s="201"/>
      <c r="AG50" s="201"/>
      <c r="AH50" s="201"/>
      <c r="AI50" s="506"/>
      <c r="AJ50" s="201"/>
      <c r="AK50" s="201"/>
      <c r="AL50" s="201"/>
      <c r="AM50" s="201"/>
      <c r="AN50" s="506"/>
      <c r="AO50" s="201"/>
      <c r="AP50" s="201"/>
      <c r="AQ50" s="201"/>
      <c r="AR50" s="201"/>
      <c r="AS50" s="506"/>
      <c r="AT50" s="201"/>
      <c r="AU50" s="201"/>
      <c r="AV50" s="201"/>
      <c r="AW50" s="201"/>
      <c r="AX50" s="506"/>
    </row>
    <row r="51" spans="2:50" x14ac:dyDescent="0.2">
      <c r="B51" s="506"/>
      <c r="C51" s="201">
        <v>5</v>
      </c>
      <c r="D51" s="201"/>
      <c r="E51" s="201"/>
      <c r="F51" s="201"/>
      <c r="G51" s="201"/>
      <c r="H51" s="506"/>
      <c r="I51" s="172" t="e">
        <f t="shared" si="7"/>
        <v>#DIV/0!</v>
      </c>
      <c r="J51" s="172" t="e">
        <f t="shared" si="7"/>
        <v>#DIV/0!</v>
      </c>
      <c r="K51" s="173" t="e">
        <f t="shared" si="7"/>
        <v>#DIV/0!</v>
      </c>
      <c r="L51" s="525"/>
      <c r="M51" s="172" t="e">
        <f t="shared" si="8"/>
        <v>#DIV/0!</v>
      </c>
      <c r="N51" s="501"/>
      <c r="O51" s="501"/>
      <c r="P51" s="201"/>
      <c r="Q51" s="201"/>
      <c r="R51" s="201"/>
      <c r="S51" s="201"/>
      <c r="T51" s="506"/>
      <c r="U51" s="201"/>
      <c r="V51" s="201"/>
      <c r="W51" s="201"/>
      <c r="X51" s="201"/>
      <c r="Y51" s="506"/>
      <c r="Z51" s="201"/>
      <c r="AA51" s="201"/>
      <c r="AB51" s="201"/>
      <c r="AC51" s="201"/>
      <c r="AD51" s="506"/>
      <c r="AE51" s="201"/>
      <c r="AF51" s="201"/>
      <c r="AG51" s="201"/>
      <c r="AH51" s="201"/>
      <c r="AI51" s="506"/>
      <c r="AJ51" s="201"/>
      <c r="AK51" s="201"/>
      <c r="AL51" s="201"/>
      <c r="AM51" s="201"/>
      <c r="AN51" s="506"/>
      <c r="AO51" s="201"/>
      <c r="AP51" s="201"/>
      <c r="AQ51" s="201"/>
      <c r="AR51" s="201"/>
      <c r="AS51" s="506"/>
      <c r="AT51" s="201"/>
      <c r="AU51" s="201"/>
      <c r="AV51" s="201"/>
      <c r="AW51" s="201"/>
      <c r="AX51" s="506"/>
    </row>
    <row r="52" spans="2:50" x14ac:dyDescent="0.2">
      <c r="B52" s="506"/>
      <c r="C52" s="201">
        <v>6</v>
      </c>
      <c r="D52" s="201"/>
      <c r="E52" s="201"/>
      <c r="F52" s="201"/>
      <c r="G52" s="201"/>
      <c r="H52" s="506"/>
      <c r="I52" s="172" t="e">
        <f t="shared" si="7"/>
        <v>#DIV/0!</v>
      </c>
      <c r="J52" s="172" t="e">
        <f t="shared" si="7"/>
        <v>#DIV/0!</v>
      </c>
      <c r="K52" s="173" t="e">
        <f t="shared" si="7"/>
        <v>#DIV/0!</v>
      </c>
      <c r="L52" s="525"/>
      <c r="M52" s="172" t="e">
        <f t="shared" si="8"/>
        <v>#DIV/0!</v>
      </c>
      <c r="N52" s="501"/>
      <c r="O52" s="501"/>
      <c r="P52" s="201"/>
      <c r="Q52" s="201"/>
      <c r="R52" s="201"/>
      <c r="S52" s="201"/>
      <c r="T52" s="506"/>
      <c r="U52" s="201"/>
      <c r="V52" s="201"/>
      <c r="W52" s="201"/>
      <c r="X52" s="201"/>
      <c r="Y52" s="506"/>
      <c r="Z52" s="201"/>
      <c r="AA52" s="201"/>
      <c r="AB52" s="201"/>
      <c r="AC52" s="201"/>
      <c r="AD52" s="506"/>
      <c r="AE52" s="201"/>
      <c r="AF52" s="201"/>
      <c r="AG52" s="201"/>
      <c r="AH52" s="201"/>
      <c r="AI52" s="506"/>
      <c r="AJ52" s="201"/>
      <c r="AK52" s="201"/>
      <c r="AL52" s="201"/>
      <c r="AM52" s="201"/>
      <c r="AN52" s="506"/>
      <c r="AO52" s="201"/>
      <c r="AP52" s="201"/>
      <c r="AQ52" s="201"/>
      <c r="AR52" s="201"/>
      <c r="AS52" s="506"/>
      <c r="AT52" s="201"/>
      <c r="AU52" s="201"/>
      <c r="AV52" s="201"/>
      <c r="AW52" s="201"/>
      <c r="AX52" s="506"/>
    </row>
    <row r="53" spans="2:50" x14ac:dyDescent="0.2">
      <c r="B53" s="506"/>
      <c r="C53" s="201">
        <v>7</v>
      </c>
      <c r="D53" s="201"/>
      <c r="E53" s="201"/>
      <c r="F53" s="201"/>
      <c r="G53" s="201"/>
      <c r="H53" s="506"/>
      <c r="I53" s="172" t="e">
        <f t="shared" si="7"/>
        <v>#DIV/0!</v>
      </c>
      <c r="J53" s="172" t="e">
        <f t="shared" si="7"/>
        <v>#DIV/0!</v>
      </c>
      <c r="K53" s="173" t="e">
        <f t="shared" si="7"/>
        <v>#DIV/0!</v>
      </c>
      <c r="L53" s="525"/>
      <c r="M53" s="172" t="e">
        <f t="shared" si="8"/>
        <v>#DIV/0!</v>
      </c>
      <c r="N53" s="501"/>
      <c r="O53" s="501"/>
      <c r="P53" s="201"/>
      <c r="Q53" s="201"/>
      <c r="R53" s="201"/>
      <c r="S53" s="201"/>
      <c r="T53" s="506"/>
      <c r="U53" s="201"/>
      <c r="V53" s="201"/>
      <c r="W53" s="201"/>
      <c r="X53" s="201"/>
      <c r="Y53" s="506"/>
      <c r="Z53" s="201"/>
      <c r="AA53" s="201"/>
      <c r="AB53" s="201"/>
      <c r="AC53" s="201"/>
      <c r="AD53" s="506"/>
      <c r="AE53" s="201"/>
      <c r="AF53" s="201"/>
      <c r="AG53" s="201"/>
      <c r="AH53" s="201"/>
      <c r="AI53" s="506"/>
      <c r="AJ53" s="201"/>
      <c r="AK53" s="201"/>
      <c r="AL53" s="201"/>
      <c r="AM53" s="201"/>
      <c r="AN53" s="506"/>
      <c r="AO53" s="201"/>
      <c r="AP53" s="201"/>
      <c r="AQ53" s="201"/>
      <c r="AR53" s="201"/>
      <c r="AS53" s="506"/>
      <c r="AT53" s="201"/>
      <c r="AU53" s="201"/>
      <c r="AV53" s="201"/>
      <c r="AW53" s="201"/>
      <c r="AX53" s="506"/>
    </row>
    <row r="54" spans="2:50" x14ac:dyDescent="0.2">
      <c r="B54" s="506"/>
      <c r="C54" s="201">
        <v>8</v>
      </c>
      <c r="D54" s="201"/>
      <c r="E54" s="201"/>
      <c r="F54" s="201"/>
      <c r="G54" s="201"/>
      <c r="H54" s="506"/>
      <c r="I54" s="172" t="e">
        <f t="shared" si="7"/>
        <v>#DIV/0!</v>
      </c>
      <c r="J54" s="172" t="e">
        <f t="shared" si="7"/>
        <v>#DIV/0!</v>
      </c>
      <c r="K54" s="173" t="e">
        <f t="shared" si="7"/>
        <v>#DIV/0!</v>
      </c>
      <c r="L54" s="525"/>
      <c r="M54" s="172" t="e">
        <f t="shared" si="8"/>
        <v>#DIV/0!</v>
      </c>
      <c r="N54" s="501"/>
      <c r="O54" s="501"/>
      <c r="P54" s="201"/>
      <c r="Q54" s="201"/>
      <c r="R54" s="201"/>
      <c r="S54" s="201"/>
      <c r="T54" s="506"/>
      <c r="U54" s="201"/>
      <c r="V54" s="201"/>
      <c r="W54" s="201"/>
      <c r="X54" s="201"/>
      <c r="Y54" s="506"/>
      <c r="Z54" s="201"/>
      <c r="AA54" s="201"/>
      <c r="AB54" s="201"/>
      <c r="AC54" s="201"/>
      <c r="AD54" s="506"/>
      <c r="AE54" s="201"/>
      <c r="AF54" s="201"/>
      <c r="AG54" s="201"/>
      <c r="AH54" s="201"/>
      <c r="AI54" s="506"/>
      <c r="AJ54" s="201"/>
      <c r="AK54" s="201"/>
      <c r="AL54" s="201"/>
      <c r="AM54" s="201"/>
      <c r="AN54" s="506"/>
      <c r="AO54" s="201"/>
      <c r="AP54" s="201"/>
      <c r="AQ54" s="201"/>
      <c r="AR54" s="201"/>
      <c r="AS54" s="506"/>
      <c r="AT54" s="201"/>
      <c r="AU54" s="201"/>
      <c r="AV54" s="201"/>
      <c r="AW54" s="201"/>
      <c r="AX54" s="506"/>
    </row>
    <row r="55" spans="2:50" x14ac:dyDescent="0.2">
      <c r="B55" s="506"/>
      <c r="C55" s="201">
        <v>9</v>
      </c>
      <c r="D55" s="201"/>
      <c r="E55" s="201"/>
      <c r="F55" s="201"/>
      <c r="G55" s="201"/>
      <c r="H55" s="506"/>
      <c r="I55" s="172" t="e">
        <f t="shared" si="7"/>
        <v>#DIV/0!</v>
      </c>
      <c r="J55" s="172" t="e">
        <f t="shared" si="7"/>
        <v>#DIV/0!</v>
      </c>
      <c r="K55" s="173" t="e">
        <f t="shared" si="7"/>
        <v>#DIV/0!</v>
      </c>
      <c r="L55" s="525"/>
      <c r="M55" s="172" t="e">
        <f t="shared" si="8"/>
        <v>#DIV/0!</v>
      </c>
      <c r="N55" s="501"/>
      <c r="O55" s="501"/>
      <c r="P55" s="201"/>
      <c r="Q55" s="201"/>
      <c r="R55" s="201"/>
      <c r="S55" s="201"/>
      <c r="T55" s="506"/>
      <c r="U55" s="201"/>
      <c r="V55" s="201"/>
      <c r="W55" s="201"/>
      <c r="X55" s="201"/>
      <c r="Y55" s="506"/>
      <c r="Z55" s="201"/>
      <c r="AA55" s="201"/>
      <c r="AB55" s="201"/>
      <c r="AC55" s="201"/>
      <c r="AD55" s="506"/>
      <c r="AE55" s="201"/>
      <c r="AF55" s="201"/>
      <c r="AG55" s="201"/>
      <c r="AH55" s="201"/>
      <c r="AI55" s="506"/>
      <c r="AJ55" s="201"/>
      <c r="AK55" s="201"/>
      <c r="AL55" s="201"/>
      <c r="AM55" s="201"/>
      <c r="AN55" s="506"/>
      <c r="AO55" s="201"/>
      <c r="AP55" s="201"/>
      <c r="AQ55" s="201"/>
      <c r="AR55" s="201"/>
      <c r="AS55" s="506"/>
      <c r="AT55" s="201"/>
      <c r="AU55" s="201"/>
      <c r="AV55" s="201"/>
      <c r="AW55" s="201"/>
      <c r="AX55" s="506"/>
    </row>
    <row r="56" spans="2:50" x14ac:dyDescent="0.2">
      <c r="B56" s="506"/>
      <c r="C56" s="201">
        <v>10</v>
      </c>
      <c r="D56" s="201"/>
      <c r="E56" s="201"/>
      <c r="F56" s="201"/>
      <c r="G56" s="201"/>
      <c r="H56" s="506"/>
      <c r="I56" s="172" t="e">
        <f t="shared" si="7"/>
        <v>#DIV/0!</v>
      </c>
      <c r="J56" s="172" t="e">
        <f t="shared" si="7"/>
        <v>#DIV/0!</v>
      </c>
      <c r="K56" s="173" t="e">
        <f t="shared" si="7"/>
        <v>#DIV/0!</v>
      </c>
      <c r="L56" s="525"/>
      <c r="M56" s="172" t="e">
        <f t="shared" si="8"/>
        <v>#DIV/0!</v>
      </c>
      <c r="N56" s="501"/>
      <c r="O56" s="501"/>
      <c r="P56" s="201"/>
      <c r="Q56" s="201"/>
      <c r="R56" s="201"/>
      <c r="S56" s="201"/>
      <c r="T56" s="506"/>
      <c r="U56" s="201"/>
      <c r="V56" s="201"/>
      <c r="W56" s="201"/>
      <c r="X56" s="201"/>
      <c r="Y56" s="506"/>
      <c r="Z56" s="201"/>
      <c r="AA56" s="201"/>
      <c r="AB56" s="201"/>
      <c r="AC56" s="201"/>
      <c r="AD56" s="506"/>
      <c r="AE56" s="201"/>
      <c r="AF56" s="201"/>
      <c r="AG56" s="201"/>
      <c r="AH56" s="201"/>
      <c r="AI56" s="506"/>
      <c r="AJ56" s="201"/>
      <c r="AK56" s="201"/>
      <c r="AL56" s="201"/>
      <c r="AM56" s="201"/>
      <c r="AN56" s="506"/>
      <c r="AO56" s="201"/>
      <c r="AP56" s="201"/>
      <c r="AQ56" s="201"/>
      <c r="AR56" s="201"/>
      <c r="AS56" s="506"/>
      <c r="AT56" s="201"/>
      <c r="AU56" s="201"/>
      <c r="AV56" s="201"/>
      <c r="AW56" s="201"/>
      <c r="AX56" s="506"/>
    </row>
    <row r="57" spans="2:50" x14ac:dyDescent="0.2">
      <c r="B57" s="506"/>
      <c r="C57" s="201">
        <v>11</v>
      </c>
      <c r="D57" s="201"/>
      <c r="E57" s="201"/>
      <c r="F57" s="201"/>
      <c r="G57" s="201"/>
      <c r="H57" s="506"/>
      <c r="I57" s="172" t="e">
        <f t="shared" si="7"/>
        <v>#DIV/0!</v>
      </c>
      <c r="J57" s="172" t="e">
        <f t="shared" si="7"/>
        <v>#DIV/0!</v>
      </c>
      <c r="K57" s="173" t="e">
        <f t="shared" si="7"/>
        <v>#DIV/0!</v>
      </c>
      <c r="L57" s="525"/>
      <c r="M57" s="172" t="e">
        <f t="shared" si="8"/>
        <v>#DIV/0!</v>
      </c>
      <c r="N57" s="501"/>
      <c r="O57" s="501"/>
      <c r="P57" s="201"/>
      <c r="Q57" s="201"/>
      <c r="R57" s="201"/>
      <c r="S57" s="201"/>
      <c r="T57" s="506"/>
      <c r="U57" s="201"/>
      <c r="V57" s="201"/>
      <c r="W57" s="201"/>
      <c r="X57" s="201"/>
      <c r="Y57" s="506"/>
      <c r="Z57" s="201"/>
      <c r="AA57" s="201"/>
      <c r="AB57" s="201"/>
      <c r="AC57" s="201"/>
      <c r="AD57" s="506"/>
      <c r="AE57" s="201"/>
      <c r="AF57" s="201"/>
      <c r="AG57" s="201"/>
      <c r="AH57" s="201"/>
      <c r="AI57" s="506"/>
      <c r="AJ57" s="201"/>
      <c r="AK57" s="201"/>
      <c r="AL57" s="201"/>
      <c r="AM57" s="201"/>
      <c r="AN57" s="506"/>
      <c r="AO57" s="201"/>
      <c r="AP57" s="201"/>
      <c r="AQ57" s="201"/>
      <c r="AR57" s="201"/>
      <c r="AS57" s="506"/>
      <c r="AT57" s="201"/>
      <c r="AU57" s="201"/>
      <c r="AV57" s="201"/>
      <c r="AW57" s="201"/>
      <c r="AX57" s="506"/>
    </row>
    <row r="58" spans="2:50" x14ac:dyDescent="0.2">
      <c r="B58" s="506"/>
      <c r="C58" s="201">
        <v>12</v>
      </c>
      <c r="D58" s="201"/>
      <c r="E58" s="201"/>
      <c r="F58" s="201"/>
      <c r="G58" s="201"/>
      <c r="H58" s="506"/>
      <c r="I58" s="172" t="e">
        <f>AVERAGE(P58,U58,Z58,AE58,AJ58,AO58,AT58)</f>
        <v>#DIV/0!</v>
      </c>
      <c r="J58" s="172" t="e">
        <f t="shared" si="7"/>
        <v>#DIV/0!</v>
      </c>
      <c r="K58" s="173" t="e">
        <f t="shared" si="7"/>
        <v>#DIV/0!</v>
      </c>
      <c r="L58" s="525"/>
      <c r="M58" s="172" t="e">
        <f t="shared" si="8"/>
        <v>#DIV/0!</v>
      </c>
      <c r="N58" s="501"/>
      <c r="O58" s="501"/>
      <c r="P58" s="201"/>
      <c r="Q58" s="201"/>
      <c r="R58" s="201"/>
      <c r="S58" s="201"/>
      <c r="T58" s="506"/>
      <c r="U58" s="201"/>
      <c r="V58" s="201"/>
      <c r="W58" s="201"/>
      <c r="X58" s="201"/>
      <c r="Y58" s="506"/>
      <c r="Z58" s="201"/>
      <c r="AA58" s="201"/>
      <c r="AB58" s="201"/>
      <c r="AC58" s="201"/>
      <c r="AD58" s="506"/>
      <c r="AE58" s="201"/>
      <c r="AF58" s="201"/>
      <c r="AG58" s="201"/>
      <c r="AH58" s="201"/>
      <c r="AI58" s="506"/>
      <c r="AJ58" s="201"/>
      <c r="AK58" s="201"/>
      <c r="AL58" s="201"/>
      <c r="AM58" s="201"/>
      <c r="AN58" s="506"/>
      <c r="AO58" s="201"/>
      <c r="AP58" s="201"/>
      <c r="AQ58" s="201"/>
      <c r="AR58" s="201"/>
      <c r="AS58" s="506"/>
      <c r="AT58" s="201"/>
      <c r="AU58" s="201"/>
      <c r="AV58" s="201"/>
      <c r="AW58" s="201"/>
      <c r="AX58" s="506"/>
    </row>
    <row r="59" spans="2:50" x14ac:dyDescent="0.2">
      <c r="B59" s="506"/>
      <c r="C59" s="201">
        <v>13</v>
      </c>
      <c r="D59" s="201"/>
      <c r="E59" s="201"/>
      <c r="F59" s="201"/>
      <c r="G59" s="201"/>
      <c r="H59" s="506"/>
      <c r="I59" s="172" t="e">
        <f t="shared" si="7"/>
        <v>#DIV/0!</v>
      </c>
      <c r="J59" s="172" t="e">
        <f t="shared" si="7"/>
        <v>#DIV/0!</v>
      </c>
      <c r="K59" s="173" t="e">
        <f t="shared" si="7"/>
        <v>#DIV/0!</v>
      </c>
      <c r="L59" s="525"/>
      <c r="M59" s="172" t="e">
        <f t="shared" si="8"/>
        <v>#DIV/0!</v>
      </c>
      <c r="N59" s="501"/>
      <c r="O59" s="501"/>
      <c r="P59" s="201"/>
      <c r="Q59" s="201"/>
      <c r="R59" s="201"/>
      <c r="S59" s="201"/>
      <c r="T59" s="506"/>
      <c r="U59" s="201"/>
      <c r="V59" s="201"/>
      <c r="W59" s="201"/>
      <c r="X59" s="201"/>
      <c r="Y59" s="506"/>
      <c r="Z59" s="201"/>
      <c r="AA59" s="201"/>
      <c r="AB59" s="201"/>
      <c r="AC59" s="201"/>
      <c r="AD59" s="506"/>
      <c r="AE59" s="201"/>
      <c r="AF59" s="201"/>
      <c r="AG59" s="201"/>
      <c r="AH59" s="201"/>
      <c r="AI59" s="506"/>
      <c r="AJ59" s="201"/>
      <c r="AK59" s="201"/>
      <c r="AL59" s="201"/>
      <c r="AM59" s="201"/>
      <c r="AN59" s="506"/>
      <c r="AO59" s="201"/>
      <c r="AP59" s="201"/>
      <c r="AQ59" s="201"/>
      <c r="AR59" s="201"/>
      <c r="AS59" s="506"/>
      <c r="AT59" s="201"/>
      <c r="AU59" s="201"/>
      <c r="AV59" s="201"/>
      <c r="AW59" s="201"/>
      <c r="AX59" s="506"/>
    </row>
    <row r="60" spans="2:50" x14ac:dyDescent="0.2">
      <c r="B60" s="506"/>
      <c r="C60" s="201">
        <v>14</v>
      </c>
      <c r="D60" s="201"/>
      <c r="E60" s="201"/>
      <c r="F60" s="201"/>
      <c r="G60" s="201"/>
      <c r="H60" s="506"/>
      <c r="I60" s="172" t="e">
        <f t="shared" si="7"/>
        <v>#DIV/0!</v>
      </c>
      <c r="J60" s="172" t="e">
        <f t="shared" si="7"/>
        <v>#DIV/0!</v>
      </c>
      <c r="K60" s="173" t="e">
        <f t="shared" si="7"/>
        <v>#DIV/0!</v>
      </c>
      <c r="L60" s="525"/>
      <c r="M60" s="172" t="e">
        <f t="shared" si="8"/>
        <v>#DIV/0!</v>
      </c>
      <c r="N60" s="501"/>
      <c r="O60" s="501"/>
      <c r="P60" s="201"/>
      <c r="Q60" s="201"/>
      <c r="R60" s="201"/>
      <c r="S60" s="201"/>
      <c r="T60" s="506"/>
      <c r="U60" s="201"/>
      <c r="V60" s="201"/>
      <c r="W60" s="201"/>
      <c r="X60" s="201"/>
      <c r="Y60" s="506"/>
      <c r="Z60" s="201"/>
      <c r="AA60" s="201"/>
      <c r="AB60" s="201"/>
      <c r="AC60" s="201"/>
      <c r="AD60" s="506"/>
      <c r="AE60" s="201"/>
      <c r="AF60" s="201"/>
      <c r="AG60" s="201"/>
      <c r="AH60" s="201"/>
      <c r="AI60" s="506"/>
      <c r="AJ60" s="201"/>
      <c r="AK60" s="201"/>
      <c r="AL60" s="201"/>
      <c r="AM60" s="201"/>
      <c r="AN60" s="506"/>
      <c r="AO60" s="201"/>
      <c r="AP60" s="201"/>
      <c r="AQ60" s="201"/>
      <c r="AR60" s="201"/>
      <c r="AS60" s="506"/>
      <c r="AT60" s="201"/>
      <c r="AU60" s="201"/>
      <c r="AV60" s="201"/>
      <c r="AW60" s="201"/>
      <c r="AX60" s="506"/>
    </row>
    <row r="61" spans="2:50" x14ac:dyDescent="0.2">
      <c r="B61" s="506"/>
      <c r="C61" s="201">
        <v>15</v>
      </c>
      <c r="D61" s="201"/>
      <c r="E61" s="201"/>
      <c r="F61" s="201"/>
      <c r="G61" s="201"/>
      <c r="H61" s="506"/>
      <c r="I61" s="172" t="e">
        <f t="shared" si="7"/>
        <v>#DIV/0!</v>
      </c>
      <c r="J61" s="172" t="e">
        <f t="shared" si="7"/>
        <v>#DIV/0!</v>
      </c>
      <c r="K61" s="173" t="e">
        <f t="shared" si="7"/>
        <v>#DIV/0!</v>
      </c>
      <c r="L61" s="525"/>
      <c r="M61" s="172" t="e">
        <f t="shared" si="8"/>
        <v>#DIV/0!</v>
      </c>
      <c r="N61" s="501"/>
      <c r="O61" s="501"/>
      <c r="P61" s="201"/>
      <c r="Q61" s="201"/>
      <c r="R61" s="201"/>
      <c r="S61" s="201"/>
      <c r="T61" s="506"/>
      <c r="U61" s="201"/>
      <c r="V61" s="201"/>
      <c r="W61" s="201"/>
      <c r="X61" s="201"/>
      <c r="Y61" s="506"/>
      <c r="Z61" s="201"/>
      <c r="AA61" s="201"/>
      <c r="AB61" s="201"/>
      <c r="AC61" s="201"/>
      <c r="AD61" s="506"/>
      <c r="AE61" s="201"/>
      <c r="AF61" s="201"/>
      <c r="AG61" s="201"/>
      <c r="AH61" s="201"/>
      <c r="AI61" s="506"/>
      <c r="AJ61" s="201"/>
      <c r="AK61" s="201"/>
      <c r="AL61" s="201"/>
      <c r="AM61" s="201"/>
      <c r="AN61" s="506"/>
      <c r="AO61" s="201"/>
      <c r="AP61" s="201"/>
      <c r="AQ61" s="201"/>
      <c r="AR61" s="201"/>
      <c r="AS61" s="506"/>
      <c r="AT61" s="201"/>
      <c r="AU61" s="201"/>
      <c r="AV61" s="201"/>
      <c r="AW61" s="201"/>
      <c r="AX61" s="506"/>
    </row>
    <row r="62" spans="2:50" ht="15.75" x14ac:dyDescent="0.2">
      <c r="B62" s="510" t="s">
        <v>169</v>
      </c>
      <c r="C62" s="511"/>
      <c r="D62" s="511"/>
      <c r="E62" s="511"/>
      <c r="F62" s="511"/>
      <c r="G62" s="511"/>
      <c r="H62" s="512"/>
      <c r="I62" s="207"/>
      <c r="J62" s="207"/>
      <c r="K62" s="207"/>
      <c r="L62" s="207"/>
      <c r="M62" s="207"/>
      <c r="N62" s="501" t="s">
        <v>161</v>
      </c>
      <c r="O62" s="514" t="s">
        <v>159</v>
      </c>
      <c r="P62" s="516">
        <v>45888</v>
      </c>
      <c r="Q62" s="506"/>
      <c r="R62" s="506"/>
      <c r="S62" s="506"/>
      <c r="T62" s="506"/>
      <c r="U62" s="516">
        <v>45889</v>
      </c>
      <c r="V62" s="506"/>
      <c r="W62" s="506"/>
      <c r="X62" s="506"/>
      <c r="Y62" s="506"/>
      <c r="Z62" s="516">
        <v>45890</v>
      </c>
      <c r="AA62" s="506"/>
      <c r="AB62" s="506"/>
      <c r="AC62" s="506"/>
      <c r="AD62" s="506"/>
      <c r="AE62" s="516">
        <v>45891</v>
      </c>
      <c r="AF62" s="506"/>
      <c r="AG62" s="506"/>
      <c r="AH62" s="506"/>
      <c r="AI62" s="506"/>
      <c r="AJ62" s="516">
        <v>45892</v>
      </c>
      <c r="AK62" s="506"/>
      <c r="AL62" s="506"/>
      <c r="AM62" s="506"/>
      <c r="AN62" s="506"/>
      <c r="AO62" s="516">
        <v>45893</v>
      </c>
      <c r="AP62" s="506"/>
      <c r="AQ62" s="506"/>
      <c r="AR62" s="506"/>
      <c r="AS62" s="506"/>
      <c r="AT62" s="516">
        <v>45894</v>
      </c>
      <c r="AU62" s="506"/>
      <c r="AV62" s="506"/>
      <c r="AW62" s="506"/>
      <c r="AX62" s="506"/>
    </row>
    <row r="63" spans="2:50" ht="15.75" x14ac:dyDescent="0.2">
      <c r="B63" s="513"/>
      <c r="C63" s="513"/>
      <c r="D63" s="513"/>
      <c r="E63" s="513"/>
      <c r="F63" s="513"/>
      <c r="G63" s="513"/>
      <c r="H63" s="513"/>
      <c r="I63" s="207"/>
      <c r="J63" s="207"/>
      <c r="K63" s="207"/>
      <c r="L63" s="207"/>
      <c r="M63" s="207"/>
      <c r="N63" s="501"/>
      <c r="O63" s="515"/>
      <c r="P63" s="516" t="s">
        <v>163</v>
      </c>
      <c r="Q63" s="506"/>
      <c r="R63" s="506"/>
      <c r="S63" s="506"/>
      <c r="T63" s="506"/>
      <c r="U63" s="516" t="s">
        <v>164</v>
      </c>
      <c r="V63" s="506"/>
      <c r="W63" s="506"/>
      <c r="X63" s="506"/>
      <c r="Y63" s="506"/>
      <c r="Z63" s="516" t="s">
        <v>165</v>
      </c>
      <c r="AA63" s="506"/>
      <c r="AB63" s="506"/>
      <c r="AC63" s="506"/>
      <c r="AD63" s="506"/>
      <c r="AE63" s="516" t="s">
        <v>162</v>
      </c>
      <c r="AF63" s="506"/>
      <c r="AG63" s="506"/>
      <c r="AH63" s="506"/>
      <c r="AI63" s="506"/>
      <c r="AJ63" s="516" t="s">
        <v>166</v>
      </c>
      <c r="AK63" s="506"/>
      <c r="AL63" s="506"/>
      <c r="AM63" s="506"/>
      <c r="AN63" s="506"/>
      <c r="AO63" s="516" t="s">
        <v>167</v>
      </c>
      <c r="AP63" s="506"/>
      <c r="AQ63" s="506"/>
      <c r="AR63" s="506"/>
      <c r="AS63" s="506"/>
      <c r="AT63" s="516" t="s">
        <v>168</v>
      </c>
      <c r="AU63" s="506"/>
      <c r="AV63" s="506"/>
      <c r="AW63" s="506"/>
      <c r="AX63" s="506"/>
    </row>
    <row r="64" spans="2:50" x14ac:dyDescent="0.2">
      <c r="B64" s="501" t="s">
        <v>157</v>
      </c>
      <c r="C64" s="501" t="s">
        <v>149</v>
      </c>
      <c r="D64" s="501"/>
      <c r="E64" s="501" t="s">
        <v>151</v>
      </c>
      <c r="F64" s="501"/>
      <c r="G64" s="501"/>
      <c r="H64" s="502" t="s">
        <v>158</v>
      </c>
      <c r="I64" s="505" t="s">
        <v>227</v>
      </c>
      <c r="J64" s="505"/>
      <c r="K64" s="505"/>
      <c r="L64" s="505" t="s">
        <v>158</v>
      </c>
      <c r="M64" s="505" t="s">
        <v>170</v>
      </c>
      <c r="N64" s="501"/>
      <c r="O64" s="501" t="s">
        <v>160</v>
      </c>
      <c r="P64" s="497" t="s">
        <v>154</v>
      </c>
      <c r="Q64" s="498"/>
      <c r="R64" s="498"/>
      <c r="S64" s="499"/>
      <c r="T64" s="501" t="s">
        <v>158</v>
      </c>
      <c r="U64" s="497" t="s">
        <v>154</v>
      </c>
      <c r="V64" s="498"/>
      <c r="W64" s="498"/>
      <c r="X64" s="499"/>
      <c r="Y64" s="501" t="s">
        <v>158</v>
      </c>
      <c r="Z64" s="497" t="s">
        <v>154</v>
      </c>
      <c r="AA64" s="498"/>
      <c r="AB64" s="498"/>
      <c r="AC64" s="499"/>
      <c r="AD64" s="501" t="s">
        <v>158</v>
      </c>
      <c r="AE64" s="497" t="s">
        <v>154</v>
      </c>
      <c r="AF64" s="498"/>
      <c r="AG64" s="498"/>
      <c r="AH64" s="499"/>
      <c r="AI64" s="501" t="s">
        <v>158</v>
      </c>
      <c r="AJ64" s="497" t="s">
        <v>154</v>
      </c>
      <c r="AK64" s="498"/>
      <c r="AL64" s="498"/>
      <c r="AM64" s="499"/>
      <c r="AN64" s="501" t="s">
        <v>158</v>
      </c>
      <c r="AO64" s="497" t="s">
        <v>154</v>
      </c>
      <c r="AP64" s="498"/>
      <c r="AQ64" s="498"/>
      <c r="AR64" s="499"/>
      <c r="AS64" s="501" t="s">
        <v>158</v>
      </c>
      <c r="AT64" s="497" t="s">
        <v>154</v>
      </c>
      <c r="AU64" s="498"/>
      <c r="AV64" s="498"/>
      <c r="AW64" s="499"/>
      <c r="AX64" s="501" t="s">
        <v>158</v>
      </c>
    </row>
    <row r="65" spans="2:50" x14ac:dyDescent="0.2">
      <c r="B65" s="501"/>
      <c r="C65" s="501"/>
      <c r="D65" s="501"/>
      <c r="E65" s="501" t="s">
        <v>150</v>
      </c>
      <c r="F65" s="501"/>
      <c r="G65" s="501"/>
      <c r="H65" s="503"/>
      <c r="I65" s="505" t="s">
        <v>150</v>
      </c>
      <c r="J65" s="505"/>
      <c r="K65" s="505"/>
      <c r="L65" s="505"/>
      <c r="M65" s="505"/>
      <c r="N65" s="501"/>
      <c r="O65" s="501"/>
      <c r="P65" s="497" t="s">
        <v>155</v>
      </c>
      <c r="Q65" s="498"/>
      <c r="R65" s="498"/>
      <c r="S65" s="499"/>
      <c r="T65" s="501"/>
      <c r="U65" s="497" t="s">
        <v>155</v>
      </c>
      <c r="V65" s="498"/>
      <c r="W65" s="498"/>
      <c r="X65" s="499"/>
      <c r="Y65" s="501"/>
      <c r="Z65" s="497" t="s">
        <v>155</v>
      </c>
      <c r="AA65" s="498"/>
      <c r="AB65" s="498"/>
      <c r="AC65" s="499"/>
      <c r="AD65" s="501"/>
      <c r="AE65" s="497" t="s">
        <v>155</v>
      </c>
      <c r="AF65" s="498"/>
      <c r="AG65" s="498"/>
      <c r="AH65" s="499"/>
      <c r="AI65" s="501"/>
      <c r="AJ65" s="497" t="s">
        <v>155</v>
      </c>
      <c r="AK65" s="498"/>
      <c r="AL65" s="498"/>
      <c r="AM65" s="499"/>
      <c r="AN65" s="501"/>
      <c r="AO65" s="497" t="s">
        <v>155</v>
      </c>
      <c r="AP65" s="498"/>
      <c r="AQ65" s="498"/>
      <c r="AR65" s="499"/>
      <c r="AS65" s="501"/>
      <c r="AT65" s="497" t="s">
        <v>155</v>
      </c>
      <c r="AU65" s="498"/>
      <c r="AV65" s="498"/>
      <c r="AW65" s="499"/>
      <c r="AX65" s="501"/>
    </row>
    <row r="66" spans="2:50" x14ac:dyDescent="0.2">
      <c r="B66" s="501"/>
      <c r="C66" s="501"/>
      <c r="D66" s="501"/>
      <c r="E66" s="202" t="s">
        <v>152</v>
      </c>
      <c r="F66" s="202" t="s">
        <v>153</v>
      </c>
      <c r="G66" s="202" t="s">
        <v>156</v>
      </c>
      <c r="H66" s="504"/>
      <c r="I66" s="206" t="s">
        <v>152</v>
      </c>
      <c r="J66" s="206" t="s">
        <v>153</v>
      </c>
      <c r="K66" s="206" t="s">
        <v>156</v>
      </c>
      <c r="L66" s="505"/>
      <c r="M66" s="505"/>
      <c r="N66" s="501"/>
      <c r="O66" s="501"/>
      <c r="P66" s="202" t="s">
        <v>152</v>
      </c>
      <c r="Q66" s="202" t="s">
        <v>153</v>
      </c>
      <c r="R66" s="202" t="s">
        <v>156</v>
      </c>
      <c r="S66" s="202" t="s">
        <v>170</v>
      </c>
      <c r="T66" s="501"/>
      <c r="U66" s="202" t="s">
        <v>152</v>
      </c>
      <c r="V66" s="202" t="s">
        <v>153</v>
      </c>
      <c r="W66" s="202" t="s">
        <v>156</v>
      </c>
      <c r="X66" s="202" t="s">
        <v>170</v>
      </c>
      <c r="Y66" s="501"/>
      <c r="Z66" s="202" t="s">
        <v>152</v>
      </c>
      <c r="AA66" s="202" t="s">
        <v>153</v>
      </c>
      <c r="AB66" s="202" t="s">
        <v>156</v>
      </c>
      <c r="AC66" s="202" t="s">
        <v>170</v>
      </c>
      <c r="AD66" s="501"/>
      <c r="AE66" s="202" t="s">
        <v>152</v>
      </c>
      <c r="AF66" s="202" t="s">
        <v>153</v>
      </c>
      <c r="AG66" s="202" t="s">
        <v>156</v>
      </c>
      <c r="AH66" s="202" t="s">
        <v>170</v>
      </c>
      <c r="AI66" s="501"/>
      <c r="AJ66" s="202" t="s">
        <v>152</v>
      </c>
      <c r="AK66" s="202" t="s">
        <v>153</v>
      </c>
      <c r="AL66" s="202" t="s">
        <v>156</v>
      </c>
      <c r="AM66" s="202" t="s">
        <v>170</v>
      </c>
      <c r="AN66" s="501"/>
      <c r="AO66" s="202" t="s">
        <v>152</v>
      </c>
      <c r="AP66" s="202" t="s">
        <v>153</v>
      </c>
      <c r="AQ66" s="202" t="s">
        <v>156</v>
      </c>
      <c r="AR66" s="202" t="s">
        <v>170</v>
      </c>
      <c r="AS66" s="501"/>
      <c r="AT66" s="202" t="s">
        <v>152</v>
      </c>
      <c r="AU66" s="202" t="s">
        <v>153</v>
      </c>
      <c r="AV66" s="202" t="s">
        <v>156</v>
      </c>
      <c r="AW66" s="202" t="s">
        <v>170</v>
      </c>
      <c r="AX66" s="501"/>
    </row>
    <row r="67" spans="2:50" x14ac:dyDescent="0.2">
      <c r="B67" s="506" t="s">
        <v>139</v>
      </c>
      <c r="C67" s="201">
        <v>1</v>
      </c>
      <c r="D67" s="201"/>
      <c r="E67" s="201"/>
      <c r="F67" s="201"/>
      <c r="G67" s="201"/>
      <c r="H67" s="526" t="e">
        <f>AVERAGE(G67:G81)</f>
        <v>#DIV/0!</v>
      </c>
      <c r="I67" s="172" t="e">
        <f t="shared" ref="I67:K81" si="9">AVERAGE(P67,U67,Z67,AE67,AJ67,AO67,AT67)</f>
        <v>#DIV/0!</v>
      </c>
      <c r="J67" s="172" t="e">
        <f>AVERAGE(Q67,V67,AA67,AF67,AK67,AP67,AU67)</f>
        <v>#DIV/0!</v>
      </c>
      <c r="K67" s="173" t="e">
        <f>AVERAGE(R67,W67,AB67,AG67,AL67,AQ67,AV67)</f>
        <v>#DIV/0!</v>
      </c>
      <c r="L67" s="525" t="e">
        <f>AVERAGE(K67:K81)</f>
        <v>#DIV/0!</v>
      </c>
      <c r="M67" s="172" t="e">
        <f>RANK(K67, K$67:K$81)</f>
        <v>#DIV/0!</v>
      </c>
      <c r="N67" s="501"/>
      <c r="O67" s="501"/>
      <c r="P67" s="201"/>
      <c r="Q67" s="201"/>
      <c r="R67" s="201"/>
      <c r="S67" s="201"/>
      <c r="T67" s="506" t="e">
        <f>AVERAGE(R67:R81)</f>
        <v>#DIV/0!</v>
      </c>
      <c r="U67" s="201"/>
      <c r="V67" s="201"/>
      <c r="W67" s="201"/>
      <c r="X67" s="201"/>
      <c r="Y67" s="506" t="e">
        <f>AVERAGE(W67:W81)</f>
        <v>#DIV/0!</v>
      </c>
      <c r="Z67" s="201"/>
      <c r="AA67" s="201"/>
      <c r="AB67" s="201"/>
      <c r="AC67" s="201"/>
      <c r="AD67" s="506" t="e">
        <f>AVERAGE(AB67:AB81)</f>
        <v>#DIV/0!</v>
      </c>
      <c r="AE67" s="201"/>
      <c r="AF67" s="201"/>
      <c r="AG67" s="201"/>
      <c r="AH67" s="201"/>
      <c r="AI67" s="506" t="e">
        <f>AVERAGE(AG67:AG81)</f>
        <v>#DIV/0!</v>
      </c>
      <c r="AJ67" s="201"/>
      <c r="AK67" s="201"/>
      <c r="AL67" s="201"/>
      <c r="AM67" s="201"/>
      <c r="AN67" s="506" t="e">
        <f>AVERAGE(AL67:AL81)</f>
        <v>#DIV/0!</v>
      </c>
      <c r="AO67" s="201"/>
      <c r="AP67" s="201"/>
      <c r="AQ67" s="201"/>
      <c r="AR67" s="201"/>
      <c r="AS67" s="506" t="e">
        <f>AVERAGE(AQ67:AQ81)</f>
        <v>#DIV/0!</v>
      </c>
      <c r="AT67" s="201"/>
      <c r="AU67" s="201"/>
      <c r="AV67" s="201"/>
      <c r="AW67" s="201"/>
      <c r="AX67" s="506" t="e">
        <f>AVERAGE(AV67:AV81)</f>
        <v>#DIV/0!</v>
      </c>
    </row>
    <row r="68" spans="2:50" x14ac:dyDescent="0.2">
      <c r="B68" s="506"/>
      <c r="C68" s="201">
        <v>2</v>
      </c>
      <c r="D68" s="201"/>
      <c r="E68" s="201"/>
      <c r="F68" s="201"/>
      <c r="G68" s="201"/>
      <c r="H68" s="527"/>
      <c r="I68" s="172" t="e">
        <f t="shared" si="9"/>
        <v>#DIV/0!</v>
      </c>
      <c r="J68" s="172" t="e">
        <f t="shared" si="9"/>
        <v>#DIV/0!</v>
      </c>
      <c r="K68" s="173" t="e">
        <f t="shared" si="9"/>
        <v>#DIV/0!</v>
      </c>
      <c r="L68" s="525"/>
      <c r="M68" s="172" t="e">
        <f t="shared" ref="M68:M81" si="10">RANK(K68, K$67:K$81)</f>
        <v>#DIV/0!</v>
      </c>
      <c r="N68" s="501"/>
      <c r="O68" s="501"/>
      <c r="P68" s="201"/>
      <c r="Q68" s="201"/>
      <c r="R68" s="201"/>
      <c r="S68" s="201"/>
      <c r="T68" s="506"/>
      <c r="U68" s="201"/>
      <c r="V68" s="201"/>
      <c r="W68" s="201"/>
      <c r="X68" s="201"/>
      <c r="Y68" s="506"/>
      <c r="Z68" s="201"/>
      <c r="AA68" s="201"/>
      <c r="AB68" s="201"/>
      <c r="AC68" s="201"/>
      <c r="AD68" s="506"/>
      <c r="AE68" s="201"/>
      <c r="AF68" s="201"/>
      <c r="AG68" s="201"/>
      <c r="AH68" s="201"/>
      <c r="AI68" s="506"/>
      <c r="AJ68" s="201"/>
      <c r="AK68" s="201"/>
      <c r="AL68" s="201"/>
      <c r="AM68" s="201"/>
      <c r="AN68" s="506"/>
      <c r="AO68" s="201"/>
      <c r="AP68" s="201"/>
      <c r="AQ68" s="201"/>
      <c r="AR68" s="201"/>
      <c r="AS68" s="506"/>
      <c r="AT68" s="201"/>
      <c r="AU68" s="201"/>
      <c r="AV68" s="201"/>
      <c r="AW68" s="201"/>
      <c r="AX68" s="506"/>
    </row>
    <row r="69" spans="2:50" x14ac:dyDescent="0.2">
      <c r="B69" s="506"/>
      <c r="C69" s="201">
        <v>3</v>
      </c>
      <c r="D69" s="201"/>
      <c r="E69" s="201"/>
      <c r="F69" s="201"/>
      <c r="G69" s="201"/>
      <c r="H69" s="527"/>
      <c r="I69" s="172" t="e">
        <f t="shared" si="9"/>
        <v>#DIV/0!</v>
      </c>
      <c r="J69" s="172" t="e">
        <f t="shared" si="9"/>
        <v>#DIV/0!</v>
      </c>
      <c r="K69" s="173" t="e">
        <f t="shared" si="9"/>
        <v>#DIV/0!</v>
      </c>
      <c r="L69" s="525"/>
      <c r="M69" s="172" t="e">
        <f>RANK(K69, K$67:K$81)</f>
        <v>#DIV/0!</v>
      </c>
      <c r="N69" s="501"/>
      <c r="O69" s="501"/>
      <c r="P69" s="201"/>
      <c r="Q69" s="201"/>
      <c r="R69" s="201"/>
      <c r="S69" s="201"/>
      <c r="T69" s="506"/>
      <c r="U69" s="201"/>
      <c r="V69" s="201"/>
      <c r="W69" s="201"/>
      <c r="X69" s="201"/>
      <c r="Y69" s="506"/>
      <c r="Z69" s="201"/>
      <c r="AA69" s="201"/>
      <c r="AB69" s="201"/>
      <c r="AC69" s="201"/>
      <c r="AD69" s="506"/>
      <c r="AE69" s="201"/>
      <c r="AF69" s="201"/>
      <c r="AG69" s="201"/>
      <c r="AH69" s="201"/>
      <c r="AI69" s="506"/>
      <c r="AJ69" s="201"/>
      <c r="AK69" s="201"/>
      <c r="AL69" s="201"/>
      <c r="AM69" s="201"/>
      <c r="AN69" s="506"/>
      <c r="AO69" s="201"/>
      <c r="AP69" s="201"/>
      <c r="AQ69" s="201"/>
      <c r="AR69" s="201"/>
      <c r="AS69" s="506"/>
      <c r="AT69" s="201"/>
      <c r="AU69" s="201"/>
      <c r="AV69" s="201"/>
      <c r="AW69" s="201"/>
      <c r="AX69" s="506"/>
    </row>
    <row r="70" spans="2:50" x14ac:dyDescent="0.2">
      <c r="B70" s="506"/>
      <c r="C70" s="201">
        <v>4</v>
      </c>
      <c r="D70" s="201"/>
      <c r="E70" s="201"/>
      <c r="F70" s="201"/>
      <c r="G70" s="201"/>
      <c r="H70" s="527"/>
      <c r="I70" s="172" t="e">
        <f t="shared" si="9"/>
        <v>#DIV/0!</v>
      </c>
      <c r="J70" s="172" t="e">
        <f t="shared" si="9"/>
        <v>#DIV/0!</v>
      </c>
      <c r="K70" s="173" t="e">
        <f t="shared" si="9"/>
        <v>#DIV/0!</v>
      </c>
      <c r="L70" s="525"/>
      <c r="M70" s="172" t="e">
        <f t="shared" si="10"/>
        <v>#DIV/0!</v>
      </c>
      <c r="N70" s="501"/>
      <c r="O70" s="501"/>
      <c r="P70" s="201"/>
      <c r="Q70" s="201"/>
      <c r="R70" s="201"/>
      <c r="S70" s="201"/>
      <c r="T70" s="506"/>
      <c r="U70" s="201"/>
      <c r="V70" s="201"/>
      <c r="W70" s="201"/>
      <c r="X70" s="201"/>
      <c r="Y70" s="506"/>
      <c r="Z70" s="201"/>
      <c r="AA70" s="201"/>
      <c r="AB70" s="201"/>
      <c r="AC70" s="201"/>
      <c r="AD70" s="506"/>
      <c r="AE70" s="201"/>
      <c r="AF70" s="201"/>
      <c r="AG70" s="201"/>
      <c r="AH70" s="201"/>
      <c r="AI70" s="506"/>
      <c r="AJ70" s="201"/>
      <c r="AK70" s="201"/>
      <c r="AL70" s="201"/>
      <c r="AM70" s="201"/>
      <c r="AN70" s="506"/>
      <c r="AO70" s="201"/>
      <c r="AP70" s="201"/>
      <c r="AQ70" s="201"/>
      <c r="AR70" s="201"/>
      <c r="AS70" s="506"/>
      <c r="AT70" s="201"/>
      <c r="AU70" s="201"/>
      <c r="AV70" s="201"/>
      <c r="AW70" s="201"/>
      <c r="AX70" s="506"/>
    </row>
    <row r="71" spans="2:50" x14ac:dyDescent="0.2">
      <c r="B71" s="506"/>
      <c r="C71" s="201">
        <v>5</v>
      </c>
      <c r="D71" s="201"/>
      <c r="E71" s="201"/>
      <c r="F71" s="201"/>
      <c r="G71" s="201"/>
      <c r="H71" s="527"/>
      <c r="I71" s="172" t="e">
        <f t="shared" si="9"/>
        <v>#DIV/0!</v>
      </c>
      <c r="J71" s="172" t="e">
        <f t="shared" si="9"/>
        <v>#DIV/0!</v>
      </c>
      <c r="K71" s="173" t="e">
        <f t="shared" si="9"/>
        <v>#DIV/0!</v>
      </c>
      <c r="L71" s="525"/>
      <c r="M71" s="172" t="e">
        <f t="shared" si="10"/>
        <v>#DIV/0!</v>
      </c>
      <c r="N71" s="501"/>
      <c r="O71" s="501"/>
      <c r="P71" s="201"/>
      <c r="Q71" s="201"/>
      <c r="R71" s="201"/>
      <c r="S71" s="201"/>
      <c r="T71" s="506"/>
      <c r="U71" s="201"/>
      <c r="V71" s="201"/>
      <c r="W71" s="201"/>
      <c r="X71" s="201"/>
      <c r="Y71" s="506"/>
      <c r="Z71" s="201"/>
      <c r="AA71" s="201"/>
      <c r="AB71" s="201"/>
      <c r="AC71" s="201"/>
      <c r="AD71" s="506"/>
      <c r="AE71" s="201"/>
      <c r="AF71" s="201"/>
      <c r="AG71" s="201"/>
      <c r="AH71" s="201"/>
      <c r="AI71" s="506"/>
      <c r="AJ71" s="201"/>
      <c r="AK71" s="201"/>
      <c r="AL71" s="201"/>
      <c r="AM71" s="201"/>
      <c r="AN71" s="506"/>
      <c r="AO71" s="201"/>
      <c r="AP71" s="201"/>
      <c r="AQ71" s="201"/>
      <c r="AR71" s="201"/>
      <c r="AS71" s="506"/>
      <c r="AT71" s="201"/>
      <c r="AU71" s="201"/>
      <c r="AV71" s="201"/>
      <c r="AW71" s="201"/>
      <c r="AX71" s="506"/>
    </row>
    <row r="72" spans="2:50" x14ac:dyDescent="0.2">
      <c r="B72" s="506"/>
      <c r="C72" s="201">
        <v>6</v>
      </c>
      <c r="D72" s="201"/>
      <c r="E72" s="201"/>
      <c r="F72" s="201"/>
      <c r="G72" s="201"/>
      <c r="H72" s="527"/>
      <c r="I72" s="172" t="e">
        <f t="shared" si="9"/>
        <v>#DIV/0!</v>
      </c>
      <c r="J72" s="172" t="e">
        <f t="shared" si="9"/>
        <v>#DIV/0!</v>
      </c>
      <c r="K72" s="173" t="e">
        <f t="shared" si="9"/>
        <v>#DIV/0!</v>
      </c>
      <c r="L72" s="525"/>
      <c r="M72" s="172" t="e">
        <f t="shared" si="10"/>
        <v>#DIV/0!</v>
      </c>
      <c r="N72" s="501"/>
      <c r="O72" s="501"/>
      <c r="P72" s="201"/>
      <c r="Q72" s="201"/>
      <c r="R72" s="201"/>
      <c r="S72" s="201"/>
      <c r="T72" s="506"/>
      <c r="U72" s="201"/>
      <c r="V72" s="201"/>
      <c r="W72" s="201"/>
      <c r="X72" s="201"/>
      <c r="Y72" s="506"/>
      <c r="Z72" s="201"/>
      <c r="AA72" s="201"/>
      <c r="AB72" s="201"/>
      <c r="AC72" s="201"/>
      <c r="AD72" s="506"/>
      <c r="AE72" s="201"/>
      <c r="AF72" s="201"/>
      <c r="AG72" s="201"/>
      <c r="AH72" s="201"/>
      <c r="AI72" s="506"/>
      <c r="AJ72" s="201"/>
      <c r="AK72" s="201"/>
      <c r="AL72" s="201"/>
      <c r="AM72" s="201"/>
      <c r="AN72" s="506"/>
      <c r="AO72" s="201"/>
      <c r="AP72" s="201"/>
      <c r="AQ72" s="201"/>
      <c r="AR72" s="201"/>
      <c r="AS72" s="506"/>
      <c r="AT72" s="201"/>
      <c r="AU72" s="201"/>
      <c r="AV72" s="201"/>
      <c r="AW72" s="201"/>
      <c r="AX72" s="506"/>
    </row>
    <row r="73" spans="2:50" x14ac:dyDescent="0.2">
      <c r="B73" s="506"/>
      <c r="C73" s="201">
        <v>7</v>
      </c>
      <c r="D73" s="201"/>
      <c r="E73" s="201"/>
      <c r="F73" s="201"/>
      <c r="G73" s="201"/>
      <c r="H73" s="527"/>
      <c r="I73" s="172" t="e">
        <f t="shared" si="9"/>
        <v>#DIV/0!</v>
      </c>
      <c r="J73" s="172" t="e">
        <f t="shared" si="9"/>
        <v>#DIV/0!</v>
      </c>
      <c r="K73" s="173" t="e">
        <f t="shared" si="9"/>
        <v>#DIV/0!</v>
      </c>
      <c r="L73" s="525"/>
      <c r="M73" s="172" t="e">
        <f t="shared" si="10"/>
        <v>#DIV/0!</v>
      </c>
      <c r="N73" s="501"/>
      <c r="O73" s="501"/>
      <c r="P73" s="201"/>
      <c r="Q73" s="201"/>
      <c r="R73" s="201"/>
      <c r="S73" s="201"/>
      <c r="T73" s="506"/>
      <c r="U73" s="201"/>
      <c r="V73" s="201"/>
      <c r="W73" s="201"/>
      <c r="X73" s="201"/>
      <c r="Y73" s="506"/>
      <c r="Z73" s="201"/>
      <c r="AA73" s="201"/>
      <c r="AB73" s="201"/>
      <c r="AC73" s="201"/>
      <c r="AD73" s="506"/>
      <c r="AE73" s="201"/>
      <c r="AF73" s="201"/>
      <c r="AG73" s="201"/>
      <c r="AH73" s="201"/>
      <c r="AI73" s="506"/>
      <c r="AJ73" s="201"/>
      <c r="AK73" s="201"/>
      <c r="AL73" s="201"/>
      <c r="AM73" s="201"/>
      <c r="AN73" s="506"/>
      <c r="AO73" s="201"/>
      <c r="AP73" s="201"/>
      <c r="AQ73" s="201"/>
      <c r="AR73" s="201"/>
      <c r="AS73" s="506"/>
      <c r="AT73" s="201"/>
      <c r="AU73" s="201"/>
      <c r="AV73" s="201"/>
      <c r="AW73" s="201"/>
      <c r="AX73" s="506"/>
    </row>
    <row r="74" spans="2:50" x14ac:dyDescent="0.2">
      <c r="B74" s="506"/>
      <c r="C74" s="201">
        <v>8</v>
      </c>
      <c r="D74" s="201"/>
      <c r="E74" s="201"/>
      <c r="F74" s="201"/>
      <c r="G74" s="201"/>
      <c r="H74" s="527"/>
      <c r="I74" s="172" t="e">
        <f t="shared" si="9"/>
        <v>#DIV/0!</v>
      </c>
      <c r="J74" s="172" t="e">
        <f t="shared" si="9"/>
        <v>#DIV/0!</v>
      </c>
      <c r="K74" s="173" t="e">
        <f t="shared" si="9"/>
        <v>#DIV/0!</v>
      </c>
      <c r="L74" s="525"/>
      <c r="M74" s="172" t="e">
        <f t="shared" si="10"/>
        <v>#DIV/0!</v>
      </c>
      <c r="N74" s="501"/>
      <c r="O74" s="501"/>
      <c r="P74" s="201"/>
      <c r="Q74" s="201"/>
      <c r="R74" s="201"/>
      <c r="S74" s="201"/>
      <c r="T74" s="506"/>
      <c r="U74" s="201"/>
      <c r="V74" s="201"/>
      <c r="W74" s="201"/>
      <c r="X74" s="201"/>
      <c r="Y74" s="506"/>
      <c r="Z74" s="201"/>
      <c r="AA74" s="201"/>
      <c r="AB74" s="201"/>
      <c r="AC74" s="201"/>
      <c r="AD74" s="506"/>
      <c r="AE74" s="201"/>
      <c r="AF74" s="201"/>
      <c r="AG74" s="201"/>
      <c r="AH74" s="201"/>
      <c r="AI74" s="506"/>
      <c r="AJ74" s="201"/>
      <c r="AK74" s="201"/>
      <c r="AL74" s="201"/>
      <c r="AM74" s="201"/>
      <c r="AN74" s="506"/>
      <c r="AO74" s="201"/>
      <c r="AP74" s="201"/>
      <c r="AQ74" s="201"/>
      <c r="AR74" s="201"/>
      <c r="AS74" s="506"/>
      <c r="AT74" s="201"/>
      <c r="AU74" s="201"/>
      <c r="AV74" s="201"/>
      <c r="AW74" s="201"/>
      <c r="AX74" s="506"/>
    </row>
    <row r="75" spans="2:50" x14ac:dyDescent="0.2">
      <c r="B75" s="506"/>
      <c r="C75" s="201">
        <v>9</v>
      </c>
      <c r="D75" s="201"/>
      <c r="E75" s="201"/>
      <c r="F75" s="201"/>
      <c r="G75" s="201"/>
      <c r="H75" s="527"/>
      <c r="I75" s="172" t="e">
        <f t="shared" si="9"/>
        <v>#DIV/0!</v>
      </c>
      <c r="J75" s="172" t="e">
        <f t="shared" si="9"/>
        <v>#DIV/0!</v>
      </c>
      <c r="K75" s="173" t="e">
        <f t="shared" si="9"/>
        <v>#DIV/0!</v>
      </c>
      <c r="L75" s="525"/>
      <c r="M75" s="172" t="e">
        <f t="shared" si="10"/>
        <v>#DIV/0!</v>
      </c>
      <c r="N75" s="501"/>
      <c r="O75" s="501"/>
      <c r="P75" s="201"/>
      <c r="Q75" s="201"/>
      <c r="R75" s="201"/>
      <c r="S75" s="201"/>
      <c r="T75" s="506"/>
      <c r="U75" s="201"/>
      <c r="V75" s="201"/>
      <c r="W75" s="201"/>
      <c r="X75" s="201"/>
      <c r="Y75" s="506"/>
      <c r="Z75" s="201"/>
      <c r="AA75" s="201"/>
      <c r="AB75" s="201"/>
      <c r="AC75" s="201"/>
      <c r="AD75" s="506"/>
      <c r="AE75" s="201"/>
      <c r="AF75" s="201"/>
      <c r="AG75" s="201"/>
      <c r="AH75" s="201"/>
      <c r="AI75" s="506"/>
      <c r="AJ75" s="201"/>
      <c r="AK75" s="201"/>
      <c r="AL75" s="201"/>
      <c r="AM75" s="201"/>
      <c r="AN75" s="506"/>
      <c r="AO75" s="201"/>
      <c r="AP75" s="201"/>
      <c r="AQ75" s="201"/>
      <c r="AR75" s="201"/>
      <c r="AS75" s="506"/>
      <c r="AT75" s="201"/>
      <c r="AU75" s="201"/>
      <c r="AV75" s="201"/>
      <c r="AW75" s="201"/>
      <c r="AX75" s="506"/>
    </row>
    <row r="76" spans="2:50" x14ac:dyDescent="0.2">
      <c r="B76" s="506"/>
      <c r="C76" s="201">
        <v>10</v>
      </c>
      <c r="D76" s="201"/>
      <c r="E76" s="201"/>
      <c r="F76" s="201"/>
      <c r="G76" s="201"/>
      <c r="H76" s="527"/>
      <c r="I76" s="172" t="e">
        <f t="shared" si="9"/>
        <v>#DIV/0!</v>
      </c>
      <c r="J76" s="172" t="e">
        <f t="shared" si="9"/>
        <v>#DIV/0!</v>
      </c>
      <c r="K76" s="173" t="e">
        <f t="shared" si="9"/>
        <v>#DIV/0!</v>
      </c>
      <c r="L76" s="525"/>
      <c r="M76" s="172" t="e">
        <f t="shared" si="10"/>
        <v>#DIV/0!</v>
      </c>
      <c r="N76" s="501"/>
      <c r="O76" s="501"/>
      <c r="P76" s="201"/>
      <c r="Q76" s="201"/>
      <c r="R76" s="201"/>
      <c r="S76" s="201"/>
      <c r="T76" s="506"/>
      <c r="U76" s="201"/>
      <c r="V76" s="201"/>
      <c r="W76" s="201"/>
      <c r="X76" s="201"/>
      <c r="Y76" s="506"/>
      <c r="Z76" s="201"/>
      <c r="AA76" s="201"/>
      <c r="AB76" s="201"/>
      <c r="AC76" s="201"/>
      <c r="AD76" s="506"/>
      <c r="AE76" s="201"/>
      <c r="AF76" s="201"/>
      <c r="AG76" s="201"/>
      <c r="AH76" s="201"/>
      <c r="AI76" s="506"/>
      <c r="AJ76" s="201"/>
      <c r="AK76" s="201"/>
      <c r="AL76" s="201"/>
      <c r="AM76" s="201"/>
      <c r="AN76" s="506"/>
      <c r="AO76" s="201"/>
      <c r="AP76" s="201"/>
      <c r="AQ76" s="201"/>
      <c r="AR76" s="201"/>
      <c r="AS76" s="506"/>
      <c r="AT76" s="201"/>
      <c r="AU76" s="201"/>
      <c r="AV76" s="201"/>
      <c r="AW76" s="201"/>
      <c r="AX76" s="506"/>
    </row>
    <row r="77" spans="2:50" x14ac:dyDescent="0.2">
      <c r="B77" s="506"/>
      <c r="C77" s="201">
        <v>11</v>
      </c>
      <c r="D77" s="201"/>
      <c r="E77" s="201"/>
      <c r="F77" s="201"/>
      <c r="G77" s="201"/>
      <c r="H77" s="527"/>
      <c r="I77" s="172" t="e">
        <f t="shared" si="9"/>
        <v>#DIV/0!</v>
      </c>
      <c r="J77" s="172" t="e">
        <f t="shared" si="9"/>
        <v>#DIV/0!</v>
      </c>
      <c r="K77" s="173" t="e">
        <f t="shared" si="9"/>
        <v>#DIV/0!</v>
      </c>
      <c r="L77" s="525"/>
      <c r="M77" s="172" t="e">
        <f t="shared" si="10"/>
        <v>#DIV/0!</v>
      </c>
      <c r="N77" s="501"/>
      <c r="O77" s="501"/>
      <c r="P77" s="201"/>
      <c r="Q77" s="201"/>
      <c r="R77" s="201"/>
      <c r="S77" s="201"/>
      <c r="T77" s="506"/>
      <c r="U77" s="201"/>
      <c r="V77" s="201"/>
      <c r="W77" s="201"/>
      <c r="X77" s="201"/>
      <c r="Y77" s="506"/>
      <c r="Z77" s="201"/>
      <c r="AA77" s="201"/>
      <c r="AB77" s="201"/>
      <c r="AC77" s="201"/>
      <c r="AD77" s="506"/>
      <c r="AE77" s="201"/>
      <c r="AF77" s="201"/>
      <c r="AG77" s="201"/>
      <c r="AH77" s="201"/>
      <c r="AI77" s="506"/>
      <c r="AJ77" s="201"/>
      <c r="AK77" s="201"/>
      <c r="AL77" s="201"/>
      <c r="AM77" s="201"/>
      <c r="AN77" s="506"/>
      <c r="AO77" s="201"/>
      <c r="AP77" s="201"/>
      <c r="AQ77" s="201"/>
      <c r="AR77" s="201"/>
      <c r="AS77" s="506"/>
      <c r="AT77" s="201"/>
      <c r="AU77" s="201"/>
      <c r="AV77" s="201"/>
      <c r="AW77" s="201"/>
      <c r="AX77" s="506"/>
    </row>
    <row r="78" spans="2:50" x14ac:dyDescent="0.2">
      <c r="B78" s="506"/>
      <c r="C78" s="201">
        <v>12</v>
      </c>
      <c r="D78" s="201"/>
      <c r="E78" s="201"/>
      <c r="F78" s="201"/>
      <c r="G78" s="201"/>
      <c r="H78" s="527"/>
      <c r="I78" s="172" t="e">
        <f t="shared" si="9"/>
        <v>#DIV/0!</v>
      </c>
      <c r="J78" s="172" t="e">
        <f t="shared" si="9"/>
        <v>#DIV/0!</v>
      </c>
      <c r="K78" s="173" t="e">
        <f t="shared" si="9"/>
        <v>#DIV/0!</v>
      </c>
      <c r="L78" s="525"/>
      <c r="M78" s="172" t="e">
        <f t="shared" si="10"/>
        <v>#DIV/0!</v>
      </c>
      <c r="N78" s="501"/>
      <c r="O78" s="501"/>
      <c r="P78" s="201"/>
      <c r="Q78" s="201"/>
      <c r="R78" s="201"/>
      <c r="S78" s="201"/>
      <c r="T78" s="506"/>
      <c r="U78" s="201"/>
      <c r="V78" s="201"/>
      <c r="W78" s="201"/>
      <c r="X78" s="201"/>
      <c r="Y78" s="506"/>
      <c r="Z78" s="201"/>
      <c r="AA78" s="201"/>
      <c r="AB78" s="201"/>
      <c r="AC78" s="201"/>
      <c r="AD78" s="506"/>
      <c r="AE78" s="201"/>
      <c r="AF78" s="201"/>
      <c r="AG78" s="201"/>
      <c r="AH78" s="201"/>
      <c r="AI78" s="506"/>
      <c r="AJ78" s="201"/>
      <c r="AK78" s="201"/>
      <c r="AL78" s="201"/>
      <c r="AM78" s="201"/>
      <c r="AN78" s="506"/>
      <c r="AO78" s="201"/>
      <c r="AP78" s="201"/>
      <c r="AQ78" s="201"/>
      <c r="AR78" s="201"/>
      <c r="AS78" s="506"/>
      <c r="AT78" s="201"/>
      <c r="AU78" s="201"/>
      <c r="AV78" s="201"/>
      <c r="AW78" s="201"/>
      <c r="AX78" s="506"/>
    </row>
    <row r="79" spans="2:50" x14ac:dyDescent="0.2">
      <c r="B79" s="506"/>
      <c r="C79" s="201">
        <v>13</v>
      </c>
      <c r="D79" s="201"/>
      <c r="E79" s="201"/>
      <c r="F79" s="201"/>
      <c r="G79" s="201"/>
      <c r="H79" s="527"/>
      <c r="I79" s="172" t="e">
        <f t="shared" si="9"/>
        <v>#DIV/0!</v>
      </c>
      <c r="J79" s="172" t="e">
        <f t="shared" si="9"/>
        <v>#DIV/0!</v>
      </c>
      <c r="K79" s="173" t="e">
        <f t="shared" si="9"/>
        <v>#DIV/0!</v>
      </c>
      <c r="L79" s="525"/>
      <c r="M79" s="172" t="e">
        <f t="shared" si="10"/>
        <v>#DIV/0!</v>
      </c>
      <c r="N79" s="501"/>
      <c r="O79" s="501"/>
      <c r="P79" s="201"/>
      <c r="Q79" s="201"/>
      <c r="R79" s="201"/>
      <c r="S79" s="201"/>
      <c r="T79" s="506"/>
      <c r="U79" s="201"/>
      <c r="V79" s="201"/>
      <c r="W79" s="201"/>
      <c r="X79" s="201"/>
      <c r="Y79" s="506"/>
      <c r="Z79" s="201"/>
      <c r="AA79" s="201"/>
      <c r="AB79" s="201"/>
      <c r="AC79" s="201"/>
      <c r="AD79" s="506"/>
      <c r="AE79" s="201"/>
      <c r="AF79" s="201"/>
      <c r="AG79" s="201"/>
      <c r="AH79" s="201"/>
      <c r="AI79" s="506"/>
      <c r="AJ79" s="201"/>
      <c r="AK79" s="201"/>
      <c r="AL79" s="201"/>
      <c r="AM79" s="201"/>
      <c r="AN79" s="506"/>
      <c r="AO79" s="201"/>
      <c r="AP79" s="201"/>
      <c r="AQ79" s="201"/>
      <c r="AR79" s="201"/>
      <c r="AS79" s="506"/>
      <c r="AT79" s="201"/>
      <c r="AU79" s="201"/>
      <c r="AV79" s="201"/>
      <c r="AW79" s="201"/>
      <c r="AX79" s="506"/>
    </row>
    <row r="80" spans="2:50" x14ac:dyDescent="0.2">
      <c r="B80" s="506"/>
      <c r="C80" s="201">
        <v>14</v>
      </c>
      <c r="D80" s="201"/>
      <c r="E80" s="201"/>
      <c r="F80" s="201"/>
      <c r="G80" s="201"/>
      <c r="H80" s="527"/>
      <c r="I80" s="172" t="e">
        <f t="shared" si="9"/>
        <v>#DIV/0!</v>
      </c>
      <c r="J80" s="172" t="e">
        <f t="shared" si="9"/>
        <v>#DIV/0!</v>
      </c>
      <c r="K80" s="173" t="e">
        <f t="shared" si="9"/>
        <v>#DIV/0!</v>
      </c>
      <c r="L80" s="525"/>
      <c r="M80" s="172" t="e">
        <f t="shared" si="10"/>
        <v>#DIV/0!</v>
      </c>
      <c r="N80" s="501"/>
      <c r="O80" s="501"/>
      <c r="P80" s="201"/>
      <c r="Q80" s="201"/>
      <c r="R80" s="201"/>
      <c r="S80" s="201"/>
      <c r="T80" s="506"/>
      <c r="U80" s="201"/>
      <c r="V80" s="201"/>
      <c r="W80" s="201"/>
      <c r="X80" s="201"/>
      <c r="Y80" s="506"/>
      <c r="Z80" s="201"/>
      <c r="AA80" s="201"/>
      <c r="AB80" s="201"/>
      <c r="AC80" s="201"/>
      <c r="AD80" s="506"/>
      <c r="AE80" s="201"/>
      <c r="AF80" s="201"/>
      <c r="AG80" s="201"/>
      <c r="AH80" s="201"/>
      <c r="AI80" s="506"/>
      <c r="AJ80" s="201"/>
      <c r="AK80" s="201"/>
      <c r="AL80" s="201"/>
      <c r="AM80" s="201"/>
      <c r="AN80" s="506"/>
      <c r="AO80" s="201"/>
      <c r="AP80" s="201"/>
      <c r="AQ80" s="201"/>
      <c r="AR80" s="201"/>
      <c r="AS80" s="506"/>
      <c r="AT80" s="201"/>
      <c r="AU80" s="201"/>
      <c r="AV80" s="201"/>
      <c r="AW80" s="201"/>
      <c r="AX80" s="506"/>
    </row>
    <row r="81" spans="2:50" x14ac:dyDescent="0.2">
      <c r="B81" s="506"/>
      <c r="C81" s="201">
        <v>15</v>
      </c>
      <c r="D81" s="201"/>
      <c r="E81" s="201"/>
      <c r="F81" s="201"/>
      <c r="G81" s="201"/>
      <c r="H81" s="528"/>
      <c r="I81" s="172" t="e">
        <f t="shared" si="9"/>
        <v>#DIV/0!</v>
      </c>
      <c r="J81" s="172" t="e">
        <f t="shared" si="9"/>
        <v>#DIV/0!</v>
      </c>
      <c r="K81" s="173" t="e">
        <f t="shared" si="9"/>
        <v>#DIV/0!</v>
      </c>
      <c r="L81" s="525"/>
      <c r="M81" s="172" t="e">
        <f t="shared" si="10"/>
        <v>#DIV/0!</v>
      </c>
      <c r="N81" s="501"/>
      <c r="O81" s="501"/>
      <c r="P81" s="201"/>
      <c r="Q81" s="201"/>
      <c r="R81" s="201"/>
      <c r="S81" s="201"/>
      <c r="T81" s="506"/>
      <c r="U81" s="201"/>
      <c r="V81" s="201"/>
      <c r="W81" s="201"/>
      <c r="X81" s="201"/>
      <c r="Y81" s="506"/>
      <c r="Z81" s="201"/>
      <c r="AA81" s="201"/>
      <c r="AB81" s="201"/>
      <c r="AC81" s="201"/>
      <c r="AD81" s="506"/>
      <c r="AE81" s="201"/>
      <c r="AF81" s="201"/>
      <c r="AG81" s="201"/>
      <c r="AH81" s="201"/>
      <c r="AI81" s="506"/>
      <c r="AJ81" s="201"/>
      <c r="AK81" s="201"/>
      <c r="AL81" s="201"/>
      <c r="AM81" s="201"/>
      <c r="AN81" s="506"/>
      <c r="AO81" s="201"/>
      <c r="AP81" s="201"/>
      <c r="AQ81" s="201"/>
      <c r="AR81" s="201"/>
      <c r="AS81" s="506"/>
      <c r="AT81" s="201"/>
      <c r="AU81" s="201"/>
      <c r="AV81" s="201"/>
      <c r="AW81" s="201"/>
      <c r="AX81" s="506"/>
    </row>
    <row r="82" spans="2:50" ht="15.75" x14ac:dyDescent="0.2">
      <c r="B82" s="510" t="s">
        <v>169</v>
      </c>
      <c r="C82" s="511"/>
      <c r="D82" s="511"/>
      <c r="E82" s="511"/>
      <c r="F82" s="511"/>
      <c r="G82" s="511"/>
      <c r="H82" s="512"/>
      <c r="I82" s="207"/>
      <c r="J82" s="207"/>
      <c r="K82" s="207"/>
      <c r="L82" s="207"/>
      <c r="M82" s="207"/>
      <c r="N82" s="501" t="s">
        <v>161</v>
      </c>
      <c r="O82" s="514" t="s">
        <v>159</v>
      </c>
      <c r="P82" s="516">
        <v>45895</v>
      </c>
      <c r="Q82" s="506"/>
      <c r="R82" s="506"/>
      <c r="S82" s="506"/>
      <c r="T82" s="506"/>
      <c r="U82" s="516">
        <v>45896</v>
      </c>
      <c r="V82" s="506"/>
      <c r="W82" s="506"/>
      <c r="X82" s="506"/>
      <c r="Y82" s="506"/>
      <c r="Z82" s="516">
        <v>45897</v>
      </c>
      <c r="AA82" s="506"/>
      <c r="AB82" s="506"/>
      <c r="AC82" s="506"/>
      <c r="AD82" s="506"/>
      <c r="AE82" s="516">
        <v>45898</v>
      </c>
      <c r="AF82" s="506"/>
      <c r="AG82" s="506"/>
      <c r="AH82" s="506"/>
      <c r="AI82" s="506"/>
      <c r="AJ82" s="516">
        <v>45899</v>
      </c>
      <c r="AK82" s="506"/>
      <c r="AL82" s="506"/>
      <c r="AM82" s="506"/>
      <c r="AN82" s="506"/>
      <c r="AO82" s="516">
        <v>45900</v>
      </c>
      <c r="AP82" s="506"/>
      <c r="AQ82" s="506"/>
      <c r="AR82" s="506"/>
      <c r="AS82" s="506"/>
      <c r="AT82" s="516"/>
      <c r="AU82" s="506"/>
      <c r="AV82" s="506"/>
      <c r="AW82" s="506"/>
      <c r="AX82" s="506"/>
    </row>
    <row r="83" spans="2:50" ht="15.75" x14ac:dyDescent="0.2">
      <c r="B83" s="513"/>
      <c r="C83" s="513"/>
      <c r="D83" s="513"/>
      <c r="E83" s="513"/>
      <c r="F83" s="513"/>
      <c r="G83" s="513"/>
      <c r="H83" s="513"/>
      <c r="I83" s="207"/>
      <c r="J83" s="207"/>
      <c r="K83" s="207"/>
      <c r="L83" s="207"/>
      <c r="M83" s="207"/>
      <c r="N83" s="501"/>
      <c r="O83" s="515"/>
      <c r="P83" s="516" t="s">
        <v>163</v>
      </c>
      <c r="Q83" s="506"/>
      <c r="R83" s="506"/>
      <c r="S83" s="506"/>
      <c r="T83" s="506"/>
      <c r="U83" s="516" t="s">
        <v>164</v>
      </c>
      <c r="V83" s="506"/>
      <c r="W83" s="506"/>
      <c r="X83" s="506"/>
      <c r="Y83" s="506"/>
      <c r="Z83" s="516" t="s">
        <v>165</v>
      </c>
      <c r="AA83" s="506"/>
      <c r="AB83" s="506"/>
      <c r="AC83" s="506"/>
      <c r="AD83" s="506"/>
      <c r="AE83" s="516" t="s">
        <v>162</v>
      </c>
      <c r="AF83" s="506"/>
      <c r="AG83" s="506"/>
      <c r="AH83" s="506"/>
      <c r="AI83" s="506"/>
      <c r="AJ83" s="516" t="s">
        <v>166</v>
      </c>
      <c r="AK83" s="506"/>
      <c r="AL83" s="506"/>
      <c r="AM83" s="506"/>
      <c r="AN83" s="506"/>
      <c r="AO83" s="516" t="s">
        <v>167</v>
      </c>
      <c r="AP83" s="506"/>
      <c r="AQ83" s="506"/>
      <c r="AR83" s="506"/>
      <c r="AS83" s="506"/>
      <c r="AT83" s="516" t="s">
        <v>168</v>
      </c>
      <c r="AU83" s="506"/>
      <c r="AV83" s="506"/>
      <c r="AW83" s="506"/>
      <c r="AX83" s="506"/>
    </row>
    <row r="84" spans="2:50" x14ac:dyDescent="0.2">
      <c r="B84" s="501" t="s">
        <v>157</v>
      </c>
      <c r="C84" s="501" t="s">
        <v>149</v>
      </c>
      <c r="D84" s="501"/>
      <c r="E84" s="501" t="s">
        <v>151</v>
      </c>
      <c r="F84" s="501"/>
      <c r="G84" s="501"/>
      <c r="H84" s="502" t="s">
        <v>158</v>
      </c>
      <c r="I84" s="505" t="s">
        <v>227</v>
      </c>
      <c r="J84" s="505"/>
      <c r="K84" s="505"/>
      <c r="L84" s="505" t="s">
        <v>158</v>
      </c>
      <c r="M84" s="505" t="s">
        <v>170</v>
      </c>
      <c r="N84" s="501"/>
      <c r="O84" s="501" t="s">
        <v>160</v>
      </c>
      <c r="P84" s="497" t="s">
        <v>154</v>
      </c>
      <c r="Q84" s="498"/>
      <c r="R84" s="498"/>
      <c r="S84" s="499"/>
      <c r="T84" s="501" t="s">
        <v>158</v>
      </c>
      <c r="U84" s="497" t="s">
        <v>154</v>
      </c>
      <c r="V84" s="498"/>
      <c r="W84" s="498"/>
      <c r="X84" s="499"/>
      <c r="Y84" s="501" t="s">
        <v>158</v>
      </c>
      <c r="Z84" s="497" t="s">
        <v>154</v>
      </c>
      <c r="AA84" s="498"/>
      <c r="AB84" s="498"/>
      <c r="AC84" s="499"/>
      <c r="AD84" s="501" t="s">
        <v>158</v>
      </c>
      <c r="AE84" s="497" t="s">
        <v>154</v>
      </c>
      <c r="AF84" s="498"/>
      <c r="AG84" s="498"/>
      <c r="AH84" s="499"/>
      <c r="AI84" s="501" t="s">
        <v>158</v>
      </c>
      <c r="AJ84" s="497" t="s">
        <v>154</v>
      </c>
      <c r="AK84" s="498"/>
      <c r="AL84" s="498"/>
      <c r="AM84" s="499"/>
      <c r="AN84" s="501" t="s">
        <v>158</v>
      </c>
      <c r="AO84" s="497" t="s">
        <v>154</v>
      </c>
      <c r="AP84" s="498"/>
      <c r="AQ84" s="498"/>
      <c r="AR84" s="499"/>
      <c r="AS84" s="501" t="s">
        <v>158</v>
      </c>
      <c r="AT84" s="497" t="s">
        <v>154</v>
      </c>
      <c r="AU84" s="498"/>
      <c r="AV84" s="498"/>
      <c r="AW84" s="499"/>
      <c r="AX84" s="501" t="s">
        <v>158</v>
      </c>
    </row>
    <row r="85" spans="2:50" x14ac:dyDescent="0.2">
      <c r="B85" s="501"/>
      <c r="C85" s="501"/>
      <c r="D85" s="501"/>
      <c r="E85" s="501" t="s">
        <v>150</v>
      </c>
      <c r="F85" s="501"/>
      <c r="G85" s="501"/>
      <c r="H85" s="503"/>
      <c r="I85" s="505" t="s">
        <v>150</v>
      </c>
      <c r="J85" s="505"/>
      <c r="K85" s="505"/>
      <c r="L85" s="505"/>
      <c r="M85" s="505"/>
      <c r="N85" s="501"/>
      <c r="O85" s="501"/>
      <c r="P85" s="497" t="s">
        <v>155</v>
      </c>
      <c r="Q85" s="498"/>
      <c r="R85" s="498"/>
      <c r="S85" s="499"/>
      <c r="T85" s="501"/>
      <c r="U85" s="497" t="s">
        <v>155</v>
      </c>
      <c r="V85" s="498"/>
      <c r="W85" s="498"/>
      <c r="X85" s="499"/>
      <c r="Y85" s="501"/>
      <c r="Z85" s="497" t="s">
        <v>155</v>
      </c>
      <c r="AA85" s="498"/>
      <c r="AB85" s="498"/>
      <c r="AC85" s="499"/>
      <c r="AD85" s="501"/>
      <c r="AE85" s="497" t="s">
        <v>155</v>
      </c>
      <c r="AF85" s="498"/>
      <c r="AG85" s="498"/>
      <c r="AH85" s="499"/>
      <c r="AI85" s="501"/>
      <c r="AJ85" s="497" t="s">
        <v>155</v>
      </c>
      <c r="AK85" s="498"/>
      <c r="AL85" s="498"/>
      <c r="AM85" s="499"/>
      <c r="AN85" s="501"/>
      <c r="AO85" s="497" t="s">
        <v>155</v>
      </c>
      <c r="AP85" s="498"/>
      <c r="AQ85" s="498"/>
      <c r="AR85" s="499"/>
      <c r="AS85" s="501"/>
      <c r="AT85" s="497" t="s">
        <v>155</v>
      </c>
      <c r="AU85" s="498"/>
      <c r="AV85" s="498"/>
      <c r="AW85" s="499"/>
      <c r="AX85" s="501"/>
    </row>
    <row r="86" spans="2:50" x14ac:dyDescent="0.2">
      <c r="B86" s="501"/>
      <c r="C86" s="501"/>
      <c r="D86" s="501"/>
      <c r="E86" s="202" t="s">
        <v>152</v>
      </c>
      <c r="F86" s="202" t="s">
        <v>153</v>
      </c>
      <c r="G86" s="202" t="s">
        <v>156</v>
      </c>
      <c r="H86" s="504"/>
      <c r="I86" s="206" t="s">
        <v>152</v>
      </c>
      <c r="J86" s="206" t="s">
        <v>153</v>
      </c>
      <c r="K86" s="206" t="s">
        <v>156</v>
      </c>
      <c r="L86" s="505"/>
      <c r="M86" s="505"/>
      <c r="N86" s="501"/>
      <c r="O86" s="501"/>
      <c r="P86" s="202" t="s">
        <v>152</v>
      </c>
      <c r="Q86" s="202" t="s">
        <v>153</v>
      </c>
      <c r="R86" s="202" t="s">
        <v>156</v>
      </c>
      <c r="S86" s="202" t="s">
        <v>170</v>
      </c>
      <c r="T86" s="501"/>
      <c r="U86" s="202" t="s">
        <v>152</v>
      </c>
      <c r="V86" s="202" t="s">
        <v>153</v>
      </c>
      <c r="W86" s="202" t="s">
        <v>156</v>
      </c>
      <c r="X86" s="202" t="s">
        <v>170</v>
      </c>
      <c r="Y86" s="501"/>
      <c r="Z86" s="202" t="s">
        <v>152</v>
      </c>
      <c r="AA86" s="202" t="s">
        <v>153</v>
      </c>
      <c r="AB86" s="202" t="s">
        <v>156</v>
      </c>
      <c r="AC86" s="202" t="s">
        <v>170</v>
      </c>
      <c r="AD86" s="501"/>
      <c r="AE86" s="202" t="s">
        <v>152</v>
      </c>
      <c r="AF86" s="202" t="s">
        <v>153</v>
      </c>
      <c r="AG86" s="202" t="s">
        <v>156</v>
      </c>
      <c r="AH86" s="202" t="s">
        <v>170</v>
      </c>
      <c r="AI86" s="501"/>
      <c r="AJ86" s="202" t="s">
        <v>152</v>
      </c>
      <c r="AK86" s="202" t="s">
        <v>153</v>
      </c>
      <c r="AL86" s="202" t="s">
        <v>156</v>
      </c>
      <c r="AM86" s="202" t="s">
        <v>170</v>
      </c>
      <c r="AN86" s="501"/>
      <c r="AO86" s="202" t="s">
        <v>152</v>
      </c>
      <c r="AP86" s="202" t="s">
        <v>153</v>
      </c>
      <c r="AQ86" s="202" t="s">
        <v>156</v>
      </c>
      <c r="AR86" s="202" t="s">
        <v>170</v>
      </c>
      <c r="AS86" s="501"/>
      <c r="AT86" s="202" t="s">
        <v>152</v>
      </c>
      <c r="AU86" s="202" t="s">
        <v>153</v>
      </c>
      <c r="AV86" s="202" t="s">
        <v>156</v>
      </c>
      <c r="AW86" s="202" t="s">
        <v>170</v>
      </c>
      <c r="AX86" s="501"/>
    </row>
    <row r="87" spans="2:50" x14ac:dyDescent="0.2">
      <c r="B87" s="506" t="s">
        <v>139</v>
      </c>
      <c r="C87" s="201">
        <v>1</v>
      </c>
      <c r="D87" s="201"/>
      <c r="E87" s="201"/>
      <c r="F87" s="201"/>
      <c r="G87" s="201"/>
      <c r="H87" s="526" t="e">
        <f>AVERAGE(G87:G101)</f>
        <v>#DIV/0!</v>
      </c>
      <c r="I87" s="172" t="e">
        <f t="shared" ref="I87:K101" si="11">AVERAGE(P87,U87,Z87,AE87,AJ87,AO87,AT87)</f>
        <v>#DIV/0!</v>
      </c>
      <c r="J87" s="172" t="e">
        <f>AVERAGE(Q87,V87,AA87,AF87,AK87,AP87,AU87)</f>
        <v>#DIV/0!</v>
      </c>
      <c r="K87" s="173" t="e">
        <f>AVERAGE(R87,W87,AB87,AG87,AL87,AQ87,AV87)</f>
        <v>#DIV/0!</v>
      </c>
      <c r="L87" s="525" t="e">
        <f>AVERAGE(K87:K101)</f>
        <v>#DIV/0!</v>
      </c>
      <c r="M87" s="172" t="e">
        <f>RANK(K87, K$87:K$101)</f>
        <v>#DIV/0!</v>
      </c>
      <c r="N87" s="501"/>
      <c r="O87" s="501"/>
      <c r="P87" s="201"/>
      <c r="Q87" s="201"/>
      <c r="R87" s="201"/>
      <c r="S87" s="201"/>
      <c r="T87" s="506" t="e">
        <f>AVERAGE(R87:R101)</f>
        <v>#DIV/0!</v>
      </c>
      <c r="U87" s="201"/>
      <c r="V87" s="201"/>
      <c r="W87" s="201"/>
      <c r="X87" s="201"/>
      <c r="Y87" s="506" t="e">
        <f>AVERAGE(W87:W101)</f>
        <v>#DIV/0!</v>
      </c>
      <c r="Z87" s="201"/>
      <c r="AA87" s="201"/>
      <c r="AB87" s="201"/>
      <c r="AC87" s="201"/>
      <c r="AD87" s="506" t="e">
        <f>AVERAGE(AB87:AB101)</f>
        <v>#DIV/0!</v>
      </c>
      <c r="AE87" s="201"/>
      <c r="AF87" s="201"/>
      <c r="AG87" s="201"/>
      <c r="AH87" s="201"/>
      <c r="AI87" s="506" t="e">
        <f>AVERAGE(AG87:AG101)</f>
        <v>#DIV/0!</v>
      </c>
      <c r="AJ87" s="201"/>
      <c r="AK87" s="201"/>
      <c r="AL87" s="201"/>
      <c r="AM87" s="201"/>
      <c r="AN87" s="506" t="e">
        <f>AVERAGE(AL87:AL101)</f>
        <v>#DIV/0!</v>
      </c>
      <c r="AO87" s="201"/>
      <c r="AP87" s="201"/>
      <c r="AQ87" s="201"/>
      <c r="AR87" s="201"/>
      <c r="AS87" s="506" t="e">
        <f>AVERAGE(AQ87:AQ101)</f>
        <v>#DIV/0!</v>
      </c>
      <c r="AT87" s="201"/>
      <c r="AU87" s="201"/>
      <c r="AV87" s="201"/>
      <c r="AW87" s="201"/>
      <c r="AX87" s="506" t="e">
        <f>AVERAGE(AV87:AV101)</f>
        <v>#DIV/0!</v>
      </c>
    </row>
    <row r="88" spans="2:50" x14ac:dyDescent="0.2">
      <c r="B88" s="506"/>
      <c r="C88" s="201">
        <v>2</v>
      </c>
      <c r="D88" s="201"/>
      <c r="E88" s="201"/>
      <c r="F88" s="201"/>
      <c r="G88" s="201"/>
      <c r="H88" s="527"/>
      <c r="I88" s="172" t="e">
        <f t="shared" si="11"/>
        <v>#DIV/0!</v>
      </c>
      <c r="J88" s="172" t="e">
        <f t="shared" si="11"/>
        <v>#DIV/0!</v>
      </c>
      <c r="K88" s="173" t="e">
        <f t="shared" si="11"/>
        <v>#DIV/0!</v>
      </c>
      <c r="L88" s="525"/>
      <c r="M88" s="172" t="e">
        <f t="shared" ref="M88:M101" si="12">RANK(K88, K$87:K$101)</f>
        <v>#DIV/0!</v>
      </c>
      <c r="N88" s="501"/>
      <c r="O88" s="501"/>
      <c r="P88" s="201"/>
      <c r="Q88" s="201"/>
      <c r="R88" s="201"/>
      <c r="S88" s="201"/>
      <c r="T88" s="506"/>
      <c r="U88" s="201"/>
      <c r="V88" s="201"/>
      <c r="W88" s="201"/>
      <c r="X88" s="201"/>
      <c r="Y88" s="506"/>
      <c r="Z88" s="201"/>
      <c r="AA88" s="201"/>
      <c r="AB88" s="201"/>
      <c r="AC88" s="201"/>
      <c r="AD88" s="506"/>
      <c r="AE88" s="201"/>
      <c r="AF88" s="201"/>
      <c r="AG88" s="201"/>
      <c r="AH88" s="201"/>
      <c r="AI88" s="506"/>
      <c r="AJ88" s="201"/>
      <c r="AK88" s="201"/>
      <c r="AL88" s="201"/>
      <c r="AM88" s="201"/>
      <c r="AN88" s="506"/>
      <c r="AO88" s="201"/>
      <c r="AP88" s="201"/>
      <c r="AQ88" s="201"/>
      <c r="AR88" s="201"/>
      <c r="AS88" s="506"/>
      <c r="AT88" s="201"/>
      <c r="AU88" s="201"/>
      <c r="AV88" s="201"/>
      <c r="AW88" s="201"/>
      <c r="AX88" s="506"/>
    </row>
    <row r="89" spans="2:50" x14ac:dyDescent="0.2">
      <c r="B89" s="506"/>
      <c r="C89" s="201">
        <v>3</v>
      </c>
      <c r="D89" s="201"/>
      <c r="E89" s="201"/>
      <c r="F89" s="201"/>
      <c r="G89" s="201"/>
      <c r="H89" s="527"/>
      <c r="I89" s="172" t="e">
        <f t="shared" si="11"/>
        <v>#DIV/0!</v>
      </c>
      <c r="J89" s="172" t="e">
        <f t="shared" si="11"/>
        <v>#DIV/0!</v>
      </c>
      <c r="K89" s="173" t="e">
        <f t="shared" si="11"/>
        <v>#DIV/0!</v>
      </c>
      <c r="L89" s="525"/>
      <c r="M89" s="172" t="e">
        <f t="shared" si="12"/>
        <v>#DIV/0!</v>
      </c>
      <c r="N89" s="501"/>
      <c r="O89" s="501"/>
      <c r="P89" s="201"/>
      <c r="Q89" s="201"/>
      <c r="R89" s="201"/>
      <c r="S89" s="201"/>
      <c r="T89" s="506"/>
      <c r="U89" s="201"/>
      <c r="V89" s="201"/>
      <c r="W89" s="201"/>
      <c r="X89" s="201"/>
      <c r="Y89" s="506"/>
      <c r="Z89" s="201"/>
      <c r="AA89" s="201"/>
      <c r="AB89" s="201"/>
      <c r="AC89" s="201"/>
      <c r="AD89" s="506"/>
      <c r="AE89" s="201"/>
      <c r="AF89" s="201"/>
      <c r="AG89" s="201"/>
      <c r="AH89" s="201"/>
      <c r="AI89" s="506"/>
      <c r="AJ89" s="201"/>
      <c r="AK89" s="201"/>
      <c r="AL89" s="201"/>
      <c r="AM89" s="201"/>
      <c r="AN89" s="506"/>
      <c r="AO89" s="201"/>
      <c r="AP89" s="201"/>
      <c r="AQ89" s="201"/>
      <c r="AR89" s="201"/>
      <c r="AS89" s="506"/>
      <c r="AT89" s="201"/>
      <c r="AU89" s="201"/>
      <c r="AV89" s="201"/>
      <c r="AW89" s="201"/>
      <c r="AX89" s="506"/>
    </row>
    <row r="90" spans="2:50" x14ac:dyDescent="0.2">
      <c r="B90" s="506"/>
      <c r="C90" s="201">
        <v>4</v>
      </c>
      <c r="D90" s="201"/>
      <c r="E90" s="201"/>
      <c r="F90" s="201"/>
      <c r="G90" s="201"/>
      <c r="H90" s="527"/>
      <c r="I90" s="172" t="e">
        <f t="shared" si="11"/>
        <v>#DIV/0!</v>
      </c>
      <c r="J90" s="172" t="e">
        <f t="shared" si="11"/>
        <v>#DIV/0!</v>
      </c>
      <c r="K90" s="173" t="e">
        <f t="shared" si="11"/>
        <v>#DIV/0!</v>
      </c>
      <c r="L90" s="525"/>
      <c r="M90" s="172" t="e">
        <f t="shared" si="12"/>
        <v>#DIV/0!</v>
      </c>
      <c r="N90" s="501"/>
      <c r="O90" s="501"/>
      <c r="P90" s="201"/>
      <c r="Q90" s="201"/>
      <c r="R90" s="201"/>
      <c r="S90" s="201"/>
      <c r="T90" s="506"/>
      <c r="U90" s="201"/>
      <c r="V90" s="201"/>
      <c r="W90" s="201"/>
      <c r="X90" s="201"/>
      <c r="Y90" s="506"/>
      <c r="Z90" s="201"/>
      <c r="AA90" s="201"/>
      <c r="AB90" s="201"/>
      <c r="AC90" s="201"/>
      <c r="AD90" s="506"/>
      <c r="AE90" s="201"/>
      <c r="AF90" s="201"/>
      <c r="AG90" s="201"/>
      <c r="AH90" s="201"/>
      <c r="AI90" s="506"/>
      <c r="AJ90" s="201"/>
      <c r="AK90" s="201"/>
      <c r="AL90" s="201"/>
      <c r="AM90" s="201"/>
      <c r="AN90" s="506"/>
      <c r="AO90" s="201"/>
      <c r="AP90" s="201"/>
      <c r="AQ90" s="201"/>
      <c r="AR90" s="201"/>
      <c r="AS90" s="506"/>
      <c r="AT90" s="201"/>
      <c r="AU90" s="201"/>
      <c r="AV90" s="201"/>
      <c r="AW90" s="201"/>
      <c r="AX90" s="506"/>
    </row>
    <row r="91" spans="2:50" x14ac:dyDescent="0.2">
      <c r="B91" s="506"/>
      <c r="C91" s="201">
        <v>5</v>
      </c>
      <c r="D91" s="201"/>
      <c r="E91" s="201"/>
      <c r="F91" s="201"/>
      <c r="G91" s="201"/>
      <c r="H91" s="527"/>
      <c r="I91" s="172" t="e">
        <f t="shared" si="11"/>
        <v>#DIV/0!</v>
      </c>
      <c r="J91" s="172" t="e">
        <f t="shared" si="11"/>
        <v>#DIV/0!</v>
      </c>
      <c r="K91" s="173" t="e">
        <f t="shared" si="11"/>
        <v>#DIV/0!</v>
      </c>
      <c r="L91" s="525"/>
      <c r="M91" s="172" t="e">
        <f t="shared" si="12"/>
        <v>#DIV/0!</v>
      </c>
      <c r="N91" s="501"/>
      <c r="O91" s="501"/>
      <c r="P91" s="201"/>
      <c r="Q91" s="201"/>
      <c r="R91" s="201"/>
      <c r="S91" s="201"/>
      <c r="T91" s="506"/>
      <c r="U91" s="201"/>
      <c r="V91" s="201"/>
      <c r="W91" s="201"/>
      <c r="X91" s="201"/>
      <c r="Y91" s="506"/>
      <c r="Z91" s="201"/>
      <c r="AA91" s="201"/>
      <c r="AB91" s="201"/>
      <c r="AC91" s="201"/>
      <c r="AD91" s="506"/>
      <c r="AE91" s="201"/>
      <c r="AF91" s="201"/>
      <c r="AG91" s="201"/>
      <c r="AH91" s="201"/>
      <c r="AI91" s="506"/>
      <c r="AJ91" s="201"/>
      <c r="AK91" s="201"/>
      <c r="AL91" s="201"/>
      <c r="AM91" s="201"/>
      <c r="AN91" s="506"/>
      <c r="AO91" s="201"/>
      <c r="AP91" s="201"/>
      <c r="AQ91" s="201"/>
      <c r="AR91" s="201"/>
      <c r="AS91" s="506"/>
      <c r="AT91" s="201"/>
      <c r="AU91" s="201"/>
      <c r="AV91" s="201"/>
      <c r="AW91" s="201"/>
      <c r="AX91" s="506"/>
    </row>
    <row r="92" spans="2:50" x14ac:dyDescent="0.2">
      <c r="B92" s="506"/>
      <c r="C92" s="201">
        <v>6</v>
      </c>
      <c r="D92" s="201"/>
      <c r="E92" s="201"/>
      <c r="F92" s="201"/>
      <c r="G92" s="201"/>
      <c r="H92" s="527"/>
      <c r="I92" s="172" t="e">
        <f t="shared" si="11"/>
        <v>#DIV/0!</v>
      </c>
      <c r="J92" s="172" t="e">
        <f t="shared" si="11"/>
        <v>#DIV/0!</v>
      </c>
      <c r="K92" s="173" t="e">
        <f t="shared" si="11"/>
        <v>#DIV/0!</v>
      </c>
      <c r="L92" s="525"/>
      <c r="M92" s="172" t="e">
        <f t="shared" si="12"/>
        <v>#DIV/0!</v>
      </c>
      <c r="N92" s="501"/>
      <c r="O92" s="501"/>
      <c r="P92" s="201"/>
      <c r="Q92" s="201"/>
      <c r="R92" s="201"/>
      <c r="S92" s="201"/>
      <c r="T92" s="506"/>
      <c r="U92" s="201"/>
      <c r="V92" s="201"/>
      <c r="W92" s="201"/>
      <c r="X92" s="201"/>
      <c r="Y92" s="506"/>
      <c r="Z92" s="201"/>
      <c r="AA92" s="201"/>
      <c r="AB92" s="201"/>
      <c r="AC92" s="201"/>
      <c r="AD92" s="506"/>
      <c r="AE92" s="201"/>
      <c r="AF92" s="201"/>
      <c r="AG92" s="201"/>
      <c r="AH92" s="201"/>
      <c r="AI92" s="506"/>
      <c r="AJ92" s="201"/>
      <c r="AK92" s="201"/>
      <c r="AL92" s="201"/>
      <c r="AM92" s="201"/>
      <c r="AN92" s="506"/>
      <c r="AO92" s="201"/>
      <c r="AP92" s="201"/>
      <c r="AQ92" s="201"/>
      <c r="AR92" s="201"/>
      <c r="AS92" s="506"/>
      <c r="AT92" s="201"/>
      <c r="AU92" s="201"/>
      <c r="AV92" s="201"/>
      <c r="AW92" s="201"/>
      <c r="AX92" s="506"/>
    </row>
    <row r="93" spans="2:50" x14ac:dyDescent="0.2">
      <c r="B93" s="506"/>
      <c r="C93" s="201">
        <v>7</v>
      </c>
      <c r="D93" s="201"/>
      <c r="E93" s="201"/>
      <c r="F93" s="201"/>
      <c r="G93" s="201"/>
      <c r="H93" s="527"/>
      <c r="I93" s="172" t="e">
        <f t="shared" si="11"/>
        <v>#DIV/0!</v>
      </c>
      <c r="J93" s="172" t="e">
        <f t="shared" si="11"/>
        <v>#DIV/0!</v>
      </c>
      <c r="K93" s="173" t="e">
        <f t="shared" si="11"/>
        <v>#DIV/0!</v>
      </c>
      <c r="L93" s="525"/>
      <c r="M93" s="172" t="e">
        <f t="shared" si="12"/>
        <v>#DIV/0!</v>
      </c>
      <c r="N93" s="501"/>
      <c r="O93" s="501"/>
      <c r="P93" s="201"/>
      <c r="Q93" s="201"/>
      <c r="R93" s="201"/>
      <c r="S93" s="201"/>
      <c r="T93" s="506"/>
      <c r="U93" s="201"/>
      <c r="V93" s="201"/>
      <c r="W93" s="201"/>
      <c r="X93" s="201"/>
      <c r="Y93" s="506"/>
      <c r="Z93" s="201"/>
      <c r="AA93" s="201"/>
      <c r="AB93" s="201"/>
      <c r="AC93" s="201"/>
      <c r="AD93" s="506"/>
      <c r="AE93" s="201"/>
      <c r="AF93" s="201"/>
      <c r="AG93" s="201"/>
      <c r="AH93" s="201"/>
      <c r="AI93" s="506"/>
      <c r="AJ93" s="201"/>
      <c r="AK93" s="201"/>
      <c r="AL93" s="201"/>
      <c r="AM93" s="201"/>
      <c r="AN93" s="506"/>
      <c r="AO93" s="201"/>
      <c r="AP93" s="201"/>
      <c r="AQ93" s="201"/>
      <c r="AR93" s="201"/>
      <c r="AS93" s="506"/>
      <c r="AT93" s="201"/>
      <c r="AU93" s="201"/>
      <c r="AV93" s="201"/>
      <c r="AW93" s="201"/>
      <c r="AX93" s="506"/>
    </row>
    <row r="94" spans="2:50" x14ac:dyDescent="0.2">
      <c r="B94" s="506"/>
      <c r="C94" s="201">
        <v>8</v>
      </c>
      <c r="D94" s="201"/>
      <c r="E94" s="201"/>
      <c r="F94" s="201"/>
      <c r="G94" s="201"/>
      <c r="H94" s="527"/>
      <c r="I94" s="172" t="e">
        <f t="shared" si="11"/>
        <v>#DIV/0!</v>
      </c>
      <c r="J94" s="172" t="e">
        <f t="shared" si="11"/>
        <v>#DIV/0!</v>
      </c>
      <c r="K94" s="173" t="e">
        <f t="shared" si="11"/>
        <v>#DIV/0!</v>
      </c>
      <c r="L94" s="525"/>
      <c r="M94" s="172" t="e">
        <f t="shared" si="12"/>
        <v>#DIV/0!</v>
      </c>
      <c r="N94" s="501"/>
      <c r="O94" s="501"/>
      <c r="P94" s="201"/>
      <c r="Q94" s="201"/>
      <c r="R94" s="201"/>
      <c r="S94" s="201"/>
      <c r="T94" s="506"/>
      <c r="U94" s="201"/>
      <c r="V94" s="201"/>
      <c r="W94" s="201"/>
      <c r="X94" s="201"/>
      <c r="Y94" s="506"/>
      <c r="Z94" s="201"/>
      <c r="AA94" s="201"/>
      <c r="AB94" s="201"/>
      <c r="AC94" s="201"/>
      <c r="AD94" s="506"/>
      <c r="AE94" s="201"/>
      <c r="AF94" s="201"/>
      <c r="AG94" s="201"/>
      <c r="AH94" s="201"/>
      <c r="AI94" s="506"/>
      <c r="AJ94" s="201"/>
      <c r="AK94" s="201"/>
      <c r="AL94" s="201"/>
      <c r="AM94" s="201"/>
      <c r="AN94" s="506"/>
      <c r="AO94" s="201"/>
      <c r="AP94" s="201"/>
      <c r="AQ94" s="201"/>
      <c r="AR94" s="201"/>
      <c r="AS94" s="506"/>
      <c r="AT94" s="201"/>
      <c r="AU94" s="201"/>
      <c r="AV94" s="201"/>
      <c r="AW94" s="201"/>
      <c r="AX94" s="506"/>
    </row>
    <row r="95" spans="2:50" x14ac:dyDescent="0.2">
      <c r="B95" s="506"/>
      <c r="C95" s="201">
        <v>9</v>
      </c>
      <c r="D95" s="201"/>
      <c r="E95" s="201"/>
      <c r="F95" s="201"/>
      <c r="G95" s="201"/>
      <c r="H95" s="527"/>
      <c r="I95" s="172" t="e">
        <f t="shared" si="11"/>
        <v>#DIV/0!</v>
      </c>
      <c r="J95" s="172" t="e">
        <f t="shared" si="11"/>
        <v>#DIV/0!</v>
      </c>
      <c r="K95" s="173" t="e">
        <f t="shared" si="11"/>
        <v>#DIV/0!</v>
      </c>
      <c r="L95" s="525"/>
      <c r="M95" s="172" t="e">
        <f t="shared" si="12"/>
        <v>#DIV/0!</v>
      </c>
      <c r="N95" s="501"/>
      <c r="O95" s="501"/>
      <c r="P95" s="201"/>
      <c r="Q95" s="201"/>
      <c r="R95" s="201"/>
      <c r="S95" s="201"/>
      <c r="T95" s="506"/>
      <c r="U95" s="201"/>
      <c r="V95" s="201"/>
      <c r="W95" s="201"/>
      <c r="X95" s="201"/>
      <c r="Y95" s="506"/>
      <c r="Z95" s="201"/>
      <c r="AA95" s="201"/>
      <c r="AB95" s="201"/>
      <c r="AC95" s="201"/>
      <c r="AD95" s="506"/>
      <c r="AE95" s="201"/>
      <c r="AF95" s="201"/>
      <c r="AG95" s="201"/>
      <c r="AH95" s="201"/>
      <c r="AI95" s="506"/>
      <c r="AJ95" s="201"/>
      <c r="AK95" s="201"/>
      <c r="AL95" s="201"/>
      <c r="AM95" s="201"/>
      <c r="AN95" s="506"/>
      <c r="AO95" s="201"/>
      <c r="AP95" s="201"/>
      <c r="AQ95" s="201"/>
      <c r="AR95" s="201"/>
      <c r="AS95" s="506"/>
      <c r="AT95" s="201"/>
      <c r="AU95" s="201"/>
      <c r="AV95" s="201"/>
      <c r="AW95" s="201"/>
      <c r="AX95" s="506"/>
    </row>
    <row r="96" spans="2:50" x14ac:dyDescent="0.2">
      <c r="B96" s="506"/>
      <c r="C96" s="201">
        <v>10</v>
      </c>
      <c r="D96" s="201"/>
      <c r="E96" s="201"/>
      <c r="F96" s="201"/>
      <c r="G96" s="201"/>
      <c r="H96" s="527"/>
      <c r="I96" s="172" t="e">
        <f t="shared" si="11"/>
        <v>#DIV/0!</v>
      </c>
      <c r="J96" s="172" t="e">
        <f t="shared" si="11"/>
        <v>#DIV/0!</v>
      </c>
      <c r="K96" s="173" t="e">
        <f t="shared" si="11"/>
        <v>#DIV/0!</v>
      </c>
      <c r="L96" s="525"/>
      <c r="M96" s="172" t="e">
        <f t="shared" si="12"/>
        <v>#DIV/0!</v>
      </c>
      <c r="N96" s="501"/>
      <c r="O96" s="501"/>
      <c r="P96" s="201"/>
      <c r="Q96" s="201"/>
      <c r="R96" s="201"/>
      <c r="S96" s="201"/>
      <c r="T96" s="506"/>
      <c r="U96" s="201"/>
      <c r="V96" s="201"/>
      <c r="W96" s="201"/>
      <c r="X96" s="201"/>
      <c r="Y96" s="506"/>
      <c r="Z96" s="201"/>
      <c r="AA96" s="201"/>
      <c r="AB96" s="201"/>
      <c r="AC96" s="201"/>
      <c r="AD96" s="506"/>
      <c r="AE96" s="201"/>
      <c r="AF96" s="201"/>
      <c r="AG96" s="201"/>
      <c r="AH96" s="201"/>
      <c r="AI96" s="506"/>
      <c r="AJ96" s="201"/>
      <c r="AK96" s="201"/>
      <c r="AL96" s="201"/>
      <c r="AM96" s="201"/>
      <c r="AN96" s="506"/>
      <c r="AO96" s="201"/>
      <c r="AP96" s="201"/>
      <c r="AQ96" s="201"/>
      <c r="AR96" s="201"/>
      <c r="AS96" s="506"/>
      <c r="AT96" s="201"/>
      <c r="AU96" s="201"/>
      <c r="AV96" s="201"/>
      <c r="AW96" s="201"/>
      <c r="AX96" s="506"/>
    </row>
    <row r="97" spans="2:50" x14ac:dyDescent="0.2">
      <c r="B97" s="506"/>
      <c r="C97" s="201">
        <v>11</v>
      </c>
      <c r="D97" s="201"/>
      <c r="E97" s="201"/>
      <c r="F97" s="201"/>
      <c r="G97" s="201"/>
      <c r="H97" s="527"/>
      <c r="I97" s="172" t="e">
        <f t="shared" si="11"/>
        <v>#DIV/0!</v>
      </c>
      <c r="J97" s="172" t="e">
        <f t="shared" si="11"/>
        <v>#DIV/0!</v>
      </c>
      <c r="K97" s="173" t="e">
        <f t="shared" si="11"/>
        <v>#DIV/0!</v>
      </c>
      <c r="L97" s="525"/>
      <c r="M97" s="172" t="e">
        <f t="shared" si="12"/>
        <v>#DIV/0!</v>
      </c>
      <c r="N97" s="501"/>
      <c r="O97" s="501"/>
      <c r="P97" s="201"/>
      <c r="Q97" s="201"/>
      <c r="R97" s="201"/>
      <c r="S97" s="201"/>
      <c r="T97" s="506"/>
      <c r="U97" s="201"/>
      <c r="V97" s="201"/>
      <c r="W97" s="201"/>
      <c r="X97" s="201"/>
      <c r="Y97" s="506"/>
      <c r="Z97" s="201"/>
      <c r="AA97" s="201"/>
      <c r="AB97" s="201"/>
      <c r="AC97" s="201"/>
      <c r="AD97" s="506"/>
      <c r="AE97" s="201"/>
      <c r="AF97" s="201"/>
      <c r="AG97" s="201"/>
      <c r="AH97" s="201"/>
      <c r="AI97" s="506"/>
      <c r="AJ97" s="201"/>
      <c r="AK97" s="201"/>
      <c r="AL97" s="201"/>
      <c r="AM97" s="201"/>
      <c r="AN97" s="506"/>
      <c r="AO97" s="201"/>
      <c r="AP97" s="201"/>
      <c r="AQ97" s="201"/>
      <c r="AR97" s="201"/>
      <c r="AS97" s="506"/>
      <c r="AT97" s="201"/>
      <c r="AU97" s="201"/>
      <c r="AV97" s="201"/>
      <c r="AW97" s="201"/>
      <c r="AX97" s="506"/>
    </row>
    <row r="98" spans="2:50" x14ac:dyDescent="0.2">
      <c r="B98" s="506"/>
      <c r="C98" s="201">
        <v>12</v>
      </c>
      <c r="D98" s="201"/>
      <c r="E98" s="201"/>
      <c r="F98" s="201"/>
      <c r="G98" s="201"/>
      <c r="H98" s="527"/>
      <c r="I98" s="172" t="e">
        <f t="shared" si="11"/>
        <v>#DIV/0!</v>
      </c>
      <c r="J98" s="172" t="e">
        <f t="shared" si="11"/>
        <v>#DIV/0!</v>
      </c>
      <c r="K98" s="173" t="e">
        <f t="shared" si="11"/>
        <v>#DIV/0!</v>
      </c>
      <c r="L98" s="525"/>
      <c r="M98" s="172" t="e">
        <f t="shared" si="12"/>
        <v>#DIV/0!</v>
      </c>
      <c r="N98" s="501"/>
      <c r="O98" s="501"/>
      <c r="P98" s="201"/>
      <c r="Q98" s="201"/>
      <c r="R98" s="201"/>
      <c r="S98" s="201"/>
      <c r="T98" s="506"/>
      <c r="U98" s="201"/>
      <c r="V98" s="201"/>
      <c r="W98" s="201"/>
      <c r="X98" s="201"/>
      <c r="Y98" s="506"/>
      <c r="Z98" s="201"/>
      <c r="AA98" s="201"/>
      <c r="AB98" s="201"/>
      <c r="AC98" s="201"/>
      <c r="AD98" s="506"/>
      <c r="AE98" s="201"/>
      <c r="AF98" s="201"/>
      <c r="AG98" s="201"/>
      <c r="AH98" s="201"/>
      <c r="AI98" s="506"/>
      <c r="AJ98" s="201"/>
      <c r="AK98" s="201"/>
      <c r="AL98" s="201"/>
      <c r="AM98" s="201"/>
      <c r="AN98" s="506"/>
      <c r="AO98" s="201"/>
      <c r="AP98" s="201"/>
      <c r="AQ98" s="201"/>
      <c r="AR98" s="201"/>
      <c r="AS98" s="506"/>
      <c r="AT98" s="201"/>
      <c r="AU98" s="201"/>
      <c r="AV98" s="201"/>
      <c r="AW98" s="201"/>
      <c r="AX98" s="506"/>
    </row>
    <row r="99" spans="2:50" x14ac:dyDescent="0.2">
      <c r="B99" s="506"/>
      <c r="C99" s="201">
        <v>13</v>
      </c>
      <c r="D99" s="201"/>
      <c r="E99" s="201"/>
      <c r="F99" s="201"/>
      <c r="G99" s="201"/>
      <c r="H99" s="527"/>
      <c r="I99" s="172" t="e">
        <f t="shared" si="11"/>
        <v>#DIV/0!</v>
      </c>
      <c r="J99" s="172" t="e">
        <f t="shared" si="11"/>
        <v>#DIV/0!</v>
      </c>
      <c r="K99" s="173" t="e">
        <f t="shared" si="11"/>
        <v>#DIV/0!</v>
      </c>
      <c r="L99" s="525"/>
      <c r="M99" s="172" t="e">
        <f t="shared" si="12"/>
        <v>#DIV/0!</v>
      </c>
      <c r="N99" s="501"/>
      <c r="O99" s="501"/>
      <c r="P99" s="201"/>
      <c r="Q99" s="201"/>
      <c r="R99" s="201"/>
      <c r="S99" s="201"/>
      <c r="T99" s="506"/>
      <c r="U99" s="201"/>
      <c r="V99" s="201"/>
      <c r="W99" s="201"/>
      <c r="X99" s="201"/>
      <c r="Y99" s="506"/>
      <c r="Z99" s="201"/>
      <c r="AA99" s="201"/>
      <c r="AB99" s="201"/>
      <c r="AC99" s="201"/>
      <c r="AD99" s="506"/>
      <c r="AE99" s="201"/>
      <c r="AF99" s="201"/>
      <c r="AG99" s="201"/>
      <c r="AH99" s="201"/>
      <c r="AI99" s="506"/>
      <c r="AJ99" s="201"/>
      <c r="AK99" s="201"/>
      <c r="AL99" s="201"/>
      <c r="AM99" s="201"/>
      <c r="AN99" s="506"/>
      <c r="AO99" s="201"/>
      <c r="AP99" s="201"/>
      <c r="AQ99" s="201"/>
      <c r="AR99" s="201"/>
      <c r="AS99" s="506"/>
      <c r="AT99" s="201"/>
      <c r="AU99" s="201"/>
      <c r="AV99" s="201"/>
      <c r="AW99" s="201"/>
      <c r="AX99" s="506"/>
    </row>
    <row r="100" spans="2:50" x14ac:dyDescent="0.2">
      <c r="B100" s="506"/>
      <c r="C100" s="201">
        <v>14</v>
      </c>
      <c r="D100" s="201"/>
      <c r="E100" s="201"/>
      <c r="F100" s="201"/>
      <c r="G100" s="201"/>
      <c r="H100" s="527"/>
      <c r="I100" s="172" t="e">
        <f t="shared" si="11"/>
        <v>#DIV/0!</v>
      </c>
      <c r="J100" s="172" t="e">
        <f t="shared" si="11"/>
        <v>#DIV/0!</v>
      </c>
      <c r="K100" s="173" t="e">
        <f t="shared" si="11"/>
        <v>#DIV/0!</v>
      </c>
      <c r="L100" s="525"/>
      <c r="M100" s="172" t="e">
        <f t="shared" si="12"/>
        <v>#DIV/0!</v>
      </c>
      <c r="N100" s="501"/>
      <c r="O100" s="501"/>
      <c r="P100" s="201"/>
      <c r="Q100" s="201"/>
      <c r="R100" s="201"/>
      <c r="S100" s="201"/>
      <c r="T100" s="506"/>
      <c r="U100" s="201"/>
      <c r="V100" s="201"/>
      <c r="W100" s="201"/>
      <c r="X100" s="201"/>
      <c r="Y100" s="506"/>
      <c r="Z100" s="201"/>
      <c r="AA100" s="201"/>
      <c r="AB100" s="201"/>
      <c r="AC100" s="201"/>
      <c r="AD100" s="506"/>
      <c r="AE100" s="201"/>
      <c r="AF100" s="201"/>
      <c r="AG100" s="201"/>
      <c r="AH100" s="201"/>
      <c r="AI100" s="506"/>
      <c r="AJ100" s="201"/>
      <c r="AK100" s="201"/>
      <c r="AL100" s="201"/>
      <c r="AM100" s="201"/>
      <c r="AN100" s="506"/>
      <c r="AO100" s="201"/>
      <c r="AP100" s="201"/>
      <c r="AQ100" s="201"/>
      <c r="AR100" s="201"/>
      <c r="AS100" s="506"/>
      <c r="AT100" s="201"/>
      <c r="AU100" s="201"/>
      <c r="AV100" s="201"/>
      <c r="AW100" s="201"/>
      <c r="AX100" s="506"/>
    </row>
    <row r="101" spans="2:50" x14ac:dyDescent="0.2">
      <c r="B101" s="506"/>
      <c r="C101" s="201">
        <v>15</v>
      </c>
      <c r="D101" s="201"/>
      <c r="E101" s="201"/>
      <c r="F101" s="201"/>
      <c r="G101" s="201"/>
      <c r="H101" s="528"/>
      <c r="I101" s="172" t="e">
        <f t="shared" si="11"/>
        <v>#DIV/0!</v>
      </c>
      <c r="J101" s="172" t="e">
        <f t="shared" si="11"/>
        <v>#DIV/0!</v>
      </c>
      <c r="K101" s="173" t="e">
        <f t="shared" si="11"/>
        <v>#DIV/0!</v>
      </c>
      <c r="L101" s="525"/>
      <c r="M101" s="172" t="e">
        <f t="shared" si="12"/>
        <v>#DIV/0!</v>
      </c>
      <c r="N101" s="501"/>
      <c r="O101" s="501"/>
      <c r="P101" s="201"/>
      <c r="Q101" s="201"/>
      <c r="R101" s="201"/>
      <c r="S101" s="201"/>
      <c r="T101" s="506"/>
      <c r="U101" s="201"/>
      <c r="V101" s="201"/>
      <c r="W101" s="201"/>
      <c r="X101" s="201"/>
      <c r="Y101" s="506"/>
      <c r="Z101" s="201"/>
      <c r="AA101" s="201"/>
      <c r="AB101" s="201"/>
      <c r="AC101" s="201"/>
      <c r="AD101" s="506"/>
      <c r="AE101" s="201"/>
      <c r="AF101" s="201"/>
      <c r="AG101" s="201"/>
      <c r="AH101" s="201"/>
      <c r="AI101" s="506"/>
      <c r="AJ101" s="201"/>
      <c r="AK101" s="201"/>
      <c r="AL101" s="201"/>
      <c r="AM101" s="201"/>
      <c r="AN101" s="506"/>
      <c r="AO101" s="201"/>
      <c r="AP101" s="201"/>
      <c r="AQ101" s="201"/>
      <c r="AR101" s="201"/>
      <c r="AS101" s="506"/>
      <c r="AT101" s="201"/>
      <c r="AU101" s="201"/>
      <c r="AV101" s="201"/>
      <c r="AW101" s="201"/>
      <c r="AX101" s="506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tabColor rgb="FFFFFFCC"/>
  </sheetPr>
  <dimension ref="A1:AX101"/>
  <sheetViews>
    <sheetView zoomScaleNormal="100" workbookViewId="0">
      <selection activeCell="J14" sqref="J14"/>
    </sheetView>
  </sheetViews>
  <sheetFormatPr defaultColWidth="8.85546875" defaultRowHeight="12.75" x14ac:dyDescent="0.2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12" width="11.140625" style="96" customWidth="1"/>
    <col min="13" max="13" width="13.5703125" style="96" customWidth="1"/>
    <col min="14" max="14" width="9.85546875" style="96" customWidth="1"/>
    <col min="15" max="15" width="7.140625" style="96" customWidth="1"/>
    <col min="16" max="18" width="12.85546875" style="96" customWidth="1"/>
    <col min="19" max="19" width="5.42578125" style="96" customWidth="1"/>
    <col min="20" max="20" width="12.85546875" style="96" customWidth="1"/>
    <col min="21" max="23" width="12.85546875" style="97" customWidth="1"/>
    <col min="24" max="24" width="5.42578125" style="96" customWidth="1"/>
    <col min="25" max="28" width="12.85546875" style="97" customWidth="1"/>
    <col min="29" max="29" width="5.42578125" style="96" customWidth="1"/>
    <col min="30" max="30" width="12.85546875" style="97" customWidth="1"/>
    <col min="31" max="33" width="12.7109375" style="97" customWidth="1"/>
    <col min="34" max="34" width="5.42578125" style="96" customWidth="1"/>
    <col min="35" max="35" width="13" style="97" customWidth="1"/>
    <col min="36" max="38" width="12.7109375" style="97" customWidth="1"/>
    <col min="39" max="39" width="5.42578125" style="96" customWidth="1"/>
    <col min="40" max="40" width="13" style="97" customWidth="1"/>
    <col min="41" max="43" width="13.140625" style="97" customWidth="1"/>
    <col min="44" max="44" width="5.42578125" style="97" customWidth="1"/>
    <col min="45" max="48" width="13.140625" style="97" customWidth="1"/>
    <col min="49" max="49" width="5.42578125" style="97" customWidth="1"/>
    <col min="50" max="50" width="13.140625" style="97" customWidth="1"/>
    <col min="51" max="16384" width="8.85546875" style="97"/>
  </cols>
  <sheetData>
    <row r="1" spans="1:50" ht="24" x14ac:dyDescent="0.2">
      <c r="A1" s="72"/>
      <c r="B1" s="259" t="s">
        <v>327</v>
      </c>
      <c r="C1" s="260" t="e">
        <f>AVERAGE(L7,L27,L47,L67,L87)</f>
        <v>#DIV/0!</v>
      </c>
    </row>
    <row r="2" spans="1:50" ht="15.75" x14ac:dyDescent="0.2">
      <c r="A2" s="77"/>
      <c r="B2" s="510" t="s">
        <v>169</v>
      </c>
      <c r="C2" s="511"/>
      <c r="D2" s="511"/>
      <c r="E2" s="511"/>
      <c r="F2" s="511"/>
      <c r="G2" s="511"/>
      <c r="H2" s="512"/>
      <c r="I2" s="199"/>
      <c r="J2" s="199"/>
      <c r="K2" s="199"/>
      <c r="L2" s="199"/>
      <c r="M2" s="204"/>
      <c r="N2" s="514" t="s">
        <v>161</v>
      </c>
      <c r="O2" s="514" t="s">
        <v>159</v>
      </c>
      <c r="P2" s="516"/>
      <c r="Q2" s="506"/>
      <c r="R2" s="506"/>
      <c r="S2" s="506"/>
      <c r="T2" s="506"/>
      <c r="U2" s="516"/>
      <c r="V2" s="506"/>
      <c r="W2" s="506"/>
      <c r="X2" s="506"/>
      <c r="Y2" s="506"/>
      <c r="Z2" s="516"/>
      <c r="AA2" s="506"/>
      <c r="AB2" s="506"/>
      <c r="AC2" s="506"/>
      <c r="AD2" s="506"/>
      <c r="AE2" s="516">
        <v>45870</v>
      </c>
      <c r="AF2" s="506"/>
      <c r="AG2" s="506"/>
      <c r="AH2" s="506"/>
      <c r="AI2" s="506"/>
      <c r="AJ2" s="516">
        <v>45871</v>
      </c>
      <c r="AK2" s="506"/>
      <c r="AL2" s="506"/>
      <c r="AM2" s="506"/>
      <c r="AN2" s="506"/>
      <c r="AO2" s="516">
        <v>45872</v>
      </c>
      <c r="AP2" s="506"/>
      <c r="AQ2" s="506"/>
      <c r="AR2" s="506"/>
      <c r="AS2" s="506"/>
      <c r="AT2" s="516">
        <v>45873</v>
      </c>
      <c r="AU2" s="506"/>
      <c r="AV2" s="506"/>
      <c r="AW2" s="506"/>
      <c r="AX2" s="506"/>
    </row>
    <row r="3" spans="1:50" ht="15.75" x14ac:dyDescent="0.2">
      <c r="A3" s="77"/>
      <c r="B3" s="513"/>
      <c r="C3" s="513"/>
      <c r="D3" s="513"/>
      <c r="E3" s="513"/>
      <c r="F3" s="513"/>
      <c r="G3" s="513"/>
      <c r="H3" s="513"/>
      <c r="I3" s="200"/>
      <c r="J3" s="200"/>
      <c r="K3" s="200"/>
      <c r="L3" s="200"/>
      <c r="M3" s="205"/>
      <c r="N3" s="515"/>
      <c r="O3" s="515"/>
      <c r="P3" s="516" t="s">
        <v>163</v>
      </c>
      <c r="Q3" s="506"/>
      <c r="R3" s="506"/>
      <c r="S3" s="506"/>
      <c r="T3" s="506"/>
      <c r="U3" s="516" t="s">
        <v>164</v>
      </c>
      <c r="V3" s="506"/>
      <c r="W3" s="506"/>
      <c r="X3" s="506"/>
      <c r="Y3" s="506"/>
      <c r="Z3" s="516" t="s">
        <v>165</v>
      </c>
      <c r="AA3" s="506"/>
      <c r="AB3" s="506"/>
      <c r="AC3" s="506"/>
      <c r="AD3" s="506"/>
      <c r="AE3" s="516" t="s">
        <v>162</v>
      </c>
      <c r="AF3" s="506"/>
      <c r="AG3" s="506"/>
      <c r="AH3" s="506"/>
      <c r="AI3" s="506"/>
      <c r="AJ3" s="516" t="s">
        <v>166</v>
      </c>
      <c r="AK3" s="506"/>
      <c r="AL3" s="506"/>
      <c r="AM3" s="506"/>
      <c r="AN3" s="506"/>
      <c r="AO3" s="516" t="s">
        <v>167</v>
      </c>
      <c r="AP3" s="506"/>
      <c r="AQ3" s="506"/>
      <c r="AR3" s="506"/>
      <c r="AS3" s="506"/>
      <c r="AT3" s="516" t="s">
        <v>168</v>
      </c>
      <c r="AU3" s="506"/>
      <c r="AV3" s="506"/>
      <c r="AW3" s="506"/>
      <c r="AX3" s="506"/>
    </row>
    <row r="4" spans="1:50" ht="14.25" x14ac:dyDescent="0.2">
      <c r="A4" s="77"/>
      <c r="B4" s="501" t="s">
        <v>157</v>
      </c>
      <c r="C4" s="501" t="s">
        <v>149</v>
      </c>
      <c r="D4" s="501"/>
      <c r="E4" s="501" t="s">
        <v>151</v>
      </c>
      <c r="F4" s="501"/>
      <c r="G4" s="501"/>
      <c r="H4" s="502" t="s">
        <v>158</v>
      </c>
      <c r="I4" s="505" t="s">
        <v>227</v>
      </c>
      <c r="J4" s="505"/>
      <c r="K4" s="505"/>
      <c r="L4" s="517" t="s">
        <v>158</v>
      </c>
      <c r="M4" s="522" t="s">
        <v>170</v>
      </c>
      <c r="N4" s="501"/>
      <c r="O4" s="501" t="s">
        <v>160</v>
      </c>
      <c r="P4" s="497" t="s">
        <v>154</v>
      </c>
      <c r="Q4" s="498"/>
      <c r="R4" s="498"/>
      <c r="S4" s="499"/>
      <c r="T4" s="501" t="s">
        <v>158</v>
      </c>
      <c r="U4" s="497" t="s">
        <v>154</v>
      </c>
      <c r="V4" s="498"/>
      <c r="W4" s="498"/>
      <c r="X4" s="499"/>
      <c r="Y4" s="501" t="s">
        <v>158</v>
      </c>
      <c r="Z4" s="497" t="s">
        <v>154</v>
      </c>
      <c r="AA4" s="498"/>
      <c r="AB4" s="498"/>
      <c r="AC4" s="499"/>
      <c r="AD4" s="501" t="s">
        <v>158</v>
      </c>
      <c r="AE4" s="497" t="s">
        <v>154</v>
      </c>
      <c r="AF4" s="498"/>
      <c r="AG4" s="498"/>
      <c r="AH4" s="499"/>
      <c r="AI4" s="501" t="s">
        <v>158</v>
      </c>
      <c r="AJ4" s="497" t="s">
        <v>154</v>
      </c>
      <c r="AK4" s="498"/>
      <c r="AL4" s="498"/>
      <c r="AM4" s="499"/>
      <c r="AN4" s="501" t="s">
        <v>158</v>
      </c>
      <c r="AO4" s="497" t="s">
        <v>154</v>
      </c>
      <c r="AP4" s="498"/>
      <c r="AQ4" s="498"/>
      <c r="AR4" s="499"/>
      <c r="AS4" s="501" t="s">
        <v>158</v>
      </c>
      <c r="AT4" s="497" t="s">
        <v>154</v>
      </c>
      <c r="AU4" s="498"/>
      <c r="AV4" s="498"/>
      <c r="AW4" s="499"/>
      <c r="AX4" s="501" t="s">
        <v>158</v>
      </c>
    </row>
    <row r="5" spans="1:50" ht="14.25" x14ac:dyDescent="0.2">
      <c r="A5" s="77"/>
      <c r="B5" s="501"/>
      <c r="C5" s="501"/>
      <c r="D5" s="501"/>
      <c r="E5" s="501" t="s">
        <v>150</v>
      </c>
      <c r="F5" s="501"/>
      <c r="G5" s="501"/>
      <c r="H5" s="503"/>
      <c r="I5" s="505" t="s">
        <v>150</v>
      </c>
      <c r="J5" s="505"/>
      <c r="K5" s="505"/>
      <c r="L5" s="518"/>
      <c r="M5" s="523"/>
      <c r="N5" s="501"/>
      <c r="O5" s="501"/>
      <c r="P5" s="497" t="s">
        <v>155</v>
      </c>
      <c r="Q5" s="498"/>
      <c r="R5" s="498"/>
      <c r="S5" s="499"/>
      <c r="T5" s="501"/>
      <c r="U5" s="497" t="s">
        <v>155</v>
      </c>
      <c r="V5" s="498"/>
      <c r="W5" s="498"/>
      <c r="X5" s="499"/>
      <c r="Y5" s="501"/>
      <c r="Z5" s="497" t="s">
        <v>155</v>
      </c>
      <c r="AA5" s="498"/>
      <c r="AB5" s="498"/>
      <c r="AC5" s="499"/>
      <c r="AD5" s="501"/>
      <c r="AE5" s="497" t="s">
        <v>155</v>
      </c>
      <c r="AF5" s="498"/>
      <c r="AG5" s="498"/>
      <c r="AH5" s="499"/>
      <c r="AI5" s="501"/>
      <c r="AJ5" s="497" t="s">
        <v>155</v>
      </c>
      <c r="AK5" s="498"/>
      <c r="AL5" s="498"/>
      <c r="AM5" s="499"/>
      <c r="AN5" s="501"/>
      <c r="AO5" s="497" t="s">
        <v>155</v>
      </c>
      <c r="AP5" s="498"/>
      <c r="AQ5" s="498"/>
      <c r="AR5" s="499"/>
      <c r="AS5" s="501"/>
      <c r="AT5" s="497" t="s">
        <v>155</v>
      </c>
      <c r="AU5" s="498"/>
      <c r="AV5" s="498"/>
      <c r="AW5" s="499"/>
      <c r="AX5" s="501"/>
    </row>
    <row r="6" spans="1:50" ht="14.25" x14ac:dyDescent="0.2">
      <c r="A6" s="75"/>
      <c r="B6" s="501"/>
      <c r="C6" s="501"/>
      <c r="D6" s="501"/>
      <c r="E6" s="202" t="s">
        <v>152</v>
      </c>
      <c r="F6" s="202" t="s">
        <v>153</v>
      </c>
      <c r="G6" s="202" t="s">
        <v>156</v>
      </c>
      <c r="H6" s="504"/>
      <c r="I6" s="206" t="s">
        <v>152</v>
      </c>
      <c r="J6" s="206" t="s">
        <v>153</v>
      </c>
      <c r="K6" s="206" t="s">
        <v>156</v>
      </c>
      <c r="L6" s="519"/>
      <c r="M6" s="524"/>
      <c r="N6" s="501"/>
      <c r="O6" s="501"/>
      <c r="P6" s="202" t="s">
        <v>152</v>
      </c>
      <c r="Q6" s="202" t="s">
        <v>153</v>
      </c>
      <c r="R6" s="202" t="s">
        <v>156</v>
      </c>
      <c r="S6" s="202" t="s">
        <v>170</v>
      </c>
      <c r="T6" s="501"/>
      <c r="U6" s="202" t="s">
        <v>152</v>
      </c>
      <c r="V6" s="202" t="s">
        <v>153</v>
      </c>
      <c r="W6" s="202" t="s">
        <v>156</v>
      </c>
      <c r="X6" s="202" t="s">
        <v>170</v>
      </c>
      <c r="Y6" s="501"/>
      <c r="Z6" s="202" t="s">
        <v>152</v>
      </c>
      <c r="AA6" s="202" t="s">
        <v>153</v>
      </c>
      <c r="AB6" s="202" t="s">
        <v>156</v>
      </c>
      <c r="AC6" s="202" t="s">
        <v>170</v>
      </c>
      <c r="AD6" s="501"/>
      <c r="AE6" s="202" t="s">
        <v>152</v>
      </c>
      <c r="AF6" s="202" t="s">
        <v>153</v>
      </c>
      <c r="AG6" s="202" t="s">
        <v>156</v>
      </c>
      <c r="AH6" s="202" t="s">
        <v>170</v>
      </c>
      <c r="AI6" s="501"/>
      <c r="AJ6" s="202" t="s">
        <v>152</v>
      </c>
      <c r="AK6" s="202" t="s">
        <v>153</v>
      </c>
      <c r="AL6" s="202" t="s">
        <v>156</v>
      </c>
      <c r="AM6" s="202" t="s">
        <v>170</v>
      </c>
      <c r="AN6" s="501"/>
      <c r="AO6" s="202" t="s">
        <v>152</v>
      </c>
      <c r="AP6" s="202" t="s">
        <v>153</v>
      </c>
      <c r="AQ6" s="202" t="s">
        <v>156</v>
      </c>
      <c r="AR6" s="202" t="s">
        <v>170</v>
      </c>
      <c r="AS6" s="501"/>
      <c r="AT6" s="202" t="s">
        <v>152</v>
      </c>
      <c r="AU6" s="202" t="s">
        <v>153</v>
      </c>
      <c r="AV6" s="202" t="s">
        <v>156</v>
      </c>
      <c r="AW6" s="202" t="s">
        <v>170</v>
      </c>
      <c r="AX6" s="501"/>
    </row>
    <row r="7" spans="1:50" ht="14.25" x14ac:dyDescent="0.2">
      <c r="A7" s="77"/>
      <c r="B7" s="521" t="s">
        <v>140</v>
      </c>
      <c r="C7" s="201">
        <v>1</v>
      </c>
      <c r="D7" s="201"/>
      <c r="E7" s="170"/>
      <c r="F7" s="201"/>
      <c r="G7" s="203"/>
      <c r="H7" s="500" t="e">
        <f>AVERAGE(G7:G21)</f>
        <v>#DIV/0!</v>
      </c>
      <c r="I7" s="172" t="e">
        <f>AVERAGE(P7,U7,Z7,AE7,AJ7,AO7,AT7)</f>
        <v>#DIV/0!</v>
      </c>
      <c r="J7" s="172" t="e">
        <f>AVERAGE(Q7,V7,AA7,AF7,AK7,AP7,AU7)</f>
        <v>#DIV/0!</v>
      </c>
      <c r="K7" s="173" t="e">
        <f>AVERAGE(R7,W7,AB7,AG7,AL7,AQ7,AV7)</f>
        <v>#DIV/0!</v>
      </c>
      <c r="L7" s="525" t="e">
        <f>AVERAGE(K7:K21)</f>
        <v>#DIV/0!</v>
      </c>
      <c r="M7" s="172" t="e">
        <f>RANK(K7, K$7:K$21)</f>
        <v>#DIV/0!</v>
      </c>
      <c r="N7" s="501"/>
      <c r="O7" s="501"/>
      <c r="P7" s="170"/>
      <c r="Q7" s="170"/>
      <c r="R7" s="203"/>
      <c r="S7" s="201" t="e">
        <f>RANK(R7, R$7:R$21)</f>
        <v>#N/A</v>
      </c>
      <c r="T7" s="500" t="e">
        <f>AVERAGE(R7:R21)</f>
        <v>#DIV/0!</v>
      </c>
      <c r="U7" s="170"/>
      <c r="V7" s="170"/>
      <c r="W7" s="203"/>
      <c r="X7" s="201" t="e">
        <f>RANK(W7, W$7:W$21)</f>
        <v>#N/A</v>
      </c>
      <c r="Y7" s="500" t="e">
        <f>AVERAGE(W7:W21)</f>
        <v>#DIV/0!</v>
      </c>
      <c r="Z7" s="201"/>
      <c r="AA7" s="170"/>
      <c r="AB7" s="203"/>
      <c r="AC7" s="201"/>
      <c r="AD7" s="500" t="e">
        <f>AVERAGE(AB7:AB21)</f>
        <v>#DIV/0!</v>
      </c>
      <c r="AE7" s="170"/>
      <c r="AF7" s="170"/>
      <c r="AG7" s="203"/>
      <c r="AH7" s="201"/>
      <c r="AI7" s="500" t="e">
        <f>AVERAGE(AG7:AG21)</f>
        <v>#DIV/0!</v>
      </c>
      <c r="AJ7" s="201"/>
      <c r="AK7" s="170"/>
      <c r="AL7" s="203"/>
      <c r="AM7" s="201"/>
      <c r="AN7" s="500" t="e">
        <f>AVERAGE(AL7:AL21)</f>
        <v>#DIV/0!</v>
      </c>
      <c r="AO7" s="201"/>
      <c r="AP7" s="170"/>
      <c r="AQ7" s="203"/>
      <c r="AR7" s="201"/>
      <c r="AS7" s="500" t="e">
        <f>AVERAGE(AQ7:AQ21)</f>
        <v>#DIV/0!</v>
      </c>
      <c r="AT7" s="201"/>
      <c r="AU7" s="170"/>
      <c r="AV7" s="203"/>
      <c r="AW7" s="201"/>
      <c r="AX7" s="500" t="e">
        <f>AVERAGE(AV7:AV21)</f>
        <v>#DIV/0!</v>
      </c>
    </row>
    <row r="8" spans="1:50" ht="15" customHeight="1" x14ac:dyDescent="0.2">
      <c r="A8" s="77"/>
      <c r="B8" s="506"/>
      <c r="C8" s="201">
        <v>2</v>
      </c>
      <c r="D8" s="201"/>
      <c r="E8" s="170"/>
      <c r="F8" s="201"/>
      <c r="G8" s="203"/>
      <c r="H8" s="500"/>
      <c r="I8" s="172" t="e">
        <f t="shared" ref="I8:K16" si="0">AVERAGE(P8,U8,Z8,AE8,AJ8,AO8,AT8)</f>
        <v>#DIV/0!</v>
      </c>
      <c r="J8" s="172" t="e">
        <f t="shared" si="0"/>
        <v>#DIV/0!</v>
      </c>
      <c r="K8" s="173" t="e">
        <f t="shared" si="0"/>
        <v>#DIV/0!</v>
      </c>
      <c r="L8" s="525"/>
      <c r="M8" s="172" t="e">
        <f t="shared" ref="M8:M21" si="1">RANK(K8, K$7:K$21)</f>
        <v>#DIV/0!</v>
      </c>
      <c r="N8" s="501"/>
      <c r="O8" s="501"/>
      <c r="P8" s="170"/>
      <c r="Q8" s="170"/>
      <c r="R8" s="203"/>
      <c r="S8" s="201" t="e">
        <f t="shared" ref="S8:S21" si="2">RANK(R8, R$7:R$21)</f>
        <v>#N/A</v>
      </c>
      <c r="T8" s="500"/>
      <c r="U8" s="170"/>
      <c r="V8" s="170"/>
      <c r="W8" s="203"/>
      <c r="X8" s="201" t="e">
        <f t="shared" ref="X8:X21" si="3">RANK(W8, W$7:W$21)</f>
        <v>#N/A</v>
      </c>
      <c r="Y8" s="500"/>
      <c r="Z8" s="201"/>
      <c r="AA8" s="170"/>
      <c r="AB8" s="203"/>
      <c r="AC8" s="201"/>
      <c r="AD8" s="500"/>
      <c r="AE8" s="170"/>
      <c r="AF8" s="170"/>
      <c r="AG8" s="203"/>
      <c r="AH8" s="201"/>
      <c r="AI8" s="500"/>
      <c r="AJ8" s="201"/>
      <c r="AK8" s="170"/>
      <c r="AL8" s="203"/>
      <c r="AM8" s="201"/>
      <c r="AN8" s="500"/>
      <c r="AO8" s="201"/>
      <c r="AP8" s="170"/>
      <c r="AQ8" s="203"/>
      <c r="AR8" s="201"/>
      <c r="AS8" s="500"/>
      <c r="AT8" s="201"/>
      <c r="AU8" s="170"/>
      <c r="AV8" s="203"/>
      <c r="AW8" s="201"/>
      <c r="AX8" s="500"/>
    </row>
    <row r="9" spans="1:50" ht="14.25" x14ac:dyDescent="0.2">
      <c r="A9" s="77"/>
      <c r="B9" s="506"/>
      <c r="C9" s="201">
        <v>3</v>
      </c>
      <c r="D9" s="201"/>
      <c r="E9" s="170"/>
      <c r="F9" s="201"/>
      <c r="G9" s="203"/>
      <c r="H9" s="500"/>
      <c r="I9" s="172" t="e">
        <f t="shared" si="0"/>
        <v>#DIV/0!</v>
      </c>
      <c r="J9" s="172" t="e">
        <f t="shared" si="0"/>
        <v>#DIV/0!</v>
      </c>
      <c r="K9" s="173" t="e">
        <f t="shared" si="0"/>
        <v>#DIV/0!</v>
      </c>
      <c r="L9" s="525"/>
      <c r="M9" s="172" t="e">
        <f t="shared" si="1"/>
        <v>#DIV/0!</v>
      </c>
      <c r="N9" s="501"/>
      <c r="O9" s="501"/>
      <c r="P9" s="170"/>
      <c r="Q9" s="170"/>
      <c r="R9" s="203"/>
      <c r="S9" s="201" t="e">
        <f t="shared" si="2"/>
        <v>#N/A</v>
      </c>
      <c r="T9" s="500"/>
      <c r="U9" s="170"/>
      <c r="V9" s="170"/>
      <c r="W9" s="203"/>
      <c r="X9" s="201" t="e">
        <f t="shared" si="3"/>
        <v>#N/A</v>
      </c>
      <c r="Y9" s="500"/>
      <c r="Z9" s="201"/>
      <c r="AA9" s="170"/>
      <c r="AB9" s="203"/>
      <c r="AC9" s="201"/>
      <c r="AD9" s="500"/>
      <c r="AE9" s="170"/>
      <c r="AF9" s="170"/>
      <c r="AG9" s="203"/>
      <c r="AH9" s="201"/>
      <c r="AI9" s="500"/>
      <c r="AJ9" s="201"/>
      <c r="AK9" s="170"/>
      <c r="AL9" s="203"/>
      <c r="AM9" s="201"/>
      <c r="AN9" s="500"/>
      <c r="AO9" s="201"/>
      <c r="AP9" s="170"/>
      <c r="AQ9" s="203"/>
      <c r="AR9" s="201"/>
      <c r="AS9" s="500"/>
      <c r="AT9" s="201"/>
      <c r="AU9" s="170"/>
      <c r="AV9" s="203"/>
      <c r="AW9" s="201"/>
      <c r="AX9" s="500"/>
    </row>
    <row r="10" spans="1:50" ht="14.25" x14ac:dyDescent="0.2">
      <c r="A10" s="77"/>
      <c r="B10" s="506"/>
      <c r="C10" s="201">
        <v>4</v>
      </c>
      <c r="D10" s="201"/>
      <c r="E10" s="170"/>
      <c r="F10" s="201"/>
      <c r="G10" s="203"/>
      <c r="H10" s="500"/>
      <c r="I10" s="172" t="e">
        <f t="shared" si="0"/>
        <v>#DIV/0!</v>
      </c>
      <c r="J10" s="172" t="e">
        <f t="shared" si="0"/>
        <v>#DIV/0!</v>
      </c>
      <c r="K10" s="173" t="e">
        <f t="shared" si="0"/>
        <v>#DIV/0!</v>
      </c>
      <c r="L10" s="525"/>
      <c r="M10" s="172" t="e">
        <f t="shared" si="1"/>
        <v>#DIV/0!</v>
      </c>
      <c r="N10" s="501"/>
      <c r="O10" s="501"/>
      <c r="P10" s="170"/>
      <c r="Q10" s="170"/>
      <c r="R10" s="203"/>
      <c r="S10" s="201" t="e">
        <f t="shared" si="2"/>
        <v>#N/A</v>
      </c>
      <c r="T10" s="500"/>
      <c r="U10" s="170"/>
      <c r="V10" s="170"/>
      <c r="W10" s="203"/>
      <c r="X10" s="201" t="e">
        <f t="shared" si="3"/>
        <v>#N/A</v>
      </c>
      <c r="Y10" s="500"/>
      <c r="Z10" s="201"/>
      <c r="AA10" s="170"/>
      <c r="AB10" s="203"/>
      <c r="AC10" s="201"/>
      <c r="AD10" s="500"/>
      <c r="AE10" s="170"/>
      <c r="AF10" s="170"/>
      <c r="AG10" s="203"/>
      <c r="AH10" s="201"/>
      <c r="AI10" s="500"/>
      <c r="AJ10" s="201"/>
      <c r="AK10" s="170"/>
      <c r="AL10" s="203"/>
      <c r="AM10" s="201"/>
      <c r="AN10" s="500"/>
      <c r="AO10" s="201"/>
      <c r="AP10" s="170"/>
      <c r="AQ10" s="203"/>
      <c r="AR10" s="201"/>
      <c r="AS10" s="500"/>
      <c r="AT10" s="201"/>
      <c r="AU10" s="170"/>
      <c r="AV10" s="203"/>
      <c r="AW10" s="201"/>
      <c r="AX10" s="500"/>
    </row>
    <row r="11" spans="1:50" ht="14.25" x14ac:dyDescent="0.2">
      <c r="A11" s="77"/>
      <c r="B11" s="506"/>
      <c r="C11" s="201">
        <v>5</v>
      </c>
      <c r="D11" s="201"/>
      <c r="E11" s="170"/>
      <c r="F11" s="201"/>
      <c r="G11" s="203"/>
      <c r="H11" s="500"/>
      <c r="I11" s="172" t="e">
        <f t="shared" si="0"/>
        <v>#DIV/0!</v>
      </c>
      <c r="J11" s="172" t="e">
        <f t="shared" si="0"/>
        <v>#DIV/0!</v>
      </c>
      <c r="K11" s="173" t="e">
        <f t="shared" si="0"/>
        <v>#DIV/0!</v>
      </c>
      <c r="L11" s="525"/>
      <c r="M11" s="172" t="e">
        <f t="shared" si="1"/>
        <v>#DIV/0!</v>
      </c>
      <c r="N11" s="501"/>
      <c r="O11" s="501"/>
      <c r="P11" s="170"/>
      <c r="Q11" s="170"/>
      <c r="R11" s="203"/>
      <c r="S11" s="201" t="e">
        <f t="shared" si="2"/>
        <v>#N/A</v>
      </c>
      <c r="T11" s="500"/>
      <c r="U11" s="170"/>
      <c r="V11" s="170"/>
      <c r="W11" s="203"/>
      <c r="X11" s="201" t="e">
        <f t="shared" si="3"/>
        <v>#N/A</v>
      </c>
      <c r="Y11" s="500"/>
      <c r="Z11" s="201"/>
      <c r="AA11" s="170"/>
      <c r="AB11" s="203"/>
      <c r="AC11" s="201"/>
      <c r="AD11" s="500"/>
      <c r="AE11" s="170"/>
      <c r="AF11" s="170"/>
      <c r="AG11" s="203"/>
      <c r="AH11" s="201"/>
      <c r="AI11" s="500"/>
      <c r="AJ11" s="201"/>
      <c r="AK11" s="170"/>
      <c r="AL11" s="203"/>
      <c r="AM11" s="201"/>
      <c r="AN11" s="500"/>
      <c r="AO11" s="201"/>
      <c r="AP11" s="170"/>
      <c r="AQ11" s="203"/>
      <c r="AR11" s="201"/>
      <c r="AS11" s="500"/>
      <c r="AT11" s="201"/>
      <c r="AU11" s="170"/>
      <c r="AV11" s="203"/>
      <c r="AW11" s="201"/>
      <c r="AX11" s="500"/>
    </row>
    <row r="12" spans="1:50" ht="14.25" x14ac:dyDescent="0.2">
      <c r="A12" s="77"/>
      <c r="B12" s="506"/>
      <c r="C12" s="201">
        <v>6</v>
      </c>
      <c r="D12" s="201"/>
      <c r="E12" s="170"/>
      <c r="F12" s="201"/>
      <c r="G12" s="203"/>
      <c r="H12" s="500"/>
      <c r="I12" s="172" t="e">
        <f t="shared" si="0"/>
        <v>#DIV/0!</v>
      </c>
      <c r="J12" s="172" t="e">
        <f t="shared" si="0"/>
        <v>#DIV/0!</v>
      </c>
      <c r="K12" s="173" t="e">
        <f t="shared" si="0"/>
        <v>#DIV/0!</v>
      </c>
      <c r="L12" s="525"/>
      <c r="M12" s="172" t="e">
        <f t="shared" si="1"/>
        <v>#DIV/0!</v>
      </c>
      <c r="N12" s="501"/>
      <c r="O12" s="501"/>
      <c r="P12" s="170"/>
      <c r="Q12" s="170"/>
      <c r="R12" s="203"/>
      <c r="S12" s="201" t="e">
        <f t="shared" si="2"/>
        <v>#N/A</v>
      </c>
      <c r="T12" s="500"/>
      <c r="U12" s="170"/>
      <c r="V12" s="170"/>
      <c r="W12" s="203"/>
      <c r="X12" s="201" t="e">
        <f t="shared" si="3"/>
        <v>#N/A</v>
      </c>
      <c r="Y12" s="500"/>
      <c r="Z12" s="201"/>
      <c r="AA12" s="170"/>
      <c r="AB12" s="203"/>
      <c r="AC12" s="201"/>
      <c r="AD12" s="500"/>
      <c r="AE12" s="170"/>
      <c r="AF12" s="170"/>
      <c r="AG12" s="203"/>
      <c r="AH12" s="201"/>
      <c r="AI12" s="500"/>
      <c r="AJ12" s="201"/>
      <c r="AK12" s="170"/>
      <c r="AL12" s="203"/>
      <c r="AM12" s="201"/>
      <c r="AN12" s="500"/>
      <c r="AO12" s="201"/>
      <c r="AP12" s="170"/>
      <c r="AQ12" s="203"/>
      <c r="AR12" s="201"/>
      <c r="AS12" s="500"/>
      <c r="AT12" s="201"/>
      <c r="AU12" s="170"/>
      <c r="AV12" s="203"/>
      <c r="AW12" s="201"/>
      <c r="AX12" s="500"/>
    </row>
    <row r="13" spans="1:50" ht="14.25" x14ac:dyDescent="0.2">
      <c r="A13" s="77"/>
      <c r="B13" s="506"/>
      <c r="C13" s="201">
        <v>7</v>
      </c>
      <c r="D13" s="201"/>
      <c r="E13" s="170"/>
      <c r="F13" s="201"/>
      <c r="G13" s="203"/>
      <c r="H13" s="500"/>
      <c r="I13" s="172" t="e">
        <f t="shared" si="0"/>
        <v>#DIV/0!</v>
      </c>
      <c r="J13" s="172" t="e">
        <f t="shared" si="0"/>
        <v>#DIV/0!</v>
      </c>
      <c r="K13" s="173" t="e">
        <f t="shared" si="0"/>
        <v>#DIV/0!</v>
      </c>
      <c r="L13" s="525"/>
      <c r="M13" s="172" t="e">
        <f t="shared" si="1"/>
        <v>#DIV/0!</v>
      </c>
      <c r="N13" s="501"/>
      <c r="O13" s="501"/>
      <c r="P13" s="170"/>
      <c r="Q13" s="170"/>
      <c r="R13" s="203"/>
      <c r="S13" s="201" t="e">
        <f t="shared" si="2"/>
        <v>#N/A</v>
      </c>
      <c r="T13" s="500"/>
      <c r="U13" s="170"/>
      <c r="V13" s="170"/>
      <c r="W13" s="203"/>
      <c r="X13" s="201" t="e">
        <f t="shared" si="3"/>
        <v>#N/A</v>
      </c>
      <c r="Y13" s="500"/>
      <c r="Z13" s="201"/>
      <c r="AA13" s="170"/>
      <c r="AB13" s="203"/>
      <c r="AC13" s="201"/>
      <c r="AD13" s="500"/>
      <c r="AE13" s="170"/>
      <c r="AF13" s="170"/>
      <c r="AG13" s="203"/>
      <c r="AH13" s="201"/>
      <c r="AI13" s="500"/>
      <c r="AJ13" s="201"/>
      <c r="AK13" s="170"/>
      <c r="AL13" s="203"/>
      <c r="AM13" s="201"/>
      <c r="AN13" s="500"/>
      <c r="AO13" s="201"/>
      <c r="AP13" s="170"/>
      <c r="AQ13" s="203"/>
      <c r="AR13" s="201"/>
      <c r="AS13" s="500"/>
      <c r="AT13" s="201"/>
      <c r="AU13" s="170"/>
      <c r="AV13" s="203"/>
      <c r="AW13" s="201"/>
      <c r="AX13" s="500"/>
    </row>
    <row r="14" spans="1:50" ht="14.25" x14ac:dyDescent="0.2">
      <c r="A14" s="77"/>
      <c r="B14" s="506"/>
      <c r="C14" s="201">
        <v>8</v>
      </c>
      <c r="D14" s="201"/>
      <c r="E14" s="170"/>
      <c r="F14" s="201"/>
      <c r="G14" s="203"/>
      <c r="H14" s="500"/>
      <c r="I14" s="172" t="e">
        <f t="shared" si="0"/>
        <v>#DIV/0!</v>
      </c>
      <c r="J14" s="172" t="e">
        <f t="shared" si="0"/>
        <v>#DIV/0!</v>
      </c>
      <c r="K14" s="173" t="e">
        <f t="shared" si="0"/>
        <v>#DIV/0!</v>
      </c>
      <c r="L14" s="525"/>
      <c r="M14" s="172" t="e">
        <f t="shared" si="1"/>
        <v>#DIV/0!</v>
      </c>
      <c r="N14" s="501"/>
      <c r="O14" s="501"/>
      <c r="P14" s="170"/>
      <c r="Q14" s="170"/>
      <c r="R14" s="203"/>
      <c r="S14" s="201" t="e">
        <f t="shared" si="2"/>
        <v>#N/A</v>
      </c>
      <c r="T14" s="500"/>
      <c r="U14" s="170"/>
      <c r="V14" s="170"/>
      <c r="W14" s="203"/>
      <c r="X14" s="201" t="e">
        <f t="shared" si="3"/>
        <v>#N/A</v>
      </c>
      <c r="Y14" s="500"/>
      <c r="Z14" s="201"/>
      <c r="AA14" s="170"/>
      <c r="AB14" s="203"/>
      <c r="AC14" s="201"/>
      <c r="AD14" s="500"/>
      <c r="AE14" s="170"/>
      <c r="AF14" s="170"/>
      <c r="AG14" s="203"/>
      <c r="AH14" s="201"/>
      <c r="AI14" s="500"/>
      <c r="AJ14" s="201"/>
      <c r="AK14" s="170"/>
      <c r="AL14" s="203"/>
      <c r="AM14" s="201"/>
      <c r="AN14" s="500"/>
      <c r="AO14" s="201"/>
      <c r="AP14" s="170"/>
      <c r="AQ14" s="203"/>
      <c r="AR14" s="201"/>
      <c r="AS14" s="500"/>
      <c r="AT14" s="201"/>
      <c r="AU14" s="170"/>
      <c r="AV14" s="203"/>
      <c r="AW14" s="201"/>
      <c r="AX14" s="500"/>
    </row>
    <row r="15" spans="1:50" ht="14.25" x14ac:dyDescent="0.2">
      <c r="A15" s="77"/>
      <c r="B15" s="506"/>
      <c r="C15" s="201">
        <v>9</v>
      </c>
      <c r="D15" s="201"/>
      <c r="E15" s="170"/>
      <c r="F15" s="201"/>
      <c r="G15" s="203"/>
      <c r="H15" s="500"/>
      <c r="I15" s="172" t="e">
        <f t="shared" si="0"/>
        <v>#DIV/0!</v>
      </c>
      <c r="J15" s="172" t="e">
        <f t="shared" si="0"/>
        <v>#DIV/0!</v>
      </c>
      <c r="K15" s="173" t="e">
        <f t="shared" si="0"/>
        <v>#DIV/0!</v>
      </c>
      <c r="L15" s="525"/>
      <c r="M15" s="172" t="e">
        <f t="shared" si="1"/>
        <v>#DIV/0!</v>
      </c>
      <c r="N15" s="501"/>
      <c r="O15" s="501"/>
      <c r="P15" s="170"/>
      <c r="Q15" s="170"/>
      <c r="R15" s="203"/>
      <c r="S15" s="201" t="e">
        <f t="shared" si="2"/>
        <v>#N/A</v>
      </c>
      <c r="T15" s="500"/>
      <c r="U15" s="170"/>
      <c r="V15" s="170"/>
      <c r="W15" s="203"/>
      <c r="X15" s="201" t="e">
        <f t="shared" si="3"/>
        <v>#N/A</v>
      </c>
      <c r="Y15" s="500"/>
      <c r="Z15" s="201"/>
      <c r="AA15" s="170"/>
      <c r="AB15" s="203"/>
      <c r="AC15" s="201"/>
      <c r="AD15" s="500"/>
      <c r="AE15" s="170"/>
      <c r="AF15" s="170"/>
      <c r="AG15" s="203"/>
      <c r="AH15" s="201"/>
      <c r="AI15" s="500"/>
      <c r="AJ15" s="201"/>
      <c r="AK15" s="170"/>
      <c r="AL15" s="203"/>
      <c r="AM15" s="201"/>
      <c r="AN15" s="500"/>
      <c r="AO15" s="201"/>
      <c r="AP15" s="170"/>
      <c r="AQ15" s="203"/>
      <c r="AR15" s="201"/>
      <c r="AS15" s="500"/>
      <c r="AT15" s="201"/>
      <c r="AU15" s="170"/>
      <c r="AV15" s="203"/>
      <c r="AW15" s="201"/>
      <c r="AX15" s="500"/>
    </row>
    <row r="16" spans="1:50" ht="14.25" x14ac:dyDescent="0.2">
      <c r="A16" s="77"/>
      <c r="B16" s="506"/>
      <c r="C16" s="201">
        <v>10</v>
      </c>
      <c r="D16" s="201"/>
      <c r="E16" s="170"/>
      <c r="F16" s="201"/>
      <c r="G16" s="203"/>
      <c r="H16" s="500"/>
      <c r="I16" s="172" t="e">
        <f t="shared" si="0"/>
        <v>#DIV/0!</v>
      </c>
      <c r="J16" s="172" t="e">
        <f t="shared" si="0"/>
        <v>#DIV/0!</v>
      </c>
      <c r="K16" s="173" t="e">
        <f t="shared" si="0"/>
        <v>#DIV/0!</v>
      </c>
      <c r="L16" s="525"/>
      <c r="M16" s="172" t="e">
        <f t="shared" si="1"/>
        <v>#DIV/0!</v>
      </c>
      <c r="N16" s="501"/>
      <c r="O16" s="501"/>
      <c r="P16" s="170"/>
      <c r="Q16" s="170"/>
      <c r="R16" s="203"/>
      <c r="S16" s="201" t="e">
        <f t="shared" si="2"/>
        <v>#N/A</v>
      </c>
      <c r="T16" s="500"/>
      <c r="U16" s="170"/>
      <c r="V16" s="170"/>
      <c r="W16" s="203"/>
      <c r="X16" s="201" t="e">
        <f t="shared" si="3"/>
        <v>#N/A</v>
      </c>
      <c r="Y16" s="500"/>
      <c r="Z16" s="201"/>
      <c r="AA16" s="170"/>
      <c r="AB16" s="203"/>
      <c r="AC16" s="201"/>
      <c r="AD16" s="500"/>
      <c r="AE16" s="170"/>
      <c r="AF16" s="170"/>
      <c r="AG16" s="203"/>
      <c r="AH16" s="201"/>
      <c r="AI16" s="500"/>
      <c r="AJ16" s="201"/>
      <c r="AK16" s="170"/>
      <c r="AL16" s="203"/>
      <c r="AM16" s="201"/>
      <c r="AN16" s="500"/>
      <c r="AO16" s="201"/>
      <c r="AP16" s="170"/>
      <c r="AQ16" s="203"/>
      <c r="AR16" s="201"/>
      <c r="AS16" s="500"/>
      <c r="AT16" s="201"/>
      <c r="AU16" s="170"/>
      <c r="AV16" s="203"/>
      <c r="AW16" s="201"/>
      <c r="AX16" s="500"/>
    </row>
    <row r="17" spans="2:50" x14ac:dyDescent="0.2">
      <c r="B17" s="506"/>
      <c r="C17" s="201">
        <v>11</v>
      </c>
      <c r="D17" s="201"/>
      <c r="E17" s="201"/>
      <c r="F17" s="201"/>
      <c r="G17" s="201"/>
      <c r="H17" s="500"/>
      <c r="I17" s="172"/>
      <c r="J17" s="172"/>
      <c r="K17" s="172"/>
      <c r="L17" s="525"/>
      <c r="M17" s="172" t="e">
        <f t="shared" si="1"/>
        <v>#DIV/0!</v>
      </c>
      <c r="N17" s="501"/>
      <c r="O17" s="501"/>
      <c r="P17" s="201"/>
      <c r="Q17" s="201"/>
      <c r="R17" s="201"/>
      <c r="S17" s="201" t="e">
        <f t="shared" si="2"/>
        <v>#N/A</v>
      </c>
      <c r="T17" s="500"/>
      <c r="U17" s="201"/>
      <c r="V17" s="201"/>
      <c r="W17" s="201"/>
      <c r="X17" s="201" t="e">
        <f t="shared" si="3"/>
        <v>#N/A</v>
      </c>
      <c r="Y17" s="500"/>
      <c r="Z17" s="201"/>
      <c r="AA17" s="201"/>
      <c r="AB17" s="201"/>
      <c r="AC17" s="201"/>
      <c r="AD17" s="500"/>
      <c r="AE17" s="201"/>
      <c r="AF17" s="201"/>
      <c r="AG17" s="201"/>
      <c r="AH17" s="201"/>
      <c r="AI17" s="500"/>
      <c r="AJ17" s="201"/>
      <c r="AK17" s="201"/>
      <c r="AL17" s="201"/>
      <c r="AM17" s="201"/>
      <c r="AN17" s="500"/>
      <c r="AO17" s="201"/>
      <c r="AP17" s="201"/>
      <c r="AQ17" s="201"/>
      <c r="AR17" s="201"/>
      <c r="AS17" s="500"/>
      <c r="AT17" s="201"/>
      <c r="AU17" s="201"/>
      <c r="AV17" s="201"/>
      <c r="AW17" s="201"/>
      <c r="AX17" s="500"/>
    </row>
    <row r="18" spans="2:50" x14ac:dyDescent="0.2">
      <c r="B18" s="506"/>
      <c r="C18" s="201">
        <v>12</v>
      </c>
      <c r="D18" s="201"/>
      <c r="E18" s="201"/>
      <c r="F18" s="201"/>
      <c r="G18" s="201"/>
      <c r="H18" s="500"/>
      <c r="I18" s="172"/>
      <c r="J18" s="172"/>
      <c r="K18" s="172"/>
      <c r="L18" s="525"/>
      <c r="M18" s="172" t="e">
        <f t="shared" si="1"/>
        <v>#DIV/0!</v>
      </c>
      <c r="N18" s="501"/>
      <c r="O18" s="501"/>
      <c r="P18" s="201"/>
      <c r="Q18" s="201"/>
      <c r="R18" s="201"/>
      <c r="S18" s="201" t="e">
        <f t="shared" si="2"/>
        <v>#N/A</v>
      </c>
      <c r="T18" s="500"/>
      <c r="U18" s="201"/>
      <c r="V18" s="201"/>
      <c r="W18" s="201"/>
      <c r="X18" s="201" t="e">
        <f t="shared" si="3"/>
        <v>#N/A</v>
      </c>
      <c r="Y18" s="500"/>
      <c r="Z18" s="201"/>
      <c r="AA18" s="201"/>
      <c r="AB18" s="201"/>
      <c r="AC18" s="201"/>
      <c r="AD18" s="500"/>
      <c r="AE18" s="201"/>
      <c r="AF18" s="201"/>
      <c r="AG18" s="201"/>
      <c r="AH18" s="201"/>
      <c r="AI18" s="500"/>
      <c r="AJ18" s="201"/>
      <c r="AK18" s="201"/>
      <c r="AL18" s="201"/>
      <c r="AM18" s="201"/>
      <c r="AN18" s="500"/>
      <c r="AO18" s="201"/>
      <c r="AP18" s="201"/>
      <c r="AQ18" s="201"/>
      <c r="AR18" s="201"/>
      <c r="AS18" s="500"/>
      <c r="AT18" s="201"/>
      <c r="AU18" s="201"/>
      <c r="AV18" s="201"/>
      <c r="AW18" s="201"/>
      <c r="AX18" s="500"/>
    </row>
    <row r="19" spans="2:50" x14ac:dyDescent="0.2">
      <c r="B19" s="506"/>
      <c r="C19" s="201">
        <v>13</v>
      </c>
      <c r="D19" s="201"/>
      <c r="E19" s="201"/>
      <c r="F19" s="201"/>
      <c r="G19" s="201"/>
      <c r="H19" s="500"/>
      <c r="I19" s="172"/>
      <c r="J19" s="172"/>
      <c r="K19" s="172"/>
      <c r="L19" s="525"/>
      <c r="M19" s="172" t="e">
        <f t="shared" si="1"/>
        <v>#DIV/0!</v>
      </c>
      <c r="N19" s="501"/>
      <c r="O19" s="501"/>
      <c r="P19" s="201"/>
      <c r="Q19" s="201"/>
      <c r="R19" s="201"/>
      <c r="S19" s="201" t="e">
        <f t="shared" si="2"/>
        <v>#N/A</v>
      </c>
      <c r="T19" s="500"/>
      <c r="U19" s="201"/>
      <c r="V19" s="201"/>
      <c r="W19" s="201"/>
      <c r="X19" s="201" t="e">
        <f t="shared" si="3"/>
        <v>#N/A</v>
      </c>
      <c r="Y19" s="500"/>
      <c r="Z19" s="201"/>
      <c r="AA19" s="201"/>
      <c r="AB19" s="201"/>
      <c r="AC19" s="201"/>
      <c r="AD19" s="500"/>
      <c r="AE19" s="201"/>
      <c r="AF19" s="201"/>
      <c r="AG19" s="201"/>
      <c r="AH19" s="201"/>
      <c r="AI19" s="500"/>
      <c r="AJ19" s="201"/>
      <c r="AK19" s="201"/>
      <c r="AL19" s="201"/>
      <c r="AM19" s="201"/>
      <c r="AN19" s="500"/>
      <c r="AO19" s="201"/>
      <c r="AP19" s="201"/>
      <c r="AQ19" s="201"/>
      <c r="AR19" s="201"/>
      <c r="AS19" s="500"/>
      <c r="AT19" s="201"/>
      <c r="AU19" s="201"/>
      <c r="AV19" s="201"/>
      <c r="AW19" s="201"/>
      <c r="AX19" s="500"/>
    </row>
    <row r="20" spans="2:50" x14ac:dyDescent="0.2">
      <c r="B20" s="506"/>
      <c r="C20" s="201">
        <v>14</v>
      </c>
      <c r="D20" s="201"/>
      <c r="E20" s="201"/>
      <c r="F20" s="201"/>
      <c r="G20" s="201"/>
      <c r="H20" s="500"/>
      <c r="I20" s="172"/>
      <c r="J20" s="172"/>
      <c r="K20" s="172"/>
      <c r="L20" s="525"/>
      <c r="M20" s="172" t="e">
        <f t="shared" si="1"/>
        <v>#DIV/0!</v>
      </c>
      <c r="N20" s="501"/>
      <c r="O20" s="501"/>
      <c r="P20" s="201"/>
      <c r="Q20" s="201"/>
      <c r="R20" s="201"/>
      <c r="S20" s="201" t="e">
        <f t="shared" si="2"/>
        <v>#N/A</v>
      </c>
      <c r="T20" s="500"/>
      <c r="U20" s="201"/>
      <c r="V20" s="201"/>
      <c r="W20" s="201"/>
      <c r="X20" s="201" t="e">
        <f t="shared" si="3"/>
        <v>#N/A</v>
      </c>
      <c r="Y20" s="500"/>
      <c r="Z20" s="201"/>
      <c r="AA20" s="201"/>
      <c r="AB20" s="201"/>
      <c r="AC20" s="201"/>
      <c r="AD20" s="500"/>
      <c r="AE20" s="201"/>
      <c r="AF20" s="201"/>
      <c r="AG20" s="201"/>
      <c r="AH20" s="201"/>
      <c r="AI20" s="500"/>
      <c r="AJ20" s="201"/>
      <c r="AK20" s="201"/>
      <c r="AL20" s="201"/>
      <c r="AM20" s="201"/>
      <c r="AN20" s="500"/>
      <c r="AO20" s="201"/>
      <c r="AP20" s="201"/>
      <c r="AQ20" s="201"/>
      <c r="AR20" s="201"/>
      <c r="AS20" s="500"/>
      <c r="AT20" s="201"/>
      <c r="AU20" s="201"/>
      <c r="AV20" s="201"/>
      <c r="AW20" s="201"/>
      <c r="AX20" s="500"/>
    </row>
    <row r="21" spans="2:50" x14ac:dyDescent="0.2">
      <c r="B21" s="506"/>
      <c r="C21" s="201">
        <v>15</v>
      </c>
      <c r="D21" s="201"/>
      <c r="E21" s="201"/>
      <c r="F21" s="201"/>
      <c r="G21" s="201"/>
      <c r="H21" s="500"/>
      <c r="I21" s="172"/>
      <c r="J21" s="172"/>
      <c r="K21" s="172"/>
      <c r="L21" s="525"/>
      <c r="M21" s="172" t="e">
        <f t="shared" si="1"/>
        <v>#DIV/0!</v>
      </c>
      <c r="N21" s="501"/>
      <c r="O21" s="501"/>
      <c r="P21" s="201"/>
      <c r="Q21" s="201"/>
      <c r="R21" s="201"/>
      <c r="S21" s="201" t="e">
        <f t="shared" si="2"/>
        <v>#N/A</v>
      </c>
      <c r="T21" s="500"/>
      <c r="U21" s="201"/>
      <c r="V21" s="201"/>
      <c r="W21" s="201"/>
      <c r="X21" s="201" t="e">
        <f t="shared" si="3"/>
        <v>#N/A</v>
      </c>
      <c r="Y21" s="500"/>
      <c r="Z21" s="201"/>
      <c r="AA21" s="201"/>
      <c r="AB21" s="201"/>
      <c r="AC21" s="201"/>
      <c r="AD21" s="500"/>
      <c r="AE21" s="201"/>
      <c r="AF21" s="201"/>
      <c r="AG21" s="201"/>
      <c r="AH21" s="201"/>
      <c r="AI21" s="500"/>
      <c r="AJ21" s="201"/>
      <c r="AK21" s="201"/>
      <c r="AL21" s="201"/>
      <c r="AM21" s="201"/>
      <c r="AN21" s="500"/>
      <c r="AO21" s="201"/>
      <c r="AP21" s="201"/>
      <c r="AQ21" s="201"/>
      <c r="AR21" s="201"/>
      <c r="AS21" s="500"/>
      <c r="AT21" s="201"/>
      <c r="AU21" s="201"/>
      <c r="AV21" s="201"/>
      <c r="AW21" s="201"/>
      <c r="AX21" s="500"/>
    </row>
    <row r="22" spans="2:50" ht="15.75" x14ac:dyDescent="0.2">
      <c r="B22" s="520"/>
      <c r="C22" s="512"/>
      <c r="D22" s="512"/>
      <c r="E22" s="512"/>
      <c r="F22" s="512"/>
      <c r="G22" s="512"/>
      <c r="H22" s="512"/>
      <c r="I22" s="207"/>
      <c r="J22" s="207"/>
      <c r="K22" s="207"/>
      <c r="L22" s="207"/>
      <c r="M22" s="207"/>
      <c r="N22" s="501" t="s">
        <v>161</v>
      </c>
      <c r="O22" s="514" t="s">
        <v>159</v>
      </c>
      <c r="P22" s="516">
        <v>45874</v>
      </c>
      <c r="Q22" s="506"/>
      <c r="R22" s="506"/>
      <c r="S22" s="506"/>
      <c r="T22" s="506"/>
      <c r="U22" s="516">
        <v>45875</v>
      </c>
      <c r="V22" s="506"/>
      <c r="W22" s="506"/>
      <c r="X22" s="506"/>
      <c r="Y22" s="506"/>
      <c r="Z22" s="516">
        <v>45876</v>
      </c>
      <c r="AA22" s="506"/>
      <c r="AB22" s="506"/>
      <c r="AC22" s="506"/>
      <c r="AD22" s="506"/>
      <c r="AE22" s="516">
        <v>45877</v>
      </c>
      <c r="AF22" s="506"/>
      <c r="AG22" s="506"/>
      <c r="AH22" s="506"/>
      <c r="AI22" s="506"/>
      <c r="AJ22" s="516">
        <v>45878</v>
      </c>
      <c r="AK22" s="506"/>
      <c r="AL22" s="506"/>
      <c r="AM22" s="506"/>
      <c r="AN22" s="506"/>
      <c r="AO22" s="516">
        <v>45879</v>
      </c>
      <c r="AP22" s="506"/>
      <c r="AQ22" s="506"/>
      <c r="AR22" s="506"/>
      <c r="AS22" s="506"/>
      <c r="AT22" s="516">
        <v>45880</v>
      </c>
      <c r="AU22" s="506"/>
      <c r="AV22" s="506"/>
      <c r="AW22" s="506"/>
      <c r="AX22" s="506"/>
    </row>
    <row r="23" spans="2:50" ht="15.75" x14ac:dyDescent="0.2">
      <c r="B23" s="513"/>
      <c r="C23" s="513"/>
      <c r="D23" s="513"/>
      <c r="E23" s="513"/>
      <c r="F23" s="513"/>
      <c r="G23" s="513"/>
      <c r="H23" s="513"/>
      <c r="I23" s="207"/>
      <c r="J23" s="207"/>
      <c r="K23" s="207"/>
      <c r="L23" s="207"/>
      <c r="M23" s="207"/>
      <c r="N23" s="501"/>
      <c r="O23" s="515"/>
      <c r="P23" s="516" t="s">
        <v>163</v>
      </c>
      <c r="Q23" s="506"/>
      <c r="R23" s="506"/>
      <c r="S23" s="506"/>
      <c r="T23" s="506"/>
      <c r="U23" s="516" t="s">
        <v>164</v>
      </c>
      <c r="V23" s="506"/>
      <c r="W23" s="506"/>
      <c r="X23" s="506"/>
      <c r="Y23" s="506"/>
      <c r="Z23" s="516" t="s">
        <v>165</v>
      </c>
      <c r="AA23" s="506"/>
      <c r="AB23" s="506"/>
      <c r="AC23" s="506"/>
      <c r="AD23" s="506"/>
      <c r="AE23" s="516" t="s">
        <v>162</v>
      </c>
      <c r="AF23" s="506"/>
      <c r="AG23" s="506"/>
      <c r="AH23" s="506"/>
      <c r="AI23" s="506"/>
      <c r="AJ23" s="516" t="s">
        <v>166</v>
      </c>
      <c r="AK23" s="506"/>
      <c r="AL23" s="506"/>
      <c r="AM23" s="506"/>
      <c r="AN23" s="506"/>
      <c r="AO23" s="516" t="s">
        <v>167</v>
      </c>
      <c r="AP23" s="506"/>
      <c r="AQ23" s="506"/>
      <c r="AR23" s="506"/>
      <c r="AS23" s="506"/>
      <c r="AT23" s="516" t="s">
        <v>168</v>
      </c>
      <c r="AU23" s="506"/>
      <c r="AV23" s="506"/>
      <c r="AW23" s="506"/>
      <c r="AX23" s="506"/>
    </row>
    <row r="24" spans="2:50" x14ac:dyDescent="0.2">
      <c r="B24" s="501" t="s">
        <v>157</v>
      </c>
      <c r="C24" s="501" t="s">
        <v>149</v>
      </c>
      <c r="D24" s="501"/>
      <c r="E24" s="501" t="s">
        <v>151</v>
      </c>
      <c r="F24" s="501"/>
      <c r="G24" s="501"/>
      <c r="H24" s="502" t="s">
        <v>158</v>
      </c>
      <c r="I24" s="505" t="s">
        <v>227</v>
      </c>
      <c r="J24" s="505"/>
      <c r="K24" s="505"/>
      <c r="L24" s="505" t="s">
        <v>158</v>
      </c>
      <c r="M24" s="505" t="s">
        <v>170</v>
      </c>
      <c r="N24" s="501"/>
      <c r="O24" s="501" t="s">
        <v>160</v>
      </c>
      <c r="P24" s="497" t="s">
        <v>154</v>
      </c>
      <c r="Q24" s="498"/>
      <c r="R24" s="498"/>
      <c r="S24" s="499"/>
      <c r="T24" s="501" t="s">
        <v>158</v>
      </c>
      <c r="U24" s="497" t="s">
        <v>154</v>
      </c>
      <c r="V24" s="498"/>
      <c r="W24" s="498"/>
      <c r="X24" s="499"/>
      <c r="Y24" s="501" t="s">
        <v>158</v>
      </c>
      <c r="Z24" s="497" t="s">
        <v>154</v>
      </c>
      <c r="AA24" s="498"/>
      <c r="AB24" s="498"/>
      <c r="AC24" s="499"/>
      <c r="AD24" s="501" t="s">
        <v>158</v>
      </c>
      <c r="AE24" s="497" t="s">
        <v>154</v>
      </c>
      <c r="AF24" s="498"/>
      <c r="AG24" s="498"/>
      <c r="AH24" s="499"/>
      <c r="AI24" s="501" t="s">
        <v>158</v>
      </c>
      <c r="AJ24" s="497" t="s">
        <v>154</v>
      </c>
      <c r="AK24" s="498"/>
      <c r="AL24" s="498"/>
      <c r="AM24" s="499"/>
      <c r="AN24" s="501" t="s">
        <v>158</v>
      </c>
      <c r="AO24" s="497" t="s">
        <v>154</v>
      </c>
      <c r="AP24" s="498"/>
      <c r="AQ24" s="498"/>
      <c r="AR24" s="499"/>
      <c r="AS24" s="501" t="s">
        <v>158</v>
      </c>
      <c r="AT24" s="497" t="s">
        <v>154</v>
      </c>
      <c r="AU24" s="498"/>
      <c r="AV24" s="498"/>
      <c r="AW24" s="499"/>
      <c r="AX24" s="501" t="s">
        <v>158</v>
      </c>
    </row>
    <row r="25" spans="2:50" x14ac:dyDescent="0.2">
      <c r="B25" s="501"/>
      <c r="C25" s="501"/>
      <c r="D25" s="501"/>
      <c r="E25" s="501" t="s">
        <v>150</v>
      </c>
      <c r="F25" s="501"/>
      <c r="G25" s="501"/>
      <c r="H25" s="503"/>
      <c r="I25" s="505" t="s">
        <v>150</v>
      </c>
      <c r="J25" s="505"/>
      <c r="K25" s="505"/>
      <c r="L25" s="505"/>
      <c r="M25" s="505"/>
      <c r="N25" s="501"/>
      <c r="O25" s="501"/>
      <c r="P25" s="497" t="s">
        <v>155</v>
      </c>
      <c r="Q25" s="498"/>
      <c r="R25" s="498"/>
      <c r="S25" s="499"/>
      <c r="T25" s="501"/>
      <c r="U25" s="497" t="s">
        <v>155</v>
      </c>
      <c r="V25" s="498"/>
      <c r="W25" s="498"/>
      <c r="X25" s="499"/>
      <c r="Y25" s="501"/>
      <c r="Z25" s="497" t="s">
        <v>155</v>
      </c>
      <c r="AA25" s="498"/>
      <c r="AB25" s="498"/>
      <c r="AC25" s="499"/>
      <c r="AD25" s="501"/>
      <c r="AE25" s="497" t="s">
        <v>155</v>
      </c>
      <c r="AF25" s="498"/>
      <c r="AG25" s="498"/>
      <c r="AH25" s="499"/>
      <c r="AI25" s="501"/>
      <c r="AJ25" s="497" t="s">
        <v>155</v>
      </c>
      <c r="AK25" s="498"/>
      <c r="AL25" s="498"/>
      <c r="AM25" s="499"/>
      <c r="AN25" s="501"/>
      <c r="AO25" s="497" t="s">
        <v>155</v>
      </c>
      <c r="AP25" s="498"/>
      <c r="AQ25" s="498"/>
      <c r="AR25" s="499"/>
      <c r="AS25" s="501"/>
      <c r="AT25" s="497" t="s">
        <v>155</v>
      </c>
      <c r="AU25" s="498"/>
      <c r="AV25" s="498"/>
      <c r="AW25" s="499"/>
      <c r="AX25" s="501"/>
    </row>
    <row r="26" spans="2:50" x14ac:dyDescent="0.2">
      <c r="B26" s="501"/>
      <c r="C26" s="501"/>
      <c r="D26" s="501"/>
      <c r="E26" s="202" t="s">
        <v>152</v>
      </c>
      <c r="F26" s="202" t="s">
        <v>153</v>
      </c>
      <c r="G26" s="202" t="s">
        <v>156</v>
      </c>
      <c r="H26" s="504"/>
      <c r="I26" s="206" t="s">
        <v>152</v>
      </c>
      <c r="J26" s="206" t="s">
        <v>153</v>
      </c>
      <c r="K26" s="206" t="s">
        <v>156</v>
      </c>
      <c r="L26" s="505"/>
      <c r="M26" s="505"/>
      <c r="N26" s="501"/>
      <c r="O26" s="501"/>
      <c r="P26" s="202" t="s">
        <v>152</v>
      </c>
      <c r="Q26" s="202" t="s">
        <v>153</v>
      </c>
      <c r="R26" s="202" t="s">
        <v>156</v>
      </c>
      <c r="S26" s="202" t="s">
        <v>170</v>
      </c>
      <c r="T26" s="501"/>
      <c r="U26" s="202" t="s">
        <v>152</v>
      </c>
      <c r="V26" s="202" t="s">
        <v>153</v>
      </c>
      <c r="W26" s="202" t="s">
        <v>156</v>
      </c>
      <c r="X26" s="202" t="s">
        <v>170</v>
      </c>
      <c r="Y26" s="501"/>
      <c r="Z26" s="202" t="s">
        <v>152</v>
      </c>
      <c r="AA26" s="202" t="s">
        <v>153</v>
      </c>
      <c r="AB26" s="202" t="s">
        <v>156</v>
      </c>
      <c r="AC26" s="202" t="s">
        <v>170</v>
      </c>
      <c r="AD26" s="501"/>
      <c r="AE26" s="202" t="s">
        <v>152</v>
      </c>
      <c r="AF26" s="202" t="s">
        <v>153</v>
      </c>
      <c r="AG26" s="202" t="s">
        <v>156</v>
      </c>
      <c r="AH26" s="202" t="s">
        <v>170</v>
      </c>
      <c r="AI26" s="501"/>
      <c r="AJ26" s="202" t="s">
        <v>152</v>
      </c>
      <c r="AK26" s="202" t="s">
        <v>153</v>
      </c>
      <c r="AL26" s="202" t="s">
        <v>156</v>
      </c>
      <c r="AM26" s="202" t="s">
        <v>170</v>
      </c>
      <c r="AN26" s="501"/>
      <c r="AO26" s="202" t="s">
        <v>152</v>
      </c>
      <c r="AP26" s="202" t="s">
        <v>153</v>
      </c>
      <c r="AQ26" s="202" t="s">
        <v>156</v>
      </c>
      <c r="AR26" s="202" t="s">
        <v>170</v>
      </c>
      <c r="AS26" s="501"/>
      <c r="AT26" s="202" t="s">
        <v>152</v>
      </c>
      <c r="AU26" s="202" t="s">
        <v>153</v>
      </c>
      <c r="AV26" s="202" t="s">
        <v>156</v>
      </c>
      <c r="AW26" s="202" t="s">
        <v>170</v>
      </c>
      <c r="AX26" s="501"/>
    </row>
    <row r="27" spans="2:50" x14ac:dyDescent="0.2">
      <c r="B27" s="506" t="s">
        <v>140</v>
      </c>
      <c r="C27" s="201">
        <v>1</v>
      </c>
      <c r="D27" s="201"/>
      <c r="E27" s="201"/>
      <c r="F27" s="201"/>
      <c r="G27" s="201"/>
      <c r="H27" s="506" t="e">
        <f>AVERAGE(G27:G41)</f>
        <v>#DIV/0!</v>
      </c>
      <c r="I27" s="172" t="e">
        <f>AVERAGE(P27,U27,Z27,AE27,AJ27,AO27,AT27)</f>
        <v>#DIV/0!</v>
      </c>
      <c r="J27" s="172" t="e">
        <f t="shared" ref="J27:K41" si="4">AVERAGE(Q27,V27,AA27,AF27,AK27,AP27,AU27)</f>
        <v>#DIV/0!</v>
      </c>
      <c r="K27" s="173" t="e">
        <f>AVERAGE(R27,W27,AB27,AG27,AL27,AQ27,AV27)</f>
        <v>#DIV/0!</v>
      </c>
      <c r="L27" s="525" t="e">
        <f>AVERAGE(K27:K41)</f>
        <v>#DIV/0!</v>
      </c>
      <c r="M27" s="172" t="e">
        <f>RANK(K27, K$27:K$41)</f>
        <v>#DIV/0!</v>
      </c>
      <c r="N27" s="501"/>
      <c r="O27" s="501"/>
      <c r="P27" s="201"/>
      <c r="Q27" s="201"/>
      <c r="R27" s="201"/>
      <c r="S27" s="201"/>
      <c r="T27" s="506" t="e">
        <f>AVERAGE(R27:R41)</f>
        <v>#DIV/0!</v>
      </c>
      <c r="U27" s="201"/>
      <c r="V27" s="201"/>
      <c r="W27" s="201"/>
      <c r="X27" s="201"/>
      <c r="Y27" s="506" t="e">
        <f>AVERAGE(W27:W41)</f>
        <v>#DIV/0!</v>
      </c>
      <c r="Z27" s="201"/>
      <c r="AA27" s="201"/>
      <c r="AB27" s="201"/>
      <c r="AC27" s="201"/>
      <c r="AD27" s="506" t="e">
        <f>AVERAGE(AB27:AB41)</f>
        <v>#DIV/0!</v>
      </c>
      <c r="AE27" s="201"/>
      <c r="AF27" s="201"/>
      <c r="AG27" s="201"/>
      <c r="AH27" s="201"/>
      <c r="AI27" s="506" t="e">
        <f>AVERAGE(AG27:AG41)</f>
        <v>#DIV/0!</v>
      </c>
      <c r="AJ27" s="201"/>
      <c r="AK27" s="201"/>
      <c r="AL27" s="201"/>
      <c r="AM27" s="201"/>
      <c r="AN27" s="506" t="e">
        <f>AVERAGE(AL27:AL41)</f>
        <v>#DIV/0!</v>
      </c>
      <c r="AO27" s="201"/>
      <c r="AP27" s="201"/>
      <c r="AQ27" s="201"/>
      <c r="AR27" s="201"/>
      <c r="AS27" s="506" t="e">
        <f>AVERAGE(AQ27:AQ41)</f>
        <v>#DIV/0!</v>
      </c>
      <c r="AT27" s="201"/>
      <c r="AU27" s="201"/>
      <c r="AV27" s="201"/>
      <c r="AW27" s="201"/>
      <c r="AX27" s="506" t="e">
        <f>AVERAGE(AV27:AV41)</f>
        <v>#DIV/0!</v>
      </c>
    </row>
    <row r="28" spans="2:50" x14ac:dyDescent="0.2">
      <c r="B28" s="506"/>
      <c r="C28" s="201">
        <v>2</v>
      </c>
      <c r="D28" s="201"/>
      <c r="E28" s="201"/>
      <c r="F28" s="201"/>
      <c r="G28" s="201"/>
      <c r="H28" s="506"/>
      <c r="I28" s="172" t="e">
        <f t="shared" ref="I28:I41" si="5">AVERAGE(P28,U28,Z28,AE28,AJ28,AO28,AT28)</f>
        <v>#DIV/0!</v>
      </c>
      <c r="J28" s="172" t="e">
        <f t="shared" si="4"/>
        <v>#DIV/0!</v>
      </c>
      <c r="K28" s="173" t="e">
        <f t="shared" si="4"/>
        <v>#DIV/0!</v>
      </c>
      <c r="L28" s="525"/>
      <c r="M28" s="172" t="e">
        <f t="shared" ref="M28:M40" si="6">RANK(K28, K$27:K$41)</f>
        <v>#DIV/0!</v>
      </c>
      <c r="N28" s="501"/>
      <c r="O28" s="501"/>
      <c r="P28" s="201"/>
      <c r="Q28" s="201"/>
      <c r="R28" s="201"/>
      <c r="S28" s="201"/>
      <c r="T28" s="506"/>
      <c r="U28" s="201"/>
      <c r="V28" s="201"/>
      <c r="W28" s="201"/>
      <c r="X28" s="201"/>
      <c r="Y28" s="506"/>
      <c r="Z28" s="201"/>
      <c r="AA28" s="201"/>
      <c r="AB28" s="201"/>
      <c r="AC28" s="201"/>
      <c r="AD28" s="506"/>
      <c r="AE28" s="201"/>
      <c r="AF28" s="201"/>
      <c r="AG28" s="201"/>
      <c r="AH28" s="201"/>
      <c r="AI28" s="506"/>
      <c r="AJ28" s="201"/>
      <c r="AK28" s="201"/>
      <c r="AL28" s="201"/>
      <c r="AM28" s="201"/>
      <c r="AN28" s="506"/>
      <c r="AO28" s="201"/>
      <c r="AP28" s="201"/>
      <c r="AQ28" s="201"/>
      <c r="AR28" s="201"/>
      <c r="AS28" s="506"/>
      <c r="AT28" s="201"/>
      <c r="AU28" s="201"/>
      <c r="AV28" s="201"/>
      <c r="AW28" s="201"/>
      <c r="AX28" s="506"/>
    </row>
    <row r="29" spans="2:50" x14ac:dyDescent="0.2">
      <c r="B29" s="506"/>
      <c r="C29" s="201">
        <v>3</v>
      </c>
      <c r="D29" s="201"/>
      <c r="E29" s="201"/>
      <c r="F29" s="201"/>
      <c r="G29" s="201"/>
      <c r="H29" s="506"/>
      <c r="I29" s="172" t="e">
        <f t="shared" si="5"/>
        <v>#DIV/0!</v>
      </c>
      <c r="J29" s="172" t="e">
        <f t="shared" si="4"/>
        <v>#DIV/0!</v>
      </c>
      <c r="K29" s="173" t="e">
        <f t="shared" si="4"/>
        <v>#DIV/0!</v>
      </c>
      <c r="L29" s="525"/>
      <c r="M29" s="172" t="e">
        <f>RANK(K29, K$27:K$41)</f>
        <v>#DIV/0!</v>
      </c>
      <c r="N29" s="501"/>
      <c r="O29" s="501"/>
      <c r="P29" s="201"/>
      <c r="Q29" s="201"/>
      <c r="R29" s="201"/>
      <c r="S29" s="201"/>
      <c r="T29" s="506"/>
      <c r="U29" s="201"/>
      <c r="V29" s="201"/>
      <c r="W29" s="201"/>
      <c r="X29" s="201"/>
      <c r="Y29" s="506"/>
      <c r="Z29" s="201"/>
      <c r="AA29" s="201"/>
      <c r="AB29" s="201"/>
      <c r="AC29" s="201"/>
      <c r="AD29" s="506"/>
      <c r="AE29" s="201"/>
      <c r="AF29" s="201"/>
      <c r="AG29" s="201"/>
      <c r="AH29" s="201"/>
      <c r="AI29" s="506"/>
      <c r="AJ29" s="201"/>
      <c r="AK29" s="201"/>
      <c r="AL29" s="201"/>
      <c r="AM29" s="201"/>
      <c r="AN29" s="506"/>
      <c r="AO29" s="201"/>
      <c r="AP29" s="201"/>
      <c r="AQ29" s="201"/>
      <c r="AR29" s="201"/>
      <c r="AS29" s="506"/>
      <c r="AT29" s="201"/>
      <c r="AU29" s="201"/>
      <c r="AV29" s="201"/>
      <c r="AW29" s="201"/>
      <c r="AX29" s="506"/>
    </row>
    <row r="30" spans="2:50" x14ac:dyDescent="0.2">
      <c r="B30" s="506"/>
      <c r="C30" s="201">
        <v>4</v>
      </c>
      <c r="D30" s="201"/>
      <c r="E30" s="201"/>
      <c r="F30" s="201"/>
      <c r="G30" s="201"/>
      <c r="H30" s="506"/>
      <c r="I30" s="172" t="e">
        <f t="shared" si="5"/>
        <v>#DIV/0!</v>
      </c>
      <c r="J30" s="172" t="e">
        <f t="shared" si="4"/>
        <v>#DIV/0!</v>
      </c>
      <c r="K30" s="173" t="e">
        <f t="shared" si="4"/>
        <v>#DIV/0!</v>
      </c>
      <c r="L30" s="525"/>
      <c r="M30" s="172" t="e">
        <f>RANK(K30, K$27:K$41)</f>
        <v>#DIV/0!</v>
      </c>
      <c r="N30" s="501"/>
      <c r="O30" s="501"/>
      <c r="P30" s="201"/>
      <c r="Q30" s="201"/>
      <c r="R30" s="201"/>
      <c r="S30" s="201"/>
      <c r="T30" s="506"/>
      <c r="U30" s="201"/>
      <c r="V30" s="201"/>
      <c r="W30" s="201"/>
      <c r="X30" s="201"/>
      <c r="Y30" s="506"/>
      <c r="Z30" s="201"/>
      <c r="AA30" s="201"/>
      <c r="AB30" s="201"/>
      <c r="AC30" s="201"/>
      <c r="AD30" s="506"/>
      <c r="AE30" s="201"/>
      <c r="AF30" s="201"/>
      <c r="AG30" s="201"/>
      <c r="AH30" s="201"/>
      <c r="AI30" s="506"/>
      <c r="AJ30" s="201"/>
      <c r="AK30" s="201"/>
      <c r="AL30" s="201"/>
      <c r="AM30" s="201"/>
      <c r="AN30" s="506"/>
      <c r="AO30" s="201"/>
      <c r="AP30" s="201"/>
      <c r="AQ30" s="201"/>
      <c r="AR30" s="201"/>
      <c r="AS30" s="506"/>
      <c r="AT30" s="201"/>
      <c r="AU30" s="201"/>
      <c r="AV30" s="201"/>
      <c r="AW30" s="201"/>
      <c r="AX30" s="506"/>
    </row>
    <row r="31" spans="2:50" x14ac:dyDescent="0.2">
      <c r="B31" s="506"/>
      <c r="C31" s="201">
        <v>5</v>
      </c>
      <c r="D31" s="201"/>
      <c r="E31" s="201"/>
      <c r="F31" s="201"/>
      <c r="G31" s="201"/>
      <c r="H31" s="506"/>
      <c r="I31" s="172" t="e">
        <f t="shared" si="5"/>
        <v>#DIV/0!</v>
      </c>
      <c r="J31" s="172" t="e">
        <f t="shared" si="4"/>
        <v>#DIV/0!</v>
      </c>
      <c r="K31" s="173" t="e">
        <f t="shared" si="4"/>
        <v>#DIV/0!</v>
      </c>
      <c r="L31" s="525"/>
      <c r="M31" s="172" t="e">
        <f t="shared" si="6"/>
        <v>#DIV/0!</v>
      </c>
      <c r="N31" s="501"/>
      <c r="O31" s="501"/>
      <c r="P31" s="201"/>
      <c r="Q31" s="201"/>
      <c r="R31" s="201"/>
      <c r="S31" s="201"/>
      <c r="T31" s="506"/>
      <c r="U31" s="201"/>
      <c r="V31" s="201"/>
      <c r="W31" s="201"/>
      <c r="X31" s="201"/>
      <c r="Y31" s="506"/>
      <c r="Z31" s="201"/>
      <c r="AA31" s="201"/>
      <c r="AB31" s="201"/>
      <c r="AC31" s="201"/>
      <c r="AD31" s="506"/>
      <c r="AE31" s="201"/>
      <c r="AF31" s="201"/>
      <c r="AG31" s="201"/>
      <c r="AH31" s="201"/>
      <c r="AI31" s="506"/>
      <c r="AJ31" s="201"/>
      <c r="AK31" s="201"/>
      <c r="AL31" s="201"/>
      <c r="AM31" s="201"/>
      <c r="AN31" s="506"/>
      <c r="AO31" s="201"/>
      <c r="AP31" s="201"/>
      <c r="AQ31" s="201"/>
      <c r="AR31" s="201"/>
      <c r="AS31" s="506"/>
      <c r="AT31" s="201"/>
      <c r="AU31" s="201"/>
      <c r="AV31" s="201"/>
      <c r="AW31" s="201"/>
      <c r="AX31" s="506"/>
    </row>
    <row r="32" spans="2:50" x14ac:dyDescent="0.2">
      <c r="B32" s="506"/>
      <c r="C32" s="201">
        <v>6</v>
      </c>
      <c r="D32" s="201"/>
      <c r="E32" s="201"/>
      <c r="F32" s="201"/>
      <c r="G32" s="201"/>
      <c r="H32" s="506"/>
      <c r="I32" s="172" t="e">
        <f t="shared" si="5"/>
        <v>#DIV/0!</v>
      </c>
      <c r="J32" s="172" t="e">
        <f t="shared" si="4"/>
        <v>#DIV/0!</v>
      </c>
      <c r="K32" s="173" t="e">
        <f t="shared" si="4"/>
        <v>#DIV/0!</v>
      </c>
      <c r="L32" s="525"/>
      <c r="M32" s="172" t="e">
        <f t="shared" si="6"/>
        <v>#DIV/0!</v>
      </c>
      <c r="N32" s="501"/>
      <c r="O32" s="501"/>
      <c r="P32" s="201"/>
      <c r="Q32" s="201"/>
      <c r="R32" s="201"/>
      <c r="S32" s="201"/>
      <c r="T32" s="506"/>
      <c r="U32" s="201"/>
      <c r="V32" s="201"/>
      <c r="W32" s="201"/>
      <c r="X32" s="201"/>
      <c r="Y32" s="506"/>
      <c r="Z32" s="201"/>
      <c r="AA32" s="201"/>
      <c r="AB32" s="201"/>
      <c r="AC32" s="201"/>
      <c r="AD32" s="506"/>
      <c r="AE32" s="201"/>
      <c r="AF32" s="201"/>
      <c r="AG32" s="201"/>
      <c r="AH32" s="201"/>
      <c r="AI32" s="506"/>
      <c r="AJ32" s="201"/>
      <c r="AK32" s="201"/>
      <c r="AL32" s="201"/>
      <c r="AM32" s="201"/>
      <c r="AN32" s="506"/>
      <c r="AO32" s="201"/>
      <c r="AP32" s="201"/>
      <c r="AQ32" s="201"/>
      <c r="AR32" s="201"/>
      <c r="AS32" s="506"/>
      <c r="AT32" s="201"/>
      <c r="AU32" s="201"/>
      <c r="AV32" s="201"/>
      <c r="AW32" s="201"/>
      <c r="AX32" s="506"/>
    </row>
    <row r="33" spans="2:50" x14ac:dyDescent="0.2">
      <c r="B33" s="506"/>
      <c r="C33" s="201">
        <v>7</v>
      </c>
      <c r="D33" s="201"/>
      <c r="E33" s="201"/>
      <c r="F33" s="201"/>
      <c r="G33" s="201"/>
      <c r="H33" s="506"/>
      <c r="I33" s="172" t="e">
        <f t="shared" si="5"/>
        <v>#DIV/0!</v>
      </c>
      <c r="J33" s="172" t="e">
        <f t="shared" si="4"/>
        <v>#DIV/0!</v>
      </c>
      <c r="K33" s="173" t="e">
        <f t="shared" si="4"/>
        <v>#DIV/0!</v>
      </c>
      <c r="L33" s="525"/>
      <c r="M33" s="172" t="e">
        <f t="shared" si="6"/>
        <v>#DIV/0!</v>
      </c>
      <c r="N33" s="501"/>
      <c r="O33" s="501"/>
      <c r="P33" s="201"/>
      <c r="Q33" s="201"/>
      <c r="R33" s="201"/>
      <c r="S33" s="201"/>
      <c r="T33" s="506"/>
      <c r="U33" s="201"/>
      <c r="V33" s="201"/>
      <c r="W33" s="201"/>
      <c r="X33" s="201"/>
      <c r="Y33" s="506"/>
      <c r="Z33" s="201"/>
      <c r="AA33" s="201"/>
      <c r="AB33" s="201"/>
      <c r="AC33" s="201"/>
      <c r="AD33" s="506"/>
      <c r="AE33" s="201"/>
      <c r="AF33" s="201"/>
      <c r="AG33" s="201"/>
      <c r="AH33" s="201"/>
      <c r="AI33" s="506"/>
      <c r="AJ33" s="201"/>
      <c r="AK33" s="201"/>
      <c r="AL33" s="201"/>
      <c r="AM33" s="201"/>
      <c r="AN33" s="506"/>
      <c r="AO33" s="201"/>
      <c r="AP33" s="201"/>
      <c r="AQ33" s="201"/>
      <c r="AR33" s="201"/>
      <c r="AS33" s="506"/>
      <c r="AT33" s="201"/>
      <c r="AU33" s="201"/>
      <c r="AV33" s="201"/>
      <c r="AW33" s="201"/>
      <c r="AX33" s="506"/>
    </row>
    <row r="34" spans="2:50" x14ac:dyDescent="0.2">
      <c r="B34" s="506"/>
      <c r="C34" s="201">
        <v>8</v>
      </c>
      <c r="D34" s="201"/>
      <c r="E34" s="201"/>
      <c r="F34" s="201"/>
      <c r="G34" s="201"/>
      <c r="H34" s="506"/>
      <c r="I34" s="172" t="e">
        <f t="shared" si="5"/>
        <v>#DIV/0!</v>
      </c>
      <c r="J34" s="172" t="e">
        <f t="shared" si="4"/>
        <v>#DIV/0!</v>
      </c>
      <c r="K34" s="173" t="e">
        <f t="shared" si="4"/>
        <v>#DIV/0!</v>
      </c>
      <c r="L34" s="525"/>
      <c r="M34" s="172" t="e">
        <f t="shared" si="6"/>
        <v>#DIV/0!</v>
      </c>
      <c r="N34" s="501"/>
      <c r="O34" s="501"/>
      <c r="P34" s="201"/>
      <c r="Q34" s="201"/>
      <c r="R34" s="201"/>
      <c r="S34" s="201"/>
      <c r="T34" s="506"/>
      <c r="U34" s="201"/>
      <c r="V34" s="201"/>
      <c r="W34" s="201"/>
      <c r="X34" s="201"/>
      <c r="Y34" s="506"/>
      <c r="Z34" s="201"/>
      <c r="AA34" s="201"/>
      <c r="AB34" s="201"/>
      <c r="AC34" s="201"/>
      <c r="AD34" s="506"/>
      <c r="AE34" s="201"/>
      <c r="AF34" s="201"/>
      <c r="AG34" s="201"/>
      <c r="AH34" s="201"/>
      <c r="AI34" s="506"/>
      <c r="AJ34" s="201"/>
      <c r="AK34" s="201"/>
      <c r="AL34" s="201"/>
      <c r="AM34" s="201"/>
      <c r="AN34" s="506"/>
      <c r="AO34" s="201"/>
      <c r="AP34" s="201"/>
      <c r="AQ34" s="201"/>
      <c r="AR34" s="201"/>
      <c r="AS34" s="506"/>
      <c r="AT34" s="201"/>
      <c r="AU34" s="201"/>
      <c r="AV34" s="201"/>
      <c r="AW34" s="201"/>
      <c r="AX34" s="506"/>
    </row>
    <row r="35" spans="2:50" x14ac:dyDescent="0.2">
      <c r="B35" s="506"/>
      <c r="C35" s="201">
        <v>9</v>
      </c>
      <c r="D35" s="201"/>
      <c r="E35" s="201"/>
      <c r="F35" s="201"/>
      <c r="G35" s="201"/>
      <c r="H35" s="506"/>
      <c r="I35" s="172" t="e">
        <f t="shared" si="5"/>
        <v>#DIV/0!</v>
      </c>
      <c r="J35" s="172" t="e">
        <f t="shared" si="4"/>
        <v>#DIV/0!</v>
      </c>
      <c r="K35" s="173" t="e">
        <f t="shared" si="4"/>
        <v>#DIV/0!</v>
      </c>
      <c r="L35" s="525"/>
      <c r="M35" s="172" t="e">
        <f t="shared" si="6"/>
        <v>#DIV/0!</v>
      </c>
      <c r="N35" s="501"/>
      <c r="O35" s="501"/>
      <c r="P35" s="201"/>
      <c r="Q35" s="201"/>
      <c r="R35" s="201"/>
      <c r="S35" s="201"/>
      <c r="T35" s="506"/>
      <c r="U35" s="201"/>
      <c r="V35" s="201"/>
      <c r="W35" s="201"/>
      <c r="X35" s="201"/>
      <c r="Y35" s="506"/>
      <c r="Z35" s="201"/>
      <c r="AA35" s="201"/>
      <c r="AB35" s="201"/>
      <c r="AC35" s="201"/>
      <c r="AD35" s="506"/>
      <c r="AE35" s="201"/>
      <c r="AF35" s="201"/>
      <c r="AG35" s="201"/>
      <c r="AH35" s="201"/>
      <c r="AI35" s="506"/>
      <c r="AJ35" s="201"/>
      <c r="AK35" s="201"/>
      <c r="AL35" s="201"/>
      <c r="AM35" s="201"/>
      <c r="AN35" s="506"/>
      <c r="AO35" s="201"/>
      <c r="AP35" s="201"/>
      <c r="AQ35" s="201"/>
      <c r="AR35" s="201"/>
      <c r="AS35" s="506"/>
      <c r="AT35" s="201"/>
      <c r="AU35" s="201"/>
      <c r="AV35" s="201"/>
      <c r="AW35" s="201"/>
      <c r="AX35" s="506"/>
    </row>
    <row r="36" spans="2:50" x14ac:dyDescent="0.2">
      <c r="B36" s="506"/>
      <c r="C36" s="201">
        <v>10</v>
      </c>
      <c r="D36" s="201"/>
      <c r="E36" s="201"/>
      <c r="F36" s="201"/>
      <c r="G36" s="201"/>
      <c r="H36" s="506"/>
      <c r="I36" s="172" t="e">
        <f t="shared" si="5"/>
        <v>#DIV/0!</v>
      </c>
      <c r="J36" s="172" t="e">
        <f t="shared" si="4"/>
        <v>#DIV/0!</v>
      </c>
      <c r="K36" s="173" t="e">
        <f t="shared" si="4"/>
        <v>#DIV/0!</v>
      </c>
      <c r="L36" s="525"/>
      <c r="M36" s="172" t="e">
        <f t="shared" si="6"/>
        <v>#DIV/0!</v>
      </c>
      <c r="N36" s="501"/>
      <c r="O36" s="501"/>
      <c r="P36" s="201"/>
      <c r="Q36" s="201"/>
      <c r="R36" s="201"/>
      <c r="S36" s="201"/>
      <c r="T36" s="506"/>
      <c r="U36" s="201"/>
      <c r="V36" s="201"/>
      <c r="W36" s="201"/>
      <c r="X36" s="201"/>
      <c r="Y36" s="506"/>
      <c r="Z36" s="201"/>
      <c r="AA36" s="201"/>
      <c r="AB36" s="201"/>
      <c r="AC36" s="201"/>
      <c r="AD36" s="506"/>
      <c r="AE36" s="201"/>
      <c r="AF36" s="201"/>
      <c r="AG36" s="201"/>
      <c r="AH36" s="201"/>
      <c r="AI36" s="506"/>
      <c r="AJ36" s="201"/>
      <c r="AK36" s="201"/>
      <c r="AL36" s="201"/>
      <c r="AM36" s="201"/>
      <c r="AN36" s="506"/>
      <c r="AO36" s="201"/>
      <c r="AP36" s="201"/>
      <c r="AQ36" s="201"/>
      <c r="AR36" s="201"/>
      <c r="AS36" s="506"/>
      <c r="AT36" s="201"/>
      <c r="AU36" s="201"/>
      <c r="AV36" s="201"/>
      <c r="AW36" s="201"/>
      <c r="AX36" s="506"/>
    </row>
    <row r="37" spans="2:50" x14ac:dyDescent="0.2">
      <c r="B37" s="506"/>
      <c r="C37" s="201">
        <v>11</v>
      </c>
      <c r="D37" s="201"/>
      <c r="E37" s="201"/>
      <c r="F37" s="201"/>
      <c r="G37" s="201"/>
      <c r="H37" s="506"/>
      <c r="I37" s="172" t="e">
        <f t="shared" si="5"/>
        <v>#DIV/0!</v>
      </c>
      <c r="J37" s="172" t="e">
        <f t="shared" si="4"/>
        <v>#DIV/0!</v>
      </c>
      <c r="K37" s="173" t="e">
        <f t="shared" si="4"/>
        <v>#DIV/0!</v>
      </c>
      <c r="L37" s="525"/>
      <c r="M37" s="172" t="e">
        <f t="shared" si="6"/>
        <v>#DIV/0!</v>
      </c>
      <c r="N37" s="501"/>
      <c r="O37" s="501"/>
      <c r="P37" s="201"/>
      <c r="Q37" s="201"/>
      <c r="R37" s="201"/>
      <c r="S37" s="201"/>
      <c r="T37" s="506"/>
      <c r="U37" s="201"/>
      <c r="V37" s="201"/>
      <c r="W37" s="201"/>
      <c r="X37" s="201"/>
      <c r="Y37" s="506"/>
      <c r="Z37" s="201"/>
      <c r="AA37" s="201"/>
      <c r="AB37" s="201"/>
      <c r="AC37" s="201"/>
      <c r="AD37" s="506"/>
      <c r="AE37" s="201"/>
      <c r="AF37" s="201"/>
      <c r="AG37" s="201"/>
      <c r="AH37" s="201"/>
      <c r="AI37" s="506"/>
      <c r="AJ37" s="201"/>
      <c r="AK37" s="201"/>
      <c r="AL37" s="201"/>
      <c r="AM37" s="201"/>
      <c r="AN37" s="506"/>
      <c r="AO37" s="201"/>
      <c r="AP37" s="201"/>
      <c r="AQ37" s="201"/>
      <c r="AR37" s="201"/>
      <c r="AS37" s="506"/>
      <c r="AT37" s="201"/>
      <c r="AU37" s="201"/>
      <c r="AV37" s="201"/>
      <c r="AW37" s="201"/>
      <c r="AX37" s="506"/>
    </row>
    <row r="38" spans="2:50" x14ac:dyDescent="0.2">
      <c r="B38" s="506"/>
      <c r="C38" s="201">
        <v>12</v>
      </c>
      <c r="D38" s="201"/>
      <c r="E38" s="201"/>
      <c r="F38" s="201"/>
      <c r="G38" s="201"/>
      <c r="H38" s="506"/>
      <c r="I38" s="172" t="e">
        <f t="shared" si="5"/>
        <v>#DIV/0!</v>
      </c>
      <c r="J38" s="172" t="e">
        <f t="shared" si="4"/>
        <v>#DIV/0!</v>
      </c>
      <c r="K38" s="173" t="e">
        <f t="shared" si="4"/>
        <v>#DIV/0!</v>
      </c>
      <c r="L38" s="525"/>
      <c r="M38" s="172" t="e">
        <f t="shared" si="6"/>
        <v>#DIV/0!</v>
      </c>
      <c r="N38" s="501"/>
      <c r="O38" s="501"/>
      <c r="P38" s="201"/>
      <c r="Q38" s="201"/>
      <c r="R38" s="201"/>
      <c r="S38" s="201"/>
      <c r="T38" s="506"/>
      <c r="U38" s="201"/>
      <c r="V38" s="201"/>
      <c r="W38" s="201"/>
      <c r="X38" s="201"/>
      <c r="Y38" s="506"/>
      <c r="Z38" s="201"/>
      <c r="AA38" s="201"/>
      <c r="AB38" s="201"/>
      <c r="AC38" s="201"/>
      <c r="AD38" s="506"/>
      <c r="AE38" s="201"/>
      <c r="AF38" s="201"/>
      <c r="AG38" s="201"/>
      <c r="AH38" s="201"/>
      <c r="AI38" s="506"/>
      <c r="AJ38" s="201"/>
      <c r="AK38" s="201"/>
      <c r="AL38" s="201"/>
      <c r="AM38" s="201"/>
      <c r="AN38" s="506"/>
      <c r="AO38" s="201"/>
      <c r="AP38" s="201"/>
      <c r="AQ38" s="201"/>
      <c r="AR38" s="201"/>
      <c r="AS38" s="506"/>
      <c r="AT38" s="201"/>
      <c r="AU38" s="201"/>
      <c r="AV38" s="201"/>
      <c r="AW38" s="201"/>
      <c r="AX38" s="506"/>
    </row>
    <row r="39" spans="2:50" x14ac:dyDescent="0.2">
      <c r="B39" s="506"/>
      <c r="C39" s="201">
        <v>13</v>
      </c>
      <c r="D39" s="201"/>
      <c r="E39" s="201"/>
      <c r="F39" s="201"/>
      <c r="G39" s="201"/>
      <c r="H39" s="506"/>
      <c r="I39" s="172" t="e">
        <f t="shared" si="5"/>
        <v>#DIV/0!</v>
      </c>
      <c r="J39" s="172" t="e">
        <f t="shared" si="4"/>
        <v>#DIV/0!</v>
      </c>
      <c r="K39" s="173" t="e">
        <f t="shared" si="4"/>
        <v>#DIV/0!</v>
      </c>
      <c r="L39" s="525"/>
      <c r="M39" s="172" t="e">
        <f t="shared" si="6"/>
        <v>#DIV/0!</v>
      </c>
      <c r="N39" s="501"/>
      <c r="O39" s="501"/>
      <c r="P39" s="201"/>
      <c r="Q39" s="201"/>
      <c r="R39" s="201"/>
      <c r="S39" s="201"/>
      <c r="T39" s="506"/>
      <c r="U39" s="201"/>
      <c r="V39" s="201"/>
      <c r="W39" s="201"/>
      <c r="X39" s="201"/>
      <c r="Y39" s="506"/>
      <c r="Z39" s="201"/>
      <c r="AA39" s="201"/>
      <c r="AB39" s="201"/>
      <c r="AC39" s="201"/>
      <c r="AD39" s="506"/>
      <c r="AE39" s="201"/>
      <c r="AF39" s="201"/>
      <c r="AG39" s="201"/>
      <c r="AH39" s="201"/>
      <c r="AI39" s="506"/>
      <c r="AJ39" s="201"/>
      <c r="AK39" s="201"/>
      <c r="AL39" s="201"/>
      <c r="AM39" s="201"/>
      <c r="AN39" s="506"/>
      <c r="AO39" s="201"/>
      <c r="AP39" s="201"/>
      <c r="AQ39" s="201"/>
      <c r="AR39" s="201"/>
      <c r="AS39" s="506"/>
      <c r="AT39" s="201"/>
      <c r="AU39" s="201"/>
      <c r="AV39" s="201"/>
      <c r="AW39" s="201"/>
      <c r="AX39" s="506"/>
    </row>
    <row r="40" spans="2:50" x14ac:dyDescent="0.2">
      <c r="B40" s="506"/>
      <c r="C40" s="201">
        <v>14</v>
      </c>
      <c r="D40" s="201"/>
      <c r="E40" s="201"/>
      <c r="F40" s="201"/>
      <c r="G40" s="201"/>
      <c r="H40" s="506"/>
      <c r="I40" s="172" t="e">
        <f t="shared" si="5"/>
        <v>#DIV/0!</v>
      </c>
      <c r="J40" s="172" t="e">
        <f t="shared" si="4"/>
        <v>#DIV/0!</v>
      </c>
      <c r="K40" s="173" t="e">
        <f t="shared" si="4"/>
        <v>#DIV/0!</v>
      </c>
      <c r="L40" s="525"/>
      <c r="M40" s="172" t="e">
        <f t="shared" si="6"/>
        <v>#DIV/0!</v>
      </c>
      <c r="N40" s="501"/>
      <c r="O40" s="501"/>
      <c r="P40" s="201"/>
      <c r="Q40" s="201"/>
      <c r="R40" s="201"/>
      <c r="S40" s="201"/>
      <c r="T40" s="506"/>
      <c r="U40" s="201"/>
      <c r="V40" s="201"/>
      <c r="W40" s="201"/>
      <c r="X40" s="201"/>
      <c r="Y40" s="506"/>
      <c r="Z40" s="201"/>
      <c r="AA40" s="201"/>
      <c r="AB40" s="201"/>
      <c r="AC40" s="201"/>
      <c r="AD40" s="506"/>
      <c r="AE40" s="201"/>
      <c r="AF40" s="201"/>
      <c r="AG40" s="201"/>
      <c r="AH40" s="201"/>
      <c r="AI40" s="506"/>
      <c r="AJ40" s="201"/>
      <c r="AK40" s="201"/>
      <c r="AL40" s="201"/>
      <c r="AM40" s="201"/>
      <c r="AN40" s="506"/>
      <c r="AO40" s="201"/>
      <c r="AP40" s="201"/>
      <c r="AQ40" s="201"/>
      <c r="AR40" s="201"/>
      <c r="AS40" s="506"/>
      <c r="AT40" s="201"/>
      <c r="AU40" s="201"/>
      <c r="AV40" s="201"/>
      <c r="AW40" s="201"/>
      <c r="AX40" s="506"/>
    </row>
    <row r="41" spans="2:50" x14ac:dyDescent="0.2">
      <c r="B41" s="506"/>
      <c r="C41" s="201">
        <v>15</v>
      </c>
      <c r="D41" s="201"/>
      <c r="E41" s="201"/>
      <c r="F41" s="201"/>
      <c r="G41" s="201"/>
      <c r="H41" s="506"/>
      <c r="I41" s="172" t="e">
        <f t="shared" si="5"/>
        <v>#DIV/0!</v>
      </c>
      <c r="J41" s="172" t="e">
        <f t="shared" si="4"/>
        <v>#DIV/0!</v>
      </c>
      <c r="K41" s="173" t="e">
        <f t="shared" si="4"/>
        <v>#DIV/0!</v>
      </c>
      <c r="L41" s="525"/>
      <c r="M41" s="172" t="e">
        <f>RANK(K41, K$27:K$41)</f>
        <v>#DIV/0!</v>
      </c>
      <c r="N41" s="501"/>
      <c r="O41" s="501"/>
      <c r="P41" s="201"/>
      <c r="Q41" s="201"/>
      <c r="R41" s="201"/>
      <c r="S41" s="201"/>
      <c r="T41" s="506"/>
      <c r="U41" s="201"/>
      <c r="V41" s="201"/>
      <c r="W41" s="201"/>
      <c r="X41" s="201"/>
      <c r="Y41" s="506"/>
      <c r="Z41" s="201"/>
      <c r="AA41" s="201"/>
      <c r="AB41" s="201"/>
      <c r="AC41" s="201"/>
      <c r="AD41" s="506"/>
      <c r="AE41" s="201"/>
      <c r="AF41" s="201"/>
      <c r="AG41" s="201"/>
      <c r="AH41" s="201"/>
      <c r="AI41" s="506"/>
      <c r="AJ41" s="201"/>
      <c r="AK41" s="201"/>
      <c r="AL41" s="201"/>
      <c r="AM41" s="201"/>
      <c r="AN41" s="506"/>
      <c r="AO41" s="201"/>
      <c r="AP41" s="201"/>
      <c r="AQ41" s="201"/>
      <c r="AR41" s="201"/>
      <c r="AS41" s="506"/>
      <c r="AT41" s="201"/>
      <c r="AU41" s="201"/>
      <c r="AV41" s="201"/>
      <c r="AW41" s="201"/>
      <c r="AX41" s="506"/>
    </row>
    <row r="42" spans="2:50" ht="15.75" x14ac:dyDescent="0.2">
      <c r="B42" s="510" t="s">
        <v>169</v>
      </c>
      <c r="C42" s="511"/>
      <c r="D42" s="511"/>
      <c r="E42" s="511"/>
      <c r="F42" s="511"/>
      <c r="G42" s="511"/>
      <c r="H42" s="512"/>
      <c r="I42" s="207"/>
      <c r="J42" s="207"/>
      <c r="K42" s="207"/>
      <c r="L42" s="207"/>
      <c r="M42" s="207"/>
      <c r="N42" s="501" t="s">
        <v>161</v>
      </c>
      <c r="O42" s="514" t="s">
        <v>159</v>
      </c>
      <c r="P42" s="516">
        <v>45881</v>
      </c>
      <c r="Q42" s="506"/>
      <c r="R42" s="506"/>
      <c r="S42" s="506"/>
      <c r="T42" s="506"/>
      <c r="U42" s="516">
        <v>45882</v>
      </c>
      <c r="V42" s="506"/>
      <c r="W42" s="506"/>
      <c r="X42" s="506"/>
      <c r="Y42" s="506"/>
      <c r="Z42" s="516">
        <v>45883</v>
      </c>
      <c r="AA42" s="506"/>
      <c r="AB42" s="506"/>
      <c r="AC42" s="506"/>
      <c r="AD42" s="506"/>
      <c r="AE42" s="516">
        <v>45884</v>
      </c>
      <c r="AF42" s="506"/>
      <c r="AG42" s="506"/>
      <c r="AH42" s="506"/>
      <c r="AI42" s="506"/>
      <c r="AJ42" s="516">
        <v>45885</v>
      </c>
      <c r="AK42" s="506"/>
      <c r="AL42" s="506"/>
      <c r="AM42" s="506"/>
      <c r="AN42" s="506"/>
      <c r="AO42" s="516">
        <v>45886</v>
      </c>
      <c r="AP42" s="506"/>
      <c r="AQ42" s="506"/>
      <c r="AR42" s="506"/>
      <c r="AS42" s="506"/>
      <c r="AT42" s="516">
        <v>45887</v>
      </c>
      <c r="AU42" s="506"/>
      <c r="AV42" s="506"/>
      <c r="AW42" s="506"/>
      <c r="AX42" s="506"/>
    </row>
    <row r="43" spans="2:50" ht="15.75" x14ac:dyDescent="0.2">
      <c r="B43" s="513"/>
      <c r="C43" s="513"/>
      <c r="D43" s="513"/>
      <c r="E43" s="513"/>
      <c r="F43" s="513"/>
      <c r="G43" s="513"/>
      <c r="H43" s="513"/>
      <c r="I43" s="207"/>
      <c r="J43" s="207"/>
      <c r="K43" s="207"/>
      <c r="L43" s="207"/>
      <c r="M43" s="207"/>
      <c r="N43" s="501"/>
      <c r="O43" s="515"/>
      <c r="P43" s="516" t="s">
        <v>163</v>
      </c>
      <c r="Q43" s="506"/>
      <c r="R43" s="506"/>
      <c r="S43" s="506"/>
      <c r="T43" s="506"/>
      <c r="U43" s="516" t="s">
        <v>164</v>
      </c>
      <c r="V43" s="506"/>
      <c r="W43" s="506"/>
      <c r="X43" s="506"/>
      <c r="Y43" s="506"/>
      <c r="Z43" s="516" t="s">
        <v>165</v>
      </c>
      <c r="AA43" s="506"/>
      <c r="AB43" s="506"/>
      <c r="AC43" s="506"/>
      <c r="AD43" s="506"/>
      <c r="AE43" s="516" t="s">
        <v>162</v>
      </c>
      <c r="AF43" s="506"/>
      <c r="AG43" s="506"/>
      <c r="AH43" s="506"/>
      <c r="AI43" s="506"/>
      <c r="AJ43" s="516" t="s">
        <v>166</v>
      </c>
      <c r="AK43" s="506"/>
      <c r="AL43" s="506"/>
      <c r="AM43" s="506"/>
      <c r="AN43" s="506"/>
      <c r="AO43" s="516" t="s">
        <v>167</v>
      </c>
      <c r="AP43" s="506"/>
      <c r="AQ43" s="506"/>
      <c r="AR43" s="506"/>
      <c r="AS43" s="506"/>
      <c r="AT43" s="516" t="s">
        <v>168</v>
      </c>
      <c r="AU43" s="506"/>
      <c r="AV43" s="506"/>
      <c r="AW43" s="506"/>
      <c r="AX43" s="506"/>
    </row>
    <row r="44" spans="2:50" x14ac:dyDescent="0.2">
      <c r="B44" s="501" t="s">
        <v>157</v>
      </c>
      <c r="C44" s="501" t="s">
        <v>149</v>
      </c>
      <c r="D44" s="501"/>
      <c r="E44" s="501" t="s">
        <v>151</v>
      </c>
      <c r="F44" s="501"/>
      <c r="G44" s="501"/>
      <c r="H44" s="502" t="s">
        <v>158</v>
      </c>
      <c r="I44" s="505" t="s">
        <v>227</v>
      </c>
      <c r="J44" s="505"/>
      <c r="K44" s="505"/>
      <c r="L44" s="505" t="s">
        <v>158</v>
      </c>
      <c r="M44" s="505" t="s">
        <v>170</v>
      </c>
      <c r="N44" s="501"/>
      <c r="O44" s="501" t="s">
        <v>160</v>
      </c>
      <c r="P44" s="497" t="s">
        <v>154</v>
      </c>
      <c r="Q44" s="498"/>
      <c r="R44" s="498"/>
      <c r="S44" s="499"/>
      <c r="T44" s="501" t="s">
        <v>158</v>
      </c>
      <c r="U44" s="497" t="s">
        <v>154</v>
      </c>
      <c r="V44" s="498"/>
      <c r="W44" s="498"/>
      <c r="X44" s="499"/>
      <c r="Y44" s="501" t="s">
        <v>158</v>
      </c>
      <c r="Z44" s="497" t="s">
        <v>154</v>
      </c>
      <c r="AA44" s="498"/>
      <c r="AB44" s="498"/>
      <c r="AC44" s="499"/>
      <c r="AD44" s="501" t="s">
        <v>158</v>
      </c>
      <c r="AE44" s="497" t="s">
        <v>154</v>
      </c>
      <c r="AF44" s="498"/>
      <c r="AG44" s="498"/>
      <c r="AH44" s="499"/>
      <c r="AI44" s="501" t="s">
        <v>158</v>
      </c>
      <c r="AJ44" s="497" t="s">
        <v>154</v>
      </c>
      <c r="AK44" s="498"/>
      <c r="AL44" s="498"/>
      <c r="AM44" s="499"/>
      <c r="AN44" s="501" t="s">
        <v>158</v>
      </c>
      <c r="AO44" s="497" t="s">
        <v>154</v>
      </c>
      <c r="AP44" s="498"/>
      <c r="AQ44" s="498"/>
      <c r="AR44" s="499"/>
      <c r="AS44" s="501" t="s">
        <v>158</v>
      </c>
      <c r="AT44" s="497" t="s">
        <v>154</v>
      </c>
      <c r="AU44" s="498"/>
      <c r="AV44" s="498"/>
      <c r="AW44" s="499"/>
      <c r="AX44" s="501" t="s">
        <v>158</v>
      </c>
    </row>
    <row r="45" spans="2:50" x14ac:dyDescent="0.2">
      <c r="B45" s="501"/>
      <c r="C45" s="501"/>
      <c r="D45" s="501"/>
      <c r="E45" s="501" t="s">
        <v>150</v>
      </c>
      <c r="F45" s="501"/>
      <c r="G45" s="501"/>
      <c r="H45" s="503"/>
      <c r="I45" s="505" t="s">
        <v>150</v>
      </c>
      <c r="J45" s="505"/>
      <c r="K45" s="505"/>
      <c r="L45" s="505"/>
      <c r="M45" s="505"/>
      <c r="N45" s="501"/>
      <c r="O45" s="501"/>
      <c r="P45" s="497" t="s">
        <v>155</v>
      </c>
      <c r="Q45" s="498"/>
      <c r="R45" s="498"/>
      <c r="S45" s="499"/>
      <c r="T45" s="501"/>
      <c r="U45" s="497" t="s">
        <v>155</v>
      </c>
      <c r="V45" s="498"/>
      <c r="W45" s="498"/>
      <c r="X45" s="499"/>
      <c r="Y45" s="501"/>
      <c r="Z45" s="497" t="s">
        <v>155</v>
      </c>
      <c r="AA45" s="498"/>
      <c r="AB45" s="498"/>
      <c r="AC45" s="499"/>
      <c r="AD45" s="501"/>
      <c r="AE45" s="497" t="s">
        <v>155</v>
      </c>
      <c r="AF45" s="498"/>
      <c r="AG45" s="498"/>
      <c r="AH45" s="499"/>
      <c r="AI45" s="501"/>
      <c r="AJ45" s="497" t="s">
        <v>155</v>
      </c>
      <c r="AK45" s="498"/>
      <c r="AL45" s="498"/>
      <c r="AM45" s="499"/>
      <c r="AN45" s="501"/>
      <c r="AO45" s="497" t="s">
        <v>155</v>
      </c>
      <c r="AP45" s="498"/>
      <c r="AQ45" s="498"/>
      <c r="AR45" s="499"/>
      <c r="AS45" s="501"/>
      <c r="AT45" s="497" t="s">
        <v>155</v>
      </c>
      <c r="AU45" s="498"/>
      <c r="AV45" s="498"/>
      <c r="AW45" s="499"/>
      <c r="AX45" s="501"/>
    </row>
    <row r="46" spans="2:50" x14ac:dyDescent="0.2">
      <c r="B46" s="501"/>
      <c r="C46" s="501"/>
      <c r="D46" s="501"/>
      <c r="E46" s="202" t="s">
        <v>152</v>
      </c>
      <c r="F46" s="202" t="s">
        <v>153</v>
      </c>
      <c r="G46" s="202" t="s">
        <v>156</v>
      </c>
      <c r="H46" s="504"/>
      <c r="I46" s="206" t="s">
        <v>152</v>
      </c>
      <c r="J46" s="206" t="s">
        <v>153</v>
      </c>
      <c r="K46" s="206" t="s">
        <v>156</v>
      </c>
      <c r="L46" s="505"/>
      <c r="M46" s="505"/>
      <c r="N46" s="501"/>
      <c r="O46" s="501"/>
      <c r="P46" s="202" t="s">
        <v>152</v>
      </c>
      <c r="Q46" s="202" t="s">
        <v>153</v>
      </c>
      <c r="R46" s="202" t="s">
        <v>156</v>
      </c>
      <c r="S46" s="202" t="s">
        <v>170</v>
      </c>
      <c r="T46" s="501"/>
      <c r="U46" s="202" t="s">
        <v>152</v>
      </c>
      <c r="V46" s="202" t="s">
        <v>153</v>
      </c>
      <c r="W46" s="202" t="s">
        <v>156</v>
      </c>
      <c r="X46" s="202" t="s">
        <v>170</v>
      </c>
      <c r="Y46" s="501"/>
      <c r="Z46" s="202" t="s">
        <v>152</v>
      </c>
      <c r="AA46" s="202" t="s">
        <v>153</v>
      </c>
      <c r="AB46" s="202" t="s">
        <v>156</v>
      </c>
      <c r="AC46" s="202" t="s">
        <v>170</v>
      </c>
      <c r="AD46" s="501"/>
      <c r="AE46" s="202" t="s">
        <v>152</v>
      </c>
      <c r="AF46" s="202" t="s">
        <v>153</v>
      </c>
      <c r="AG46" s="202" t="s">
        <v>156</v>
      </c>
      <c r="AH46" s="202" t="s">
        <v>170</v>
      </c>
      <c r="AI46" s="501"/>
      <c r="AJ46" s="202" t="s">
        <v>152</v>
      </c>
      <c r="AK46" s="202" t="s">
        <v>153</v>
      </c>
      <c r="AL46" s="202" t="s">
        <v>156</v>
      </c>
      <c r="AM46" s="202" t="s">
        <v>170</v>
      </c>
      <c r="AN46" s="501"/>
      <c r="AO46" s="202" t="s">
        <v>152</v>
      </c>
      <c r="AP46" s="202" t="s">
        <v>153</v>
      </c>
      <c r="AQ46" s="202" t="s">
        <v>156</v>
      </c>
      <c r="AR46" s="202" t="s">
        <v>170</v>
      </c>
      <c r="AS46" s="501"/>
      <c r="AT46" s="202" t="s">
        <v>152</v>
      </c>
      <c r="AU46" s="202" t="s">
        <v>153</v>
      </c>
      <c r="AV46" s="202" t="s">
        <v>156</v>
      </c>
      <c r="AW46" s="202" t="s">
        <v>170</v>
      </c>
      <c r="AX46" s="501"/>
    </row>
    <row r="47" spans="2:50" x14ac:dyDescent="0.2">
      <c r="B47" s="506" t="s">
        <v>140</v>
      </c>
      <c r="C47" s="201">
        <v>1</v>
      </c>
      <c r="D47" s="201"/>
      <c r="E47" s="201"/>
      <c r="F47" s="201"/>
      <c r="G47" s="201"/>
      <c r="H47" s="506" t="e">
        <f>AVERAGE(G47:G61)</f>
        <v>#DIV/0!</v>
      </c>
      <c r="I47" s="172" t="e">
        <f t="shared" ref="I47:K61" si="7">AVERAGE(P47,U47,Z47,AE47,AJ47,AO47,AT47)</f>
        <v>#DIV/0!</v>
      </c>
      <c r="J47" s="172" t="e">
        <f>AVERAGE(Q47,V47,AA47,AF47,AK47,AP47,AU47)</f>
        <v>#DIV/0!</v>
      </c>
      <c r="K47" s="173" t="e">
        <f>AVERAGE(R47,W47,AB47,AG47,AL47,AQ47,AV47)</f>
        <v>#DIV/0!</v>
      </c>
      <c r="L47" s="525" t="e">
        <f>AVERAGE(K47:K61)</f>
        <v>#DIV/0!</v>
      </c>
      <c r="M47" s="172" t="e">
        <f>RANK(K47, K$47:K$61)</f>
        <v>#DIV/0!</v>
      </c>
      <c r="N47" s="501"/>
      <c r="O47" s="501"/>
      <c r="P47" s="201"/>
      <c r="Q47" s="201"/>
      <c r="R47" s="201"/>
      <c r="S47" s="201"/>
      <c r="T47" s="506" t="e">
        <f>AVERAGE(R47:R61)</f>
        <v>#DIV/0!</v>
      </c>
      <c r="U47" s="201"/>
      <c r="V47" s="201"/>
      <c r="W47" s="201"/>
      <c r="X47" s="201"/>
      <c r="Y47" s="506" t="e">
        <f>AVERAGE(W47:W61)</f>
        <v>#DIV/0!</v>
      </c>
      <c r="Z47" s="201"/>
      <c r="AA47" s="201"/>
      <c r="AB47" s="201"/>
      <c r="AC47" s="201"/>
      <c r="AD47" s="506" t="e">
        <f>AVERAGE(AB47:AB61)</f>
        <v>#DIV/0!</v>
      </c>
      <c r="AE47" s="201"/>
      <c r="AF47" s="201"/>
      <c r="AG47" s="201"/>
      <c r="AH47" s="201"/>
      <c r="AI47" s="506" t="e">
        <f>AVERAGE(AG47:AG61)</f>
        <v>#DIV/0!</v>
      </c>
      <c r="AJ47" s="201"/>
      <c r="AK47" s="201"/>
      <c r="AL47" s="201"/>
      <c r="AM47" s="201"/>
      <c r="AN47" s="506" t="e">
        <f>AVERAGE(AL47:AL61)</f>
        <v>#DIV/0!</v>
      </c>
      <c r="AO47" s="201"/>
      <c r="AP47" s="201"/>
      <c r="AQ47" s="201"/>
      <c r="AR47" s="201"/>
      <c r="AS47" s="506" t="e">
        <f>AVERAGE(AQ47:AQ61)</f>
        <v>#DIV/0!</v>
      </c>
      <c r="AT47" s="201"/>
      <c r="AU47" s="201"/>
      <c r="AV47" s="201"/>
      <c r="AW47" s="201"/>
      <c r="AX47" s="506" t="e">
        <f>AVERAGE(AV47:AV61)</f>
        <v>#DIV/0!</v>
      </c>
    </row>
    <row r="48" spans="2:50" x14ac:dyDescent="0.2">
      <c r="B48" s="506"/>
      <c r="C48" s="201">
        <v>2</v>
      </c>
      <c r="D48" s="201"/>
      <c r="E48" s="201"/>
      <c r="F48" s="201"/>
      <c r="G48" s="201"/>
      <c r="H48" s="506"/>
      <c r="I48" s="172" t="e">
        <f t="shared" si="7"/>
        <v>#DIV/0!</v>
      </c>
      <c r="J48" s="172" t="e">
        <f t="shared" si="7"/>
        <v>#DIV/0!</v>
      </c>
      <c r="K48" s="173" t="e">
        <f t="shared" si="7"/>
        <v>#DIV/0!</v>
      </c>
      <c r="L48" s="525"/>
      <c r="M48" s="172" t="e">
        <f t="shared" ref="M48:M61" si="8">RANK(K48, K$47:K$61)</f>
        <v>#DIV/0!</v>
      </c>
      <c r="N48" s="501"/>
      <c r="O48" s="501"/>
      <c r="P48" s="201"/>
      <c r="Q48" s="201"/>
      <c r="R48" s="201"/>
      <c r="S48" s="201"/>
      <c r="T48" s="506"/>
      <c r="U48" s="201"/>
      <c r="V48" s="201"/>
      <c r="W48" s="201"/>
      <c r="X48" s="201"/>
      <c r="Y48" s="506"/>
      <c r="Z48" s="201"/>
      <c r="AA48" s="201"/>
      <c r="AB48" s="201"/>
      <c r="AC48" s="201"/>
      <c r="AD48" s="506"/>
      <c r="AE48" s="201"/>
      <c r="AF48" s="201"/>
      <c r="AG48" s="201"/>
      <c r="AH48" s="201"/>
      <c r="AI48" s="506"/>
      <c r="AJ48" s="201"/>
      <c r="AK48" s="201"/>
      <c r="AL48" s="201"/>
      <c r="AM48" s="201"/>
      <c r="AN48" s="506"/>
      <c r="AO48" s="201"/>
      <c r="AP48" s="201"/>
      <c r="AQ48" s="201"/>
      <c r="AR48" s="201"/>
      <c r="AS48" s="506"/>
      <c r="AT48" s="201"/>
      <c r="AU48" s="201"/>
      <c r="AV48" s="201"/>
      <c r="AW48" s="201"/>
      <c r="AX48" s="506"/>
    </row>
    <row r="49" spans="2:50" x14ac:dyDescent="0.2">
      <c r="B49" s="506"/>
      <c r="C49" s="201">
        <v>3</v>
      </c>
      <c r="D49" s="201"/>
      <c r="E49" s="201"/>
      <c r="F49" s="201"/>
      <c r="G49" s="201"/>
      <c r="H49" s="506"/>
      <c r="I49" s="172" t="e">
        <f t="shared" si="7"/>
        <v>#DIV/0!</v>
      </c>
      <c r="J49" s="172" t="e">
        <f t="shared" si="7"/>
        <v>#DIV/0!</v>
      </c>
      <c r="K49" s="173" t="e">
        <f t="shared" si="7"/>
        <v>#DIV/0!</v>
      </c>
      <c r="L49" s="525"/>
      <c r="M49" s="172" t="e">
        <f t="shared" si="8"/>
        <v>#DIV/0!</v>
      </c>
      <c r="N49" s="501"/>
      <c r="O49" s="501"/>
      <c r="P49" s="201"/>
      <c r="Q49" s="201"/>
      <c r="R49" s="201"/>
      <c r="S49" s="201"/>
      <c r="T49" s="506"/>
      <c r="U49" s="201"/>
      <c r="V49" s="201"/>
      <c r="W49" s="201"/>
      <c r="X49" s="201"/>
      <c r="Y49" s="506"/>
      <c r="Z49" s="201"/>
      <c r="AA49" s="201"/>
      <c r="AB49" s="201"/>
      <c r="AC49" s="201"/>
      <c r="AD49" s="506"/>
      <c r="AE49" s="201"/>
      <c r="AF49" s="201"/>
      <c r="AG49" s="201"/>
      <c r="AH49" s="201"/>
      <c r="AI49" s="506"/>
      <c r="AJ49" s="201"/>
      <c r="AK49" s="201"/>
      <c r="AL49" s="201"/>
      <c r="AM49" s="201"/>
      <c r="AN49" s="506"/>
      <c r="AO49" s="201"/>
      <c r="AP49" s="201"/>
      <c r="AQ49" s="201"/>
      <c r="AR49" s="201"/>
      <c r="AS49" s="506"/>
      <c r="AT49" s="201"/>
      <c r="AU49" s="201"/>
      <c r="AV49" s="201"/>
      <c r="AW49" s="201"/>
      <c r="AX49" s="506"/>
    </row>
    <row r="50" spans="2:50" x14ac:dyDescent="0.2">
      <c r="B50" s="506"/>
      <c r="C50" s="201">
        <v>4</v>
      </c>
      <c r="D50" s="201"/>
      <c r="E50" s="201"/>
      <c r="F50" s="201"/>
      <c r="G50" s="201"/>
      <c r="H50" s="506"/>
      <c r="I50" s="172" t="e">
        <f t="shared" si="7"/>
        <v>#DIV/0!</v>
      </c>
      <c r="J50" s="172" t="e">
        <f t="shared" si="7"/>
        <v>#DIV/0!</v>
      </c>
      <c r="K50" s="173" t="e">
        <f t="shared" si="7"/>
        <v>#DIV/0!</v>
      </c>
      <c r="L50" s="525"/>
      <c r="M50" s="172" t="e">
        <f t="shared" si="8"/>
        <v>#DIV/0!</v>
      </c>
      <c r="N50" s="501"/>
      <c r="O50" s="501"/>
      <c r="P50" s="201"/>
      <c r="Q50" s="201"/>
      <c r="R50" s="201"/>
      <c r="S50" s="201"/>
      <c r="T50" s="506"/>
      <c r="U50" s="201"/>
      <c r="V50" s="201"/>
      <c r="W50" s="201"/>
      <c r="X50" s="201"/>
      <c r="Y50" s="506"/>
      <c r="Z50" s="201"/>
      <c r="AA50" s="201"/>
      <c r="AB50" s="201"/>
      <c r="AC50" s="201"/>
      <c r="AD50" s="506"/>
      <c r="AE50" s="201"/>
      <c r="AF50" s="201"/>
      <c r="AG50" s="201"/>
      <c r="AH50" s="201"/>
      <c r="AI50" s="506"/>
      <c r="AJ50" s="201"/>
      <c r="AK50" s="201"/>
      <c r="AL50" s="201"/>
      <c r="AM50" s="201"/>
      <c r="AN50" s="506"/>
      <c r="AO50" s="201"/>
      <c r="AP50" s="201"/>
      <c r="AQ50" s="201"/>
      <c r="AR50" s="201"/>
      <c r="AS50" s="506"/>
      <c r="AT50" s="201"/>
      <c r="AU50" s="201"/>
      <c r="AV50" s="201"/>
      <c r="AW50" s="201"/>
      <c r="AX50" s="506"/>
    </row>
    <row r="51" spans="2:50" x14ac:dyDescent="0.2">
      <c r="B51" s="506"/>
      <c r="C51" s="201">
        <v>5</v>
      </c>
      <c r="D51" s="201"/>
      <c r="E51" s="201"/>
      <c r="F51" s="201"/>
      <c r="G51" s="201"/>
      <c r="H51" s="506"/>
      <c r="I51" s="172" t="e">
        <f t="shared" si="7"/>
        <v>#DIV/0!</v>
      </c>
      <c r="J51" s="172" t="e">
        <f t="shared" si="7"/>
        <v>#DIV/0!</v>
      </c>
      <c r="K51" s="173" t="e">
        <f t="shared" si="7"/>
        <v>#DIV/0!</v>
      </c>
      <c r="L51" s="525"/>
      <c r="M51" s="172" t="e">
        <f t="shared" si="8"/>
        <v>#DIV/0!</v>
      </c>
      <c r="N51" s="501"/>
      <c r="O51" s="501"/>
      <c r="P51" s="201"/>
      <c r="Q51" s="201"/>
      <c r="R51" s="201"/>
      <c r="S51" s="201"/>
      <c r="T51" s="506"/>
      <c r="U51" s="201"/>
      <c r="V51" s="201"/>
      <c r="W51" s="201"/>
      <c r="X51" s="201"/>
      <c r="Y51" s="506"/>
      <c r="Z51" s="201"/>
      <c r="AA51" s="201"/>
      <c r="AB51" s="201"/>
      <c r="AC51" s="201"/>
      <c r="AD51" s="506"/>
      <c r="AE51" s="201"/>
      <c r="AF51" s="201"/>
      <c r="AG51" s="201"/>
      <c r="AH51" s="201"/>
      <c r="AI51" s="506"/>
      <c r="AJ51" s="201"/>
      <c r="AK51" s="201"/>
      <c r="AL51" s="201"/>
      <c r="AM51" s="201"/>
      <c r="AN51" s="506"/>
      <c r="AO51" s="201"/>
      <c r="AP51" s="201"/>
      <c r="AQ51" s="201"/>
      <c r="AR51" s="201"/>
      <c r="AS51" s="506"/>
      <c r="AT51" s="201"/>
      <c r="AU51" s="201"/>
      <c r="AV51" s="201"/>
      <c r="AW51" s="201"/>
      <c r="AX51" s="506"/>
    </row>
    <row r="52" spans="2:50" x14ac:dyDescent="0.2">
      <c r="B52" s="506"/>
      <c r="C52" s="201">
        <v>6</v>
      </c>
      <c r="D52" s="201"/>
      <c r="E52" s="201"/>
      <c r="F52" s="201"/>
      <c r="G52" s="201"/>
      <c r="H52" s="506"/>
      <c r="I52" s="172" t="e">
        <f t="shared" si="7"/>
        <v>#DIV/0!</v>
      </c>
      <c r="J52" s="172" t="e">
        <f t="shared" si="7"/>
        <v>#DIV/0!</v>
      </c>
      <c r="K52" s="173" t="e">
        <f t="shared" si="7"/>
        <v>#DIV/0!</v>
      </c>
      <c r="L52" s="525"/>
      <c r="M52" s="172" t="e">
        <f t="shared" si="8"/>
        <v>#DIV/0!</v>
      </c>
      <c r="N52" s="501"/>
      <c r="O52" s="501"/>
      <c r="P52" s="201"/>
      <c r="Q52" s="201"/>
      <c r="R52" s="201"/>
      <c r="S52" s="201"/>
      <c r="T52" s="506"/>
      <c r="U52" s="201"/>
      <c r="V52" s="201"/>
      <c r="W52" s="201"/>
      <c r="X52" s="201"/>
      <c r="Y52" s="506"/>
      <c r="Z52" s="201"/>
      <c r="AA52" s="201"/>
      <c r="AB52" s="201"/>
      <c r="AC52" s="201"/>
      <c r="AD52" s="506"/>
      <c r="AE52" s="201"/>
      <c r="AF52" s="201"/>
      <c r="AG52" s="201"/>
      <c r="AH52" s="201"/>
      <c r="AI52" s="506"/>
      <c r="AJ52" s="201"/>
      <c r="AK52" s="201"/>
      <c r="AL52" s="201"/>
      <c r="AM52" s="201"/>
      <c r="AN52" s="506"/>
      <c r="AO52" s="201"/>
      <c r="AP52" s="201"/>
      <c r="AQ52" s="201"/>
      <c r="AR52" s="201"/>
      <c r="AS52" s="506"/>
      <c r="AT52" s="201"/>
      <c r="AU52" s="201"/>
      <c r="AV52" s="201"/>
      <c r="AW52" s="201"/>
      <c r="AX52" s="506"/>
    </row>
    <row r="53" spans="2:50" x14ac:dyDescent="0.2">
      <c r="B53" s="506"/>
      <c r="C53" s="201">
        <v>7</v>
      </c>
      <c r="D53" s="201"/>
      <c r="E53" s="201"/>
      <c r="F53" s="201"/>
      <c r="G53" s="201"/>
      <c r="H53" s="506"/>
      <c r="I53" s="172" t="e">
        <f t="shared" si="7"/>
        <v>#DIV/0!</v>
      </c>
      <c r="J53" s="172" t="e">
        <f t="shared" si="7"/>
        <v>#DIV/0!</v>
      </c>
      <c r="K53" s="173" t="e">
        <f t="shared" si="7"/>
        <v>#DIV/0!</v>
      </c>
      <c r="L53" s="525"/>
      <c r="M53" s="172" t="e">
        <f t="shared" si="8"/>
        <v>#DIV/0!</v>
      </c>
      <c r="N53" s="501"/>
      <c r="O53" s="501"/>
      <c r="P53" s="201"/>
      <c r="Q53" s="201"/>
      <c r="R53" s="201"/>
      <c r="S53" s="201"/>
      <c r="T53" s="506"/>
      <c r="U53" s="201"/>
      <c r="V53" s="201"/>
      <c r="W53" s="201"/>
      <c r="X53" s="201"/>
      <c r="Y53" s="506"/>
      <c r="Z53" s="201"/>
      <c r="AA53" s="201"/>
      <c r="AB53" s="201"/>
      <c r="AC53" s="201"/>
      <c r="AD53" s="506"/>
      <c r="AE53" s="201"/>
      <c r="AF53" s="201"/>
      <c r="AG53" s="201"/>
      <c r="AH53" s="201"/>
      <c r="AI53" s="506"/>
      <c r="AJ53" s="201"/>
      <c r="AK53" s="201"/>
      <c r="AL53" s="201"/>
      <c r="AM53" s="201"/>
      <c r="AN53" s="506"/>
      <c r="AO53" s="201"/>
      <c r="AP53" s="201"/>
      <c r="AQ53" s="201"/>
      <c r="AR53" s="201"/>
      <c r="AS53" s="506"/>
      <c r="AT53" s="201"/>
      <c r="AU53" s="201"/>
      <c r="AV53" s="201"/>
      <c r="AW53" s="201"/>
      <c r="AX53" s="506"/>
    </row>
    <row r="54" spans="2:50" x14ac:dyDescent="0.2">
      <c r="B54" s="506"/>
      <c r="C54" s="201">
        <v>8</v>
      </c>
      <c r="D54" s="201"/>
      <c r="E54" s="201"/>
      <c r="F54" s="201"/>
      <c r="G54" s="201"/>
      <c r="H54" s="506"/>
      <c r="I54" s="172" t="e">
        <f t="shared" si="7"/>
        <v>#DIV/0!</v>
      </c>
      <c r="J54" s="172" t="e">
        <f t="shared" si="7"/>
        <v>#DIV/0!</v>
      </c>
      <c r="K54" s="173" t="e">
        <f t="shared" si="7"/>
        <v>#DIV/0!</v>
      </c>
      <c r="L54" s="525"/>
      <c r="M54" s="172" t="e">
        <f t="shared" si="8"/>
        <v>#DIV/0!</v>
      </c>
      <c r="N54" s="501"/>
      <c r="O54" s="501"/>
      <c r="P54" s="201"/>
      <c r="Q54" s="201"/>
      <c r="R54" s="201"/>
      <c r="S54" s="201"/>
      <c r="T54" s="506"/>
      <c r="U54" s="201"/>
      <c r="V54" s="201"/>
      <c r="W54" s="201"/>
      <c r="X54" s="201"/>
      <c r="Y54" s="506"/>
      <c r="Z54" s="201"/>
      <c r="AA54" s="201"/>
      <c r="AB54" s="201"/>
      <c r="AC54" s="201"/>
      <c r="AD54" s="506"/>
      <c r="AE54" s="201"/>
      <c r="AF54" s="201"/>
      <c r="AG54" s="201"/>
      <c r="AH54" s="201"/>
      <c r="AI54" s="506"/>
      <c r="AJ54" s="201"/>
      <c r="AK54" s="201"/>
      <c r="AL54" s="201"/>
      <c r="AM54" s="201"/>
      <c r="AN54" s="506"/>
      <c r="AO54" s="201"/>
      <c r="AP54" s="201"/>
      <c r="AQ54" s="201"/>
      <c r="AR54" s="201"/>
      <c r="AS54" s="506"/>
      <c r="AT54" s="201"/>
      <c r="AU54" s="201"/>
      <c r="AV54" s="201"/>
      <c r="AW54" s="201"/>
      <c r="AX54" s="506"/>
    </row>
    <row r="55" spans="2:50" x14ac:dyDescent="0.2">
      <c r="B55" s="506"/>
      <c r="C55" s="201">
        <v>9</v>
      </c>
      <c r="D55" s="201"/>
      <c r="E55" s="201"/>
      <c r="F55" s="201"/>
      <c r="G55" s="201"/>
      <c r="H55" s="506"/>
      <c r="I55" s="172" t="e">
        <f t="shared" si="7"/>
        <v>#DIV/0!</v>
      </c>
      <c r="J55" s="172" t="e">
        <f t="shared" si="7"/>
        <v>#DIV/0!</v>
      </c>
      <c r="K55" s="173" t="e">
        <f t="shared" si="7"/>
        <v>#DIV/0!</v>
      </c>
      <c r="L55" s="525"/>
      <c r="M55" s="172" t="e">
        <f t="shared" si="8"/>
        <v>#DIV/0!</v>
      </c>
      <c r="N55" s="501"/>
      <c r="O55" s="501"/>
      <c r="P55" s="201"/>
      <c r="Q55" s="201"/>
      <c r="R55" s="201"/>
      <c r="S55" s="201"/>
      <c r="T55" s="506"/>
      <c r="U55" s="201"/>
      <c r="V55" s="201"/>
      <c r="W55" s="201"/>
      <c r="X55" s="201"/>
      <c r="Y55" s="506"/>
      <c r="Z55" s="201"/>
      <c r="AA55" s="201"/>
      <c r="AB55" s="201"/>
      <c r="AC55" s="201"/>
      <c r="AD55" s="506"/>
      <c r="AE55" s="201"/>
      <c r="AF55" s="201"/>
      <c r="AG55" s="201"/>
      <c r="AH55" s="201"/>
      <c r="AI55" s="506"/>
      <c r="AJ55" s="201"/>
      <c r="AK55" s="201"/>
      <c r="AL55" s="201"/>
      <c r="AM55" s="201"/>
      <c r="AN55" s="506"/>
      <c r="AO55" s="201"/>
      <c r="AP55" s="201"/>
      <c r="AQ55" s="201"/>
      <c r="AR55" s="201"/>
      <c r="AS55" s="506"/>
      <c r="AT55" s="201"/>
      <c r="AU55" s="201"/>
      <c r="AV55" s="201"/>
      <c r="AW55" s="201"/>
      <c r="AX55" s="506"/>
    </row>
    <row r="56" spans="2:50" x14ac:dyDescent="0.2">
      <c r="B56" s="506"/>
      <c r="C56" s="201">
        <v>10</v>
      </c>
      <c r="D56" s="201"/>
      <c r="E56" s="201"/>
      <c r="F56" s="201"/>
      <c r="G56" s="201"/>
      <c r="H56" s="506"/>
      <c r="I56" s="172" t="e">
        <f t="shared" si="7"/>
        <v>#DIV/0!</v>
      </c>
      <c r="J56" s="172" t="e">
        <f t="shared" si="7"/>
        <v>#DIV/0!</v>
      </c>
      <c r="K56" s="173" t="e">
        <f t="shared" si="7"/>
        <v>#DIV/0!</v>
      </c>
      <c r="L56" s="525"/>
      <c r="M56" s="172" t="e">
        <f t="shared" si="8"/>
        <v>#DIV/0!</v>
      </c>
      <c r="N56" s="501"/>
      <c r="O56" s="501"/>
      <c r="P56" s="201"/>
      <c r="Q56" s="201"/>
      <c r="R56" s="201"/>
      <c r="S56" s="201"/>
      <c r="T56" s="506"/>
      <c r="U56" s="201"/>
      <c r="V56" s="201"/>
      <c r="W56" s="201"/>
      <c r="X56" s="201"/>
      <c r="Y56" s="506"/>
      <c r="Z56" s="201"/>
      <c r="AA56" s="201"/>
      <c r="AB56" s="201"/>
      <c r="AC56" s="201"/>
      <c r="AD56" s="506"/>
      <c r="AE56" s="201"/>
      <c r="AF56" s="201"/>
      <c r="AG56" s="201"/>
      <c r="AH56" s="201"/>
      <c r="AI56" s="506"/>
      <c r="AJ56" s="201"/>
      <c r="AK56" s="201"/>
      <c r="AL56" s="201"/>
      <c r="AM56" s="201"/>
      <c r="AN56" s="506"/>
      <c r="AO56" s="201"/>
      <c r="AP56" s="201"/>
      <c r="AQ56" s="201"/>
      <c r="AR56" s="201"/>
      <c r="AS56" s="506"/>
      <c r="AT56" s="201"/>
      <c r="AU56" s="201"/>
      <c r="AV56" s="201"/>
      <c r="AW56" s="201"/>
      <c r="AX56" s="506"/>
    </row>
    <row r="57" spans="2:50" x14ac:dyDescent="0.2">
      <c r="B57" s="506"/>
      <c r="C57" s="201">
        <v>11</v>
      </c>
      <c r="D57" s="201"/>
      <c r="E57" s="201"/>
      <c r="F57" s="201"/>
      <c r="G57" s="201"/>
      <c r="H57" s="506"/>
      <c r="I57" s="172" t="e">
        <f t="shared" si="7"/>
        <v>#DIV/0!</v>
      </c>
      <c r="J57" s="172" t="e">
        <f t="shared" si="7"/>
        <v>#DIV/0!</v>
      </c>
      <c r="K57" s="173" t="e">
        <f t="shared" si="7"/>
        <v>#DIV/0!</v>
      </c>
      <c r="L57" s="525"/>
      <c r="M57" s="172" t="e">
        <f t="shared" si="8"/>
        <v>#DIV/0!</v>
      </c>
      <c r="N57" s="501"/>
      <c r="O57" s="501"/>
      <c r="P57" s="201"/>
      <c r="Q57" s="201"/>
      <c r="R57" s="201"/>
      <c r="S57" s="201"/>
      <c r="T57" s="506"/>
      <c r="U57" s="201"/>
      <c r="V57" s="201"/>
      <c r="W57" s="201"/>
      <c r="X57" s="201"/>
      <c r="Y57" s="506"/>
      <c r="Z57" s="201"/>
      <c r="AA57" s="201"/>
      <c r="AB57" s="201"/>
      <c r="AC57" s="201"/>
      <c r="AD57" s="506"/>
      <c r="AE57" s="201"/>
      <c r="AF57" s="201"/>
      <c r="AG57" s="201"/>
      <c r="AH57" s="201"/>
      <c r="AI57" s="506"/>
      <c r="AJ57" s="201"/>
      <c r="AK57" s="201"/>
      <c r="AL57" s="201"/>
      <c r="AM57" s="201"/>
      <c r="AN57" s="506"/>
      <c r="AO57" s="201"/>
      <c r="AP57" s="201"/>
      <c r="AQ57" s="201"/>
      <c r="AR57" s="201"/>
      <c r="AS57" s="506"/>
      <c r="AT57" s="201"/>
      <c r="AU57" s="201"/>
      <c r="AV57" s="201"/>
      <c r="AW57" s="201"/>
      <c r="AX57" s="506"/>
    </row>
    <row r="58" spans="2:50" x14ac:dyDescent="0.2">
      <c r="B58" s="506"/>
      <c r="C58" s="201">
        <v>12</v>
      </c>
      <c r="D58" s="201"/>
      <c r="E58" s="201"/>
      <c r="F58" s="201"/>
      <c r="G58" s="201"/>
      <c r="H58" s="506"/>
      <c r="I58" s="172" t="e">
        <f>AVERAGE(P58,U58,Z58,AE58,AJ58,AO58,AT58)</f>
        <v>#DIV/0!</v>
      </c>
      <c r="J58" s="172" t="e">
        <f t="shared" si="7"/>
        <v>#DIV/0!</v>
      </c>
      <c r="K58" s="173" t="e">
        <f t="shared" si="7"/>
        <v>#DIV/0!</v>
      </c>
      <c r="L58" s="525"/>
      <c r="M58" s="172" t="e">
        <f t="shared" si="8"/>
        <v>#DIV/0!</v>
      </c>
      <c r="N58" s="501"/>
      <c r="O58" s="501"/>
      <c r="P58" s="201"/>
      <c r="Q58" s="201"/>
      <c r="R58" s="201"/>
      <c r="S58" s="201"/>
      <c r="T58" s="506"/>
      <c r="U58" s="201"/>
      <c r="V58" s="201"/>
      <c r="W58" s="201"/>
      <c r="X58" s="201"/>
      <c r="Y58" s="506"/>
      <c r="Z58" s="201"/>
      <c r="AA58" s="201"/>
      <c r="AB58" s="201"/>
      <c r="AC58" s="201"/>
      <c r="AD58" s="506"/>
      <c r="AE58" s="201"/>
      <c r="AF58" s="201"/>
      <c r="AG58" s="201"/>
      <c r="AH58" s="201"/>
      <c r="AI58" s="506"/>
      <c r="AJ58" s="201"/>
      <c r="AK58" s="201"/>
      <c r="AL58" s="201"/>
      <c r="AM58" s="201"/>
      <c r="AN58" s="506"/>
      <c r="AO58" s="201"/>
      <c r="AP58" s="201"/>
      <c r="AQ58" s="201"/>
      <c r="AR58" s="201"/>
      <c r="AS58" s="506"/>
      <c r="AT58" s="201"/>
      <c r="AU58" s="201"/>
      <c r="AV58" s="201"/>
      <c r="AW58" s="201"/>
      <c r="AX58" s="506"/>
    </row>
    <row r="59" spans="2:50" x14ac:dyDescent="0.2">
      <c r="B59" s="506"/>
      <c r="C59" s="201">
        <v>13</v>
      </c>
      <c r="D59" s="201"/>
      <c r="E59" s="201"/>
      <c r="F59" s="201"/>
      <c r="G59" s="201"/>
      <c r="H59" s="506"/>
      <c r="I59" s="172" t="e">
        <f t="shared" si="7"/>
        <v>#DIV/0!</v>
      </c>
      <c r="J59" s="172" t="e">
        <f t="shared" si="7"/>
        <v>#DIV/0!</v>
      </c>
      <c r="K59" s="173" t="e">
        <f t="shared" si="7"/>
        <v>#DIV/0!</v>
      </c>
      <c r="L59" s="525"/>
      <c r="M59" s="172" t="e">
        <f t="shared" si="8"/>
        <v>#DIV/0!</v>
      </c>
      <c r="N59" s="501"/>
      <c r="O59" s="501"/>
      <c r="P59" s="201"/>
      <c r="Q59" s="201"/>
      <c r="R59" s="201"/>
      <c r="S59" s="201"/>
      <c r="T59" s="506"/>
      <c r="U59" s="201"/>
      <c r="V59" s="201"/>
      <c r="W59" s="201"/>
      <c r="X59" s="201"/>
      <c r="Y59" s="506"/>
      <c r="Z59" s="201"/>
      <c r="AA59" s="201"/>
      <c r="AB59" s="201"/>
      <c r="AC59" s="201"/>
      <c r="AD59" s="506"/>
      <c r="AE59" s="201"/>
      <c r="AF59" s="201"/>
      <c r="AG59" s="201"/>
      <c r="AH59" s="201"/>
      <c r="AI59" s="506"/>
      <c r="AJ59" s="201"/>
      <c r="AK59" s="201"/>
      <c r="AL59" s="201"/>
      <c r="AM59" s="201"/>
      <c r="AN59" s="506"/>
      <c r="AO59" s="201"/>
      <c r="AP59" s="201"/>
      <c r="AQ59" s="201"/>
      <c r="AR59" s="201"/>
      <c r="AS59" s="506"/>
      <c r="AT59" s="201"/>
      <c r="AU59" s="201"/>
      <c r="AV59" s="201"/>
      <c r="AW59" s="201"/>
      <c r="AX59" s="506"/>
    </row>
    <row r="60" spans="2:50" x14ac:dyDescent="0.2">
      <c r="B60" s="506"/>
      <c r="C60" s="201">
        <v>14</v>
      </c>
      <c r="D60" s="201"/>
      <c r="E60" s="201"/>
      <c r="F60" s="201"/>
      <c r="G60" s="201"/>
      <c r="H60" s="506"/>
      <c r="I60" s="172" t="e">
        <f t="shared" si="7"/>
        <v>#DIV/0!</v>
      </c>
      <c r="J60" s="172" t="e">
        <f t="shared" si="7"/>
        <v>#DIV/0!</v>
      </c>
      <c r="K60" s="173" t="e">
        <f t="shared" si="7"/>
        <v>#DIV/0!</v>
      </c>
      <c r="L60" s="525"/>
      <c r="M60" s="172" t="e">
        <f t="shared" si="8"/>
        <v>#DIV/0!</v>
      </c>
      <c r="N60" s="501"/>
      <c r="O60" s="501"/>
      <c r="P60" s="201"/>
      <c r="Q60" s="201"/>
      <c r="R60" s="201"/>
      <c r="S60" s="201"/>
      <c r="T60" s="506"/>
      <c r="U60" s="201"/>
      <c r="V60" s="201"/>
      <c r="W60" s="201"/>
      <c r="X60" s="201"/>
      <c r="Y60" s="506"/>
      <c r="Z60" s="201"/>
      <c r="AA60" s="201"/>
      <c r="AB60" s="201"/>
      <c r="AC60" s="201"/>
      <c r="AD60" s="506"/>
      <c r="AE60" s="201"/>
      <c r="AF60" s="201"/>
      <c r="AG60" s="201"/>
      <c r="AH60" s="201"/>
      <c r="AI60" s="506"/>
      <c r="AJ60" s="201"/>
      <c r="AK60" s="201"/>
      <c r="AL60" s="201"/>
      <c r="AM60" s="201"/>
      <c r="AN60" s="506"/>
      <c r="AO60" s="201"/>
      <c r="AP60" s="201"/>
      <c r="AQ60" s="201"/>
      <c r="AR60" s="201"/>
      <c r="AS60" s="506"/>
      <c r="AT60" s="201"/>
      <c r="AU60" s="201"/>
      <c r="AV60" s="201"/>
      <c r="AW60" s="201"/>
      <c r="AX60" s="506"/>
    </row>
    <row r="61" spans="2:50" x14ac:dyDescent="0.2">
      <c r="B61" s="506"/>
      <c r="C61" s="201">
        <v>15</v>
      </c>
      <c r="D61" s="201"/>
      <c r="E61" s="201"/>
      <c r="F61" s="201"/>
      <c r="G61" s="201"/>
      <c r="H61" s="506"/>
      <c r="I61" s="172" t="e">
        <f t="shared" si="7"/>
        <v>#DIV/0!</v>
      </c>
      <c r="J61" s="172" t="e">
        <f t="shared" si="7"/>
        <v>#DIV/0!</v>
      </c>
      <c r="K61" s="173" t="e">
        <f t="shared" si="7"/>
        <v>#DIV/0!</v>
      </c>
      <c r="L61" s="525"/>
      <c r="M61" s="172" t="e">
        <f t="shared" si="8"/>
        <v>#DIV/0!</v>
      </c>
      <c r="N61" s="501"/>
      <c r="O61" s="501"/>
      <c r="P61" s="201"/>
      <c r="Q61" s="201"/>
      <c r="R61" s="201"/>
      <c r="S61" s="201"/>
      <c r="T61" s="506"/>
      <c r="U61" s="201"/>
      <c r="V61" s="201"/>
      <c r="W61" s="201"/>
      <c r="X61" s="201"/>
      <c r="Y61" s="506"/>
      <c r="Z61" s="201"/>
      <c r="AA61" s="201"/>
      <c r="AB61" s="201"/>
      <c r="AC61" s="201"/>
      <c r="AD61" s="506"/>
      <c r="AE61" s="201"/>
      <c r="AF61" s="201"/>
      <c r="AG61" s="201"/>
      <c r="AH61" s="201"/>
      <c r="AI61" s="506"/>
      <c r="AJ61" s="201"/>
      <c r="AK61" s="201"/>
      <c r="AL61" s="201"/>
      <c r="AM61" s="201"/>
      <c r="AN61" s="506"/>
      <c r="AO61" s="201"/>
      <c r="AP61" s="201"/>
      <c r="AQ61" s="201"/>
      <c r="AR61" s="201"/>
      <c r="AS61" s="506"/>
      <c r="AT61" s="201"/>
      <c r="AU61" s="201"/>
      <c r="AV61" s="201"/>
      <c r="AW61" s="201"/>
      <c r="AX61" s="506"/>
    </row>
    <row r="62" spans="2:50" ht="15.75" x14ac:dyDescent="0.2">
      <c r="B62" s="510" t="s">
        <v>169</v>
      </c>
      <c r="C62" s="511"/>
      <c r="D62" s="511"/>
      <c r="E62" s="511"/>
      <c r="F62" s="511"/>
      <c r="G62" s="511"/>
      <c r="H62" s="512"/>
      <c r="I62" s="207"/>
      <c r="J62" s="207"/>
      <c r="K62" s="207"/>
      <c r="L62" s="207"/>
      <c r="M62" s="207"/>
      <c r="N62" s="501" t="s">
        <v>161</v>
      </c>
      <c r="O62" s="514" t="s">
        <v>159</v>
      </c>
      <c r="P62" s="516">
        <v>45888</v>
      </c>
      <c r="Q62" s="506"/>
      <c r="R62" s="506"/>
      <c r="S62" s="506"/>
      <c r="T62" s="506"/>
      <c r="U62" s="516">
        <v>45889</v>
      </c>
      <c r="V62" s="506"/>
      <c r="W62" s="506"/>
      <c r="X62" s="506"/>
      <c r="Y62" s="506"/>
      <c r="Z62" s="516">
        <v>45890</v>
      </c>
      <c r="AA62" s="506"/>
      <c r="AB62" s="506"/>
      <c r="AC62" s="506"/>
      <c r="AD62" s="506"/>
      <c r="AE62" s="516">
        <v>45891</v>
      </c>
      <c r="AF62" s="506"/>
      <c r="AG62" s="506"/>
      <c r="AH62" s="506"/>
      <c r="AI62" s="506"/>
      <c r="AJ62" s="516">
        <v>45892</v>
      </c>
      <c r="AK62" s="506"/>
      <c r="AL62" s="506"/>
      <c r="AM62" s="506"/>
      <c r="AN62" s="506"/>
      <c r="AO62" s="516">
        <v>45893</v>
      </c>
      <c r="AP62" s="506"/>
      <c r="AQ62" s="506"/>
      <c r="AR62" s="506"/>
      <c r="AS62" s="506"/>
      <c r="AT62" s="516">
        <v>45894</v>
      </c>
      <c r="AU62" s="506"/>
      <c r="AV62" s="506"/>
      <c r="AW62" s="506"/>
      <c r="AX62" s="506"/>
    </row>
    <row r="63" spans="2:50" ht="15.75" x14ac:dyDescent="0.2">
      <c r="B63" s="513"/>
      <c r="C63" s="513"/>
      <c r="D63" s="513"/>
      <c r="E63" s="513"/>
      <c r="F63" s="513"/>
      <c r="G63" s="513"/>
      <c r="H63" s="513"/>
      <c r="I63" s="207"/>
      <c r="J63" s="207"/>
      <c r="K63" s="207"/>
      <c r="L63" s="207"/>
      <c r="M63" s="207"/>
      <c r="N63" s="501"/>
      <c r="O63" s="515"/>
      <c r="P63" s="516" t="s">
        <v>163</v>
      </c>
      <c r="Q63" s="506"/>
      <c r="R63" s="506"/>
      <c r="S63" s="506"/>
      <c r="T63" s="506"/>
      <c r="U63" s="516" t="s">
        <v>164</v>
      </c>
      <c r="V63" s="506"/>
      <c r="W63" s="506"/>
      <c r="X63" s="506"/>
      <c r="Y63" s="506"/>
      <c r="Z63" s="516" t="s">
        <v>165</v>
      </c>
      <c r="AA63" s="506"/>
      <c r="AB63" s="506"/>
      <c r="AC63" s="506"/>
      <c r="AD63" s="506"/>
      <c r="AE63" s="516" t="s">
        <v>162</v>
      </c>
      <c r="AF63" s="506"/>
      <c r="AG63" s="506"/>
      <c r="AH63" s="506"/>
      <c r="AI63" s="506"/>
      <c r="AJ63" s="516" t="s">
        <v>166</v>
      </c>
      <c r="AK63" s="506"/>
      <c r="AL63" s="506"/>
      <c r="AM63" s="506"/>
      <c r="AN63" s="506"/>
      <c r="AO63" s="516" t="s">
        <v>167</v>
      </c>
      <c r="AP63" s="506"/>
      <c r="AQ63" s="506"/>
      <c r="AR63" s="506"/>
      <c r="AS63" s="506"/>
      <c r="AT63" s="516" t="s">
        <v>168</v>
      </c>
      <c r="AU63" s="506"/>
      <c r="AV63" s="506"/>
      <c r="AW63" s="506"/>
      <c r="AX63" s="506"/>
    </row>
    <row r="64" spans="2:50" x14ac:dyDescent="0.2">
      <c r="B64" s="501" t="s">
        <v>157</v>
      </c>
      <c r="C64" s="501" t="s">
        <v>149</v>
      </c>
      <c r="D64" s="501"/>
      <c r="E64" s="501" t="s">
        <v>151</v>
      </c>
      <c r="F64" s="501"/>
      <c r="G64" s="501"/>
      <c r="H64" s="502" t="s">
        <v>158</v>
      </c>
      <c r="I64" s="505" t="s">
        <v>227</v>
      </c>
      <c r="J64" s="505"/>
      <c r="K64" s="505"/>
      <c r="L64" s="505" t="s">
        <v>158</v>
      </c>
      <c r="M64" s="505" t="s">
        <v>170</v>
      </c>
      <c r="N64" s="501"/>
      <c r="O64" s="501" t="s">
        <v>160</v>
      </c>
      <c r="P64" s="497" t="s">
        <v>154</v>
      </c>
      <c r="Q64" s="498"/>
      <c r="R64" s="498"/>
      <c r="S64" s="499"/>
      <c r="T64" s="501" t="s">
        <v>158</v>
      </c>
      <c r="U64" s="497" t="s">
        <v>154</v>
      </c>
      <c r="V64" s="498"/>
      <c r="W64" s="498"/>
      <c r="X64" s="499"/>
      <c r="Y64" s="501" t="s">
        <v>158</v>
      </c>
      <c r="Z64" s="497" t="s">
        <v>154</v>
      </c>
      <c r="AA64" s="498"/>
      <c r="AB64" s="498"/>
      <c r="AC64" s="499"/>
      <c r="AD64" s="501" t="s">
        <v>158</v>
      </c>
      <c r="AE64" s="497" t="s">
        <v>154</v>
      </c>
      <c r="AF64" s="498"/>
      <c r="AG64" s="498"/>
      <c r="AH64" s="499"/>
      <c r="AI64" s="501" t="s">
        <v>158</v>
      </c>
      <c r="AJ64" s="497" t="s">
        <v>154</v>
      </c>
      <c r="AK64" s="498"/>
      <c r="AL64" s="498"/>
      <c r="AM64" s="499"/>
      <c r="AN64" s="501" t="s">
        <v>158</v>
      </c>
      <c r="AO64" s="497" t="s">
        <v>154</v>
      </c>
      <c r="AP64" s="498"/>
      <c r="AQ64" s="498"/>
      <c r="AR64" s="499"/>
      <c r="AS64" s="501" t="s">
        <v>158</v>
      </c>
      <c r="AT64" s="497" t="s">
        <v>154</v>
      </c>
      <c r="AU64" s="498"/>
      <c r="AV64" s="498"/>
      <c r="AW64" s="499"/>
      <c r="AX64" s="501" t="s">
        <v>158</v>
      </c>
    </row>
    <row r="65" spans="2:50" x14ac:dyDescent="0.2">
      <c r="B65" s="501"/>
      <c r="C65" s="501"/>
      <c r="D65" s="501"/>
      <c r="E65" s="501" t="s">
        <v>150</v>
      </c>
      <c r="F65" s="501"/>
      <c r="G65" s="501"/>
      <c r="H65" s="503"/>
      <c r="I65" s="505" t="s">
        <v>150</v>
      </c>
      <c r="J65" s="505"/>
      <c r="K65" s="505"/>
      <c r="L65" s="505"/>
      <c r="M65" s="505"/>
      <c r="N65" s="501"/>
      <c r="O65" s="501"/>
      <c r="P65" s="497" t="s">
        <v>155</v>
      </c>
      <c r="Q65" s="498"/>
      <c r="R65" s="498"/>
      <c r="S65" s="499"/>
      <c r="T65" s="501"/>
      <c r="U65" s="497" t="s">
        <v>155</v>
      </c>
      <c r="V65" s="498"/>
      <c r="W65" s="498"/>
      <c r="X65" s="499"/>
      <c r="Y65" s="501"/>
      <c r="Z65" s="497" t="s">
        <v>155</v>
      </c>
      <c r="AA65" s="498"/>
      <c r="AB65" s="498"/>
      <c r="AC65" s="499"/>
      <c r="AD65" s="501"/>
      <c r="AE65" s="497" t="s">
        <v>155</v>
      </c>
      <c r="AF65" s="498"/>
      <c r="AG65" s="498"/>
      <c r="AH65" s="499"/>
      <c r="AI65" s="501"/>
      <c r="AJ65" s="497" t="s">
        <v>155</v>
      </c>
      <c r="AK65" s="498"/>
      <c r="AL65" s="498"/>
      <c r="AM65" s="499"/>
      <c r="AN65" s="501"/>
      <c r="AO65" s="497" t="s">
        <v>155</v>
      </c>
      <c r="AP65" s="498"/>
      <c r="AQ65" s="498"/>
      <c r="AR65" s="499"/>
      <c r="AS65" s="501"/>
      <c r="AT65" s="497" t="s">
        <v>155</v>
      </c>
      <c r="AU65" s="498"/>
      <c r="AV65" s="498"/>
      <c r="AW65" s="499"/>
      <c r="AX65" s="501"/>
    </row>
    <row r="66" spans="2:50" x14ac:dyDescent="0.2">
      <c r="B66" s="501"/>
      <c r="C66" s="501"/>
      <c r="D66" s="501"/>
      <c r="E66" s="202" t="s">
        <v>152</v>
      </c>
      <c r="F66" s="202" t="s">
        <v>153</v>
      </c>
      <c r="G66" s="202" t="s">
        <v>156</v>
      </c>
      <c r="H66" s="504"/>
      <c r="I66" s="206" t="s">
        <v>152</v>
      </c>
      <c r="J66" s="206" t="s">
        <v>153</v>
      </c>
      <c r="K66" s="206" t="s">
        <v>156</v>
      </c>
      <c r="L66" s="505"/>
      <c r="M66" s="505"/>
      <c r="N66" s="501"/>
      <c r="O66" s="501"/>
      <c r="P66" s="202" t="s">
        <v>152</v>
      </c>
      <c r="Q66" s="202" t="s">
        <v>153</v>
      </c>
      <c r="R66" s="202" t="s">
        <v>156</v>
      </c>
      <c r="S66" s="202" t="s">
        <v>170</v>
      </c>
      <c r="T66" s="501"/>
      <c r="U66" s="202" t="s">
        <v>152</v>
      </c>
      <c r="V66" s="202" t="s">
        <v>153</v>
      </c>
      <c r="W66" s="202" t="s">
        <v>156</v>
      </c>
      <c r="X66" s="202" t="s">
        <v>170</v>
      </c>
      <c r="Y66" s="501"/>
      <c r="Z66" s="202" t="s">
        <v>152</v>
      </c>
      <c r="AA66" s="202" t="s">
        <v>153</v>
      </c>
      <c r="AB66" s="202" t="s">
        <v>156</v>
      </c>
      <c r="AC66" s="202" t="s">
        <v>170</v>
      </c>
      <c r="AD66" s="501"/>
      <c r="AE66" s="202" t="s">
        <v>152</v>
      </c>
      <c r="AF66" s="202" t="s">
        <v>153</v>
      </c>
      <c r="AG66" s="202" t="s">
        <v>156</v>
      </c>
      <c r="AH66" s="202" t="s">
        <v>170</v>
      </c>
      <c r="AI66" s="501"/>
      <c r="AJ66" s="202" t="s">
        <v>152</v>
      </c>
      <c r="AK66" s="202" t="s">
        <v>153</v>
      </c>
      <c r="AL66" s="202" t="s">
        <v>156</v>
      </c>
      <c r="AM66" s="202" t="s">
        <v>170</v>
      </c>
      <c r="AN66" s="501"/>
      <c r="AO66" s="202" t="s">
        <v>152</v>
      </c>
      <c r="AP66" s="202" t="s">
        <v>153</v>
      </c>
      <c r="AQ66" s="202" t="s">
        <v>156</v>
      </c>
      <c r="AR66" s="202" t="s">
        <v>170</v>
      </c>
      <c r="AS66" s="501"/>
      <c r="AT66" s="202" t="s">
        <v>152</v>
      </c>
      <c r="AU66" s="202" t="s">
        <v>153</v>
      </c>
      <c r="AV66" s="202" t="s">
        <v>156</v>
      </c>
      <c r="AW66" s="202" t="s">
        <v>170</v>
      </c>
      <c r="AX66" s="501"/>
    </row>
    <row r="67" spans="2:50" x14ac:dyDescent="0.2">
      <c r="B67" s="506" t="s">
        <v>140</v>
      </c>
      <c r="C67" s="201">
        <v>1</v>
      </c>
      <c r="D67" s="201"/>
      <c r="E67" s="201"/>
      <c r="F67" s="201"/>
      <c r="G67" s="201"/>
      <c r="H67" s="526" t="e">
        <f>AVERAGE(G67:G81)</f>
        <v>#DIV/0!</v>
      </c>
      <c r="I67" s="172" t="e">
        <f t="shared" ref="I67:K81" si="9">AVERAGE(P67,U67,Z67,AE67,AJ67,AO67,AT67)</f>
        <v>#DIV/0!</v>
      </c>
      <c r="J67" s="172" t="e">
        <f>AVERAGE(Q67,V67,AA67,AF67,AK67,AP67,AU67)</f>
        <v>#DIV/0!</v>
      </c>
      <c r="K67" s="173" t="e">
        <f>AVERAGE(R67,W67,AB67,AG67,AL67,AQ67,AV67)</f>
        <v>#DIV/0!</v>
      </c>
      <c r="L67" s="525" t="e">
        <f>AVERAGE(K67:K81)</f>
        <v>#DIV/0!</v>
      </c>
      <c r="M67" s="172" t="e">
        <f>RANK(K67, K$67:K$81)</f>
        <v>#DIV/0!</v>
      </c>
      <c r="N67" s="501"/>
      <c r="O67" s="501"/>
      <c r="P67" s="201"/>
      <c r="Q67" s="201"/>
      <c r="R67" s="201"/>
      <c r="S67" s="201"/>
      <c r="T67" s="506" t="e">
        <f>AVERAGE(R67:R81)</f>
        <v>#DIV/0!</v>
      </c>
      <c r="U67" s="201"/>
      <c r="V67" s="201"/>
      <c r="W67" s="201"/>
      <c r="X67" s="201"/>
      <c r="Y67" s="506" t="e">
        <f>AVERAGE(W67:W81)</f>
        <v>#DIV/0!</v>
      </c>
      <c r="Z67" s="201"/>
      <c r="AA67" s="201"/>
      <c r="AB67" s="201"/>
      <c r="AC67" s="201"/>
      <c r="AD67" s="506" t="e">
        <f>AVERAGE(AB67:AB81)</f>
        <v>#DIV/0!</v>
      </c>
      <c r="AE67" s="201"/>
      <c r="AF67" s="201"/>
      <c r="AG67" s="201"/>
      <c r="AH67" s="201"/>
      <c r="AI67" s="506" t="e">
        <f>AVERAGE(AG67:AG81)</f>
        <v>#DIV/0!</v>
      </c>
      <c r="AJ67" s="201"/>
      <c r="AK67" s="201"/>
      <c r="AL67" s="201"/>
      <c r="AM67" s="201"/>
      <c r="AN67" s="506" t="e">
        <f>AVERAGE(AL67:AL81)</f>
        <v>#DIV/0!</v>
      </c>
      <c r="AO67" s="201"/>
      <c r="AP67" s="201"/>
      <c r="AQ67" s="201"/>
      <c r="AR67" s="201"/>
      <c r="AS67" s="506" t="e">
        <f>AVERAGE(AQ67:AQ81)</f>
        <v>#DIV/0!</v>
      </c>
      <c r="AT67" s="201"/>
      <c r="AU67" s="201"/>
      <c r="AV67" s="201"/>
      <c r="AW67" s="201"/>
      <c r="AX67" s="506" t="e">
        <f>AVERAGE(AV67:AV81)</f>
        <v>#DIV/0!</v>
      </c>
    </row>
    <row r="68" spans="2:50" x14ac:dyDescent="0.2">
      <c r="B68" s="506"/>
      <c r="C68" s="201">
        <v>2</v>
      </c>
      <c r="D68" s="201"/>
      <c r="E68" s="201"/>
      <c r="F68" s="201"/>
      <c r="G68" s="201"/>
      <c r="H68" s="527"/>
      <c r="I68" s="172" t="e">
        <f t="shared" si="9"/>
        <v>#DIV/0!</v>
      </c>
      <c r="J68" s="172" t="e">
        <f t="shared" si="9"/>
        <v>#DIV/0!</v>
      </c>
      <c r="K68" s="173" t="e">
        <f t="shared" si="9"/>
        <v>#DIV/0!</v>
      </c>
      <c r="L68" s="525"/>
      <c r="M68" s="172" t="e">
        <f t="shared" ref="M68:M81" si="10">RANK(K68, K$67:K$81)</f>
        <v>#DIV/0!</v>
      </c>
      <c r="N68" s="501"/>
      <c r="O68" s="501"/>
      <c r="P68" s="201"/>
      <c r="Q68" s="201"/>
      <c r="R68" s="201"/>
      <c r="S68" s="201"/>
      <c r="T68" s="506"/>
      <c r="U68" s="201"/>
      <c r="V68" s="201"/>
      <c r="W68" s="201"/>
      <c r="X68" s="201"/>
      <c r="Y68" s="506"/>
      <c r="Z68" s="201"/>
      <c r="AA68" s="201"/>
      <c r="AB68" s="201"/>
      <c r="AC68" s="201"/>
      <c r="AD68" s="506"/>
      <c r="AE68" s="201"/>
      <c r="AF68" s="201"/>
      <c r="AG68" s="201"/>
      <c r="AH68" s="201"/>
      <c r="AI68" s="506"/>
      <c r="AJ68" s="201"/>
      <c r="AK68" s="201"/>
      <c r="AL68" s="201"/>
      <c r="AM68" s="201"/>
      <c r="AN68" s="506"/>
      <c r="AO68" s="201"/>
      <c r="AP68" s="201"/>
      <c r="AQ68" s="201"/>
      <c r="AR68" s="201"/>
      <c r="AS68" s="506"/>
      <c r="AT68" s="201"/>
      <c r="AU68" s="201"/>
      <c r="AV68" s="201"/>
      <c r="AW68" s="201"/>
      <c r="AX68" s="506"/>
    </row>
    <row r="69" spans="2:50" x14ac:dyDescent="0.2">
      <c r="B69" s="506"/>
      <c r="C69" s="201">
        <v>3</v>
      </c>
      <c r="D69" s="201"/>
      <c r="E69" s="201"/>
      <c r="F69" s="201"/>
      <c r="G69" s="201"/>
      <c r="H69" s="527"/>
      <c r="I69" s="172" t="e">
        <f t="shared" si="9"/>
        <v>#DIV/0!</v>
      </c>
      <c r="J69" s="172" t="e">
        <f t="shared" si="9"/>
        <v>#DIV/0!</v>
      </c>
      <c r="K69" s="173" t="e">
        <f t="shared" si="9"/>
        <v>#DIV/0!</v>
      </c>
      <c r="L69" s="525"/>
      <c r="M69" s="172" t="e">
        <f>RANK(K69, K$67:K$81)</f>
        <v>#DIV/0!</v>
      </c>
      <c r="N69" s="501"/>
      <c r="O69" s="501"/>
      <c r="P69" s="201"/>
      <c r="Q69" s="201"/>
      <c r="R69" s="201"/>
      <c r="S69" s="201"/>
      <c r="T69" s="506"/>
      <c r="U69" s="201"/>
      <c r="V69" s="201"/>
      <c r="W69" s="201"/>
      <c r="X69" s="201"/>
      <c r="Y69" s="506"/>
      <c r="Z69" s="201"/>
      <c r="AA69" s="201"/>
      <c r="AB69" s="201"/>
      <c r="AC69" s="201"/>
      <c r="AD69" s="506"/>
      <c r="AE69" s="201"/>
      <c r="AF69" s="201"/>
      <c r="AG69" s="201"/>
      <c r="AH69" s="201"/>
      <c r="AI69" s="506"/>
      <c r="AJ69" s="201"/>
      <c r="AK69" s="201"/>
      <c r="AL69" s="201"/>
      <c r="AM69" s="201"/>
      <c r="AN69" s="506"/>
      <c r="AO69" s="201"/>
      <c r="AP69" s="201"/>
      <c r="AQ69" s="201"/>
      <c r="AR69" s="201"/>
      <c r="AS69" s="506"/>
      <c r="AT69" s="201"/>
      <c r="AU69" s="201"/>
      <c r="AV69" s="201"/>
      <c r="AW69" s="201"/>
      <c r="AX69" s="506"/>
    </row>
    <row r="70" spans="2:50" x14ac:dyDescent="0.2">
      <c r="B70" s="506"/>
      <c r="C70" s="201">
        <v>4</v>
      </c>
      <c r="D70" s="201"/>
      <c r="E70" s="201"/>
      <c r="F70" s="201"/>
      <c r="G70" s="201"/>
      <c r="H70" s="527"/>
      <c r="I70" s="172" t="e">
        <f t="shared" si="9"/>
        <v>#DIV/0!</v>
      </c>
      <c r="J70" s="172" t="e">
        <f t="shared" si="9"/>
        <v>#DIV/0!</v>
      </c>
      <c r="K70" s="173" t="e">
        <f t="shared" si="9"/>
        <v>#DIV/0!</v>
      </c>
      <c r="L70" s="525"/>
      <c r="M70" s="172" t="e">
        <f t="shared" si="10"/>
        <v>#DIV/0!</v>
      </c>
      <c r="N70" s="501"/>
      <c r="O70" s="501"/>
      <c r="P70" s="201"/>
      <c r="Q70" s="201"/>
      <c r="R70" s="201"/>
      <c r="S70" s="201"/>
      <c r="T70" s="506"/>
      <c r="U70" s="201"/>
      <c r="V70" s="201"/>
      <c r="W70" s="201"/>
      <c r="X70" s="201"/>
      <c r="Y70" s="506"/>
      <c r="Z70" s="201"/>
      <c r="AA70" s="201"/>
      <c r="AB70" s="201"/>
      <c r="AC70" s="201"/>
      <c r="AD70" s="506"/>
      <c r="AE70" s="201"/>
      <c r="AF70" s="201"/>
      <c r="AG70" s="201"/>
      <c r="AH70" s="201"/>
      <c r="AI70" s="506"/>
      <c r="AJ70" s="201"/>
      <c r="AK70" s="201"/>
      <c r="AL70" s="201"/>
      <c r="AM70" s="201"/>
      <c r="AN70" s="506"/>
      <c r="AO70" s="201"/>
      <c r="AP70" s="201"/>
      <c r="AQ70" s="201"/>
      <c r="AR70" s="201"/>
      <c r="AS70" s="506"/>
      <c r="AT70" s="201"/>
      <c r="AU70" s="201"/>
      <c r="AV70" s="201"/>
      <c r="AW70" s="201"/>
      <c r="AX70" s="506"/>
    </row>
    <row r="71" spans="2:50" x14ac:dyDescent="0.2">
      <c r="B71" s="506"/>
      <c r="C71" s="201">
        <v>5</v>
      </c>
      <c r="D71" s="201"/>
      <c r="E71" s="201"/>
      <c r="F71" s="201"/>
      <c r="G71" s="201"/>
      <c r="H71" s="527"/>
      <c r="I71" s="172" t="e">
        <f t="shared" si="9"/>
        <v>#DIV/0!</v>
      </c>
      <c r="J71" s="172" t="e">
        <f t="shared" si="9"/>
        <v>#DIV/0!</v>
      </c>
      <c r="K71" s="173" t="e">
        <f t="shared" si="9"/>
        <v>#DIV/0!</v>
      </c>
      <c r="L71" s="525"/>
      <c r="M71" s="172" t="e">
        <f t="shared" si="10"/>
        <v>#DIV/0!</v>
      </c>
      <c r="N71" s="501"/>
      <c r="O71" s="501"/>
      <c r="P71" s="201"/>
      <c r="Q71" s="201"/>
      <c r="R71" s="201"/>
      <c r="S71" s="201"/>
      <c r="T71" s="506"/>
      <c r="U71" s="201"/>
      <c r="V71" s="201"/>
      <c r="W71" s="201"/>
      <c r="X71" s="201"/>
      <c r="Y71" s="506"/>
      <c r="Z71" s="201"/>
      <c r="AA71" s="201"/>
      <c r="AB71" s="201"/>
      <c r="AC71" s="201"/>
      <c r="AD71" s="506"/>
      <c r="AE71" s="201"/>
      <c r="AF71" s="201"/>
      <c r="AG71" s="201"/>
      <c r="AH71" s="201"/>
      <c r="AI71" s="506"/>
      <c r="AJ71" s="201"/>
      <c r="AK71" s="201"/>
      <c r="AL71" s="201"/>
      <c r="AM71" s="201"/>
      <c r="AN71" s="506"/>
      <c r="AO71" s="201"/>
      <c r="AP71" s="201"/>
      <c r="AQ71" s="201"/>
      <c r="AR71" s="201"/>
      <c r="AS71" s="506"/>
      <c r="AT71" s="201"/>
      <c r="AU71" s="201"/>
      <c r="AV71" s="201"/>
      <c r="AW71" s="201"/>
      <c r="AX71" s="506"/>
    </row>
    <row r="72" spans="2:50" x14ac:dyDescent="0.2">
      <c r="B72" s="506"/>
      <c r="C72" s="201">
        <v>6</v>
      </c>
      <c r="D72" s="201"/>
      <c r="E72" s="201"/>
      <c r="F72" s="201"/>
      <c r="G72" s="201"/>
      <c r="H72" s="527"/>
      <c r="I72" s="172" t="e">
        <f t="shared" si="9"/>
        <v>#DIV/0!</v>
      </c>
      <c r="J72" s="172" t="e">
        <f t="shared" si="9"/>
        <v>#DIV/0!</v>
      </c>
      <c r="K72" s="173" t="e">
        <f t="shared" si="9"/>
        <v>#DIV/0!</v>
      </c>
      <c r="L72" s="525"/>
      <c r="M72" s="172" t="e">
        <f t="shared" si="10"/>
        <v>#DIV/0!</v>
      </c>
      <c r="N72" s="501"/>
      <c r="O72" s="501"/>
      <c r="P72" s="201"/>
      <c r="Q72" s="201"/>
      <c r="R72" s="201"/>
      <c r="S72" s="201"/>
      <c r="T72" s="506"/>
      <c r="U72" s="201"/>
      <c r="V72" s="201"/>
      <c r="W72" s="201"/>
      <c r="X72" s="201"/>
      <c r="Y72" s="506"/>
      <c r="Z72" s="201"/>
      <c r="AA72" s="201"/>
      <c r="AB72" s="201"/>
      <c r="AC72" s="201"/>
      <c r="AD72" s="506"/>
      <c r="AE72" s="201"/>
      <c r="AF72" s="201"/>
      <c r="AG72" s="201"/>
      <c r="AH72" s="201"/>
      <c r="AI72" s="506"/>
      <c r="AJ72" s="201"/>
      <c r="AK72" s="201"/>
      <c r="AL72" s="201"/>
      <c r="AM72" s="201"/>
      <c r="AN72" s="506"/>
      <c r="AO72" s="201"/>
      <c r="AP72" s="201"/>
      <c r="AQ72" s="201"/>
      <c r="AR72" s="201"/>
      <c r="AS72" s="506"/>
      <c r="AT72" s="201"/>
      <c r="AU72" s="201"/>
      <c r="AV72" s="201"/>
      <c r="AW72" s="201"/>
      <c r="AX72" s="506"/>
    </row>
    <row r="73" spans="2:50" x14ac:dyDescent="0.2">
      <c r="B73" s="506"/>
      <c r="C73" s="201">
        <v>7</v>
      </c>
      <c r="D73" s="201"/>
      <c r="E73" s="201"/>
      <c r="F73" s="201"/>
      <c r="G73" s="201"/>
      <c r="H73" s="527"/>
      <c r="I73" s="172" t="e">
        <f t="shared" si="9"/>
        <v>#DIV/0!</v>
      </c>
      <c r="J73" s="172" t="e">
        <f t="shared" si="9"/>
        <v>#DIV/0!</v>
      </c>
      <c r="K73" s="173" t="e">
        <f t="shared" si="9"/>
        <v>#DIV/0!</v>
      </c>
      <c r="L73" s="525"/>
      <c r="M73" s="172" t="e">
        <f t="shared" si="10"/>
        <v>#DIV/0!</v>
      </c>
      <c r="N73" s="501"/>
      <c r="O73" s="501"/>
      <c r="P73" s="201"/>
      <c r="Q73" s="201"/>
      <c r="R73" s="201"/>
      <c r="S73" s="201"/>
      <c r="T73" s="506"/>
      <c r="U73" s="201"/>
      <c r="V73" s="201"/>
      <c r="W73" s="201"/>
      <c r="X73" s="201"/>
      <c r="Y73" s="506"/>
      <c r="Z73" s="201"/>
      <c r="AA73" s="201"/>
      <c r="AB73" s="201"/>
      <c r="AC73" s="201"/>
      <c r="AD73" s="506"/>
      <c r="AE73" s="201"/>
      <c r="AF73" s="201"/>
      <c r="AG73" s="201"/>
      <c r="AH73" s="201"/>
      <c r="AI73" s="506"/>
      <c r="AJ73" s="201"/>
      <c r="AK73" s="201"/>
      <c r="AL73" s="201"/>
      <c r="AM73" s="201"/>
      <c r="AN73" s="506"/>
      <c r="AO73" s="201"/>
      <c r="AP73" s="201"/>
      <c r="AQ73" s="201"/>
      <c r="AR73" s="201"/>
      <c r="AS73" s="506"/>
      <c r="AT73" s="201"/>
      <c r="AU73" s="201"/>
      <c r="AV73" s="201"/>
      <c r="AW73" s="201"/>
      <c r="AX73" s="506"/>
    </row>
    <row r="74" spans="2:50" x14ac:dyDescent="0.2">
      <c r="B74" s="506"/>
      <c r="C74" s="201">
        <v>8</v>
      </c>
      <c r="D74" s="201"/>
      <c r="E74" s="201"/>
      <c r="F74" s="201"/>
      <c r="G74" s="201"/>
      <c r="H74" s="527"/>
      <c r="I74" s="172" t="e">
        <f t="shared" si="9"/>
        <v>#DIV/0!</v>
      </c>
      <c r="J74" s="172" t="e">
        <f t="shared" si="9"/>
        <v>#DIV/0!</v>
      </c>
      <c r="K74" s="173" t="e">
        <f t="shared" si="9"/>
        <v>#DIV/0!</v>
      </c>
      <c r="L74" s="525"/>
      <c r="M74" s="172" t="e">
        <f t="shared" si="10"/>
        <v>#DIV/0!</v>
      </c>
      <c r="N74" s="501"/>
      <c r="O74" s="501"/>
      <c r="P74" s="201"/>
      <c r="Q74" s="201"/>
      <c r="R74" s="201"/>
      <c r="S74" s="201"/>
      <c r="T74" s="506"/>
      <c r="U74" s="201"/>
      <c r="V74" s="201"/>
      <c r="W74" s="201"/>
      <c r="X74" s="201"/>
      <c r="Y74" s="506"/>
      <c r="Z74" s="201"/>
      <c r="AA74" s="201"/>
      <c r="AB74" s="201"/>
      <c r="AC74" s="201"/>
      <c r="AD74" s="506"/>
      <c r="AE74" s="201"/>
      <c r="AF74" s="201"/>
      <c r="AG74" s="201"/>
      <c r="AH74" s="201"/>
      <c r="AI74" s="506"/>
      <c r="AJ74" s="201"/>
      <c r="AK74" s="201"/>
      <c r="AL74" s="201"/>
      <c r="AM74" s="201"/>
      <c r="AN74" s="506"/>
      <c r="AO74" s="201"/>
      <c r="AP74" s="201"/>
      <c r="AQ74" s="201"/>
      <c r="AR74" s="201"/>
      <c r="AS74" s="506"/>
      <c r="AT74" s="201"/>
      <c r="AU74" s="201"/>
      <c r="AV74" s="201"/>
      <c r="AW74" s="201"/>
      <c r="AX74" s="506"/>
    </row>
    <row r="75" spans="2:50" x14ac:dyDescent="0.2">
      <c r="B75" s="506"/>
      <c r="C75" s="201">
        <v>9</v>
      </c>
      <c r="D75" s="201"/>
      <c r="E75" s="201"/>
      <c r="F75" s="201"/>
      <c r="G75" s="201"/>
      <c r="H75" s="527"/>
      <c r="I75" s="172" t="e">
        <f t="shared" si="9"/>
        <v>#DIV/0!</v>
      </c>
      <c r="J75" s="172" t="e">
        <f t="shared" si="9"/>
        <v>#DIV/0!</v>
      </c>
      <c r="K75" s="173" t="e">
        <f t="shared" si="9"/>
        <v>#DIV/0!</v>
      </c>
      <c r="L75" s="525"/>
      <c r="M75" s="172" t="e">
        <f t="shared" si="10"/>
        <v>#DIV/0!</v>
      </c>
      <c r="N75" s="501"/>
      <c r="O75" s="501"/>
      <c r="P75" s="201"/>
      <c r="Q75" s="201"/>
      <c r="R75" s="201"/>
      <c r="S75" s="201"/>
      <c r="T75" s="506"/>
      <c r="U75" s="201"/>
      <c r="V75" s="201"/>
      <c r="W75" s="201"/>
      <c r="X75" s="201"/>
      <c r="Y75" s="506"/>
      <c r="Z75" s="201"/>
      <c r="AA75" s="201"/>
      <c r="AB75" s="201"/>
      <c r="AC75" s="201"/>
      <c r="AD75" s="506"/>
      <c r="AE75" s="201"/>
      <c r="AF75" s="201"/>
      <c r="AG75" s="201"/>
      <c r="AH75" s="201"/>
      <c r="AI75" s="506"/>
      <c r="AJ75" s="201"/>
      <c r="AK75" s="201"/>
      <c r="AL75" s="201"/>
      <c r="AM75" s="201"/>
      <c r="AN75" s="506"/>
      <c r="AO75" s="201"/>
      <c r="AP75" s="201"/>
      <c r="AQ75" s="201"/>
      <c r="AR75" s="201"/>
      <c r="AS75" s="506"/>
      <c r="AT75" s="201"/>
      <c r="AU75" s="201"/>
      <c r="AV75" s="201"/>
      <c r="AW75" s="201"/>
      <c r="AX75" s="506"/>
    </row>
    <row r="76" spans="2:50" x14ac:dyDescent="0.2">
      <c r="B76" s="506"/>
      <c r="C76" s="201">
        <v>10</v>
      </c>
      <c r="D76" s="201"/>
      <c r="E76" s="201"/>
      <c r="F76" s="201"/>
      <c r="G76" s="201"/>
      <c r="H76" s="527"/>
      <c r="I76" s="172" t="e">
        <f t="shared" si="9"/>
        <v>#DIV/0!</v>
      </c>
      <c r="J76" s="172" t="e">
        <f t="shared" si="9"/>
        <v>#DIV/0!</v>
      </c>
      <c r="K76" s="173" t="e">
        <f t="shared" si="9"/>
        <v>#DIV/0!</v>
      </c>
      <c r="L76" s="525"/>
      <c r="M76" s="172" t="e">
        <f t="shared" si="10"/>
        <v>#DIV/0!</v>
      </c>
      <c r="N76" s="501"/>
      <c r="O76" s="501"/>
      <c r="P76" s="201"/>
      <c r="Q76" s="201"/>
      <c r="R76" s="201"/>
      <c r="S76" s="201"/>
      <c r="T76" s="506"/>
      <c r="U76" s="201"/>
      <c r="V76" s="201"/>
      <c r="W76" s="201"/>
      <c r="X76" s="201"/>
      <c r="Y76" s="506"/>
      <c r="Z76" s="201"/>
      <c r="AA76" s="201"/>
      <c r="AB76" s="201"/>
      <c r="AC76" s="201"/>
      <c r="AD76" s="506"/>
      <c r="AE76" s="201"/>
      <c r="AF76" s="201"/>
      <c r="AG76" s="201"/>
      <c r="AH76" s="201"/>
      <c r="AI76" s="506"/>
      <c r="AJ76" s="201"/>
      <c r="AK76" s="201"/>
      <c r="AL76" s="201"/>
      <c r="AM76" s="201"/>
      <c r="AN76" s="506"/>
      <c r="AO76" s="201"/>
      <c r="AP76" s="201"/>
      <c r="AQ76" s="201"/>
      <c r="AR76" s="201"/>
      <c r="AS76" s="506"/>
      <c r="AT76" s="201"/>
      <c r="AU76" s="201"/>
      <c r="AV76" s="201"/>
      <c r="AW76" s="201"/>
      <c r="AX76" s="506"/>
    </row>
    <row r="77" spans="2:50" x14ac:dyDescent="0.2">
      <c r="B77" s="506"/>
      <c r="C77" s="201">
        <v>11</v>
      </c>
      <c r="D77" s="201"/>
      <c r="E77" s="201"/>
      <c r="F77" s="201"/>
      <c r="G77" s="201"/>
      <c r="H77" s="527"/>
      <c r="I77" s="172" t="e">
        <f t="shared" si="9"/>
        <v>#DIV/0!</v>
      </c>
      <c r="J77" s="172" t="e">
        <f t="shared" si="9"/>
        <v>#DIV/0!</v>
      </c>
      <c r="K77" s="173" t="e">
        <f t="shared" si="9"/>
        <v>#DIV/0!</v>
      </c>
      <c r="L77" s="525"/>
      <c r="M77" s="172" t="e">
        <f t="shared" si="10"/>
        <v>#DIV/0!</v>
      </c>
      <c r="N77" s="501"/>
      <c r="O77" s="501"/>
      <c r="P77" s="201"/>
      <c r="Q77" s="201"/>
      <c r="R77" s="201"/>
      <c r="S77" s="201"/>
      <c r="T77" s="506"/>
      <c r="U77" s="201"/>
      <c r="V77" s="201"/>
      <c r="W77" s="201"/>
      <c r="X77" s="201"/>
      <c r="Y77" s="506"/>
      <c r="Z77" s="201"/>
      <c r="AA77" s="201"/>
      <c r="AB77" s="201"/>
      <c r="AC77" s="201"/>
      <c r="AD77" s="506"/>
      <c r="AE77" s="201"/>
      <c r="AF77" s="201"/>
      <c r="AG77" s="201"/>
      <c r="AH77" s="201"/>
      <c r="AI77" s="506"/>
      <c r="AJ77" s="201"/>
      <c r="AK77" s="201"/>
      <c r="AL77" s="201"/>
      <c r="AM77" s="201"/>
      <c r="AN77" s="506"/>
      <c r="AO77" s="201"/>
      <c r="AP77" s="201"/>
      <c r="AQ77" s="201"/>
      <c r="AR77" s="201"/>
      <c r="AS77" s="506"/>
      <c r="AT77" s="201"/>
      <c r="AU77" s="201"/>
      <c r="AV77" s="201"/>
      <c r="AW77" s="201"/>
      <c r="AX77" s="506"/>
    </row>
    <row r="78" spans="2:50" x14ac:dyDescent="0.2">
      <c r="B78" s="506"/>
      <c r="C78" s="201">
        <v>12</v>
      </c>
      <c r="D78" s="201"/>
      <c r="E78" s="201"/>
      <c r="F78" s="201"/>
      <c r="G78" s="201"/>
      <c r="H78" s="527"/>
      <c r="I78" s="172" t="e">
        <f t="shared" si="9"/>
        <v>#DIV/0!</v>
      </c>
      <c r="J78" s="172" t="e">
        <f t="shared" si="9"/>
        <v>#DIV/0!</v>
      </c>
      <c r="K78" s="173" t="e">
        <f t="shared" si="9"/>
        <v>#DIV/0!</v>
      </c>
      <c r="L78" s="525"/>
      <c r="M78" s="172" t="e">
        <f t="shared" si="10"/>
        <v>#DIV/0!</v>
      </c>
      <c r="N78" s="501"/>
      <c r="O78" s="501"/>
      <c r="P78" s="201"/>
      <c r="Q78" s="201"/>
      <c r="R78" s="201"/>
      <c r="S78" s="201"/>
      <c r="T78" s="506"/>
      <c r="U78" s="201"/>
      <c r="V78" s="201"/>
      <c r="W78" s="201"/>
      <c r="X78" s="201"/>
      <c r="Y78" s="506"/>
      <c r="Z78" s="201"/>
      <c r="AA78" s="201"/>
      <c r="AB78" s="201"/>
      <c r="AC78" s="201"/>
      <c r="AD78" s="506"/>
      <c r="AE78" s="201"/>
      <c r="AF78" s="201"/>
      <c r="AG78" s="201"/>
      <c r="AH78" s="201"/>
      <c r="AI78" s="506"/>
      <c r="AJ78" s="201"/>
      <c r="AK78" s="201"/>
      <c r="AL78" s="201"/>
      <c r="AM78" s="201"/>
      <c r="AN78" s="506"/>
      <c r="AO78" s="201"/>
      <c r="AP78" s="201"/>
      <c r="AQ78" s="201"/>
      <c r="AR78" s="201"/>
      <c r="AS78" s="506"/>
      <c r="AT78" s="201"/>
      <c r="AU78" s="201"/>
      <c r="AV78" s="201"/>
      <c r="AW78" s="201"/>
      <c r="AX78" s="506"/>
    </row>
    <row r="79" spans="2:50" x14ac:dyDescent="0.2">
      <c r="B79" s="506"/>
      <c r="C79" s="201">
        <v>13</v>
      </c>
      <c r="D79" s="201"/>
      <c r="E79" s="201"/>
      <c r="F79" s="201"/>
      <c r="G79" s="201"/>
      <c r="H79" s="527"/>
      <c r="I79" s="172" t="e">
        <f t="shared" si="9"/>
        <v>#DIV/0!</v>
      </c>
      <c r="J79" s="172" t="e">
        <f t="shared" si="9"/>
        <v>#DIV/0!</v>
      </c>
      <c r="K79" s="173" t="e">
        <f t="shared" si="9"/>
        <v>#DIV/0!</v>
      </c>
      <c r="L79" s="525"/>
      <c r="M79" s="172" t="e">
        <f t="shared" si="10"/>
        <v>#DIV/0!</v>
      </c>
      <c r="N79" s="501"/>
      <c r="O79" s="501"/>
      <c r="P79" s="201"/>
      <c r="Q79" s="201"/>
      <c r="R79" s="201"/>
      <c r="S79" s="201"/>
      <c r="T79" s="506"/>
      <c r="U79" s="201"/>
      <c r="V79" s="201"/>
      <c r="W79" s="201"/>
      <c r="X79" s="201"/>
      <c r="Y79" s="506"/>
      <c r="Z79" s="201"/>
      <c r="AA79" s="201"/>
      <c r="AB79" s="201"/>
      <c r="AC79" s="201"/>
      <c r="AD79" s="506"/>
      <c r="AE79" s="201"/>
      <c r="AF79" s="201"/>
      <c r="AG79" s="201"/>
      <c r="AH79" s="201"/>
      <c r="AI79" s="506"/>
      <c r="AJ79" s="201"/>
      <c r="AK79" s="201"/>
      <c r="AL79" s="201"/>
      <c r="AM79" s="201"/>
      <c r="AN79" s="506"/>
      <c r="AO79" s="201"/>
      <c r="AP79" s="201"/>
      <c r="AQ79" s="201"/>
      <c r="AR79" s="201"/>
      <c r="AS79" s="506"/>
      <c r="AT79" s="201"/>
      <c r="AU79" s="201"/>
      <c r="AV79" s="201"/>
      <c r="AW79" s="201"/>
      <c r="AX79" s="506"/>
    </row>
    <row r="80" spans="2:50" x14ac:dyDescent="0.2">
      <c r="B80" s="506"/>
      <c r="C80" s="201">
        <v>14</v>
      </c>
      <c r="D80" s="201"/>
      <c r="E80" s="201"/>
      <c r="F80" s="201"/>
      <c r="G80" s="201"/>
      <c r="H80" s="527"/>
      <c r="I80" s="172" t="e">
        <f t="shared" si="9"/>
        <v>#DIV/0!</v>
      </c>
      <c r="J80" s="172" t="e">
        <f t="shared" si="9"/>
        <v>#DIV/0!</v>
      </c>
      <c r="K80" s="173" t="e">
        <f t="shared" si="9"/>
        <v>#DIV/0!</v>
      </c>
      <c r="L80" s="525"/>
      <c r="M80" s="172" t="e">
        <f t="shared" si="10"/>
        <v>#DIV/0!</v>
      </c>
      <c r="N80" s="501"/>
      <c r="O80" s="501"/>
      <c r="P80" s="201"/>
      <c r="Q80" s="201"/>
      <c r="R80" s="201"/>
      <c r="S80" s="201"/>
      <c r="T80" s="506"/>
      <c r="U80" s="201"/>
      <c r="V80" s="201"/>
      <c r="W80" s="201"/>
      <c r="X80" s="201"/>
      <c r="Y80" s="506"/>
      <c r="Z80" s="201"/>
      <c r="AA80" s="201"/>
      <c r="AB80" s="201"/>
      <c r="AC80" s="201"/>
      <c r="AD80" s="506"/>
      <c r="AE80" s="201"/>
      <c r="AF80" s="201"/>
      <c r="AG80" s="201"/>
      <c r="AH80" s="201"/>
      <c r="AI80" s="506"/>
      <c r="AJ80" s="201"/>
      <c r="AK80" s="201"/>
      <c r="AL80" s="201"/>
      <c r="AM80" s="201"/>
      <c r="AN80" s="506"/>
      <c r="AO80" s="201"/>
      <c r="AP80" s="201"/>
      <c r="AQ80" s="201"/>
      <c r="AR80" s="201"/>
      <c r="AS80" s="506"/>
      <c r="AT80" s="201"/>
      <c r="AU80" s="201"/>
      <c r="AV80" s="201"/>
      <c r="AW80" s="201"/>
      <c r="AX80" s="506"/>
    </row>
    <row r="81" spans="2:50" x14ac:dyDescent="0.2">
      <c r="B81" s="506"/>
      <c r="C81" s="201">
        <v>15</v>
      </c>
      <c r="D81" s="201"/>
      <c r="E81" s="201"/>
      <c r="F81" s="201"/>
      <c r="G81" s="201"/>
      <c r="H81" s="528"/>
      <c r="I81" s="172" t="e">
        <f t="shared" si="9"/>
        <v>#DIV/0!</v>
      </c>
      <c r="J81" s="172" t="e">
        <f t="shared" si="9"/>
        <v>#DIV/0!</v>
      </c>
      <c r="K81" s="173" t="e">
        <f t="shared" si="9"/>
        <v>#DIV/0!</v>
      </c>
      <c r="L81" s="525"/>
      <c r="M81" s="172" t="e">
        <f t="shared" si="10"/>
        <v>#DIV/0!</v>
      </c>
      <c r="N81" s="501"/>
      <c r="O81" s="501"/>
      <c r="P81" s="201"/>
      <c r="Q81" s="201"/>
      <c r="R81" s="201"/>
      <c r="S81" s="201"/>
      <c r="T81" s="506"/>
      <c r="U81" s="201"/>
      <c r="V81" s="201"/>
      <c r="W81" s="201"/>
      <c r="X81" s="201"/>
      <c r="Y81" s="506"/>
      <c r="Z81" s="201"/>
      <c r="AA81" s="201"/>
      <c r="AB81" s="201"/>
      <c r="AC81" s="201"/>
      <c r="AD81" s="506"/>
      <c r="AE81" s="201"/>
      <c r="AF81" s="201"/>
      <c r="AG81" s="201"/>
      <c r="AH81" s="201"/>
      <c r="AI81" s="506"/>
      <c r="AJ81" s="201"/>
      <c r="AK81" s="201"/>
      <c r="AL81" s="201"/>
      <c r="AM81" s="201"/>
      <c r="AN81" s="506"/>
      <c r="AO81" s="201"/>
      <c r="AP81" s="201"/>
      <c r="AQ81" s="201"/>
      <c r="AR81" s="201"/>
      <c r="AS81" s="506"/>
      <c r="AT81" s="201"/>
      <c r="AU81" s="201"/>
      <c r="AV81" s="201"/>
      <c r="AW81" s="201"/>
      <c r="AX81" s="506"/>
    </row>
    <row r="82" spans="2:50" ht="15.75" x14ac:dyDescent="0.2">
      <c r="B82" s="510" t="s">
        <v>169</v>
      </c>
      <c r="C82" s="511"/>
      <c r="D82" s="511"/>
      <c r="E82" s="511"/>
      <c r="F82" s="511"/>
      <c r="G82" s="511"/>
      <c r="H82" s="512"/>
      <c r="I82" s="207"/>
      <c r="J82" s="207"/>
      <c r="K82" s="207"/>
      <c r="L82" s="207"/>
      <c r="M82" s="207"/>
      <c r="N82" s="501" t="s">
        <v>161</v>
      </c>
      <c r="O82" s="514" t="s">
        <v>159</v>
      </c>
      <c r="P82" s="516">
        <v>45895</v>
      </c>
      <c r="Q82" s="506"/>
      <c r="R82" s="506"/>
      <c r="S82" s="506"/>
      <c r="T82" s="506"/>
      <c r="U82" s="516">
        <v>45896</v>
      </c>
      <c r="V82" s="506"/>
      <c r="W82" s="506"/>
      <c r="X82" s="506"/>
      <c r="Y82" s="506"/>
      <c r="Z82" s="516">
        <v>45897</v>
      </c>
      <c r="AA82" s="506"/>
      <c r="AB82" s="506"/>
      <c r="AC82" s="506"/>
      <c r="AD82" s="506"/>
      <c r="AE82" s="516">
        <v>45898</v>
      </c>
      <c r="AF82" s="506"/>
      <c r="AG82" s="506"/>
      <c r="AH82" s="506"/>
      <c r="AI82" s="506"/>
      <c r="AJ82" s="516">
        <v>45899</v>
      </c>
      <c r="AK82" s="506"/>
      <c r="AL82" s="506"/>
      <c r="AM82" s="506"/>
      <c r="AN82" s="506"/>
      <c r="AO82" s="516">
        <v>45900</v>
      </c>
      <c r="AP82" s="506"/>
      <c r="AQ82" s="506"/>
      <c r="AR82" s="506"/>
      <c r="AS82" s="506"/>
      <c r="AT82" s="516"/>
      <c r="AU82" s="506"/>
      <c r="AV82" s="506"/>
      <c r="AW82" s="506"/>
      <c r="AX82" s="506"/>
    </row>
    <row r="83" spans="2:50" ht="15.75" x14ac:dyDescent="0.2">
      <c r="B83" s="513"/>
      <c r="C83" s="513"/>
      <c r="D83" s="513"/>
      <c r="E83" s="513"/>
      <c r="F83" s="513"/>
      <c r="G83" s="513"/>
      <c r="H83" s="513"/>
      <c r="I83" s="207"/>
      <c r="J83" s="207"/>
      <c r="K83" s="207"/>
      <c r="L83" s="207"/>
      <c r="M83" s="207"/>
      <c r="N83" s="501"/>
      <c r="O83" s="515"/>
      <c r="P83" s="516" t="s">
        <v>163</v>
      </c>
      <c r="Q83" s="506"/>
      <c r="R83" s="506"/>
      <c r="S83" s="506"/>
      <c r="T83" s="506"/>
      <c r="U83" s="516" t="s">
        <v>164</v>
      </c>
      <c r="V83" s="506"/>
      <c r="W83" s="506"/>
      <c r="X83" s="506"/>
      <c r="Y83" s="506"/>
      <c r="Z83" s="516" t="s">
        <v>165</v>
      </c>
      <c r="AA83" s="506"/>
      <c r="AB83" s="506"/>
      <c r="AC83" s="506"/>
      <c r="AD83" s="506"/>
      <c r="AE83" s="516" t="s">
        <v>162</v>
      </c>
      <c r="AF83" s="506"/>
      <c r="AG83" s="506"/>
      <c r="AH83" s="506"/>
      <c r="AI83" s="506"/>
      <c r="AJ83" s="516" t="s">
        <v>166</v>
      </c>
      <c r="AK83" s="506"/>
      <c r="AL83" s="506"/>
      <c r="AM83" s="506"/>
      <c r="AN83" s="506"/>
      <c r="AO83" s="516" t="s">
        <v>167</v>
      </c>
      <c r="AP83" s="506"/>
      <c r="AQ83" s="506"/>
      <c r="AR83" s="506"/>
      <c r="AS83" s="506"/>
      <c r="AT83" s="516" t="s">
        <v>168</v>
      </c>
      <c r="AU83" s="506"/>
      <c r="AV83" s="506"/>
      <c r="AW83" s="506"/>
      <c r="AX83" s="506"/>
    </row>
    <row r="84" spans="2:50" x14ac:dyDescent="0.2">
      <c r="B84" s="501" t="s">
        <v>157</v>
      </c>
      <c r="C84" s="501" t="s">
        <v>149</v>
      </c>
      <c r="D84" s="501"/>
      <c r="E84" s="501" t="s">
        <v>151</v>
      </c>
      <c r="F84" s="501"/>
      <c r="G84" s="501"/>
      <c r="H84" s="502" t="s">
        <v>158</v>
      </c>
      <c r="I84" s="505" t="s">
        <v>227</v>
      </c>
      <c r="J84" s="505"/>
      <c r="K84" s="505"/>
      <c r="L84" s="505" t="s">
        <v>158</v>
      </c>
      <c r="M84" s="505" t="s">
        <v>170</v>
      </c>
      <c r="N84" s="501"/>
      <c r="O84" s="501" t="s">
        <v>160</v>
      </c>
      <c r="P84" s="497" t="s">
        <v>154</v>
      </c>
      <c r="Q84" s="498"/>
      <c r="R84" s="498"/>
      <c r="S84" s="499"/>
      <c r="T84" s="501" t="s">
        <v>158</v>
      </c>
      <c r="U84" s="497" t="s">
        <v>154</v>
      </c>
      <c r="V84" s="498"/>
      <c r="W84" s="498"/>
      <c r="X84" s="499"/>
      <c r="Y84" s="501" t="s">
        <v>158</v>
      </c>
      <c r="Z84" s="497" t="s">
        <v>154</v>
      </c>
      <c r="AA84" s="498"/>
      <c r="AB84" s="498"/>
      <c r="AC84" s="499"/>
      <c r="AD84" s="501" t="s">
        <v>158</v>
      </c>
      <c r="AE84" s="497" t="s">
        <v>154</v>
      </c>
      <c r="AF84" s="498"/>
      <c r="AG84" s="498"/>
      <c r="AH84" s="499"/>
      <c r="AI84" s="501" t="s">
        <v>158</v>
      </c>
      <c r="AJ84" s="497" t="s">
        <v>154</v>
      </c>
      <c r="AK84" s="498"/>
      <c r="AL84" s="498"/>
      <c r="AM84" s="499"/>
      <c r="AN84" s="501" t="s">
        <v>158</v>
      </c>
      <c r="AO84" s="497" t="s">
        <v>154</v>
      </c>
      <c r="AP84" s="498"/>
      <c r="AQ84" s="498"/>
      <c r="AR84" s="499"/>
      <c r="AS84" s="501" t="s">
        <v>158</v>
      </c>
      <c r="AT84" s="497" t="s">
        <v>154</v>
      </c>
      <c r="AU84" s="498"/>
      <c r="AV84" s="498"/>
      <c r="AW84" s="499"/>
      <c r="AX84" s="501" t="s">
        <v>158</v>
      </c>
    </row>
    <row r="85" spans="2:50" x14ac:dyDescent="0.2">
      <c r="B85" s="501"/>
      <c r="C85" s="501"/>
      <c r="D85" s="501"/>
      <c r="E85" s="501" t="s">
        <v>150</v>
      </c>
      <c r="F85" s="501"/>
      <c r="G85" s="501"/>
      <c r="H85" s="503"/>
      <c r="I85" s="505" t="s">
        <v>150</v>
      </c>
      <c r="J85" s="505"/>
      <c r="K85" s="505"/>
      <c r="L85" s="505"/>
      <c r="M85" s="505"/>
      <c r="N85" s="501"/>
      <c r="O85" s="501"/>
      <c r="P85" s="497" t="s">
        <v>155</v>
      </c>
      <c r="Q85" s="498"/>
      <c r="R85" s="498"/>
      <c r="S85" s="499"/>
      <c r="T85" s="501"/>
      <c r="U85" s="497" t="s">
        <v>155</v>
      </c>
      <c r="V85" s="498"/>
      <c r="W85" s="498"/>
      <c r="X85" s="499"/>
      <c r="Y85" s="501"/>
      <c r="Z85" s="497" t="s">
        <v>155</v>
      </c>
      <c r="AA85" s="498"/>
      <c r="AB85" s="498"/>
      <c r="AC85" s="499"/>
      <c r="AD85" s="501"/>
      <c r="AE85" s="497" t="s">
        <v>155</v>
      </c>
      <c r="AF85" s="498"/>
      <c r="AG85" s="498"/>
      <c r="AH85" s="499"/>
      <c r="AI85" s="501"/>
      <c r="AJ85" s="497" t="s">
        <v>155</v>
      </c>
      <c r="AK85" s="498"/>
      <c r="AL85" s="498"/>
      <c r="AM85" s="499"/>
      <c r="AN85" s="501"/>
      <c r="AO85" s="497" t="s">
        <v>155</v>
      </c>
      <c r="AP85" s="498"/>
      <c r="AQ85" s="498"/>
      <c r="AR85" s="499"/>
      <c r="AS85" s="501"/>
      <c r="AT85" s="497" t="s">
        <v>155</v>
      </c>
      <c r="AU85" s="498"/>
      <c r="AV85" s="498"/>
      <c r="AW85" s="499"/>
      <c r="AX85" s="501"/>
    </row>
    <row r="86" spans="2:50" x14ac:dyDescent="0.2">
      <c r="B86" s="501"/>
      <c r="C86" s="501"/>
      <c r="D86" s="501"/>
      <c r="E86" s="202" t="s">
        <v>152</v>
      </c>
      <c r="F86" s="202" t="s">
        <v>153</v>
      </c>
      <c r="G86" s="202" t="s">
        <v>156</v>
      </c>
      <c r="H86" s="504"/>
      <c r="I86" s="206" t="s">
        <v>152</v>
      </c>
      <c r="J86" s="206" t="s">
        <v>153</v>
      </c>
      <c r="K86" s="206" t="s">
        <v>156</v>
      </c>
      <c r="L86" s="505"/>
      <c r="M86" s="505"/>
      <c r="N86" s="501"/>
      <c r="O86" s="501"/>
      <c r="P86" s="202" t="s">
        <v>152</v>
      </c>
      <c r="Q86" s="202" t="s">
        <v>153</v>
      </c>
      <c r="R86" s="202" t="s">
        <v>156</v>
      </c>
      <c r="S86" s="202" t="s">
        <v>170</v>
      </c>
      <c r="T86" s="501"/>
      <c r="U86" s="202" t="s">
        <v>152</v>
      </c>
      <c r="V86" s="202" t="s">
        <v>153</v>
      </c>
      <c r="W86" s="202" t="s">
        <v>156</v>
      </c>
      <c r="X86" s="202" t="s">
        <v>170</v>
      </c>
      <c r="Y86" s="501"/>
      <c r="Z86" s="202" t="s">
        <v>152</v>
      </c>
      <c r="AA86" s="202" t="s">
        <v>153</v>
      </c>
      <c r="AB86" s="202" t="s">
        <v>156</v>
      </c>
      <c r="AC86" s="202" t="s">
        <v>170</v>
      </c>
      <c r="AD86" s="501"/>
      <c r="AE86" s="202" t="s">
        <v>152</v>
      </c>
      <c r="AF86" s="202" t="s">
        <v>153</v>
      </c>
      <c r="AG86" s="202" t="s">
        <v>156</v>
      </c>
      <c r="AH86" s="202" t="s">
        <v>170</v>
      </c>
      <c r="AI86" s="501"/>
      <c r="AJ86" s="202" t="s">
        <v>152</v>
      </c>
      <c r="AK86" s="202" t="s">
        <v>153</v>
      </c>
      <c r="AL86" s="202" t="s">
        <v>156</v>
      </c>
      <c r="AM86" s="202" t="s">
        <v>170</v>
      </c>
      <c r="AN86" s="501"/>
      <c r="AO86" s="202" t="s">
        <v>152</v>
      </c>
      <c r="AP86" s="202" t="s">
        <v>153</v>
      </c>
      <c r="AQ86" s="202" t="s">
        <v>156</v>
      </c>
      <c r="AR86" s="202" t="s">
        <v>170</v>
      </c>
      <c r="AS86" s="501"/>
      <c r="AT86" s="202" t="s">
        <v>152</v>
      </c>
      <c r="AU86" s="202" t="s">
        <v>153</v>
      </c>
      <c r="AV86" s="202" t="s">
        <v>156</v>
      </c>
      <c r="AW86" s="202" t="s">
        <v>170</v>
      </c>
      <c r="AX86" s="501"/>
    </row>
    <row r="87" spans="2:50" x14ac:dyDescent="0.2">
      <c r="B87" s="506" t="s">
        <v>140</v>
      </c>
      <c r="C87" s="201">
        <v>1</v>
      </c>
      <c r="D87" s="201"/>
      <c r="E87" s="201"/>
      <c r="F87" s="201"/>
      <c r="G87" s="201"/>
      <c r="H87" s="526" t="e">
        <f>AVERAGE(G87:G101)</f>
        <v>#DIV/0!</v>
      </c>
      <c r="I87" s="172" t="e">
        <f t="shared" ref="I87:K101" si="11">AVERAGE(P87,U87,Z87,AE87,AJ87,AO87,AT87)</f>
        <v>#DIV/0!</v>
      </c>
      <c r="J87" s="172" t="e">
        <f>AVERAGE(Q87,V87,AA87,AF87,AK87,AP87,AU87)</f>
        <v>#DIV/0!</v>
      </c>
      <c r="K87" s="173" t="e">
        <f>AVERAGE(R87,W87,AB87,AG87,AL87,AQ87,AV87)</f>
        <v>#DIV/0!</v>
      </c>
      <c r="L87" s="525" t="e">
        <f>AVERAGE(K87:K101)</f>
        <v>#DIV/0!</v>
      </c>
      <c r="M87" s="172" t="e">
        <f>RANK(K87, K$87:K$101)</f>
        <v>#DIV/0!</v>
      </c>
      <c r="N87" s="501"/>
      <c r="O87" s="501"/>
      <c r="P87" s="201"/>
      <c r="Q87" s="201"/>
      <c r="R87" s="201"/>
      <c r="S87" s="201"/>
      <c r="T87" s="506" t="e">
        <f>AVERAGE(R87:R101)</f>
        <v>#DIV/0!</v>
      </c>
      <c r="U87" s="201"/>
      <c r="V87" s="201"/>
      <c r="W87" s="201"/>
      <c r="X87" s="201"/>
      <c r="Y87" s="506" t="e">
        <f>AVERAGE(W87:W101)</f>
        <v>#DIV/0!</v>
      </c>
      <c r="Z87" s="201"/>
      <c r="AA87" s="201"/>
      <c r="AB87" s="201"/>
      <c r="AC87" s="201"/>
      <c r="AD87" s="506" t="e">
        <f>AVERAGE(AB87:AB101)</f>
        <v>#DIV/0!</v>
      </c>
      <c r="AE87" s="201"/>
      <c r="AF87" s="201"/>
      <c r="AG87" s="201"/>
      <c r="AH87" s="201"/>
      <c r="AI87" s="506" t="e">
        <f>AVERAGE(AG87:AG101)</f>
        <v>#DIV/0!</v>
      </c>
      <c r="AJ87" s="201"/>
      <c r="AK87" s="201"/>
      <c r="AL87" s="201"/>
      <c r="AM87" s="201"/>
      <c r="AN87" s="506" t="e">
        <f>AVERAGE(AL87:AL101)</f>
        <v>#DIV/0!</v>
      </c>
      <c r="AO87" s="201"/>
      <c r="AP87" s="201"/>
      <c r="AQ87" s="201"/>
      <c r="AR87" s="201"/>
      <c r="AS87" s="506" t="e">
        <f>AVERAGE(AQ87:AQ101)</f>
        <v>#DIV/0!</v>
      </c>
      <c r="AT87" s="201"/>
      <c r="AU87" s="201"/>
      <c r="AV87" s="201"/>
      <c r="AW87" s="201"/>
      <c r="AX87" s="506" t="e">
        <f>AVERAGE(AV87:AV101)</f>
        <v>#DIV/0!</v>
      </c>
    </row>
    <row r="88" spans="2:50" x14ac:dyDescent="0.2">
      <c r="B88" s="506"/>
      <c r="C88" s="201">
        <v>2</v>
      </c>
      <c r="D88" s="201"/>
      <c r="E88" s="201"/>
      <c r="F88" s="201"/>
      <c r="G88" s="201"/>
      <c r="H88" s="527"/>
      <c r="I88" s="172" t="e">
        <f t="shared" si="11"/>
        <v>#DIV/0!</v>
      </c>
      <c r="J88" s="172" t="e">
        <f t="shared" si="11"/>
        <v>#DIV/0!</v>
      </c>
      <c r="K88" s="173" t="e">
        <f t="shared" si="11"/>
        <v>#DIV/0!</v>
      </c>
      <c r="L88" s="525"/>
      <c r="M88" s="172" t="e">
        <f t="shared" ref="M88:M101" si="12">RANK(K88, K$87:K$101)</f>
        <v>#DIV/0!</v>
      </c>
      <c r="N88" s="501"/>
      <c r="O88" s="501"/>
      <c r="P88" s="201"/>
      <c r="Q88" s="201"/>
      <c r="R88" s="201"/>
      <c r="S88" s="201"/>
      <c r="T88" s="506"/>
      <c r="U88" s="201"/>
      <c r="V88" s="201"/>
      <c r="W88" s="201"/>
      <c r="X88" s="201"/>
      <c r="Y88" s="506"/>
      <c r="Z88" s="201"/>
      <c r="AA88" s="201"/>
      <c r="AB88" s="201"/>
      <c r="AC88" s="201"/>
      <c r="AD88" s="506"/>
      <c r="AE88" s="201"/>
      <c r="AF88" s="201"/>
      <c r="AG88" s="201"/>
      <c r="AH88" s="201"/>
      <c r="AI88" s="506"/>
      <c r="AJ88" s="201"/>
      <c r="AK88" s="201"/>
      <c r="AL88" s="201"/>
      <c r="AM88" s="201"/>
      <c r="AN88" s="506"/>
      <c r="AO88" s="201"/>
      <c r="AP88" s="201"/>
      <c r="AQ88" s="201"/>
      <c r="AR88" s="201"/>
      <c r="AS88" s="506"/>
      <c r="AT88" s="201"/>
      <c r="AU88" s="201"/>
      <c r="AV88" s="201"/>
      <c r="AW88" s="201"/>
      <c r="AX88" s="506"/>
    </row>
    <row r="89" spans="2:50" x14ac:dyDescent="0.2">
      <c r="B89" s="506"/>
      <c r="C89" s="201">
        <v>3</v>
      </c>
      <c r="D89" s="201"/>
      <c r="E89" s="201"/>
      <c r="F89" s="201"/>
      <c r="G89" s="201"/>
      <c r="H89" s="527"/>
      <c r="I89" s="172" t="e">
        <f t="shared" si="11"/>
        <v>#DIV/0!</v>
      </c>
      <c r="J89" s="172" t="e">
        <f t="shared" si="11"/>
        <v>#DIV/0!</v>
      </c>
      <c r="K89" s="173" t="e">
        <f t="shared" si="11"/>
        <v>#DIV/0!</v>
      </c>
      <c r="L89" s="525"/>
      <c r="M89" s="172" t="e">
        <f t="shared" si="12"/>
        <v>#DIV/0!</v>
      </c>
      <c r="N89" s="501"/>
      <c r="O89" s="501"/>
      <c r="P89" s="201"/>
      <c r="Q89" s="201"/>
      <c r="R89" s="201"/>
      <c r="S89" s="201"/>
      <c r="T89" s="506"/>
      <c r="U89" s="201"/>
      <c r="V89" s="201"/>
      <c r="W89" s="201"/>
      <c r="X89" s="201"/>
      <c r="Y89" s="506"/>
      <c r="Z89" s="201"/>
      <c r="AA89" s="201"/>
      <c r="AB89" s="201"/>
      <c r="AC89" s="201"/>
      <c r="AD89" s="506"/>
      <c r="AE89" s="201"/>
      <c r="AF89" s="201"/>
      <c r="AG89" s="201"/>
      <c r="AH89" s="201"/>
      <c r="AI89" s="506"/>
      <c r="AJ89" s="201"/>
      <c r="AK89" s="201"/>
      <c r="AL89" s="201"/>
      <c r="AM89" s="201"/>
      <c r="AN89" s="506"/>
      <c r="AO89" s="201"/>
      <c r="AP89" s="201"/>
      <c r="AQ89" s="201"/>
      <c r="AR89" s="201"/>
      <c r="AS89" s="506"/>
      <c r="AT89" s="201"/>
      <c r="AU89" s="201"/>
      <c r="AV89" s="201"/>
      <c r="AW89" s="201"/>
      <c r="AX89" s="506"/>
    </row>
    <row r="90" spans="2:50" x14ac:dyDescent="0.2">
      <c r="B90" s="506"/>
      <c r="C90" s="201">
        <v>4</v>
      </c>
      <c r="D90" s="201"/>
      <c r="E90" s="201"/>
      <c r="F90" s="201"/>
      <c r="G90" s="201"/>
      <c r="H90" s="527"/>
      <c r="I90" s="172" t="e">
        <f t="shared" si="11"/>
        <v>#DIV/0!</v>
      </c>
      <c r="J90" s="172" t="e">
        <f t="shared" si="11"/>
        <v>#DIV/0!</v>
      </c>
      <c r="K90" s="173" t="e">
        <f t="shared" si="11"/>
        <v>#DIV/0!</v>
      </c>
      <c r="L90" s="525"/>
      <c r="M90" s="172" t="e">
        <f t="shared" si="12"/>
        <v>#DIV/0!</v>
      </c>
      <c r="N90" s="501"/>
      <c r="O90" s="501"/>
      <c r="P90" s="201"/>
      <c r="Q90" s="201"/>
      <c r="R90" s="201"/>
      <c r="S90" s="201"/>
      <c r="T90" s="506"/>
      <c r="U90" s="201"/>
      <c r="V90" s="201"/>
      <c r="W90" s="201"/>
      <c r="X90" s="201"/>
      <c r="Y90" s="506"/>
      <c r="Z90" s="201"/>
      <c r="AA90" s="201"/>
      <c r="AB90" s="201"/>
      <c r="AC90" s="201"/>
      <c r="AD90" s="506"/>
      <c r="AE90" s="201"/>
      <c r="AF90" s="201"/>
      <c r="AG90" s="201"/>
      <c r="AH90" s="201"/>
      <c r="AI90" s="506"/>
      <c r="AJ90" s="201"/>
      <c r="AK90" s="201"/>
      <c r="AL90" s="201"/>
      <c r="AM90" s="201"/>
      <c r="AN90" s="506"/>
      <c r="AO90" s="201"/>
      <c r="AP90" s="201"/>
      <c r="AQ90" s="201"/>
      <c r="AR90" s="201"/>
      <c r="AS90" s="506"/>
      <c r="AT90" s="201"/>
      <c r="AU90" s="201"/>
      <c r="AV90" s="201"/>
      <c r="AW90" s="201"/>
      <c r="AX90" s="506"/>
    </row>
    <row r="91" spans="2:50" x14ac:dyDescent="0.2">
      <c r="B91" s="506"/>
      <c r="C91" s="201">
        <v>5</v>
      </c>
      <c r="D91" s="201"/>
      <c r="E91" s="201"/>
      <c r="F91" s="201"/>
      <c r="G91" s="201"/>
      <c r="H91" s="527"/>
      <c r="I91" s="172" t="e">
        <f t="shared" si="11"/>
        <v>#DIV/0!</v>
      </c>
      <c r="J91" s="172" t="e">
        <f t="shared" si="11"/>
        <v>#DIV/0!</v>
      </c>
      <c r="K91" s="173" t="e">
        <f t="shared" si="11"/>
        <v>#DIV/0!</v>
      </c>
      <c r="L91" s="525"/>
      <c r="M91" s="172" t="e">
        <f t="shared" si="12"/>
        <v>#DIV/0!</v>
      </c>
      <c r="N91" s="501"/>
      <c r="O91" s="501"/>
      <c r="P91" s="201"/>
      <c r="Q91" s="201"/>
      <c r="R91" s="201"/>
      <c r="S91" s="201"/>
      <c r="T91" s="506"/>
      <c r="U91" s="201"/>
      <c r="V91" s="201"/>
      <c r="W91" s="201"/>
      <c r="X91" s="201"/>
      <c r="Y91" s="506"/>
      <c r="Z91" s="201"/>
      <c r="AA91" s="201"/>
      <c r="AB91" s="201"/>
      <c r="AC91" s="201"/>
      <c r="AD91" s="506"/>
      <c r="AE91" s="201"/>
      <c r="AF91" s="201"/>
      <c r="AG91" s="201"/>
      <c r="AH91" s="201"/>
      <c r="AI91" s="506"/>
      <c r="AJ91" s="201"/>
      <c r="AK91" s="201"/>
      <c r="AL91" s="201"/>
      <c r="AM91" s="201"/>
      <c r="AN91" s="506"/>
      <c r="AO91" s="201"/>
      <c r="AP91" s="201"/>
      <c r="AQ91" s="201"/>
      <c r="AR91" s="201"/>
      <c r="AS91" s="506"/>
      <c r="AT91" s="201"/>
      <c r="AU91" s="201"/>
      <c r="AV91" s="201"/>
      <c r="AW91" s="201"/>
      <c r="AX91" s="506"/>
    </row>
    <row r="92" spans="2:50" x14ac:dyDescent="0.2">
      <c r="B92" s="506"/>
      <c r="C92" s="201">
        <v>6</v>
      </c>
      <c r="D92" s="201"/>
      <c r="E92" s="201"/>
      <c r="F92" s="201"/>
      <c r="G92" s="201"/>
      <c r="H92" s="527"/>
      <c r="I92" s="172" t="e">
        <f t="shared" si="11"/>
        <v>#DIV/0!</v>
      </c>
      <c r="J92" s="172" t="e">
        <f t="shared" si="11"/>
        <v>#DIV/0!</v>
      </c>
      <c r="K92" s="173" t="e">
        <f t="shared" si="11"/>
        <v>#DIV/0!</v>
      </c>
      <c r="L92" s="525"/>
      <c r="M92" s="172" t="e">
        <f t="shared" si="12"/>
        <v>#DIV/0!</v>
      </c>
      <c r="N92" s="501"/>
      <c r="O92" s="501"/>
      <c r="P92" s="201"/>
      <c r="Q92" s="201"/>
      <c r="R92" s="201"/>
      <c r="S92" s="201"/>
      <c r="T92" s="506"/>
      <c r="U92" s="201"/>
      <c r="V92" s="201"/>
      <c r="W92" s="201"/>
      <c r="X92" s="201"/>
      <c r="Y92" s="506"/>
      <c r="Z92" s="201"/>
      <c r="AA92" s="201"/>
      <c r="AB92" s="201"/>
      <c r="AC92" s="201"/>
      <c r="AD92" s="506"/>
      <c r="AE92" s="201"/>
      <c r="AF92" s="201"/>
      <c r="AG92" s="201"/>
      <c r="AH92" s="201"/>
      <c r="AI92" s="506"/>
      <c r="AJ92" s="201"/>
      <c r="AK92" s="201"/>
      <c r="AL92" s="201"/>
      <c r="AM92" s="201"/>
      <c r="AN92" s="506"/>
      <c r="AO92" s="201"/>
      <c r="AP92" s="201"/>
      <c r="AQ92" s="201"/>
      <c r="AR92" s="201"/>
      <c r="AS92" s="506"/>
      <c r="AT92" s="201"/>
      <c r="AU92" s="201"/>
      <c r="AV92" s="201"/>
      <c r="AW92" s="201"/>
      <c r="AX92" s="506"/>
    </row>
    <row r="93" spans="2:50" x14ac:dyDescent="0.2">
      <c r="B93" s="506"/>
      <c r="C93" s="201">
        <v>7</v>
      </c>
      <c r="D93" s="201"/>
      <c r="E93" s="201"/>
      <c r="F93" s="201"/>
      <c r="G93" s="201"/>
      <c r="H93" s="527"/>
      <c r="I93" s="172" t="e">
        <f t="shared" si="11"/>
        <v>#DIV/0!</v>
      </c>
      <c r="J93" s="172" t="e">
        <f t="shared" si="11"/>
        <v>#DIV/0!</v>
      </c>
      <c r="K93" s="173" t="e">
        <f t="shared" si="11"/>
        <v>#DIV/0!</v>
      </c>
      <c r="L93" s="525"/>
      <c r="M93" s="172" t="e">
        <f t="shared" si="12"/>
        <v>#DIV/0!</v>
      </c>
      <c r="N93" s="501"/>
      <c r="O93" s="501"/>
      <c r="P93" s="201"/>
      <c r="Q93" s="201"/>
      <c r="R93" s="201"/>
      <c r="S93" s="201"/>
      <c r="T93" s="506"/>
      <c r="U93" s="201"/>
      <c r="V93" s="201"/>
      <c r="W93" s="201"/>
      <c r="X93" s="201"/>
      <c r="Y93" s="506"/>
      <c r="Z93" s="201"/>
      <c r="AA93" s="201"/>
      <c r="AB93" s="201"/>
      <c r="AC93" s="201"/>
      <c r="AD93" s="506"/>
      <c r="AE93" s="201"/>
      <c r="AF93" s="201"/>
      <c r="AG93" s="201"/>
      <c r="AH93" s="201"/>
      <c r="AI93" s="506"/>
      <c r="AJ93" s="201"/>
      <c r="AK93" s="201"/>
      <c r="AL93" s="201"/>
      <c r="AM93" s="201"/>
      <c r="AN93" s="506"/>
      <c r="AO93" s="201"/>
      <c r="AP93" s="201"/>
      <c r="AQ93" s="201"/>
      <c r="AR93" s="201"/>
      <c r="AS93" s="506"/>
      <c r="AT93" s="201"/>
      <c r="AU93" s="201"/>
      <c r="AV93" s="201"/>
      <c r="AW93" s="201"/>
      <c r="AX93" s="506"/>
    </row>
    <row r="94" spans="2:50" x14ac:dyDescent="0.2">
      <c r="B94" s="506"/>
      <c r="C94" s="201">
        <v>8</v>
      </c>
      <c r="D94" s="201"/>
      <c r="E94" s="201"/>
      <c r="F94" s="201"/>
      <c r="G94" s="201"/>
      <c r="H94" s="527"/>
      <c r="I94" s="172" t="e">
        <f t="shared" si="11"/>
        <v>#DIV/0!</v>
      </c>
      <c r="J94" s="172" t="e">
        <f t="shared" si="11"/>
        <v>#DIV/0!</v>
      </c>
      <c r="K94" s="173" t="e">
        <f t="shared" si="11"/>
        <v>#DIV/0!</v>
      </c>
      <c r="L94" s="525"/>
      <c r="M94" s="172" t="e">
        <f t="shared" si="12"/>
        <v>#DIV/0!</v>
      </c>
      <c r="N94" s="501"/>
      <c r="O94" s="501"/>
      <c r="P94" s="201"/>
      <c r="Q94" s="201"/>
      <c r="R94" s="201"/>
      <c r="S94" s="201"/>
      <c r="T94" s="506"/>
      <c r="U94" s="201"/>
      <c r="V94" s="201"/>
      <c r="W94" s="201"/>
      <c r="X94" s="201"/>
      <c r="Y94" s="506"/>
      <c r="Z94" s="201"/>
      <c r="AA94" s="201"/>
      <c r="AB94" s="201"/>
      <c r="AC94" s="201"/>
      <c r="AD94" s="506"/>
      <c r="AE94" s="201"/>
      <c r="AF94" s="201"/>
      <c r="AG94" s="201"/>
      <c r="AH94" s="201"/>
      <c r="AI94" s="506"/>
      <c r="AJ94" s="201"/>
      <c r="AK94" s="201"/>
      <c r="AL94" s="201"/>
      <c r="AM94" s="201"/>
      <c r="AN94" s="506"/>
      <c r="AO94" s="201"/>
      <c r="AP94" s="201"/>
      <c r="AQ94" s="201"/>
      <c r="AR94" s="201"/>
      <c r="AS94" s="506"/>
      <c r="AT94" s="201"/>
      <c r="AU94" s="201"/>
      <c r="AV94" s="201"/>
      <c r="AW94" s="201"/>
      <c r="AX94" s="506"/>
    </row>
    <row r="95" spans="2:50" x14ac:dyDescent="0.2">
      <c r="B95" s="506"/>
      <c r="C95" s="201">
        <v>9</v>
      </c>
      <c r="D95" s="201"/>
      <c r="E95" s="201"/>
      <c r="F95" s="201"/>
      <c r="G95" s="201"/>
      <c r="H95" s="527"/>
      <c r="I95" s="172" t="e">
        <f t="shared" si="11"/>
        <v>#DIV/0!</v>
      </c>
      <c r="J95" s="172" t="e">
        <f t="shared" si="11"/>
        <v>#DIV/0!</v>
      </c>
      <c r="K95" s="173" t="e">
        <f t="shared" si="11"/>
        <v>#DIV/0!</v>
      </c>
      <c r="L95" s="525"/>
      <c r="M95" s="172" t="e">
        <f t="shared" si="12"/>
        <v>#DIV/0!</v>
      </c>
      <c r="N95" s="501"/>
      <c r="O95" s="501"/>
      <c r="P95" s="201"/>
      <c r="Q95" s="201"/>
      <c r="R95" s="201"/>
      <c r="S95" s="201"/>
      <c r="T95" s="506"/>
      <c r="U95" s="201"/>
      <c r="V95" s="201"/>
      <c r="W95" s="201"/>
      <c r="X95" s="201"/>
      <c r="Y95" s="506"/>
      <c r="Z95" s="201"/>
      <c r="AA95" s="201"/>
      <c r="AB95" s="201"/>
      <c r="AC95" s="201"/>
      <c r="AD95" s="506"/>
      <c r="AE95" s="201"/>
      <c r="AF95" s="201"/>
      <c r="AG95" s="201"/>
      <c r="AH95" s="201"/>
      <c r="AI95" s="506"/>
      <c r="AJ95" s="201"/>
      <c r="AK95" s="201"/>
      <c r="AL95" s="201"/>
      <c r="AM95" s="201"/>
      <c r="AN95" s="506"/>
      <c r="AO95" s="201"/>
      <c r="AP95" s="201"/>
      <c r="AQ95" s="201"/>
      <c r="AR95" s="201"/>
      <c r="AS95" s="506"/>
      <c r="AT95" s="201"/>
      <c r="AU95" s="201"/>
      <c r="AV95" s="201"/>
      <c r="AW95" s="201"/>
      <c r="AX95" s="506"/>
    </row>
    <row r="96" spans="2:50" x14ac:dyDescent="0.2">
      <c r="B96" s="506"/>
      <c r="C96" s="201">
        <v>10</v>
      </c>
      <c r="D96" s="201"/>
      <c r="E96" s="201"/>
      <c r="F96" s="201"/>
      <c r="G96" s="201"/>
      <c r="H96" s="527"/>
      <c r="I96" s="172" t="e">
        <f t="shared" si="11"/>
        <v>#DIV/0!</v>
      </c>
      <c r="J96" s="172" t="e">
        <f t="shared" si="11"/>
        <v>#DIV/0!</v>
      </c>
      <c r="K96" s="173" t="e">
        <f t="shared" si="11"/>
        <v>#DIV/0!</v>
      </c>
      <c r="L96" s="525"/>
      <c r="M96" s="172" t="e">
        <f t="shared" si="12"/>
        <v>#DIV/0!</v>
      </c>
      <c r="N96" s="501"/>
      <c r="O96" s="501"/>
      <c r="P96" s="201"/>
      <c r="Q96" s="201"/>
      <c r="R96" s="201"/>
      <c r="S96" s="201"/>
      <c r="T96" s="506"/>
      <c r="U96" s="201"/>
      <c r="V96" s="201"/>
      <c r="W96" s="201"/>
      <c r="X96" s="201"/>
      <c r="Y96" s="506"/>
      <c r="Z96" s="201"/>
      <c r="AA96" s="201"/>
      <c r="AB96" s="201"/>
      <c r="AC96" s="201"/>
      <c r="AD96" s="506"/>
      <c r="AE96" s="201"/>
      <c r="AF96" s="201"/>
      <c r="AG96" s="201"/>
      <c r="AH96" s="201"/>
      <c r="AI96" s="506"/>
      <c r="AJ96" s="201"/>
      <c r="AK96" s="201"/>
      <c r="AL96" s="201"/>
      <c r="AM96" s="201"/>
      <c r="AN96" s="506"/>
      <c r="AO96" s="201"/>
      <c r="AP96" s="201"/>
      <c r="AQ96" s="201"/>
      <c r="AR96" s="201"/>
      <c r="AS96" s="506"/>
      <c r="AT96" s="201"/>
      <c r="AU96" s="201"/>
      <c r="AV96" s="201"/>
      <c r="AW96" s="201"/>
      <c r="AX96" s="506"/>
    </row>
    <row r="97" spans="2:50" x14ac:dyDescent="0.2">
      <c r="B97" s="506"/>
      <c r="C97" s="201">
        <v>11</v>
      </c>
      <c r="D97" s="201"/>
      <c r="E97" s="201"/>
      <c r="F97" s="201"/>
      <c r="G97" s="201"/>
      <c r="H97" s="527"/>
      <c r="I97" s="172" t="e">
        <f t="shared" si="11"/>
        <v>#DIV/0!</v>
      </c>
      <c r="J97" s="172" t="e">
        <f t="shared" si="11"/>
        <v>#DIV/0!</v>
      </c>
      <c r="K97" s="173" t="e">
        <f t="shared" si="11"/>
        <v>#DIV/0!</v>
      </c>
      <c r="L97" s="525"/>
      <c r="M97" s="172" t="e">
        <f t="shared" si="12"/>
        <v>#DIV/0!</v>
      </c>
      <c r="N97" s="501"/>
      <c r="O97" s="501"/>
      <c r="P97" s="201"/>
      <c r="Q97" s="201"/>
      <c r="R97" s="201"/>
      <c r="S97" s="201"/>
      <c r="T97" s="506"/>
      <c r="U97" s="201"/>
      <c r="V97" s="201"/>
      <c r="W97" s="201"/>
      <c r="X97" s="201"/>
      <c r="Y97" s="506"/>
      <c r="Z97" s="201"/>
      <c r="AA97" s="201"/>
      <c r="AB97" s="201"/>
      <c r="AC97" s="201"/>
      <c r="AD97" s="506"/>
      <c r="AE97" s="201"/>
      <c r="AF97" s="201"/>
      <c r="AG97" s="201"/>
      <c r="AH97" s="201"/>
      <c r="AI97" s="506"/>
      <c r="AJ97" s="201"/>
      <c r="AK97" s="201"/>
      <c r="AL97" s="201"/>
      <c r="AM97" s="201"/>
      <c r="AN97" s="506"/>
      <c r="AO97" s="201"/>
      <c r="AP97" s="201"/>
      <c r="AQ97" s="201"/>
      <c r="AR97" s="201"/>
      <c r="AS97" s="506"/>
      <c r="AT97" s="201"/>
      <c r="AU97" s="201"/>
      <c r="AV97" s="201"/>
      <c r="AW97" s="201"/>
      <c r="AX97" s="506"/>
    </row>
    <row r="98" spans="2:50" x14ac:dyDescent="0.2">
      <c r="B98" s="506"/>
      <c r="C98" s="201">
        <v>12</v>
      </c>
      <c r="D98" s="201"/>
      <c r="E98" s="201"/>
      <c r="F98" s="201"/>
      <c r="G98" s="201"/>
      <c r="H98" s="527"/>
      <c r="I98" s="172" t="e">
        <f t="shared" si="11"/>
        <v>#DIV/0!</v>
      </c>
      <c r="J98" s="172" t="e">
        <f t="shared" si="11"/>
        <v>#DIV/0!</v>
      </c>
      <c r="K98" s="173" t="e">
        <f t="shared" si="11"/>
        <v>#DIV/0!</v>
      </c>
      <c r="L98" s="525"/>
      <c r="M98" s="172" t="e">
        <f t="shared" si="12"/>
        <v>#DIV/0!</v>
      </c>
      <c r="N98" s="501"/>
      <c r="O98" s="501"/>
      <c r="P98" s="201"/>
      <c r="Q98" s="201"/>
      <c r="R98" s="201"/>
      <c r="S98" s="201"/>
      <c r="T98" s="506"/>
      <c r="U98" s="201"/>
      <c r="V98" s="201"/>
      <c r="W98" s="201"/>
      <c r="X98" s="201"/>
      <c r="Y98" s="506"/>
      <c r="Z98" s="201"/>
      <c r="AA98" s="201"/>
      <c r="AB98" s="201"/>
      <c r="AC98" s="201"/>
      <c r="AD98" s="506"/>
      <c r="AE98" s="201"/>
      <c r="AF98" s="201"/>
      <c r="AG98" s="201"/>
      <c r="AH98" s="201"/>
      <c r="AI98" s="506"/>
      <c r="AJ98" s="201"/>
      <c r="AK98" s="201"/>
      <c r="AL98" s="201"/>
      <c r="AM98" s="201"/>
      <c r="AN98" s="506"/>
      <c r="AO98" s="201"/>
      <c r="AP98" s="201"/>
      <c r="AQ98" s="201"/>
      <c r="AR98" s="201"/>
      <c r="AS98" s="506"/>
      <c r="AT98" s="201"/>
      <c r="AU98" s="201"/>
      <c r="AV98" s="201"/>
      <c r="AW98" s="201"/>
      <c r="AX98" s="506"/>
    </row>
    <row r="99" spans="2:50" x14ac:dyDescent="0.2">
      <c r="B99" s="506"/>
      <c r="C99" s="201">
        <v>13</v>
      </c>
      <c r="D99" s="201"/>
      <c r="E99" s="201"/>
      <c r="F99" s="201"/>
      <c r="G99" s="201"/>
      <c r="H99" s="527"/>
      <c r="I99" s="172" t="e">
        <f t="shared" si="11"/>
        <v>#DIV/0!</v>
      </c>
      <c r="J99" s="172" t="e">
        <f t="shared" si="11"/>
        <v>#DIV/0!</v>
      </c>
      <c r="K99" s="173" t="e">
        <f t="shared" si="11"/>
        <v>#DIV/0!</v>
      </c>
      <c r="L99" s="525"/>
      <c r="M99" s="172" t="e">
        <f t="shared" si="12"/>
        <v>#DIV/0!</v>
      </c>
      <c r="N99" s="501"/>
      <c r="O99" s="501"/>
      <c r="P99" s="201"/>
      <c r="Q99" s="201"/>
      <c r="R99" s="201"/>
      <c r="S99" s="201"/>
      <c r="T99" s="506"/>
      <c r="U99" s="201"/>
      <c r="V99" s="201"/>
      <c r="W99" s="201"/>
      <c r="X99" s="201"/>
      <c r="Y99" s="506"/>
      <c r="Z99" s="201"/>
      <c r="AA99" s="201"/>
      <c r="AB99" s="201"/>
      <c r="AC99" s="201"/>
      <c r="AD99" s="506"/>
      <c r="AE99" s="201"/>
      <c r="AF99" s="201"/>
      <c r="AG99" s="201"/>
      <c r="AH99" s="201"/>
      <c r="AI99" s="506"/>
      <c r="AJ99" s="201"/>
      <c r="AK99" s="201"/>
      <c r="AL99" s="201"/>
      <c r="AM99" s="201"/>
      <c r="AN99" s="506"/>
      <c r="AO99" s="201"/>
      <c r="AP99" s="201"/>
      <c r="AQ99" s="201"/>
      <c r="AR99" s="201"/>
      <c r="AS99" s="506"/>
      <c r="AT99" s="201"/>
      <c r="AU99" s="201"/>
      <c r="AV99" s="201"/>
      <c r="AW99" s="201"/>
      <c r="AX99" s="506"/>
    </row>
    <row r="100" spans="2:50" x14ac:dyDescent="0.2">
      <c r="B100" s="506"/>
      <c r="C100" s="201">
        <v>14</v>
      </c>
      <c r="D100" s="201"/>
      <c r="E100" s="201"/>
      <c r="F100" s="201"/>
      <c r="G100" s="201"/>
      <c r="H100" s="527"/>
      <c r="I100" s="172" t="e">
        <f t="shared" si="11"/>
        <v>#DIV/0!</v>
      </c>
      <c r="J100" s="172" t="e">
        <f t="shared" si="11"/>
        <v>#DIV/0!</v>
      </c>
      <c r="K100" s="173" t="e">
        <f t="shared" si="11"/>
        <v>#DIV/0!</v>
      </c>
      <c r="L100" s="525"/>
      <c r="M100" s="172" t="e">
        <f t="shared" si="12"/>
        <v>#DIV/0!</v>
      </c>
      <c r="N100" s="501"/>
      <c r="O100" s="501"/>
      <c r="P100" s="201"/>
      <c r="Q100" s="201"/>
      <c r="R100" s="201"/>
      <c r="S100" s="201"/>
      <c r="T100" s="506"/>
      <c r="U100" s="201"/>
      <c r="V100" s="201"/>
      <c r="W100" s="201"/>
      <c r="X100" s="201"/>
      <c r="Y100" s="506"/>
      <c r="Z100" s="201"/>
      <c r="AA100" s="201"/>
      <c r="AB100" s="201"/>
      <c r="AC100" s="201"/>
      <c r="AD100" s="506"/>
      <c r="AE100" s="201"/>
      <c r="AF100" s="201"/>
      <c r="AG100" s="201"/>
      <c r="AH100" s="201"/>
      <c r="AI100" s="506"/>
      <c r="AJ100" s="201"/>
      <c r="AK100" s="201"/>
      <c r="AL100" s="201"/>
      <c r="AM100" s="201"/>
      <c r="AN100" s="506"/>
      <c r="AO100" s="201"/>
      <c r="AP100" s="201"/>
      <c r="AQ100" s="201"/>
      <c r="AR100" s="201"/>
      <c r="AS100" s="506"/>
      <c r="AT100" s="201"/>
      <c r="AU100" s="201"/>
      <c r="AV100" s="201"/>
      <c r="AW100" s="201"/>
      <c r="AX100" s="506"/>
    </row>
    <row r="101" spans="2:50" x14ac:dyDescent="0.2">
      <c r="B101" s="506"/>
      <c r="C101" s="201">
        <v>15</v>
      </c>
      <c r="D101" s="201"/>
      <c r="E101" s="201"/>
      <c r="F101" s="201"/>
      <c r="G101" s="201"/>
      <c r="H101" s="528"/>
      <c r="I101" s="172" t="e">
        <f t="shared" si="11"/>
        <v>#DIV/0!</v>
      </c>
      <c r="J101" s="172" t="e">
        <f t="shared" si="11"/>
        <v>#DIV/0!</v>
      </c>
      <c r="K101" s="173" t="e">
        <f t="shared" si="11"/>
        <v>#DIV/0!</v>
      </c>
      <c r="L101" s="525"/>
      <c r="M101" s="172" t="e">
        <f t="shared" si="12"/>
        <v>#DIV/0!</v>
      </c>
      <c r="N101" s="501"/>
      <c r="O101" s="501"/>
      <c r="P101" s="201"/>
      <c r="Q101" s="201"/>
      <c r="R101" s="201"/>
      <c r="S101" s="201"/>
      <c r="T101" s="506"/>
      <c r="U101" s="201"/>
      <c r="V101" s="201"/>
      <c r="W101" s="201"/>
      <c r="X101" s="201"/>
      <c r="Y101" s="506"/>
      <c r="Z101" s="201"/>
      <c r="AA101" s="201"/>
      <c r="AB101" s="201"/>
      <c r="AC101" s="201"/>
      <c r="AD101" s="506"/>
      <c r="AE101" s="201"/>
      <c r="AF101" s="201"/>
      <c r="AG101" s="201"/>
      <c r="AH101" s="201"/>
      <c r="AI101" s="506"/>
      <c r="AJ101" s="201"/>
      <c r="AK101" s="201"/>
      <c r="AL101" s="201"/>
      <c r="AM101" s="201"/>
      <c r="AN101" s="506"/>
      <c r="AO101" s="201"/>
      <c r="AP101" s="201"/>
      <c r="AQ101" s="201"/>
      <c r="AR101" s="201"/>
      <c r="AS101" s="506"/>
      <c r="AT101" s="201"/>
      <c r="AU101" s="201"/>
      <c r="AV101" s="201"/>
      <c r="AW101" s="201"/>
      <c r="AX101" s="506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281"/>
  <sheetViews>
    <sheetView topLeftCell="A236" zoomScaleNormal="100" workbookViewId="0">
      <selection activeCell="D284" sqref="D284"/>
    </sheetView>
  </sheetViews>
  <sheetFormatPr defaultColWidth="8.85546875" defaultRowHeight="12.75" x14ac:dyDescent="0.2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 x14ac:dyDescent="0.2">
      <c r="A1" s="72"/>
      <c r="B1" s="259" t="s">
        <v>327</v>
      </c>
      <c r="C1" s="260" t="e">
        <f>AVERAGE(L187,L207,L227,L247,L267)</f>
        <v>#DIV/0!</v>
      </c>
    </row>
    <row r="2" spans="1:50" ht="15.75" hidden="1" x14ac:dyDescent="0.2">
      <c r="A2" s="77"/>
      <c r="B2" s="510" t="s">
        <v>169</v>
      </c>
      <c r="C2" s="511"/>
      <c r="D2" s="511"/>
      <c r="E2" s="511"/>
      <c r="F2" s="511"/>
      <c r="G2" s="511"/>
      <c r="H2" s="512"/>
      <c r="I2" s="349"/>
      <c r="J2" s="349"/>
      <c r="K2" s="349"/>
      <c r="L2" s="349"/>
      <c r="M2" s="204"/>
      <c r="N2" s="514" t="s">
        <v>161</v>
      </c>
      <c r="O2" s="514" t="s">
        <v>106</v>
      </c>
      <c r="P2" s="516"/>
      <c r="Q2" s="506"/>
      <c r="R2" s="506"/>
      <c r="S2" s="506"/>
      <c r="T2" s="506"/>
      <c r="U2" s="516"/>
      <c r="V2" s="506"/>
      <c r="W2" s="506"/>
      <c r="X2" s="506"/>
      <c r="Y2" s="506"/>
      <c r="Z2" s="516"/>
      <c r="AA2" s="506"/>
      <c r="AB2" s="506"/>
      <c r="AC2" s="506"/>
      <c r="AD2" s="506"/>
      <c r="AE2" s="516">
        <v>45870</v>
      </c>
      <c r="AF2" s="506"/>
      <c r="AG2" s="506"/>
      <c r="AH2" s="506"/>
      <c r="AI2" s="506"/>
      <c r="AJ2" s="516">
        <v>45871</v>
      </c>
      <c r="AK2" s="506"/>
      <c r="AL2" s="506"/>
      <c r="AM2" s="506"/>
      <c r="AN2" s="506"/>
      <c r="AO2" s="516">
        <v>45872</v>
      </c>
      <c r="AP2" s="506"/>
      <c r="AQ2" s="506"/>
      <c r="AR2" s="506"/>
      <c r="AS2" s="506"/>
      <c r="AT2" s="516">
        <v>45873</v>
      </c>
      <c r="AU2" s="506"/>
      <c r="AV2" s="506"/>
      <c r="AW2" s="506"/>
      <c r="AX2" s="506"/>
    </row>
    <row r="3" spans="1:50" ht="15.75" hidden="1" x14ac:dyDescent="0.2">
      <c r="A3" s="77"/>
      <c r="B3" s="513"/>
      <c r="C3" s="513"/>
      <c r="D3" s="513"/>
      <c r="E3" s="513"/>
      <c r="F3" s="513"/>
      <c r="G3" s="513"/>
      <c r="H3" s="513"/>
      <c r="I3" s="350"/>
      <c r="J3" s="350"/>
      <c r="K3" s="350"/>
      <c r="L3" s="350"/>
      <c r="M3" s="205"/>
      <c r="N3" s="515"/>
      <c r="O3" s="515"/>
      <c r="P3" s="516" t="s">
        <v>120</v>
      </c>
      <c r="Q3" s="506"/>
      <c r="R3" s="506"/>
      <c r="S3" s="506"/>
      <c r="T3" s="506"/>
      <c r="U3" s="516" t="s">
        <v>114</v>
      </c>
      <c r="V3" s="506"/>
      <c r="W3" s="506"/>
      <c r="X3" s="506"/>
      <c r="Y3" s="506"/>
      <c r="Z3" s="516" t="s">
        <v>115</v>
      </c>
      <c r="AA3" s="506"/>
      <c r="AB3" s="506"/>
      <c r="AC3" s="506"/>
      <c r="AD3" s="506"/>
      <c r="AE3" s="516" t="s">
        <v>116</v>
      </c>
      <c r="AF3" s="506"/>
      <c r="AG3" s="506"/>
      <c r="AH3" s="506"/>
      <c r="AI3" s="506"/>
      <c r="AJ3" s="516" t="s">
        <v>117</v>
      </c>
      <c r="AK3" s="506"/>
      <c r="AL3" s="506"/>
      <c r="AM3" s="506"/>
      <c r="AN3" s="506"/>
      <c r="AO3" s="516" t="s">
        <v>118</v>
      </c>
      <c r="AP3" s="506"/>
      <c r="AQ3" s="506"/>
      <c r="AR3" s="506"/>
      <c r="AS3" s="506"/>
      <c r="AT3" s="516" t="s">
        <v>119</v>
      </c>
      <c r="AU3" s="506"/>
      <c r="AV3" s="506"/>
      <c r="AW3" s="506"/>
      <c r="AX3" s="506"/>
    </row>
    <row r="4" spans="1:50" ht="14.25" hidden="1" x14ac:dyDescent="0.2">
      <c r="A4" s="77"/>
      <c r="B4" s="501" t="s">
        <v>157</v>
      </c>
      <c r="C4" s="501" t="s">
        <v>149</v>
      </c>
      <c r="D4" s="501"/>
      <c r="E4" s="501" t="s">
        <v>151</v>
      </c>
      <c r="F4" s="501"/>
      <c r="G4" s="501"/>
      <c r="H4" s="502" t="s">
        <v>158</v>
      </c>
      <c r="I4" s="505" t="s">
        <v>227</v>
      </c>
      <c r="J4" s="505"/>
      <c r="K4" s="505"/>
      <c r="L4" s="517" t="s">
        <v>158</v>
      </c>
      <c r="M4" s="522" t="s">
        <v>170</v>
      </c>
      <c r="N4" s="501"/>
      <c r="O4" s="501" t="s">
        <v>160</v>
      </c>
      <c r="P4" s="497" t="s">
        <v>154</v>
      </c>
      <c r="Q4" s="498"/>
      <c r="R4" s="498"/>
      <c r="S4" s="499"/>
      <c r="T4" s="501" t="s">
        <v>158</v>
      </c>
      <c r="U4" s="497" t="s">
        <v>154</v>
      </c>
      <c r="V4" s="498"/>
      <c r="W4" s="498"/>
      <c r="X4" s="499"/>
      <c r="Y4" s="501" t="s">
        <v>158</v>
      </c>
      <c r="Z4" s="497" t="s">
        <v>154</v>
      </c>
      <c r="AA4" s="498"/>
      <c r="AB4" s="498"/>
      <c r="AC4" s="499"/>
      <c r="AD4" s="501" t="s">
        <v>158</v>
      </c>
      <c r="AE4" s="497" t="s">
        <v>154</v>
      </c>
      <c r="AF4" s="498"/>
      <c r="AG4" s="498"/>
      <c r="AH4" s="499"/>
      <c r="AI4" s="501" t="s">
        <v>158</v>
      </c>
      <c r="AJ4" s="497" t="s">
        <v>154</v>
      </c>
      <c r="AK4" s="498"/>
      <c r="AL4" s="498"/>
      <c r="AM4" s="499"/>
      <c r="AN4" s="501" t="s">
        <v>158</v>
      </c>
      <c r="AO4" s="497" t="s">
        <v>154</v>
      </c>
      <c r="AP4" s="498"/>
      <c r="AQ4" s="498"/>
      <c r="AR4" s="499"/>
      <c r="AS4" s="501" t="s">
        <v>158</v>
      </c>
      <c r="AT4" s="497" t="s">
        <v>154</v>
      </c>
      <c r="AU4" s="498"/>
      <c r="AV4" s="498"/>
      <c r="AW4" s="499"/>
      <c r="AX4" s="501" t="s">
        <v>158</v>
      </c>
    </row>
    <row r="5" spans="1:50" ht="14.25" hidden="1" x14ac:dyDescent="0.2">
      <c r="A5" s="77"/>
      <c r="B5" s="501"/>
      <c r="C5" s="501"/>
      <c r="D5" s="501"/>
      <c r="E5" s="501" t="s">
        <v>150</v>
      </c>
      <c r="F5" s="501"/>
      <c r="G5" s="501"/>
      <c r="H5" s="503"/>
      <c r="I5" s="505" t="s">
        <v>150</v>
      </c>
      <c r="J5" s="505"/>
      <c r="K5" s="505"/>
      <c r="L5" s="518"/>
      <c r="M5" s="523"/>
      <c r="N5" s="501"/>
      <c r="O5" s="501"/>
      <c r="P5" s="497" t="s">
        <v>155</v>
      </c>
      <c r="Q5" s="498"/>
      <c r="R5" s="498"/>
      <c r="S5" s="499"/>
      <c r="T5" s="501"/>
      <c r="U5" s="497" t="s">
        <v>155</v>
      </c>
      <c r="V5" s="498"/>
      <c r="W5" s="498"/>
      <c r="X5" s="499"/>
      <c r="Y5" s="501"/>
      <c r="Z5" s="497" t="s">
        <v>155</v>
      </c>
      <c r="AA5" s="498"/>
      <c r="AB5" s="498"/>
      <c r="AC5" s="499"/>
      <c r="AD5" s="501"/>
      <c r="AE5" s="497" t="s">
        <v>155</v>
      </c>
      <c r="AF5" s="498"/>
      <c r="AG5" s="498"/>
      <c r="AH5" s="499"/>
      <c r="AI5" s="501"/>
      <c r="AJ5" s="497" t="s">
        <v>155</v>
      </c>
      <c r="AK5" s="498"/>
      <c r="AL5" s="498"/>
      <c r="AM5" s="499"/>
      <c r="AN5" s="501"/>
      <c r="AO5" s="497" t="s">
        <v>155</v>
      </c>
      <c r="AP5" s="498"/>
      <c r="AQ5" s="498"/>
      <c r="AR5" s="499"/>
      <c r="AS5" s="501"/>
      <c r="AT5" s="497" t="s">
        <v>155</v>
      </c>
      <c r="AU5" s="498"/>
      <c r="AV5" s="498"/>
      <c r="AW5" s="499"/>
      <c r="AX5" s="501"/>
    </row>
    <row r="6" spans="1:50" ht="14.25" hidden="1" x14ac:dyDescent="0.2">
      <c r="A6" s="75"/>
      <c r="B6" s="501"/>
      <c r="C6" s="501"/>
      <c r="D6" s="501"/>
      <c r="E6" s="345" t="s">
        <v>152</v>
      </c>
      <c r="F6" s="345" t="s">
        <v>153</v>
      </c>
      <c r="G6" s="345" t="s">
        <v>156</v>
      </c>
      <c r="H6" s="504"/>
      <c r="I6" s="346" t="s">
        <v>152</v>
      </c>
      <c r="J6" s="346" t="s">
        <v>153</v>
      </c>
      <c r="K6" s="346" t="s">
        <v>156</v>
      </c>
      <c r="L6" s="519"/>
      <c r="M6" s="524"/>
      <c r="N6" s="501"/>
      <c r="O6" s="501"/>
      <c r="P6" s="345" t="s">
        <v>152</v>
      </c>
      <c r="Q6" s="345" t="s">
        <v>153</v>
      </c>
      <c r="R6" s="345" t="s">
        <v>156</v>
      </c>
      <c r="S6" s="345" t="s">
        <v>170</v>
      </c>
      <c r="T6" s="501"/>
      <c r="U6" s="345" t="s">
        <v>152</v>
      </c>
      <c r="V6" s="345" t="s">
        <v>153</v>
      </c>
      <c r="W6" s="345" t="s">
        <v>156</v>
      </c>
      <c r="X6" s="345" t="s">
        <v>170</v>
      </c>
      <c r="Y6" s="501"/>
      <c r="Z6" s="345" t="s">
        <v>152</v>
      </c>
      <c r="AA6" s="345" t="s">
        <v>153</v>
      </c>
      <c r="AB6" s="345" t="s">
        <v>156</v>
      </c>
      <c r="AC6" s="345" t="s">
        <v>170</v>
      </c>
      <c r="AD6" s="501"/>
      <c r="AE6" s="345" t="s">
        <v>152</v>
      </c>
      <c r="AF6" s="345" t="s">
        <v>153</v>
      </c>
      <c r="AG6" s="345" t="s">
        <v>156</v>
      </c>
      <c r="AH6" s="345" t="s">
        <v>170</v>
      </c>
      <c r="AI6" s="501"/>
      <c r="AJ6" s="345" t="s">
        <v>152</v>
      </c>
      <c r="AK6" s="345" t="s">
        <v>153</v>
      </c>
      <c r="AL6" s="345" t="s">
        <v>156</v>
      </c>
      <c r="AM6" s="345" t="s">
        <v>170</v>
      </c>
      <c r="AN6" s="501"/>
      <c r="AO6" s="345" t="s">
        <v>152</v>
      </c>
      <c r="AP6" s="345" t="s">
        <v>153</v>
      </c>
      <c r="AQ6" s="345" t="s">
        <v>156</v>
      </c>
      <c r="AR6" s="345" t="s">
        <v>170</v>
      </c>
      <c r="AS6" s="501"/>
      <c r="AT6" s="345" t="s">
        <v>152</v>
      </c>
      <c r="AU6" s="345" t="s">
        <v>153</v>
      </c>
      <c r="AV6" s="345" t="s">
        <v>156</v>
      </c>
      <c r="AW6" s="345" t="s">
        <v>170</v>
      </c>
      <c r="AX6" s="501"/>
    </row>
    <row r="7" spans="1:50" ht="14.25" hidden="1" x14ac:dyDescent="0.2">
      <c r="A7" s="77"/>
      <c r="B7" s="501" t="s">
        <v>658</v>
      </c>
      <c r="C7" s="347">
        <v>1</v>
      </c>
      <c r="D7" s="347"/>
      <c r="E7" s="170"/>
      <c r="F7" s="347"/>
      <c r="G7" s="348" t="e">
        <f>F7/E7</f>
        <v>#DIV/0!</v>
      </c>
      <c r="H7" s="500" t="e">
        <f>AVERAGE(G7:G21)</f>
        <v>#DIV/0!</v>
      </c>
      <c r="I7" s="172" t="str">
        <f t="shared" ref="I7:K9" si="0">IFERROR(AVERAGE(P7,U7,Z7,AE7,AJ7,AO7,AT7),"")</f>
        <v/>
      </c>
      <c r="J7" s="172" t="str">
        <f t="shared" si="0"/>
        <v/>
      </c>
      <c r="K7" s="351" t="str">
        <f t="shared" si="0"/>
        <v/>
      </c>
      <c r="L7" s="507" t="str">
        <f>IFERROR(AVERAGE(K7:K21),"-")</f>
        <v>-</v>
      </c>
      <c r="M7" s="172" t="str">
        <f>IFERROR(RANK(K7, K$7:K$21),"")</f>
        <v/>
      </c>
      <c r="N7" s="501"/>
      <c r="O7" s="501"/>
      <c r="P7" s="170"/>
      <c r="Q7" s="170"/>
      <c r="R7" s="348" t="str">
        <f>IFERROR(Q7/P7,"")</f>
        <v/>
      </c>
      <c r="S7" s="347" t="str">
        <f>IFERROR(RANK(R7, R$7:R$21),"")</f>
        <v/>
      </c>
      <c r="T7" s="500" t="e">
        <f>AVERAGE(R7:R21)</f>
        <v>#DIV/0!</v>
      </c>
      <c r="U7" s="170"/>
      <c r="V7" s="170"/>
      <c r="W7" s="348" t="str">
        <f>IFERROR(V7/U7,"")</f>
        <v/>
      </c>
      <c r="X7" s="347" t="str">
        <f>IFERROR(RANK(W7, W$7:W$21),"")</f>
        <v/>
      </c>
      <c r="Y7" s="500" t="e">
        <f>AVERAGE(W7:W21)</f>
        <v>#DIV/0!</v>
      </c>
      <c r="Z7" s="170"/>
      <c r="AA7" s="170"/>
      <c r="AB7" s="348" t="str">
        <f>IFERROR(AA7/Z7,"")</f>
        <v/>
      </c>
      <c r="AC7" s="347" t="str">
        <f>IFERROR(RANK(AB7, AB$7:AB$21),"")</f>
        <v/>
      </c>
      <c r="AD7" s="500" t="e">
        <f>AVERAGE(AB7:AB21)</f>
        <v>#DIV/0!</v>
      </c>
      <c r="AE7" s="347"/>
      <c r="AF7" s="170"/>
      <c r="AG7" s="348" t="str">
        <f>IFERROR(AF7/AE7,"")</f>
        <v/>
      </c>
      <c r="AH7" s="347" t="str">
        <f>IFERROR(RANK(AG7, AG$47:AG$61),"")</f>
        <v/>
      </c>
      <c r="AI7" s="500" t="e">
        <f>AVERAGE(AG7:AG21)</f>
        <v>#DIV/0!</v>
      </c>
      <c r="AJ7" s="347"/>
      <c r="AK7" s="170"/>
      <c r="AL7" s="348" t="str">
        <f>IFERROR(AK7/AJ7,"")</f>
        <v/>
      </c>
      <c r="AM7" s="347" t="str">
        <f>IFERROR(RANK(AL7, AL$47:AL$61),"")</f>
        <v/>
      </c>
      <c r="AN7" s="500" t="e">
        <f>AVERAGE(AL7:AL21)</f>
        <v>#DIV/0!</v>
      </c>
      <c r="AO7" s="347"/>
      <c r="AP7" s="170"/>
      <c r="AQ7" s="348" t="str">
        <f>IFERROR(AP7/AO7,"")</f>
        <v/>
      </c>
      <c r="AR7" s="347" t="str">
        <f>IFERROR(RANK(AQ7, AQ$47:AQ$61),"")</f>
        <v/>
      </c>
      <c r="AS7" s="500" t="e">
        <f>AVERAGE(AQ7:AQ21)</f>
        <v>#DIV/0!</v>
      </c>
      <c r="AT7" s="347"/>
      <c r="AU7" s="170"/>
      <c r="AV7" s="348" t="str">
        <f>IFERROR(AU7/AT7,"")</f>
        <v/>
      </c>
      <c r="AW7" s="347" t="str">
        <f>IFERROR(RANK(AV7, AV$47:AV$61),"")</f>
        <v/>
      </c>
      <c r="AX7" s="500" t="e">
        <f>AVERAGE(AV7:AV21)</f>
        <v>#DIV/0!</v>
      </c>
    </row>
    <row r="8" spans="1:50" ht="15" hidden="1" customHeight="1" x14ac:dyDescent="0.2">
      <c r="A8" s="77"/>
      <c r="B8" s="506"/>
      <c r="C8" s="347">
        <v>2</v>
      </c>
      <c r="D8" s="347"/>
      <c r="E8" s="170"/>
      <c r="F8" s="347"/>
      <c r="G8" s="348" t="e">
        <f t="shared" ref="G8:G21" si="1">F8/E8</f>
        <v>#DIV/0!</v>
      </c>
      <c r="H8" s="500"/>
      <c r="I8" s="172" t="str">
        <f t="shared" si="0"/>
        <v/>
      </c>
      <c r="J8" s="172" t="str">
        <f t="shared" si="0"/>
        <v/>
      </c>
      <c r="K8" s="351" t="str">
        <f t="shared" si="0"/>
        <v/>
      </c>
      <c r="L8" s="508"/>
      <c r="M8" s="172" t="str">
        <f t="shared" ref="M8:M21" si="2">IFERROR(RANK(K8, K$7:K$21),"")</f>
        <v/>
      </c>
      <c r="N8" s="501"/>
      <c r="O8" s="501"/>
      <c r="P8" s="170"/>
      <c r="Q8" s="170"/>
      <c r="R8" s="348" t="str">
        <f t="shared" ref="R8:R21" si="3">IFERROR(Q8/P8,"")</f>
        <v/>
      </c>
      <c r="S8" s="347" t="str">
        <f t="shared" ref="S8:S21" si="4">IFERROR(RANK(R8, R$7:R$21),"")</f>
        <v/>
      </c>
      <c r="T8" s="500"/>
      <c r="U8" s="170"/>
      <c r="V8" s="170"/>
      <c r="W8" s="348" t="str">
        <f t="shared" ref="W8:W21" si="5">IFERROR(V8/U8,"")</f>
        <v/>
      </c>
      <c r="X8" s="347" t="str">
        <f t="shared" ref="X8:X21" si="6">IFERROR(RANK(W8, W$7:W$21),"")</f>
        <v/>
      </c>
      <c r="Y8" s="500"/>
      <c r="Z8" s="170"/>
      <c r="AA8" s="170"/>
      <c r="AB8" s="348" t="str">
        <f t="shared" ref="AB8:AB21" si="7">IFERROR(AA8/Z8,"")</f>
        <v/>
      </c>
      <c r="AC8" s="347" t="str">
        <f t="shared" ref="AC8:AC21" si="8">IFERROR(RANK(AB8, AB$7:AB$21),"")</f>
        <v/>
      </c>
      <c r="AD8" s="500"/>
      <c r="AE8" s="347"/>
      <c r="AF8" s="170"/>
      <c r="AG8" s="348" t="str">
        <f t="shared" ref="AG8:AG21" si="9">IFERROR(AF8/AE8,"")</f>
        <v/>
      </c>
      <c r="AH8" s="347" t="str">
        <f t="shared" ref="AH8:AH21" si="10">IFERROR(RANK(AG8, AG$47:AG$61),"")</f>
        <v/>
      </c>
      <c r="AI8" s="500"/>
      <c r="AJ8" s="347"/>
      <c r="AK8" s="170"/>
      <c r="AL8" s="348" t="str">
        <f t="shared" ref="AL8:AL21" si="11">IFERROR(AK8/AJ8,"")</f>
        <v/>
      </c>
      <c r="AM8" s="347" t="str">
        <f t="shared" ref="AM8:AM21" si="12">IFERROR(RANK(AL8, AL$47:AL$61),"")</f>
        <v/>
      </c>
      <c r="AN8" s="500"/>
      <c r="AO8" s="347"/>
      <c r="AP8" s="170"/>
      <c r="AQ8" s="348" t="str">
        <f t="shared" ref="AQ8:AQ21" si="13">IFERROR(AP8/AO8,"")</f>
        <v/>
      </c>
      <c r="AR8" s="347" t="str">
        <f t="shared" ref="AR8:AR21" si="14">IFERROR(RANK(AQ8, AQ$47:AQ$61),"")</f>
        <v/>
      </c>
      <c r="AS8" s="500"/>
      <c r="AT8" s="347"/>
      <c r="AU8" s="170"/>
      <c r="AV8" s="348" t="str">
        <f t="shared" ref="AV8:AV21" si="15">IFERROR(AU8/AT8,"")</f>
        <v/>
      </c>
      <c r="AW8" s="347" t="str">
        <f t="shared" ref="AW8:AW21" si="16">IFERROR(RANK(AV8, AV$47:AV$61),"")</f>
        <v/>
      </c>
      <c r="AX8" s="500"/>
    </row>
    <row r="9" spans="1:50" ht="14.25" hidden="1" x14ac:dyDescent="0.2">
      <c r="A9" s="77"/>
      <c r="B9" s="506"/>
      <c r="C9" s="347">
        <v>3</v>
      </c>
      <c r="D9" s="347"/>
      <c r="E9" s="170"/>
      <c r="F9" s="347"/>
      <c r="G9" s="348" t="e">
        <f t="shared" si="1"/>
        <v>#DIV/0!</v>
      </c>
      <c r="H9" s="500"/>
      <c r="I9" s="172" t="str">
        <f t="shared" si="0"/>
        <v/>
      </c>
      <c r="J9" s="172" t="str">
        <f t="shared" si="0"/>
        <v/>
      </c>
      <c r="K9" s="351" t="str">
        <f t="shared" si="0"/>
        <v/>
      </c>
      <c r="L9" s="508"/>
      <c r="M9" s="172" t="str">
        <f t="shared" si="2"/>
        <v/>
      </c>
      <c r="N9" s="501"/>
      <c r="O9" s="501"/>
      <c r="P9" s="170"/>
      <c r="Q9" s="170"/>
      <c r="R9" s="348" t="str">
        <f t="shared" si="3"/>
        <v/>
      </c>
      <c r="S9" s="347" t="str">
        <f t="shared" si="4"/>
        <v/>
      </c>
      <c r="T9" s="500"/>
      <c r="U9" s="170"/>
      <c r="V9" s="170"/>
      <c r="W9" s="348" t="str">
        <f t="shared" si="5"/>
        <v/>
      </c>
      <c r="X9" s="347" t="str">
        <f t="shared" si="6"/>
        <v/>
      </c>
      <c r="Y9" s="500"/>
      <c r="Z9" s="170"/>
      <c r="AA9" s="170"/>
      <c r="AB9" s="348" t="str">
        <f t="shared" si="7"/>
        <v/>
      </c>
      <c r="AC9" s="347" t="str">
        <f t="shared" si="8"/>
        <v/>
      </c>
      <c r="AD9" s="500"/>
      <c r="AE9" s="347"/>
      <c r="AF9" s="170"/>
      <c r="AG9" s="348" t="str">
        <f t="shared" si="9"/>
        <v/>
      </c>
      <c r="AH9" s="347" t="str">
        <f t="shared" si="10"/>
        <v/>
      </c>
      <c r="AI9" s="500"/>
      <c r="AJ9" s="347"/>
      <c r="AK9" s="170"/>
      <c r="AL9" s="348" t="str">
        <f t="shared" si="11"/>
        <v/>
      </c>
      <c r="AM9" s="347" t="str">
        <f t="shared" si="12"/>
        <v/>
      </c>
      <c r="AN9" s="500"/>
      <c r="AO9" s="347"/>
      <c r="AP9" s="170"/>
      <c r="AQ9" s="348" t="str">
        <f t="shared" si="13"/>
        <v/>
      </c>
      <c r="AR9" s="347" t="str">
        <f t="shared" si="14"/>
        <v/>
      </c>
      <c r="AS9" s="500"/>
      <c r="AT9" s="347"/>
      <c r="AU9" s="170"/>
      <c r="AV9" s="348" t="str">
        <f t="shared" si="15"/>
        <v/>
      </c>
      <c r="AW9" s="347" t="str">
        <f t="shared" si="16"/>
        <v/>
      </c>
      <c r="AX9" s="500"/>
    </row>
    <row r="10" spans="1:50" ht="14.25" hidden="1" x14ac:dyDescent="0.2">
      <c r="A10" s="77"/>
      <c r="B10" s="506"/>
      <c r="C10" s="347">
        <v>4</v>
      </c>
      <c r="D10" s="347"/>
      <c r="E10" s="170"/>
      <c r="F10" s="347"/>
      <c r="G10" s="348" t="e">
        <f t="shared" si="1"/>
        <v>#DIV/0!</v>
      </c>
      <c r="H10" s="500"/>
      <c r="I10" s="172" t="str">
        <f>IFERROR(AVERAGE(P10,U10,Z10,AE10,AJ10,AO10,AT10),"")</f>
        <v/>
      </c>
      <c r="J10" s="172" t="str">
        <f>IFERROR(AVERAGE(Q10,V10,AA10,AF10,AK10,AP10,AU10),"")</f>
        <v/>
      </c>
      <c r="K10" s="351" t="str">
        <f>IFERROR(AVERAGE(R10,W10,AB10,AG10,AL10,AQ10,AV10),"")</f>
        <v/>
      </c>
      <c r="L10" s="508"/>
      <c r="M10" s="172" t="str">
        <f t="shared" si="2"/>
        <v/>
      </c>
      <c r="N10" s="501"/>
      <c r="O10" s="501"/>
      <c r="P10" s="170"/>
      <c r="Q10" s="170"/>
      <c r="R10" s="348" t="str">
        <f t="shared" si="3"/>
        <v/>
      </c>
      <c r="S10" s="347" t="str">
        <f t="shared" si="4"/>
        <v/>
      </c>
      <c r="T10" s="500"/>
      <c r="U10" s="170"/>
      <c r="V10" s="170"/>
      <c r="W10" s="348" t="str">
        <f t="shared" si="5"/>
        <v/>
      </c>
      <c r="X10" s="347" t="str">
        <f t="shared" si="6"/>
        <v/>
      </c>
      <c r="Y10" s="500"/>
      <c r="Z10" s="170"/>
      <c r="AA10" s="170"/>
      <c r="AB10" s="348" t="str">
        <f t="shared" si="7"/>
        <v/>
      </c>
      <c r="AC10" s="347" t="str">
        <f t="shared" si="8"/>
        <v/>
      </c>
      <c r="AD10" s="500"/>
      <c r="AE10" s="347"/>
      <c r="AF10" s="170"/>
      <c r="AG10" s="348" t="str">
        <f t="shared" si="9"/>
        <v/>
      </c>
      <c r="AH10" s="347" t="str">
        <f t="shared" si="10"/>
        <v/>
      </c>
      <c r="AI10" s="500"/>
      <c r="AJ10" s="347"/>
      <c r="AK10" s="170"/>
      <c r="AL10" s="348" t="str">
        <f t="shared" si="11"/>
        <v/>
      </c>
      <c r="AM10" s="347" t="str">
        <f t="shared" si="12"/>
        <v/>
      </c>
      <c r="AN10" s="500"/>
      <c r="AO10" s="347"/>
      <c r="AP10" s="170"/>
      <c r="AQ10" s="348" t="str">
        <f t="shared" si="13"/>
        <v/>
      </c>
      <c r="AR10" s="347" t="str">
        <f t="shared" si="14"/>
        <v/>
      </c>
      <c r="AS10" s="500"/>
      <c r="AT10" s="347"/>
      <c r="AU10" s="170"/>
      <c r="AV10" s="348" t="str">
        <f t="shared" si="15"/>
        <v/>
      </c>
      <c r="AW10" s="347" t="str">
        <f t="shared" si="16"/>
        <v/>
      </c>
      <c r="AX10" s="500"/>
    </row>
    <row r="11" spans="1:50" ht="14.25" hidden="1" x14ac:dyDescent="0.2">
      <c r="A11" s="77"/>
      <c r="B11" s="506"/>
      <c r="C11" s="347">
        <v>5</v>
      </c>
      <c r="D11" s="347"/>
      <c r="E11" s="170"/>
      <c r="F11" s="347"/>
      <c r="G11" s="348" t="e">
        <f t="shared" si="1"/>
        <v>#DIV/0!</v>
      </c>
      <c r="H11" s="500"/>
      <c r="I11" s="172" t="str">
        <f t="shared" ref="I11:K21" si="17">IFERROR(AVERAGE(P11,U11,Z11,AE11,AJ11,AO11,AT11),"")</f>
        <v/>
      </c>
      <c r="J11" s="172" t="str">
        <f t="shared" si="17"/>
        <v/>
      </c>
      <c r="K11" s="351" t="str">
        <f t="shared" si="17"/>
        <v/>
      </c>
      <c r="L11" s="508"/>
      <c r="M11" s="172" t="str">
        <f t="shared" si="2"/>
        <v/>
      </c>
      <c r="N11" s="501"/>
      <c r="O11" s="501"/>
      <c r="P11" s="170"/>
      <c r="Q11" s="170"/>
      <c r="R11" s="348" t="str">
        <f t="shared" si="3"/>
        <v/>
      </c>
      <c r="S11" s="347" t="str">
        <f t="shared" si="4"/>
        <v/>
      </c>
      <c r="T11" s="500"/>
      <c r="U11" s="170"/>
      <c r="V11" s="170"/>
      <c r="W11" s="348" t="str">
        <f t="shared" si="5"/>
        <v/>
      </c>
      <c r="X11" s="347" t="str">
        <f t="shared" si="6"/>
        <v/>
      </c>
      <c r="Y11" s="500"/>
      <c r="Z11" s="170"/>
      <c r="AA11" s="170"/>
      <c r="AB11" s="348" t="str">
        <f t="shared" si="7"/>
        <v/>
      </c>
      <c r="AC11" s="347" t="str">
        <f t="shared" si="8"/>
        <v/>
      </c>
      <c r="AD11" s="500"/>
      <c r="AE11" s="347"/>
      <c r="AF11" s="170"/>
      <c r="AG11" s="348" t="str">
        <f t="shared" si="9"/>
        <v/>
      </c>
      <c r="AH11" s="347" t="str">
        <f t="shared" si="10"/>
        <v/>
      </c>
      <c r="AI11" s="500"/>
      <c r="AJ11" s="347"/>
      <c r="AK11" s="170"/>
      <c r="AL11" s="348" t="str">
        <f t="shared" si="11"/>
        <v/>
      </c>
      <c r="AM11" s="347" t="str">
        <f t="shared" si="12"/>
        <v/>
      </c>
      <c r="AN11" s="500"/>
      <c r="AO11" s="347"/>
      <c r="AP11" s="170"/>
      <c r="AQ11" s="348" t="str">
        <f t="shared" si="13"/>
        <v/>
      </c>
      <c r="AR11" s="347" t="str">
        <f t="shared" si="14"/>
        <v/>
      </c>
      <c r="AS11" s="500"/>
      <c r="AT11" s="347"/>
      <c r="AU11" s="170"/>
      <c r="AV11" s="348" t="str">
        <f t="shared" si="15"/>
        <v/>
      </c>
      <c r="AW11" s="347" t="str">
        <f t="shared" si="16"/>
        <v/>
      </c>
      <c r="AX11" s="500"/>
    </row>
    <row r="12" spans="1:50" ht="14.25" hidden="1" x14ac:dyDescent="0.2">
      <c r="A12" s="77"/>
      <c r="B12" s="506"/>
      <c r="C12" s="347">
        <v>6</v>
      </c>
      <c r="D12" s="347"/>
      <c r="E12" s="170"/>
      <c r="F12" s="347"/>
      <c r="G12" s="348" t="e">
        <f t="shared" si="1"/>
        <v>#DIV/0!</v>
      </c>
      <c r="H12" s="500"/>
      <c r="I12" s="172" t="str">
        <f t="shared" si="17"/>
        <v/>
      </c>
      <c r="J12" s="172" t="str">
        <f t="shared" si="17"/>
        <v/>
      </c>
      <c r="K12" s="351" t="str">
        <f t="shared" si="17"/>
        <v/>
      </c>
      <c r="L12" s="508"/>
      <c r="M12" s="172" t="str">
        <f t="shared" si="2"/>
        <v/>
      </c>
      <c r="N12" s="501"/>
      <c r="O12" s="501"/>
      <c r="P12" s="170"/>
      <c r="Q12" s="170"/>
      <c r="R12" s="348" t="str">
        <f t="shared" si="3"/>
        <v/>
      </c>
      <c r="S12" s="347" t="str">
        <f t="shared" si="4"/>
        <v/>
      </c>
      <c r="T12" s="500"/>
      <c r="U12" s="170"/>
      <c r="V12" s="170"/>
      <c r="W12" s="348" t="str">
        <f t="shared" si="5"/>
        <v/>
      </c>
      <c r="X12" s="347" t="str">
        <f t="shared" si="6"/>
        <v/>
      </c>
      <c r="Y12" s="500"/>
      <c r="Z12" s="170"/>
      <c r="AA12" s="170"/>
      <c r="AB12" s="348" t="str">
        <f t="shared" si="7"/>
        <v/>
      </c>
      <c r="AC12" s="347" t="str">
        <f t="shared" si="8"/>
        <v/>
      </c>
      <c r="AD12" s="500"/>
      <c r="AE12" s="347"/>
      <c r="AF12" s="170"/>
      <c r="AG12" s="348" t="str">
        <f t="shared" si="9"/>
        <v/>
      </c>
      <c r="AH12" s="347" t="str">
        <f t="shared" si="10"/>
        <v/>
      </c>
      <c r="AI12" s="500"/>
      <c r="AJ12" s="347"/>
      <c r="AK12" s="170"/>
      <c r="AL12" s="348" t="str">
        <f t="shared" si="11"/>
        <v/>
      </c>
      <c r="AM12" s="347" t="str">
        <f t="shared" si="12"/>
        <v/>
      </c>
      <c r="AN12" s="500"/>
      <c r="AO12" s="347"/>
      <c r="AP12" s="170"/>
      <c r="AQ12" s="348" t="str">
        <f t="shared" si="13"/>
        <v/>
      </c>
      <c r="AR12" s="347" t="str">
        <f t="shared" si="14"/>
        <v/>
      </c>
      <c r="AS12" s="500"/>
      <c r="AT12" s="347"/>
      <c r="AU12" s="170"/>
      <c r="AV12" s="348" t="str">
        <f t="shared" si="15"/>
        <v/>
      </c>
      <c r="AW12" s="347" t="str">
        <f t="shared" si="16"/>
        <v/>
      </c>
      <c r="AX12" s="500"/>
    </row>
    <row r="13" spans="1:50" ht="14.25" hidden="1" x14ac:dyDescent="0.2">
      <c r="A13" s="77"/>
      <c r="B13" s="506"/>
      <c r="C13" s="347">
        <v>7</v>
      </c>
      <c r="D13" s="347"/>
      <c r="E13" s="170"/>
      <c r="F13" s="347"/>
      <c r="G13" s="348" t="e">
        <f t="shared" si="1"/>
        <v>#DIV/0!</v>
      </c>
      <c r="H13" s="500"/>
      <c r="I13" s="172" t="str">
        <f t="shared" si="17"/>
        <v/>
      </c>
      <c r="J13" s="172" t="str">
        <f t="shared" si="17"/>
        <v/>
      </c>
      <c r="K13" s="351" t="str">
        <f t="shared" si="17"/>
        <v/>
      </c>
      <c r="L13" s="508"/>
      <c r="M13" s="172" t="str">
        <f t="shared" si="2"/>
        <v/>
      </c>
      <c r="N13" s="501"/>
      <c r="O13" s="501"/>
      <c r="P13" s="170"/>
      <c r="Q13" s="170"/>
      <c r="R13" s="348" t="str">
        <f t="shared" si="3"/>
        <v/>
      </c>
      <c r="S13" s="347" t="str">
        <f t="shared" si="4"/>
        <v/>
      </c>
      <c r="T13" s="500"/>
      <c r="U13" s="170"/>
      <c r="V13" s="170"/>
      <c r="W13" s="348" t="str">
        <f t="shared" si="5"/>
        <v/>
      </c>
      <c r="X13" s="347" t="str">
        <f t="shared" si="6"/>
        <v/>
      </c>
      <c r="Y13" s="500"/>
      <c r="Z13" s="170"/>
      <c r="AA13" s="170"/>
      <c r="AB13" s="348" t="str">
        <f t="shared" si="7"/>
        <v/>
      </c>
      <c r="AC13" s="347" t="str">
        <f t="shared" si="8"/>
        <v/>
      </c>
      <c r="AD13" s="500"/>
      <c r="AE13" s="347"/>
      <c r="AF13" s="170"/>
      <c r="AG13" s="348" t="str">
        <f t="shared" si="9"/>
        <v/>
      </c>
      <c r="AH13" s="347" t="str">
        <f t="shared" si="10"/>
        <v/>
      </c>
      <c r="AI13" s="500"/>
      <c r="AJ13" s="347"/>
      <c r="AK13" s="170"/>
      <c r="AL13" s="348" t="str">
        <f t="shared" si="11"/>
        <v/>
      </c>
      <c r="AM13" s="347" t="str">
        <f t="shared" si="12"/>
        <v/>
      </c>
      <c r="AN13" s="500"/>
      <c r="AO13" s="347"/>
      <c r="AP13" s="170"/>
      <c r="AQ13" s="348" t="str">
        <f t="shared" si="13"/>
        <v/>
      </c>
      <c r="AR13" s="347" t="str">
        <f t="shared" si="14"/>
        <v/>
      </c>
      <c r="AS13" s="500"/>
      <c r="AT13" s="347"/>
      <c r="AU13" s="170"/>
      <c r="AV13" s="348" t="str">
        <f t="shared" si="15"/>
        <v/>
      </c>
      <c r="AW13" s="347" t="str">
        <f t="shared" si="16"/>
        <v/>
      </c>
      <c r="AX13" s="500"/>
    </row>
    <row r="14" spans="1:50" ht="14.25" hidden="1" x14ac:dyDescent="0.2">
      <c r="A14" s="77"/>
      <c r="B14" s="506"/>
      <c r="C14" s="347">
        <v>8</v>
      </c>
      <c r="D14" s="347"/>
      <c r="E14" s="170"/>
      <c r="F14" s="347"/>
      <c r="G14" s="348" t="e">
        <f t="shared" si="1"/>
        <v>#DIV/0!</v>
      </c>
      <c r="H14" s="500"/>
      <c r="I14" s="172" t="str">
        <f t="shared" si="17"/>
        <v/>
      </c>
      <c r="J14" s="172" t="str">
        <f t="shared" si="17"/>
        <v/>
      </c>
      <c r="K14" s="351" t="str">
        <f t="shared" si="17"/>
        <v/>
      </c>
      <c r="L14" s="508"/>
      <c r="M14" s="172" t="str">
        <f t="shared" si="2"/>
        <v/>
      </c>
      <c r="N14" s="501"/>
      <c r="O14" s="501"/>
      <c r="P14" s="170"/>
      <c r="Q14" s="170"/>
      <c r="R14" s="348" t="str">
        <f t="shared" si="3"/>
        <v/>
      </c>
      <c r="S14" s="347" t="str">
        <f t="shared" si="4"/>
        <v/>
      </c>
      <c r="T14" s="500"/>
      <c r="U14" s="170"/>
      <c r="V14" s="170"/>
      <c r="W14" s="348" t="str">
        <f t="shared" si="5"/>
        <v/>
      </c>
      <c r="X14" s="347" t="str">
        <f t="shared" si="6"/>
        <v/>
      </c>
      <c r="Y14" s="500"/>
      <c r="Z14" s="170"/>
      <c r="AA14" s="170"/>
      <c r="AB14" s="348" t="str">
        <f t="shared" si="7"/>
        <v/>
      </c>
      <c r="AC14" s="347" t="str">
        <f t="shared" si="8"/>
        <v/>
      </c>
      <c r="AD14" s="500"/>
      <c r="AE14" s="347"/>
      <c r="AF14" s="170"/>
      <c r="AG14" s="348" t="str">
        <f t="shared" si="9"/>
        <v/>
      </c>
      <c r="AH14" s="347" t="str">
        <f t="shared" si="10"/>
        <v/>
      </c>
      <c r="AI14" s="500"/>
      <c r="AJ14" s="347"/>
      <c r="AK14" s="170"/>
      <c r="AL14" s="348" t="str">
        <f t="shared" si="11"/>
        <v/>
      </c>
      <c r="AM14" s="347" t="str">
        <f t="shared" si="12"/>
        <v/>
      </c>
      <c r="AN14" s="500"/>
      <c r="AO14" s="347"/>
      <c r="AP14" s="170"/>
      <c r="AQ14" s="348" t="str">
        <f t="shared" si="13"/>
        <v/>
      </c>
      <c r="AR14" s="347" t="str">
        <f t="shared" si="14"/>
        <v/>
      </c>
      <c r="AS14" s="500"/>
      <c r="AT14" s="347"/>
      <c r="AU14" s="170"/>
      <c r="AV14" s="348" t="str">
        <f t="shared" si="15"/>
        <v/>
      </c>
      <c r="AW14" s="347" t="str">
        <f t="shared" si="16"/>
        <v/>
      </c>
      <c r="AX14" s="500"/>
    </row>
    <row r="15" spans="1:50" ht="14.25" hidden="1" x14ac:dyDescent="0.2">
      <c r="A15" s="77"/>
      <c r="B15" s="506"/>
      <c r="C15" s="347">
        <v>9</v>
      </c>
      <c r="D15" s="347"/>
      <c r="E15" s="170"/>
      <c r="F15" s="347"/>
      <c r="G15" s="348" t="e">
        <f t="shared" si="1"/>
        <v>#DIV/0!</v>
      </c>
      <c r="H15" s="500"/>
      <c r="I15" s="172" t="str">
        <f t="shared" si="17"/>
        <v/>
      </c>
      <c r="J15" s="172" t="str">
        <f t="shared" si="17"/>
        <v/>
      </c>
      <c r="K15" s="351" t="str">
        <f t="shared" si="17"/>
        <v/>
      </c>
      <c r="L15" s="508"/>
      <c r="M15" s="172" t="str">
        <f t="shared" si="2"/>
        <v/>
      </c>
      <c r="N15" s="501"/>
      <c r="O15" s="501"/>
      <c r="P15" s="170"/>
      <c r="Q15" s="170"/>
      <c r="R15" s="348" t="str">
        <f t="shared" si="3"/>
        <v/>
      </c>
      <c r="S15" s="347" t="str">
        <f t="shared" si="4"/>
        <v/>
      </c>
      <c r="T15" s="500"/>
      <c r="U15" s="170"/>
      <c r="V15" s="170"/>
      <c r="W15" s="348" t="str">
        <f t="shared" si="5"/>
        <v/>
      </c>
      <c r="X15" s="347" t="str">
        <f t="shared" si="6"/>
        <v/>
      </c>
      <c r="Y15" s="500"/>
      <c r="Z15" s="170"/>
      <c r="AA15" s="170"/>
      <c r="AB15" s="348" t="str">
        <f t="shared" si="7"/>
        <v/>
      </c>
      <c r="AC15" s="347" t="str">
        <f t="shared" si="8"/>
        <v/>
      </c>
      <c r="AD15" s="500"/>
      <c r="AE15" s="347"/>
      <c r="AF15" s="170"/>
      <c r="AG15" s="348" t="str">
        <f t="shared" si="9"/>
        <v/>
      </c>
      <c r="AH15" s="347" t="str">
        <f t="shared" si="10"/>
        <v/>
      </c>
      <c r="AI15" s="500"/>
      <c r="AJ15" s="347"/>
      <c r="AK15" s="170"/>
      <c r="AL15" s="348" t="str">
        <f t="shared" si="11"/>
        <v/>
      </c>
      <c r="AM15" s="347" t="str">
        <f t="shared" si="12"/>
        <v/>
      </c>
      <c r="AN15" s="500"/>
      <c r="AO15" s="347"/>
      <c r="AP15" s="170"/>
      <c r="AQ15" s="348" t="str">
        <f t="shared" si="13"/>
        <v/>
      </c>
      <c r="AR15" s="347" t="str">
        <f t="shared" si="14"/>
        <v/>
      </c>
      <c r="AS15" s="500"/>
      <c r="AT15" s="347"/>
      <c r="AU15" s="170"/>
      <c r="AV15" s="348" t="str">
        <f t="shared" si="15"/>
        <v/>
      </c>
      <c r="AW15" s="347" t="str">
        <f t="shared" si="16"/>
        <v/>
      </c>
      <c r="AX15" s="500"/>
    </row>
    <row r="16" spans="1:50" ht="14.25" hidden="1" x14ac:dyDescent="0.2">
      <c r="A16" s="77"/>
      <c r="B16" s="506"/>
      <c r="C16" s="347">
        <v>10</v>
      </c>
      <c r="D16" s="347"/>
      <c r="E16" s="170"/>
      <c r="F16" s="347"/>
      <c r="G16" s="348" t="e">
        <f t="shared" si="1"/>
        <v>#DIV/0!</v>
      </c>
      <c r="H16" s="500"/>
      <c r="I16" s="172" t="str">
        <f t="shared" si="17"/>
        <v/>
      </c>
      <c r="J16" s="172" t="str">
        <f t="shared" si="17"/>
        <v/>
      </c>
      <c r="K16" s="351" t="str">
        <f t="shared" si="17"/>
        <v/>
      </c>
      <c r="L16" s="508"/>
      <c r="M16" s="172" t="str">
        <f t="shared" si="2"/>
        <v/>
      </c>
      <c r="N16" s="501"/>
      <c r="O16" s="501"/>
      <c r="P16" s="170"/>
      <c r="Q16" s="170"/>
      <c r="R16" s="348" t="str">
        <f t="shared" si="3"/>
        <v/>
      </c>
      <c r="S16" s="347" t="str">
        <f t="shared" si="4"/>
        <v/>
      </c>
      <c r="T16" s="500"/>
      <c r="U16" s="170"/>
      <c r="V16" s="170"/>
      <c r="W16" s="348" t="str">
        <f t="shared" si="5"/>
        <v/>
      </c>
      <c r="X16" s="347" t="str">
        <f t="shared" si="6"/>
        <v/>
      </c>
      <c r="Y16" s="500"/>
      <c r="Z16" s="170"/>
      <c r="AA16" s="170"/>
      <c r="AB16" s="348" t="str">
        <f t="shared" si="7"/>
        <v/>
      </c>
      <c r="AC16" s="347" t="str">
        <f t="shared" si="8"/>
        <v/>
      </c>
      <c r="AD16" s="500"/>
      <c r="AE16" s="347"/>
      <c r="AF16" s="170"/>
      <c r="AG16" s="348" t="str">
        <f t="shared" si="9"/>
        <v/>
      </c>
      <c r="AH16" s="347" t="str">
        <f t="shared" si="10"/>
        <v/>
      </c>
      <c r="AI16" s="500"/>
      <c r="AJ16" s="347"/>
      <c r="AK16" s="170"/>
      <c r="AL16" s="348" t="str">
        <f t="shared" si="11"/>
        <v/>
      </c>
      <c r="AM16" s="347" t="str">
        <f t="shared" si="12"/>
        <v/>
      </c>
      <c r="AN16" s="500"/>
      <c r="AO16" s="347"/>
      <c r="AP16" s="170"/>
      <c r="AQ16" s="348" t="str">
        <f t="shared" si="13"/>
        <v/>
      </c>
      <c r="AR16" s="347" t="str">
        <f t="shared" si="14"/>
        <v/>
      </c>
      <c r="AS16" s="500"/>
      <c r="AT16" s="347"/>
      <c r="AU16" s="170"/>
      <c r="AV16" s="348" t="str">
        <f t="shared" si="15"/>
        <v/>
      </c>
      <c r="AW16" s="347" t="str">
        <f t="shared" si="16"/>
        <v/>
      </c>
      <c r="AX16" s="500"/>
    </row>
    <row r="17" spans="2:50" hidden="1" x14ac:dyDescent="0.2">
      <c r="B17" s="506"/>
      <c r="C17" s="347">
        <v>11</v>
      </c>
      <c r="D17" s="347"/>
      <c r="E17" s="347"/>
      <c r="F17" s="347"/>
      <c r="G17" s="348" t="e">
        <f t="shared" si="1"/>
        <v>#DIV/0!</v>
      </c>
      <c r="H17" s="500"/>
      <c r="I17" s="172" t="str">
        <f t="shared" si="17"/>
        <v/>
      </c>
      <c r="J17" s="172" t="str">
        <f t="shared" si="17"/>
        <v/>
      </c>
      <c r="K17" s="351" t="str">
        <f t="shared" si="17"/>
        <v/>
      </c>
      <c r="L17" s="508"/>
      <c r="M17" s="172" t="str">
        <f t="shared" si="2"/>
        <v/>
      </c>
      <c r="N17" s="501"/>
      <c r="O17" s="501"/>
      <c r="P17" s="347"/>
      <c r="Q17" s="347"/>
      <c r="R17" s="348" t="str">
        <f t="shared" si="3"/>
        <v/>
      </c>
      <c r="S17" s="347" t="str">
        <f t="shared" si="4"/>
        <v/>
      </c>
      <c r="T17" s="500"/>
      <c r="U17" s="347"/>
      <c r="V17" s="347"/>
      <c r="W17" s="348" t="str">
        <f t="shared" si="5"/>
        <v/>
      </c>
      <c r="X17" s="347" t="str">
        <f t="shared" si="6"/>
        <v/>
      </c>
      <c r="Y17" s="500"/>
      <c r="Z17" s="347"/>
      <c r="AA17" s="347"/>
      <c r="AB17" s="348" t="str">
        <f t="shared" si="7"/>
        <v/>
      </c>
      <c r="AC17" s="347" t="str">
        <f t="shared" si="8"/>
        <v/>
      </c>
      <c r="AD17" s="500"/>
      <c r="AE17" s="347"/>
      <c r="AF17" s="170"/>
      <c r="AG17" s="348" t="str">
        <f t="shared" si="9"/>
        <v/>
      </c>
      <c r="AH17" s="347" t="str">
        <f t="shared" si="10"/>
        <v/>
      </c>
      <c r="AI17" s="500"/>
      <c r="AJ17" s="347"/>
      <c r="AK17" s="170"/>
      <c r="AL17" s="348" t="str">
        <f t="shared" si="11"/>
        <v/>
      </c>
      <c r="AM17" s="347" t="str">
        <f t="shared" si="12"/>
        <v/>
      </c>
      <c r="AN17" s="500"/>
      <c r="AO17" s="347"/>
      <c r="AP17" s="170"/>
      <c r="AQ17" s="348" t="str">
        <f t="shared" si="13"/>
        <v/>
      </c>
      <c r="AR17" s="347" t="str">
        <f t="shared" si="14"/>
        <v/>
      </c>
      <c r="AS17" s="500"/>
      <c r="AT17" s="347"/>
      <c r="AU17" s="170"/>
      <c r="AV17" s="348" t="str">
        <f t="shared" si="15"/>
        <v/>
      </c>
      <c r="AW17" s="347" t="str">
        <f t="shared" si="16"/>
        <v/>
      </c>
      <c r="AX17" s="500"/>
    </row>
    <row r="18" spans="2:50" hidden="1" x14ac:dyDescent="0.2">
      <c r="B18" s="506"/>
      <c r="C18" s="347">
        <v>12</v>
      </c>
      <c r="D18" s="347"/>
      <c r="E18" s="347"/>
      <c r="F18" s="347"/>
      <c r="G18" s="348" t="e">
        <f t="shared" si="1"/>
        <v>#DIV/0!</v>
      </c>
      <c r="H18" s="500"/>
      <c r="I18" s="172" t="str">
        <f t="shared" si="17"/>
        <v/>
      </c>
      <c r="J18" s="172" t="str">
        <f t="shared" si="17"/>
        <v/>
      </c>
      <c r="K18" s="351" t="str">
        <f t="shared" si="17"/>
        <v/>
      </c>
      <c r="L18" s="508"/>
      <c r="M18" s="172" t="str">
        <f t="shared" si="2"/>
        <v/>
      </c>
      <c r="N18" s="501"/>
      <c r="O18" s="501"/>
      <c r="P18" s="347"/>
      <c r="Q18" s="347"/>
      <c r="R18" s="348" t="str">
        <f t="shared" si="3"/>
        <v/>
      </c>
      <c r="S18" s="347" t="str">
        <f t="shared" si="4"/>
        <v/>
      </c>
      <c r="T18" s="500"/>
      <c r="U18" s="347"/>
      <c r="V18" s="347"/>
      <c r="W18" s="348" t="str">
        <f t="shared" si="5"/>
        <v/>
      </c>
      <c r="X18" s="347" t="str">
        <f t="shared" si="6"/>
        <v/>
      </c>
      <c r="Y18" s="500"/>
      <c r="Z18" s="347"/>
      <c r="AA18" s="347"/>
      <c r="AB18" s="348" t="str">
        <f t="shared" si="7"/>
        <v/>
      </c>
      <c r="AC18" s="347" t="str">
        <f t="shared" si="8"/>
        <v/>
      </c>
      <c r="AD18" s="500"/>
      <c r="AE18" s="347"/>
      <c r="AF18" s="170"/>
      <c r="AG18" s="348" t="str">
        <f t="shared" si="9"/>
        <v/>
      </c>
      <c r="AH18" s="347" t="str">
        <f t="shared" si="10"/>
        <v/>
      </c>
      <c r="AI18" s="500"/>
      <c r="AJ18" s="347"/>
      <c r="AK18" s="170"/>
      <c r="AL18" s="348" t="str">
        <f t="shared" si="11"/>
        <v/>
      </c>
      <c r="AM18" s="347" t="str">
        <f t="shared" si="12"/>
        <v/>
      </c>
      <c r="AN18" s="500"/>
      <c r="AO18" s="347"/>
      <c r="AP18" s="170"/>
      <c r="AQ18" s="348" t="str">
        <f t="shared" si="13"/>
        <v/>
      </c>
      <c r="AR18" s="347" t="str">
        <f t="shared" si="14"/>
        <v/>
      </c>
      <c r="AS18" s="500"/>
      <c r="AT18" s="347"/>
      <c r="AU18" s="170"/>
      <c r="AV18" s="348" t="str">
        <f t="shared" si="15"/>
        <v/>
      </c>
      <c r="AW18" s="347" t="str">
        <f t="shared" si="16"/>
        <v/>
      </c>
      <c r="AX18" s="500"/>
    </row>
    <row r="19" spans="2:50" hidden="1" x14ac:dyDescent="0.2">
      <c r="B19" s="506"/>
      <c r="C19" s="347">
        <v>13</v>
      </c>
      <c r="D19" s="347"/>
      <c r="E19" s="347"/>
      <c r="F19" s="347"/>
      <c r="G19" s="348" t="e">
        <f t="shared" si="1"/>
        <v>#DIV/0!</v>
      </c>
      <c r="H19" s="500"/>
      <c r="I19" s="172" t="str">
        <f t="shared" si="17"/>
        <v/>
      </c>
      <c r="J19" s="172" t="str">
        <f t="shared" si="17"/>
        <v/>
      </c>
      <c r="K19" s="351" t="str">
        <f t="shared" si="17"/>
        <v/>
      </c>
      <c r="L19" s="508"/>
      <c r="M19" s="172" t="str">
        <f t="shared" si="2"/>
        <v/>
      </c>
      <c r="N19" s="501"/>
      <c r="O19" s="501"/>
      <c r="P19" s="347"/>
      <c r="Q19" s="347"/>
      <c r="R19" s="348" t="str">
        <f t="shared" si="3"/>
        <v/>
      </c>
      <c r="S19" s="347" t="str">
        <f t="shared" si="4"/>
        <v/>
      </c>
      <c r="T19" s="500"/>
      <c r="U19" s="347"/>
      <c r="V19" s="347"/>
      <c r="W19" s="348" t="str">
        <f t="shared" si="5"/>
        <v/>
      </c>
      <c r="X19" s="347" t="str">
        <f t="shared" si="6"/>
        <v/>
      </c>
      <c r="Y19" s="500"/>
      <c r="Z19" s="347"/>
      <c r="AA19" s="347"/>
      <c r="AB19" s="348" t="str">
        <f t="shared" si="7"/>
        <v/>
      </c>
      <c r="AC19" s="347" t="str">
        <f t="shared" si="8"/>
        <v/>
      </c>
      <c r="AD19" s="500"/>
      <c r="AE19" s="347"/>
      <c r="AF19" s="170"/>
      <c r="AG19" s="348" t="str">
        <f t="shared" si="9"/>
        <v/>
      </c>
      <c r="AH19" s="347" t="str">
        <f t="shared" si="10"/>
        <v/>
      </c>
      <c r="AI19" s="500"/>
      <c r="AJ19" s="347"/>
      <c r="AK19" s="170"/>
      <c r="AL19" s="348" t="str">
        <f t="shared" si="11"/>
        <v/>
      </c>
      <c r="AM19" s="347" t="str">
        <f t="shared" si="12"/>
        <v/>
      </c>
      <c r="AN19" s="500"/>
      <c r="AO19" s="347"/>
      <c r="AP19" s="170"/>
      <c r="AQ19" s="348" t="str">
        <f t="shared" si="13"/>
        <v/>
      </c>
      <c r="AR19" s="347" t="str">
        <f t="shared" si="14"/>
        <v/>
      </c>
      <c r="AS19" s="500"/>
      <c r="AT19" s="347"/>
      <c r="AU19" s="170"/>
      <c r="AV19" s="348" t="str">
        <f t="shared" si="15"/>
        <v/>
      </c>
      <c r="AW19" s="347" t="str">
        <f t="shared" si="16"/>
        <v/>
      </c>
      <c r="AX19" s="500"/>
    </row>
    <row r="20" spans="2:50" hidden="1" x14ac:dyDescent="0.2">
      <c r="B20" s="506"/>
      <c r="C20" s="347">
        <v>14</v>
      </c>
      <c r="D20" s="347"/>
      <c r="E20" s="347"/>
      <c r="F20" s="347"/>
      <c r="G20" s="348" t="e">
        <f t="shared" si="1"/>
        <v>#DIV/0!</v>
      </c>
      <c r="H20" s="500"/>
      <c r="I20" s="172" t="str">
        <f t="shared" si="17"/>
        <v/>
      </c>
      <c r="J20" s="172" t="str">
        <f t="shared" si="17"/>
        <v/>
      </c>
      <c r="K20" s="351" t="str">
        <f t="shared" si="17"/>
        <v/>
      </c>
      <c r="L20" s="508"/>
      <c r="M20" s="172" t="str">
        <f t="shared" si="2"/>
        <v/>
      </c>
      <c r="N20" s="501"/>
      <c r="O20" s="501"/>
      <c r="P20" s="347"/>
      <c r="Q20" s="347"/>
      <c r="R20" s="348" t="str">
        <f t="shared" si="3"/>
        <v/>
      </c>
      <c r="S20" s="347" t="str">
        <f t="shared" si="4"/>
        <v/>
      </c>
      <c r="T20" s="500"/>
      <c r="U20" s="347"/>
      <c r="V20" s="347"/>
      <c r="W20" s="348" t="str">
        <f t="shared" si="5"/>
        <v/>
      </c>
      <c r="X20" s="347" t="str">
        <f t="shared" si="6"/>
        <v/>
      </c>
      <c r="Y20" s="500"/>
      <c r="Z20" s="347"/>
      <c r="AA20" s="347"/>
      <c r="AB20" s="348" t="str">
        <f t="shared" si="7"/>
        <v/>
      </c>
      <c r="AC20" s="347" t="str">
        <f t="shared" si="8"/>
        <v/>
      </c>
      <c r="AD20" s="500"/>
      <c r="AE20" s="347"/>
      <c r="AF20" s="170"/>
      <c r="AG20" s="348" t="str">
        <f t="shared" si="9"/>
        <v/>
      </c>
      <c r="AH20" s="347" t="str">
        <f t="shared" si="10"/>
        <v/>
      </c>
      <c r="AI20" s="500"/>
      <c r="AJ20" s="347"/>
      <c r="AK20" s="170"/>
      <c r="AL20" s="348" t="str">
        <f t="shared" si="11"/>
        <v/>
      </c>
      <c r="AM20" s="347" t="str">
        <f t="shared" si="12"/>
        <v/>
      </c>
      <c r="AN20" s="500"/>
      <c r="AO20" s="347"/>
      <c r="AP20" s="170"/>
      <c r="AQ20" s="348" t="str">
        <f t="shared" si="13"/>
        <v/>
      </c>
      <c r="AR20" s="347" t="str">
        <f t="shared" si="14"/>
        <v/>
      </c>
      <c r="AS20" s="500"/>
      <c r="AT20" s="347"/>
      <c r="AU20" s="170"/>
      <c r="AV20" s="348" t="str">
        <f t="shared" si="15"/>
        <v/>
      </c>
      <c r="AW20" s="347" t="str">
        <f t="shared" si="16"/>
        <v/>
      </c>
      <c r="AX20" s="500"/>
    </row>
    <row r="21" spans="2:50" hidden="1" x14ac:dyDescent="0.2">
      <c r="B21" s="506"/>
      <c r="C21" s="347">
        <v>15</v>
      </c>
      <c r="D21" s="347"/>
      <c r="E21" s="347"/>
      <c r="F21" s="347"/>
      <c r="G21" s="348" t="e">
        <f t="shared" si="1"/>
        <v>#DIV/0!</v>
      </c>
      <c r="H21" s="500"/>
      <c r="I21" s="172" t="str">
        <f t="shared" si="17"/>
        <v/>
      </c>
      <c r="J21" s="172" t="str">
        <f t="shared" si="17"/>
        <v/>
      </c>
      <c r="K21" s="351" t="str">
        <f t="shared" si="17"/>
        <v/>
      </c>
      <c r="L21" s="509"/>
      <c r="M21" s="172" t="str">
        <f t="shared" si="2"/>
        <v/>
      </c>
      <c r="N21" s="501"/>
      <c r="O21" s="501"/>
      <c r="P21" s="347"/>
      <c r="Q21" s="347"/>
      <c r="R21" s="348" t="str">
        <f t="shared" si="3"/>
        <v/>
      </c>
      <c r="S21" s="347" t="str">
        <f t="shared" si="4"/>
        <v/>
      </c>
      <c r="T21" s="500"/>
      <c r="U21" s="347"/>
      <c r="V21" s="347"/>
      <c r="W21" s="348" t="str">
        <f t="shared" si="5"/>
        <v/>
      </c>
      <c r="X21" s="347" t="str">
        <f t="shared" si="6"/>
        <v/>
      </c>
      <c r="Y21" s="500"/>
      <c r="Z21" s="347"/>
      <c r="AA21" s="347"/>
      <c r="AB21" s="348" t="str">
        <f t="shared" si="7"/>
        <v/>
      </c>
      <c r="AC21" s="347" t="str">
        <f t="shared" si="8"/>
        <v/>
      </c>
      <c r="AD21" s="500"/>
      <c r="AE21" s="347"/>
      <c r="AF21" s="170"/>
      <c r="AG21" s="348" t="str">
        <f t="shared" si="9"/>
        <v/>
      </c>
      <c r="AH21" s="347" t="str">
        <f t="shared" si="10"/>
        <v/>
      </c>
      <c r="AI21" s="500"/>
      <c r="AJ21" s="347"/>
      <c r="AK21" s="170"/>
      <c r="AL21" s="348" t="str">
        <f t="shared" si="11"/>
        <v/>
      </c>
      <c r="AM21" s="347" t="str">
        <f t="shared" si="12"/>
        <v/>
      </c>
      <c r="AN21" s="500"/>
      <c r="AO21" s="347"/>
      <c r="AP21" s="170"/>
      <c r="AQ21" s="348" t="str">
        <f t="shared" si="13"/>
        <v/>
      </c>
      <c r="AR21" s="347" t="str">
        <f t="shared" si="14"/>
        <v/>
      </c>
      <c r="AS21" s="500"/>
      <c r="AT21" s="347"/>
      <c r="AU21" s="170"/>
      <c r="AV21" s="348" t="str">
        <f t="shared" si="15"/>
        <v/>
      </c>
      <c r="AW21" s="347" t="str">
        <f t="shared" si="16"/>
        <v/>
      </c>
      <c r="AX21" s="500"/>
    </row>
    <row r="22" spans="2:50" ht="15.75" hidden="1" x14ac:dyDescent="0.2">
      <c r="B22" s="520" t="s">
        <v>169</v>
      </c>
      <c r="C22" s="512"/>
      <c r="D22" s="512"/>
      <c r="E22" s="512"/>
      <c r="F22" s="512"/>
      <c r="G22" s="512"/>
      <c r="H22" s="512"/>
      <c r="I22" s="207"/>
      <c r="J22" s="207"/>
      <c r="K22" s="207"/>
      <c r="L22" s="207"/>
      <c r="M22" s="207"/>
      <c r="N22" s="501" t="s">
        <v>161</v>
      </c>
      <c r="O22" s="514" t="s">
        <v>106</v>
      </c>
      <c r="P22" s="516">
        <v>45874</v>
      </c>
      <c r="Q22" s="506"/>
      <c r="R22" s="506"/>
      <c r="S22" s="506"/>
      <c r="T22" s="506"/>
      <c r="U22" s="516">
        <v>45875</v>
      </c>
      <c r="V22" s="506"/>
      <c r="W22" s="506"/>
      <c r="X22" s="506"/>
      <c r="Y22" s="506"/>
      <c r="Z22" s="516">
        <v>45876</v>
      </c>
      <c r="AA22" s="506"/>
      <c r="AB22" s="506"/>
      <c r="AC22" s="506"/>
      <c r="AD22" s="506"/>
      <c r="AE22" s="516">
        <v>45877</v>
      </c>
      <c r="AF22" s="506"/>
      <c r="AG22" s="506"/>
      <c r="AH22" s="506"/>
      <c r="AI22" s="506"/>
      <c r="AJ22" s="516">
        <v>45878</v>
      </c>
      <c r="AK22" s="506"/>
      <c r="AL22" s="506"/>
      <c r="AM22" s="506"/>
      <c r="AN22" s="506"/>
      <c r="AO22" s="516">
        <v>45879</v>
      </c>
      <c r="AP22" s="506"/>
      <c r="AQ22" s="506"/>
      <c r="AR22" s="506"/>
      <c r="AS22" s="506"/>
      <c r="AT22" s="516">
        <v>45880</v>
      </c>
      <c r="AU22" s="506"/>
      <c r="AV22" s="506"/>
      <c r="AW22" s="506"/>
      <c r="AX22" s="506"/>
    </row>
    <row r="23" spans="2:50" ht="15.75" hidden="1" x14ac:dyDescent="0.2">
      <c r="B23" s="513"/>
      <c r="C23" s="513"/>
      <c r="D23" s="513"/>
      <c r="E23" s="513"/>
      <c r="F23" s="513"/>
      <c r="G23" s="513"/>
      <c r="H23" s="513"/>
      <c r="I23" s="207"/>
      <c r="J23" s="207"/>
      <c r="K23" s="207"/>
      <c r="L23" s="207"/>
      <c r="M23" s="207"/>
      <c r="N23" s="501"/>
      <c r="O23" s="515"/>
      <c r="P23" s="516" t="s">
        <v>120</v>
      </c>
      <c r="Q23" s="506"/>
      <c r="R23" s="506"/>
      <c r="S23" s="506"/>
      <c r="T23" s="506"/>
      <c r="U23" s="516" t="s">
        <v>114</v>
      </c>
      <c r="V23" s="506"/>
      <c r="W23" s="506"/>
      <c r="X23" s="506"/>
      <c r="Y23" s="506"/>
      <c r="Z23" s="516" t="s">
        <v>115</v>
      </c>
      <c r="AA23" s="506"/>
      <c r="AB23" s="506"/>
      <c r="AC23" s="506"/>
      <c r="AD23" s="506"/>
      <c r="AE23" s="516" t="s">
        <v>116</v>
      </c>
      <c r="AF23" s="506"/>
      <c r="AG23" s="506"/>
      <c r="AH23" s="506"/>
      <c r="AI23" s="506"/>
      <c r="AJ23" s="516" t="s">
        <v>117</v>
      </c>
      <c r="AK23" s="506"/>
      <c r="AL23" s="506"/>
      <c r="AM23" s="506"/>
      <c r="AN23" s="506"/>
      <c r="AO23" s="516" t="s">
        <v>118</v>
      </c>
      <c r="AP23" s="506"/>
      <c r="AQ23" s="506"/>
      <c r="AR23" s="506"/>
      <c r="AS23" s="506"/>
      <c r="AT23" s="516" t="s">
        <v>119</v>
      </c>
      <c r="AU23" s="506"/>
      <c r="AV23" s="506"/>
      <c r="AW23" s="506"/>
      <c r="AX23" s="506"/>
    </row>
    <row r="24" spans="2:50" hidden="1" x14ac:dyDescent="0.2">
      <c r="B24" s="501" t="s">
        <v>157</v>
      </c>
      <c r="C24" s="501" t="s">
        <v>149</v>
      </c>
      <c r="D24" s="501"/>
      <c r="E24" s="501" t="s">
        <v>151</v>
      </c>
      <c r="F24" s="501"/>
      <c r="G24" s="501"/>
      <c r="H24" s="502" t="s">
        <v>158</v>
      </c>
      <c r="I24" s="505" t="s">
        <v>227</v>
      </c>
      <c r="J24" s="505"/>
      <c r="K24" s="505"/>
      <c r="L24" s="505" t="s">
        <v>158</v>
      </c>
      <c r="M24" s="505" t="s">
        <v>170</v>
      </c>
      <c r="N24" s="501"/>
      <c r="O24" s="501" t="s">
        <v>160</v>
      </c>
      <c r="P24" s="497" t="s">
        <v>154</v>
      </c>
      <c r="Q24" s="498"/>
      <c r="R24" s="498"/>
      <c r="S24" s="499"/>
      <c r="T24" s="501" t="s">
        <v>158</v>
      </c>
      <c r="U24" s="497" t="s">
        <v>154</v>
      </c>
      <c r="V24" s="498"/>
      <c r="W24" s="498"/>
      <c r="X24" s="499"/>
      <c r="Y24" s="501" t="s">
        <v>158</v>
      </c>
      <c r="Z24" s="497" t="s">
        <v>154</v>
      </c>
      <c r="AA24" s="498"/>
      <c r="AB24" s="498"/>
      <c r="AC24" s="499"/>
      <c r="AD24" s="501" t="s">
        <v>158</v>
      </c>
      <c r="AE24" s="497" t="s">
        <v>154</v>
      </c>
      <c r="AF24" s="498"/>
      <c r="AG24" s="498"/>
      <c r="AH24" s="499"/>
      <c r="AI24" s="501" t="s">
        <v>158</v>
      </c>
      <c r="AJ24" s="497" t="s">
        <v>154</v>
      </c>
      <c r="AK24" s="498"/>
      <c r="AL24" s="498"/>
      <c r="AM24" s="499"/>
      <c r="AN24" s="501" t="s">
        <v>158</v>
      </c>
      <c r="AO24" s="497" t="s">
        <v>154</v>
      </c>
      <c r="AP24" s="498"/>
      <c r="AQ24" s="498"/>
      <c r="AR24" s="499"/>
      <c r="AS24" s="501" t="s">
        <v>158</v>
      </c>
      <c r="AT24" s="497" t="s">
        <v>154</v>
      </c>
      <c r="AU24" s="498"/>
      <c r="AV24" s="498"/>
      <c r="AW24" s="499"/>
      <c r="AX24" s="501" t="s">
        <v>158</v>
      </c>
    </row>
    <row r="25" spans="2:50" hidden="1" x14ac:dyDescent="0.2">
      <c r="B25" s="501"/>
      <c r="C25" s="501"/>
      <c r="D25" s="501"/>
      <c r="E25" s="501" t="s">
        <v>150</v>
      </c>
      <c r="F25" s="501"/>
      <c r="G25" s="501"/>
      <c r="H25" s="503"/>
      <c r="I25" s="505" t="s">
        <v>150</v>
      </c>
      <c r="J25" s="505"/>
      <c r="K25" s="505"/>
      <c r="L25" s="505"/>
      <c r="M25" s="505"/>
      <c r="N25" s="501"/>
      <c r="O25" s="501"/>
      <c r="P25" s="497" t="s">
        <v>155</v>
      </c>
      <c r="Q25" s="498"/>
      <c r="R25" s="498"/>
      <c r="S25" s="499"/>
      <c r="T25" s="501"/>
      <c r="U25" s="497" t="s">
        <v>155</v>
      </c>
      <c r="V25" s="498"/>
      <c r="W25" s="498"/>
      <c r="X25" s="499"/>
      <c r="Y25" s="501"/>
      <c r="Z25" s="497" t="s">
        <v>155</v>
      </c>
      <c r="AA25" s="498"/>
      <c r="AB25" s="498"/>
      <c r="AC25" s="499"/>
      <c r="AD25" s="501"/>
      <c r="AE25" s="497" t="s">
        <v>155</v>
      </c>
      <c r="AF25" s="498"/>
      <c r="AG25" s="498"/>
      <c r="AH25" s="499"/>
      <c r="AI25" s="501"/>
      <c r="AJ25" s="497" t="s">
        <v>155</v>
      </c>
      <c r="AK25" s="498"/>
      <c r="AL25" s="498"/>
      <c r="AM25" s="499"/>
      <c r="AN25" s="501"/>
      <c r="AO25" s="497" t="s">
        <v>155</v>
      </c>
      <c r="AP25" s="498"/>
      <c r="AQ25" s="498"/>
      <c r="AR25" s="499"/>
      <c r="AS25" s="501"/>
      <c r="AT25" s="497" t="s">
        <v>155</v>
      </c>
      <c r="AU25" s="498"/>
      <c r="AV25" s="498"/>
      <c r="AW25" s="499"/>
      <c r="AX25" s="501"/>
    </row>
    <row r="26" spans="2:50" hidden="1" x14ac:dyDescent="0.2">
      <c r="B26" s="501"/>
      <c r="C26" s="501"/>
      <c r="D26" s="501"/>
      <c r="E26" s="345" t="s">
        <v>152</v>
      </c>
      <c r="F26" s="345" t="s">
        <v>153</v>
      </c>
      <c r="G26" s="345" t="s">
        <v>156</v>
      </c>
      <c r="H26" s="504"/>
      <c r="I26" s="346" t="s">
        <v>152</v>
      </c>
      <c r="J26" s="346" t="s">
        <v>153</v>
      </c>
      <c r="K26" s="346" t="s">
        <v>156</v>
      </c>
      <c r="L26" s="505"/>
      <c r="M26" s="505"/>
      <c r="N26" s="501"/>
      <c r="O26" s="501"/>
      <c r="P26" s="345" t="s">
        <v>152</v>
      </c>
      <c r="Q26" s="345" t="s">
        <v>153</v>
      </c>
      <c r="R26" s="345" t="s">
        <v>156</v>
      </c>
      <c r="S26" s="345" t="s">
        <v>170</v>
      </c>
      <c r="T26" s="501"/>
      <c r="U26" s="345" t="s">
        <v>152</v>
      </c>
      <c r="V26" s="345" t="s">
        <v>153</v>
      </c>
      <c r="W26" s="345" t="s">
        <v>156</v>
      </c>
      <c r="X26" s="345" t="s">
        <v>170</v>
      </c>
      <c r="Y26" s="501"/>
      <c r="Z26" s="345" t="s">
        <v>152</v>
      </c>
      <c r="AA26" s="345" t="s">
        <v>153</v>
      </c>
      <c r="AB26" s="345" t="s">
        <v>156</v>
      </c>
      <c r="AC26" s="345" t="s">
        <v>170</v>
      </c>
      <c r="AD26" s="501"/>
      <c r="AE26" s="345" t="s">
        <v>152</v>
      </c>
      <c r="AF26" s="345" t="s">
        <v>153</v>
      </c>
      <c r="AG26" s="345" t="s">
        <v>156</v>
      </c>
      <c r="AH26" s="345" t="s">
        <v>170</v>
      </c>
      <c r="AI26" s="501"/>
      <c r="AJ26" s="345" t="s">
        <v>152</v>
      </c>
      <c r="AK26" s="345" t="s">
        <v>153</v>
      </c>
      <c r="AL26" s="345" t="s">
        <v>156</v>
      </c>
      <c r="AM26" s="345" t="s">
        <v>170</v>
      </c>
      <c r="AN26" s="501"/>
      <c r="AO26" s="345" t="s">
        <v>152</v>
      </c>
      <c r="AP26" s="345" t="s">
        <v>153</v>
      </c>
      <c r="AQ26" s="345" t="s">
        <v>156</v>
      </c>
      <c r="AR26" s="345" t="s">
        <v>170</v>
      </c>
      <c r="AS26" s="501"/>
      <c r="AT26" s="345" t="s">
        <v>152</v>
      </c>
      <c r="AU26" s="345" t="s">
        <v>153</v>
      </c>
      <c r="AV26" s="345" t="s">
        <v>156</v>
      </c>
      <c r="AW26" s="345" t="s">
        <v>170</v>
      </c>
      <c r="AX26" s="501"/>
    </row>
    <row r="27" spans="2:50" hidden="1" x14ac:dyDescent="0.2">
      <c r="B27" s="501" t="s">
        <v>658</v>
      </c>
      <c r="C27" s="347">
        <v>1</v>
      </c>
      <c r="D27" s="347"/>
      <c r="E27" s="347"/>
      <c r="F27" s="347"/>
      <c r="G27" s="348" t="e">
        <f>F27/E27</f>
        <v>#DIV/0!</v>
      </c>
      <c r="H27" s="500" t="e">
        <f>AVERAGE(G27:G41)</f>
        <v>#DIV/0!</v>
      </c>
      <c r="I27" s="172" t="str">
        <f t="shared" ref="I27:I29" si="18">IFERROR(AVERAGE(P27,U27,Z27,AE27,AJ27,AO27,AT27),"")</f>
        <v/>
      </c>
      <c r="J27" s="172" t="str">
        <f t="shared" ref="J27:J29" si="19">IFERROR(AVERAGE(Q27,V27,AA27,AF27,AK27,AP27,AU27),"")</f>
        <v/>
      </c>
      <c r="K27" s="351" t="str">
        <f t="shared" ref="K27:K29" si="20">IFERROR(AVERAGE(R27,W27,AB27,AG27,AL27,AQ27,AV27),"")</f>
        <v/>
      </c>
      <c r="L27" s="507" t="str">
        <f>IFERROR(AVERAGE(K27:K41),"-")</f>
        <v>-</v>
      </c>
      <c r="M27" s="172" t="str">
        <f>IFERROR(RANK(K27, K$7:K$21),"")</f>
        <v/>
      </c>
      <c r="N27" s="501"/>
      <c r="O27" s="501"/>
      <c r="P27" s="347"/>
      <c r="Q27" s="170"/>
      <c r="R27" s="348" t="str">
        <f>IFERROR(Q27/P27,"")</f>
        <v/>
      </c>
      <c r="S27" s="347" t="str">
        <f>IFERROR(RANK(R27, R$27:R$41),"")</f>
        <v/>
      </c>
      <c r="T27" s="500" t="e">
        <f>AVERAGE(R27:R41)</f>
        <v>#DIV/0!</v>
      </c>
      <c r="U27" s="347"/>
      <c r="V27" s="170"/>
      <c r="W27" s="348" t="str">
        <f>IFERROR(V27/U27,"")</f>
        <v/>
      </c>
      <c r="X27" s="347" t="str">
        <f>IFERROR(RANK(W27, W$47:W$61),"")</f>
        <v/>
      </c>
      <c r="Y27" s="500" t="e">
        <f>AVERAGE(W27:W41)</f>
        <v>#DIV/0!</v>
      </c>
      <c r="Z27" s="347"/>
      <c r="AA27" s="170"/>
      <c r="AB27" s="348" t="str">
        <f>IFERROR(AA27/Z27,"")</f>
        <v/>
      </c>
      <c r="AC27" s="347" t="str">
        <f>IFERROR(RANK(AB27, AB$47:AB$61),"")</f>
        <v/>
      </c>
      <c r="AD27" s="500" t="e">
        <f>AVERAGE(AB27:AB41)</f>
        <v>#DIV/0!</v>
      </c>
      <c r="AE27" s="347"/>
      <c r="AF27" s="170"/>
      <c r="AG27" s="348" t="str">
        <f>IFERROR(AF27/AE27,"")</f>
        <v/>
      </c>
      <c r="AH27" s="347" t="str">
        <f>IFERROR(RANK(AG27, AG$47:AG$61),"")</f>
        <v/>
      </c>
      <c r="AI27" s="500" t="e">
        <f>AVERAGE(AG27:AG41)</f>
        <v>#DIV/0!</v>
      </c>
      <c r="AJ27" s="347"/>
      <c r="AK27" s="170"/>
      <c r="AL27" s="348" t="str">
        <f>IFERROR(AK27/AJ27,"")</f>
        <v/>
      </c>
      <c r="AM27" s="347" t="str">
        <f>IFERROR(RANK(AL27, AL$47:AL$61),"")</f>
        <v/>
      </c>
      <c r="AN27" s="500" t="e">
        <f>AVERAGE(AL27:AL41)</f>
        <v>#DIV/0!</v>
      </c>
      <c r="AO27" s="347"/>
      <c r="AP27" s="170"/>
      <c r="AQ27" s="348" t="str">
        <f>IFERROR(AP27/AO27,"")</f>
        <v/>
      </c>
      <c r="AR27" s="347" t="str">
        <f>IFERROR(RANK(AQ27, AQ$47:AQ$61),"")</f>
        <v/>
      </c>
      <c r="AS27" s="500" t="e">
        <f>AVERAGE(AQ27:AQ41)</f>
        <v>#DIV/0!</v>
      </c>
      <c r="AT27" s="347"/>
      <c r="AU27" s="170"/>
      <c r="AV27" s="348" t="str">
        <f>IFERROR(AU27/AT27,"")</f>
        <v/>
      </c>
      <c r="AW27" s="347" t="str">
        <f>IFERROR(RANK(AV27, AV$47:AV$61),"")</f>
        <v/>
      </c>
      <c r="AX27" s="500" t="e">
        <f>AVERAGE(AV27:AV41)</f>
        <v>#DIV/0!</v>
      </c>
    </row>
    <row r="28" spans="2:50" hidden="1" x14ac:dyDescent="0.2">
      <c r="B28" s="506"/>
      <c r="C28" s="347">
        <v>2</v>
      </c>
      <c r="D28" s="347"/>
      <c r="E28" s="347"/>
      <c r="F28" s="347"/>
      <c r="G28" s="348" t="e">
        <f t="shared" ref="G28:G41" si="21">F28/E28</f>
        <v>#DIV/0!</v>
      </c>
      <c r="H28" s="500"/>
      <c r="I28" s="172" t="str">
        <f t="shared" si="18"/>
        <v/>
      </c>
      <c r="J28" s="172" t="str">
        <f t="shared" si="19"/>
        <v/>
      </c>
      <c r="K28" s="351" t="str">
        <f t="shared" si="20"/>
        <v/>
      </c>
      <c r="L28" s="508"/>
      <c r="M28" s="172" t="str">
        <f t="shared" ref="M28:M41" si="22">IFERROR(RANK(K28, K$7:K$21),"")</f>
        <v/>
      </c>
      <c r="N28" s="501"/>
      <c r="O28" s="501"/>
      <c r="P28" s="347"/>
      <c r="Q28" s="170"/>
      <c r="R28" s="348" t="str">
        <f t="shared" ref="R28:R41" si="23">IFERROR(Q28/P28,"")</f>
        <v/>
      </c>
      <c r="S28" s="347" t="str">
        <f t="shared" ref="S28:S41" si="24">IFERROR(RANK(R28, R$27:R$41),"")</f>
        <v/>
      </c>
      <c r="T28" s="500"/>
      <c r="U28" s="347"/>
      <c r="V28" s="170"/>
      <c r="W28" s="348" t="str">
        <f t="shared" ref="W28:W41" si="25">IFERROR(V28/U28,"")</f>
        <v/>
      </c>
      <c r="X28" s="347" t="str">
        <f t="shared" ref="X28:X41" si="26">IFERROR(RANK(W28, W$47:W$61),"")</f>
        <v/>
      </c>
      <c r="Y28" s="500"/>
      <c r="Z28" s="347"/>
      <c r="AA28" s="170"/>
      <c r="AB28" s="348" t="str">
        <f t="shared" ref="AB28:AB41" si="27">IFERROR(AA28/Z28,"")</f>
        <v/>
      </c>
      <c r="AC28" s="347" t="str">
        <f t="shared" ref="AC28:AC41" si="28">IFERROR(RANK(AB28, AB$47:AB$61),"")</f>
        <v/>
      </c>
      <c r="AD28" s="500"/>
      <c r="AE28" s="347"/>
      <c r="AF28" s="170"/>
      <c r="AG28" s="348" t="str">
        <f t="shared" ref="AG28:AG41" si="29">IFERROR(AF28/AE28,"")</f>
        <v/>
      </c>
      <c r="AH28" s="347" t="str">
        <f t="shared" ref="AH28:AH41" si="30">IFERROR(RANK(AG28, AG$47:AG$61),"")</f>
        <v/>
      </c>
      <c r="AI28" s="500"/>
      <c r="AJ28" s="347"/>
      <c r="AK28" s="170"/>
      <c r="AL28" s="348" t="str">
        <f t="shared" ref="AL28:AL41" si="31">IFERROR(AK28/AJ28,"")</f>
        <v/>
      </c>
      <c r="AM28" s="347" t="str">
        <f t="shared" ref="AM28:AM41" si="32">IFERROR(RANK(AL28, AL$47:AL$61),"")</f>
        <v/>
      </c>
      <c r="AN28" s="500"/>
      <c r="AO28" s="347"/>
      <c r="AP28" s="170"/>
      <c r="AQ28" s="348" t="str">
        <f t="shared" ref="AQ28:AQ41" si="33">IFERROR(AP28/AO28,"")</f>
        <v/>
      </c>
      <c r="AR28" s="347" t="str">
        <f t="shared" ref="AR28:AR41" si="34">IFERROR(RANK(AQ28, AQ$47:AQ$61),"")</f>
        <v/>
      </c>
      <c r="AS28" s="500"/>
      <c r="AT28" s="347"/>
      <c r="AU28" s="170"/>
      <c r="AV28" s="348" t="str">
        <f t="shared" ref="AV28:AV41" si="35">IFERROR(AU28/AT28,"")</f>
        <v/>
      </c>
      <c r="AW28" s="347" t="str">
        <f t="shared" ref="AW28:AW41" si="36">IFERROR(RANK(AV28, AV$47:AV$61),"")</f>
        <v/>
      </c>
      <c r="AX28" s="500"/>
    </row>
    <row r="29" spans="2:50" hidden="1" x14ac:dyDescent="0.2">
      <c r="B29" s="506"/>
      <c r="C29" s="347">
        <v>3</v>
      </c>
      <c r="D29" s="347"/>
      <c r="E29" s="347"/>
      <c r="F29" s="347"/>
      <c r="G29" s="348" t="e">
        <f t="shared" si="21"/>
        <v>#DIV/0!</v>
      </c>
      <c r="H29" s="500"/>
      <c r="I29" s="172" t="str">
        <f t="shared" si="18"/>
        <v/>
      </c>
      <c r="J29" s="172" t="str">
        <f t="shared" si="19"/>
        <v/>
      </c>
      <c r="K29" s="351" t="str">
        <f t="shared" si="20"/>
        <v/>
      </c>
      <c r="L29" s="508"/>
      <c r="M29" s="172" t="str">
        <f t="shared" si="22"/>
        <v/>
      </c>
      <c r="N29" s="501"/>
      <c r="O29" s="501"/>
      <c r="P29" s="347"/>
      <c r="Q29" s="170"/>
      <c r="R29" s="348" t="str">
        <f t="shared" si="23"/>
        <v/>
      </c>
      <c r="S29" s="347" t="str">
        <f t="shared" si="24"/>
        <v/>
      </c>
      <c r="T29" s="500"/>
      <c r="U29" s="347"/>
      <c r="V29" s="170"/>
      <c r="W29" s="348" t="str">
        <f t="shared" si="25"/>
        <v/>
      </c>
      <c r="X29" s="347" t="str">
        <f t="shared" si="26"/>
        <v/>
      </c>
      <c r="Y29" s="500"/>
      <c r="Z29" s="347"/>
      <c r="AA29" s="170"/>
      <c r="AB29" s="348" t="str">
        <f t="shared" si="27"/>
        <v/>
      </c>
      <c r="AC29" s="347" t="str">
        <f t="shared" si="28"/>
        <v/>
      </c>
      <c r="AD29" s="500"/>
      <c r="AE29" s="347"/>
      <c r="AF29" s="170"/>
      <c r="AG29" s="348" t="str">
        <f t="shared" si="29"/>
        <v/>
      </c>
      <c r="AH29" s="347" t="str">
        <f t="shared" si="30"/>
        <v/>
      </c>
      <c r="AI29" s="500"/>
      <c r="AJ29" s="347"/>
      <c r="AK29" s="170"/>
      <c r="AL29" s="348" t="str">
        <f t="shared" si="31"/>
        <v/>
      </c>
      <c r="AM29" s="347" t="str">
        <f t="shared" si="32"/>
        <v/>
      </c>
      <c r="AN29" s="500"/>
      <c r="AO29" s="347"/>
      <c r="AP29" s="170"/>
      <c r="AQ29" s="348" t="str">
        <f t="shared" si="33"/>
        <v/>
      </c>
      <c r="AR29" s="347" t="str">
        <f t="shared" si="34"/>
        <v/>
      </c>
      <c r="AS29" s="500"/>
      <c r="AT29" s="347"/>
      <c r="AU29" s="170"/>
      <c r="AV29" s="348" t="str">
        <f t="shared" si="35"/>
        <v/>
      </c>
      <c r="AW29" s="347" t="str">
        <f t="shared" si="36"/>
        <v/>
      </c>
      <c r="AX29" s="500"/>
    </row>
    <row r="30" spans="2:50" hidden="1" x14ac:dyDescent="0.2">
      <c r="B30" s="506"/>
      <c r="C30" s="347">
        <v>4</v>
      </c>
      <c r="D30" s="347"/>
      <c r="E30" s="347"/>
      <c r="F30" s="347"/>
      <c r="G30" s="348" t="e">
        <f t="shared" si="21"/>
        <v>#DIV/0!</v>
      </c>
      <c r="H30" s="500"/>
      <c r="I30" s="172" t="str">
        <f>IFERROR(AVERAGE(P30,U30,Z30,AE30,AJ30,AO30,AT30),"")</f>
        <v/>
      </c>
      <c r="J30" s="172" t="str">
        <f>IFERROR(AVERAGE(Q30,V30,AA30,AF30,AK30,AP30,AU30),"")</f>
        <v/>
      </c>
      <c r="K30" s="351" t="str">
        <f>IFERROR(AVERAGE(R30,W30,AB30,AG30,AL30,AQ30,AV30),"")</f>
        <v/>
      </c>
      <c r="L30" s="508"/>
      <c r="M30" s="172" t="str">
        <f t="shared" si="22"/>
        <v/>
      </c>
      <c r="N30" s="501"/>
      <c r="O30" s="501"/>
      <c r="P30" s="347"/>
      <c r="Q30" s="170"/>
      <c r="R30" s="348" t="str">
        <f t="shared" si="23"/>
        <v/>
      </c>
      <c r="S30" s="347" t="str">
        <f t="shared" si="24"/>
        <v/>
      </c>
      <c r="T30" s="500"/>
      <c r="U30" s="347"/>
      <c r="V30" s="170"/>
      <c r="W30" s="348" t="str">
        <f t="shared" si="25"/>
        <v/>
      </c>
      <c r="X30" s="347" t="str">
        <f t="shared" si="26"/>
        <v/>
      </c>
      <c r="Y30" s="500"/>
      <c r="Z30" s="347"/>
      <c r="AA30" s="170"/>
      <c r="AB30" s="348" t="str">
        <f t="shared" si="27"/>
        <v/>
      </c>
      <c r="AC30" s="347" t="str">
        <f t="shared" si="28"/>
        <v/>
      </c>
      <c r="AD30" s="500"/>
      <c r="AE30" s="347"/>
      <c r="AF30" s="170"/>
      <c r="AG30" s="348" t="str">
        <f t="shared" si="29"/>
        <v/>
      </c>
      <c r="AH30" s="347" t="str">
        <f t="shared" si="30"/>
        <v/>
      </c>
      <c r="AI30" s="500"/>
      <c r="AJ30" s="347"/>
      <c r="AK30" s="170"/>
      <c r="AL30" s="348" t="str">
        <f t="shared" si="31"/>
        <v/>
      </c>
      <c r="AM30" s="347" t="str">
        <f t="shared" si="32"/>
        <v/>
      </c>
      <c r="AN30" s="500"/>
      <c r="AO30" s="347"/>
      <c r="AP30" s="170"/>
      <c r="AQ30" s="348" t="str">
        <f t="shared" si="33"/>
        <v/>
      </c>
      <c r="AR30" s="347" t="str">
        <f t="shared" si="34"/>
        <v/>
      </c>
      <c r="AS30" s="500"/>
      <c r="AT30" s="347"/>
      <c r="AU30" s="170"/>
      <c r="AV30" s="348" t="str">
        <f t="shared" si="35"/>
        <v/>
      </c>
      <c r="AW30" s="347" t="str">
        <f t="shared" si="36"/>
        <v/>
      </c>
      <c r="AX30" s="500"/>
    </row>
    <row r="31" spans="2:50" hidden="1" x14ac:dyDescent="0.2">
      <c r="B31" s="506"/>
      <c r="C31" s="347">
        <v>5</v>
      </c>
      <c r="D31" s="347"/>
      <c r="E31" s="347"/>
      <c r="F31" s="347"/>
      <c r="G31" s="348" t="e">
        <f t="shared" si="21"/>
        <v>#DIV/0!</v>
      </c>
      <c r="H31" s="500"/>
      <c r="I31" s="172" t="str">
        <f t="shared" ref="I31:I41" si="37">IFERROR(AVERAGE(P31,U31,Z31,AE31,AJ31,AO31,AT31),"")</f>
        <v/>
      </c>
      <c r="J31" s="172" t="str">
        <f t="shared" ref="J31:J41" si="38">IFERROR(AVERAGE(Q31,V31,AA31,AF31,AK31,AP31,AU31),"")</f>
        <v/>
      </c>
      <c r="K31" s="351" t="str">
        <f t="shared" ref="K31:K41" si="39">IFERROR(AVERAGE(R31,W31,AB31,AG31,AL31,AQ31,AV31),"")</f>
        <v/>
      </c>
      <c r="L31" s="508"/>
      <c r="M31" s="172" t="str">
        <f t="shared" si="22"/>
        <v/>
      </c>
      <c r="N31" s="501"/>
      <c r="O31" s="501"/>
      <c r="P31" s="347"/>
      <c r="Q31" s="170"/>
      <c r="R31" s="348" t="str">
        <f t="shared" si="23"/>
        <v/>
      </c>
      <c r="S31" s="347" t="str">
        <f t="shared" si="24"/>
        <v/>
      </c>
      <c r="T31" s="500"/>
      <c r="U31" s="347"/>
      <c r="V31" s="170"/>
      <c r="W31" s="348" t="str">
        <f t="shared" si="25"/>
        <v/>
      </c>
      <c r="X31" s="347" t="str">
        <f t="shared" si="26"/>
        <v/>
      </c>
      <c r="Y31" s="500"/>
      <c r="Z31" s="347"/>
      <c r="AA31" s="170"/>
      <c r="AB31" s="348" t="str">
        <f t="shared" si="27"/>
        <v/>
      </c>
      <c r="AC31" s="347" t="str">
        <f t="shared" si="28"/>
        <v/>
      </c>
      <c r="AD31" s="500"/>
      <c r="AE31" s="347"/>
      <c r="AF31" s="170"/>
      <c r="AG31" s="348" t="str">
        <f t="shared" si="29"/>
        <v/>
      </c>
      <c r="AH31" s="347" t="str">
        <f t="shared" si="30"/>
        <v/>
      </c>
      <c r="AI31" s="500"/>
      <c r="AJ31" s="347"/>
      <c r="AK31" s="170"/>
      <c r="AL31" s="348" t="str">
        <f t="shared" si="31"/>
        <v/>
      </c>
      <c r="AM31" s="347" t="str">
        <f t="shared" si="32"/>
        <v/>
      </c>
      <c r="AN31" s="500"/>
      <c r="AO31" s="347"/>
      <c r="AP31" s="170"/>
      <c r="AQ31" s="348" t="str">
        <f t="shared" si="33"/>
        <v/>
      </c>
      <c r="AR31" s="347" t="str">
        <f t="shared" si="34"/>
        <v/>
      </c>
      <c r="AS31" s="500"/>
      <c r="AT31" s="347"/>
      <c r="AU31" s="170"/>
      <c r="AV31" s="348" t="str">
        <f t="shared" si="35"/>
        <v/>
      </c>
      <c r="AW31" s="347" t="str">
        <f t="shared" si="36"/>
        <v/>
      </c>
      <c r="AX31" s="500"/>
    </row>
    <row r="32" spans="2:50" hidden="1" x14ac:dyDescent="0.2">
      <c r="B32" s="506"/>
      <c r="C32" s="347">
        <v>6</v>
      </c>
      <c r="D32" s="347"/>
      <c r="E32" s="347"/>
      <c r="F32" s="347"/>
      <c r="G32" s="348" t="e">
        <f t="shared" si="21"/>
        <v>#DIV/0!</v>
      </c>
      <c r="H32" s="500"/>
      <c r="I32" s="172" t="str">
        <f t="shared" si="37"/>
        <v/>
      </c>
      <c r="J32" s="172" t="str">
        <f t="shared" si="38"/>
        <v/>
      </c>
      <c r="K32" s="351" t="str">
        <f t="shared" si="39"/>
        <v/>
      </c>
      <c r="L32" s="508"/>
      <c r="M32" s="172" t="str">
        <f t="shared" si="22"/>
        <v/>
      </c>
      <c r="N32" s="501"/>
      <c r="O32" s="501"/>
      <c r="P32" s="347"/>
      <c r="Q32" s="170"/>
      <c r="R32" s="348" t="str">
        <f t="shared" si="23"/>
        <v/>
      </c>
      <c r="S32" s="347" t="str">
        <f t="shared" si="24"/>
        <v/>
      </c>
      <c r="T32" s="500"/>
      <c r="U32" s="347"/>
      <c r="V32" s="170"/>
      <c r="W32" s="348" t="str">
        <f t="shared" si="25"/>
        <v/>
      </c>
      <c r="X32" s="347" t="str">
        <f t="shared" si="26"/>
        <v/>
      </c>
      <c r="Y32" s="500"/>
      <c r="Z32" s="347"/>
      <c r="AA32" s="170"/>
      <c r="AB32" s="348" t="str">
        <f t="shared" si="27"/>
        <v/>
      </c>
      <c r="AC32" s="347" t="str">
        <f t="shared" si="28"/>
        <v/>
      </c>
      <c r="AD32" s="500"/>
      <c r="AE32" s="347"/>
      <c r="AF32" s="170"/>
      <c r="AG32" s="348" t="str">
        <f t="shared" si="29"/>
        <v/>
      </c>
      <c r="AH32" s="347" t="str">
        <f t="shared" si="30"/>
        <v/>
      </c>
      <c r="AI32" s="500"/>
      <c r="AJ32" s="347"/>
      <c r="AK32" s="170"/>
      <c r="AL32" s="348" t="str">
        <f t="shared" si="31"/>
        <v/>
      </c>
      <c r="AM32" s="347" t="str">
        <f t="shared" si="32"/>
        <v/>
      </c>
      <c r="AN32" s="500"/>
      <c r="AO32" s="347"/>
      <c r="AP32" s="170"/>
      <c r="AQ32" s="348" t="str">
        <f t="shared" si="33"/>
        <v/>
      </c>
      <c r="AR32" s="347" t="str">
        <f t="shared" si="34"/>
        <v/>
      </c>
      <c r="AS32" s="500"/>
      <c r="AT32" s="347"/>
      <c r="AU32" s="170"/>
      <c r="AV32" s="348" t="str">
        <f t="shared" si="35"/>
        <v/>
      </c>
      <c r="AW32" s="347" t="str">
        <f t="shared" si="36"/>
        <v/>
      </c>
      <c r="AX32" s="500"/>
    </row>
    <row r="33" spans="2:50" hidden="1" x14ac:dyDescent="0.2">
      <c r="B33" s="506"/>
      <c r="C33" s="347">
        <v>7</v>
      </c>
      <c r="D33" s="347"/>
      <c r="E33" s="347"/>
      <c r="F33" s="347"/>
      <c r="G33" s="348" t="e">
        <f t="shared" si="21"/>
        <v>#DIV/0!</v>
      </c>
      <c r="H33" s="500"/>
      <c r="I33" s="172" t="str">
        <f t="shared" si="37"/>
        <v/>
      </c>
      <c r="J33" s="172" t="str">
        <f t="shared" si="38"/>
        <v/>
      </c>
      <c r="K33" s="351" t="str">
        <f t="shared" si="39"/>
        <v/>
      </c>
      <c r="L33" s="508"/>
      <c r="M33" s="172" t="str">
        <f t="shared" si="22"/>
        <v/>
      </c>
      <c r="N33" s="501"/>
      <c r="O33" s="501"/>
      <c r="P33" s="347"/>
      <c r="Q33" s="170"/>
      <c r="R33" s="348" t="str">
        <f t="shared" si="23"/>
        <v/>
      </c>
      <c r="S33" s="347" t="str">
        <f t="shared" si="24"/>
        <v/>
      </c>
      <c r="T33" s="500"/>
      <c r="U33" s="347"/>
      <c r="V33" s="170"/>
      <c r="W33" s="348" t="str">
        <f t="shared" si="25"/>
        <v/>
      </c>
      <c r="X33" s="347" t="str">
        <f t="shared" si="26"/>
        <v/>
      </c>
      <c r="Y33" s="500"/>
      <c r="Z33" s="347"/>
      <c r="AA33" s="170"/>
      <c r="AB33" s="348" t="str">
        <f t="shared" si="27"/>
        <v/>
      </c>
      <c r="AC33" s="347" t="str">
        <f t="shared" si="28"/>
        <v/>
      </c>
      <c r="AD33" s="500"/>
      <c r="AE33" s="347"/>
      <c r="AF33" s="170"/>
      <c r="AG33" s="348" t="str">
        <f t="shared" si="29"/>
        <v/>
      </c>
      <c r="AH33" s="347" t="str">
        <f t="shared" si="30"/>
        <v/>
      </c>
      <c r="AI33" s="500"/>
      <c r="AJ33" s="347"/>
      <c r="AK33" s="170"/>
      <c r="AL33" s="348" t="str">
        <f t="shared" si="31"/>
        <v/>
      </c>
      <c r="AM33" s="347" t="str">
        <f t="shared" si="32"/>
        <v/>
      </c>
      <c r="AN33" s="500"/>
      <c r="AO33" s="347"/>
      <c r="AP33" s="170"/>
      <c r="AQ33" s="348" t="str">
        <f t="shared" si="33"/>
        <v/>
      </c>
      <c r="AR33" s="347" t="str">
        <f t="shared" si="34"/>
        <v/>
      </c>
      <c r="AS33" s="500"/>
      <c r="AT33" s="347"/>
      <c r="AU33" s="170"/>
      <c r="AV33" s="348" t="str">
        <f t="shared" si="35"/>
        <v/>
      </c>
      <c r="AW33" s="347" t="str">
        <f t="shared" si="36"/>
        <v/>
      </c>
      <c r="AX33" s="500"/>
    </row>
    <row r="34" spans="2:50" hidden="1" x14ac:dyDescent="0.2">
      <c r="B34" s="506"/>
      <c r="C34" s="347">
        <v>8</v>
      </c>
      <c r="D34" s="347"/>
      <c r="E34" s="347"/>
      <c r="F34" s="347"/>
      <c r="G34" s="348" t="e">
        <f t="shared" si="21"/>
        <v>#DIV/0!</v>
      </c>
      <c r="H34" s="500"/>
      <c r="I34" s="172" t="str">
        <f t="shared" si="37"/>
        <v/>
      </c>
      <c r="J34" s="172" t="str">
        <f t="shared" si="38"/>
        <v/>
      </c>
      <c r="K34" s="351" t="str">
        <f t="shared" si="39"/>
        <v/>
      </c>
      <c r="L34" s="508"/>
      <c r="M34" s="172" t="str">
        <f t="shared" si="22"/>
        <v/>
      </c>
      <c r="N34" s="501"/>
      <c r="O34" s="501"/>
      <c r="P34" s="347"/>
      <c r="Q34" s="170"/>
      <c r="R34" s="348" t="str">
        <f t="shared" si="23"/>
        <v/>
      </c>
      <c r="S34" s="347" t="str">
        <f t="shared" si="24"/>
        <v/>
      </c>
      <c r="T34" s="500"/>
      <c r="U34" s="347"/>
      <c r="V34" s="170"/>
      <c r="W34" s="348" t="str">
        <f t="shared" si="25"/>
        <v/>
      </c>
      <c r="X34" s="347" t="str">
        <f t="shared" si="26"/>
        <v/>
      </c>
      <c r="Y34" s="500"/>
      <c r="Z34" s="347"/>
      <c r="AA34" s="170"/>
      <c r="AB34" s="348" t="str">
        <f t="shared" si="27"/>
        <v/>
      </c>
      <c r="AC34" s="347" t="str">
        <f t="shared" si="28"/>
        <v/>
      </c>
      <c r="AD34" s="500"/>
      <c r="AE34" s="347"/>
      <c r="AF34" s="170"/>
      <c r="AG34" s="348" t="str">
        <f t="shared" si="29"/>
        <v/>
      </c>
      <c r="AH34" s="347" t="str">
        <f t="shared" si="30"/>
        <v/>
      </c>
      <c r="AI34" s="500"/>
      <c r="AJ34" s="347"/>
      <c r="AK34" s="170"/>
      <c r="AL34" s="348" t="str">
        <f t="shared" si="31"/>
        <v/>
      </c>
      <c r="AM34" s="347" t="str">
        <f t="shared" si="32"/>
        <v/>
      </c>
      <c r="AN34" s="500"/>
      <c r="AO34" s="347"/>
      <c r="AP34" s="170"/>
      <c r="AQ34" s="348" t="str">
        <f t="shared" si="33"/>
        <v/>
      </c>
      <c r="AR34" s="347" t="str">
        <f t="shared" si="34"/>
        <v/>
      </c>
      <c r="AS34" s="500"/>
      <c r="AT34" s="347"/>
      <c r="AU34" s="170"/>
      <c r="AV34" s="348" t="str">
        <f t="shared" si="35"/>
        <v/>
      </c>
      <c r="AW34" s="347" t="str">
        <f t="shared" si="36"/>
        <v/>
      </c>
      <c r="AX34" s="500"/>
    </row>
    <row r="35" spans="2:50" hidden="1" x14ac:dyDescent="0.2">
      <c r="B35" s="506"/>
      <c r="C35" s="347">
        <v>9</v>
      </c>
      <c r="D35" s="347"/>
      <c r="E35" s="347"/>
      <c r="F35" s="347"/>
      <c r="G35" s="348" t="e">
        <f t="shared" si="21"/>
        <v>#DIV/0!</v>
      </c>
      <c r="H35" s="500"/>
      <c r="I35" s="172" t="str">
        <f t="shared" si="37"/>
        <v/>
      </c>
      <c r="J35" s="172" t="str">
        <f t="shared" si="38"/>
        <v/>
      </c>
      <c r="K35" s="351" t="str">
        <f t="shared" si="39"/>
        <v/>
      </c>
      <c r="L35" s="508"/>
      <c r="M35" s="172" t="str">
        <f t="shared" si="22"/>
        <v/>
      </c>
      <c r="N35" s="501"/>
      <c r="O35" s="501"/>
      <c r="P35" s="347"/>
      <c r="Q35" s="170"/>
      <c r="R35" s="348" t="str">
        <f t="shared" si="23"/>
        <v/>
      </c>
      <c r="S35" s="347" t="str">
        <f t="shared" si="24"/>
        <v/>
      </c>
      <c r="T35" s="500"/>
      <c r="U35" s="347"/>
      <c r="V35" s="170"/>
      <c r="W35" s="348" t="str">
        <f t="shared" si="25"/>
        <v/>
      </c>
      <c r="X35" s="347" t="str">
        <f t="shared" si="26"/>
        <v/>
      </c>
      <c r="Y35" s="500"/>
      <c r="Z35" s="347"/>
      <c r="AA35" s="170"/>
      <c r="AB35" s="348" t="str">
        <f t="shared" si="27"/>
        <v/>
      </c>
      <c r="AC35" s="347" t="str">
        <f t="shared" si="28"/>
        <v/>
      </c>
      <c r="AD35" s="500"/>
      <c r="AE35" s="347"/>
      <c r="AF35" s="170"/>
      <c r="AG35" s="348" t="str">
        <f t="shared" si="29"/>
        <v/>
      </c>
      <c r="AH35" s="347" t="str">
        <f t="shared" si="30"/>
        <v/>
      </c>
      <c r="AI35" s="500"/>
      <c r="AJ35" s="347"/>
      <c r="AK35" s="170"/>
      <c r="AL35" s="348" t="str">
        <f t="shared" si="31"/>
        <v/>
      </c>
      <c r="AM35" s="347" t="str">
        <f t="shared" si="32"/>
        <v/>
      </c>
      <c r="AN35" s="500"/>
      <c r="AO35" s="347"/>
      <c r="AP35" s="170"/>
      <c r="AQ35" s="348" t="str">
        <f t="shared" si="33"/>
        <v/>
      </c>
      <c r="AR35" s="347" t="str">
        <f t="shared" si="34"/>
        <v/>
      </c>
      <c r="AS35" s="500"/>
      <c r="AT35" s="347"/>
      <c r="AU35" s="170"/>
      <c r="AV35" s="348" t="str">
        <f t="shared" si="35"/>
        <v/>
      </c>
      <c r="AW35" s="347" t="str">
        <f t="shared" si="36"/>
        <v/>
      </c>
      <c r="AX35" s="500"/>
    </row>
    <row r="36" spans="2:50" hidden="1" x14ac:dyDescent="0.2">
      <c r="B36" s="506"/>
      <c r="C36" s="347">
        <v>10</v>
      </c>
      <c r="D36" s="347"/>
      <c r="E36" s="347"/>
      <c r="F36" s="347"/>
      <c r="G36" s="348" t="e">
        <f t="shared" si="21"/>
        <v>#DIV/0!</v>
      </c>
      <c r="H36" s="500"/>
      <c r="I36" s="172" t="str">
        <f t="shared" si="37"/>
        <v/>
      </c>
      <c r="J36" s="172" t="str">
        <f t="shared" si="38"/>
        <v/>
      </c>
      <c r="K36" s="351" t="str">
        <f t="shared" si="39"/>
        <v/>
      </c>
      <c r="L36" s="508"/>
      <c r="M36" s="172" t="str">
        <f t="shared" si="22"/>
        <v/>
      </c>
      <c r="N36" s="501"/>
      <c r="O36" s="501"/>
      <c r="P36" s="347"/>
      <c r="Q36" s="170"/>
      <c r="R36" s="348" t="str">
        <f t="shared" si="23"/>
        <v/>
      </c>
      <c r="S36" s="347" t="str">
        <f t="shared" si="24"/>
        <v/>
      </c>
      <c r="T36" s="500"/>
      <c r="U36" s="347"/>
      <c r="V36" s="170"/>
      <c r="W36" s="348" t="str">
        <f t="shared" si="25"/>
        <v/>
      </c>
      <c r="X36" s="347" t="str">
        <f t="shared" si="26"/>
        <v/>
      </c>
      <c r="Y36" s="500"/>
      <c r="Z36" s="347"/>
      <c r="AA36" s="170"/>
      <c r="AB36" s="348" t="str">
        <f t="shared" si="27"/>
        <v/>
      </c>
      <c r="AC36" s="347" t="str">
        <f t="shared" si="28"/>
        <v/>
      </c>
      <c r="AD36" s="500"/>
      <c r="AE36" s="347"/>
      <c r="AF36" s="170"/>
      <c r="AG36" s="348" t="str">
        <f t="shared" si="29"/>
        <v/>
      </c>
      <c r="AH36" s="347" t="str">
        <f t="shared" si="30"/>
        <v/>
      </c>
      <c r="AI36" s="500"/>
      <c r="AJ36" s="347"/>
      <c r="AK36" s="170"/>
      <c r="AL36" s="348" t="str">
        <f t="shared" si="31"/>
        <v/>
      </c>
      <c r="AM36" s="347" t="str">
        <f t="shared" si="32"/>
        <v/>
      </c>
      <c r="AN36" s="500"/>
      <c r="AO36" s="347"/>
      <c r="AP36" s="170"/>
      <c r="AQ36" s="348" t="str">
        <f t="shared" si="33"/>
        <v/>
      </c>
      <c r="AR36" s="347" t="str">
        <f t="shared" si="34"/>
        <v/>
      </c>
      <c r="AS36" s="500"/>
      <c r="AT36" s="347"/>
      <c r="AU36" s="170"/>
      <c r="AV36" s="348" t="str">
        <f t="shared" si="35"/>
        <v/>
      </c>
      <c r="AW36" s="347" t="str">
        <f t="shared" si="36"/>
        <v/>
      </c>
      <c r="AX36" s="500"/>
    </row>
    <row r="37" spans="2:50" hidden="1" x14ac:dyDescent="0.2">
      <c r="B37" s="506"/>
      <c r="C37" s="347">
        <v>11</v>
      </c>
      <c r="D37" s="347"/>
      <c r="E37" s="347"/>
      <c r="F37" s="347"/>
      <c r="G37" s="348" t="e">
        <f t="shared" si="21"/>
        <v>#DIV/0!</v>
      </c>
      <c r="H37" s="500"/>
      <c r="I37" s="172" t="str">
        <f t="shared" si="37"/>
        <v/>
      </c>
      <c r="J37" s="172" t="str">
        <f t="shared" si="38"/>
        <v/>
      </c>
      <c r="K37" s="351" t="str">
        <f t="shared" si="39"/>
        <v/>
      </c>
      <c r="L37" s="508"/>
      <c r="M37" s="172" t="str">
        <f t="shared" si="22"/>
        <v/>
      </c>
      <c r="N37" s="501"/>
      <c r="O37" s="501"/>
      <c r="P37" s="347"/>
      <c r="Q37" s="170"/>
      <c r="R37" s="348" t="str">
        <f t="shared" si="23"/>
        <v/>
      </c>
      <c r="S37" s="347" t="str">
        <f t="shared" si="24"/>
        <v/>
      </c>
      <c r="T37" s="500"/>
      <c r="U37" s="347"/>
      <c r="V37" s="170"/>
      <c r="W37" s="348" t="str">
        <f t="shared" si="25"/>
        <v/>
      </c>
      <c r="X37" s="347" t="str">
        <f t="shared" si="26"/>
        <v/>
      </c>
      <c r="Y37" s="500"/>
      <c r="Z37" s="347"/>
      <c r="AA37" s="170"/>
      <c r="AB37" s="348" t="str">
        <f t="shared" si="27"/>
        <v/>
      </c>
      <c r="AC37" s="347" t="str">
        <f t="shared" si="28"/>
        <v/>
      </c>
      <c r="AD37" s="500"/>
      <c r="AE37" s="347"/>
      <c r="AF37" s="170"/>
      <c r="AG37" s="348" t="str">
        <f t="shared" si="29"/>
        <v/>
      </c>
      <c r="AH37" s="347" t="str">
        <f t="shared" si="30"/>
        <v/>
      </c>
      <c r="AI37" s="500"/>
      <c r="AJ37" s="347"/>
      <c r="AK37" s="170"/>
      <c r="AL37" s="348" t="str">
        <f t="shared" si="31"/>
        <v/>
      </c>
      <c r="AM37" s="347" t="str">
        <f t="shared" si="32"/>
        <v/>
      </c>
      <c r="AN37" s="500"/>
      <c r="AO37" s="347"/>
      <c r="AP37" s="170"/>
      <c r="AQ37" s="348" t="str">
        <f t="shared" si="33"/>
        <v/>
      </c>
      <c r="AR37" s="347" t="str">
        <f t="shared" si="34"/>
        <v/>
      </c>
      <c r="AS37" s="500"/>
      <c r="AT37" s="347"/>
      <c r="AU37" s="170"/>
      <c r="AV37" s="348" t="str">
        <f t="shared" si="35"/>
        <v/>
      </c>
      <c r="AW37" s="347" t="str">
        <f t="shared" si="36"/>
        <v/>
      </c>
      <c r="AX37" s="500"/>
    </row>
    <row r="38" spans="2:50" hidden="1" x14ac:dyDescent="0.2">
      <c r="B38" s="506"/>
      <c r="C38" s="347">
        <v>12</v>
      </c>
      <c r="D38" s="347"/>
      <c r="E38" s="347"/>
      <c r="F38" s="347"/>
      <c r="G38" s="348" t="e">
        <f t="shared" si="21"/>
        <v>#DIV/0!</v>
      </c>
      <c r="H38" s="500"/>
      <c r="I38" s="172" t="str">
        <f t="shared" si="37"/>
        <v/>
      </c>
      <c r="J38" s="172" t="str">
        <f t="shared" si="38"/>
        <v/>
      </c>
      <c r="K38" s="351" t="str">
        <f t="shared" si="39"/>
        <v/>
      </c>
      <c r="L38" s="508"/>
      <c r="M38" s="172" t="str">
        <f t="shared" si="22"/>
        <v/>
      </c>
      <c r="N38" s="501"/>
      <c r="O38" s="501"/>
      <c r="P38" s="347"/>
      <c r="Q38" s="170"/>
      <c r="R38" s="348" t="str">
        <f t="shared" si="23"/>
        <v/>
      </c>
      <c r="S38" s="347" t="str">
        <f t="shared" si="24"/>
        <v/>
      </c>
      <c r="T38" s="500"/>
      <c r="U38" s="347"/>
      <c r="V38" s="170"/>
      <c r="W38" s="348" t="str">
        <f t="shared" si="25"/>
        <v/>
      </c>
      <c r="X38" s="347" t="str">
        <f t="shared" si="26"/>
        <v/>
      </c>
      <c r="Y38" s="500"/>
      <c r="Z38" s="347"/>
      <c r="AA38" s="170"/>
      <c r="AB38" s="348" t="str">
        <f t="shared" si="27"/>
        <v/>
      </c>
      <c r="AC38" s="347" t="str">
        <f t="shared" si="28"/>
        <v/>
      </c>
      <c r="AD38" s="500"/>
      <c r="AE38" s="347"/>
      <c r="AF38" s="170"/>
      <c r="AG38" s="348" t="str">
        <f t="shared" si="29"/>
        <v/>
      </c>
      <c r="AH38" s="347" t="str">
        <f t="shared" si="30"/>
        <v/>
      </c>
      <c r="AI38" s="500"/>
      <c r="AJ38" s="347"/>
      <c r="AK38" s="170"/>
      <c r="AL38" s="348" t="str">
        <f t="shared" si="31"/>
        <v/>
      </c>
      <c r="AM38" s="347" t="str">
        <f t="shared" si="32"/>
        <v/>
      </c>
      <c r="AN38" s="500"/>
      <c r="AO38" s="347"/>
      <c r="AP38" s="170"/>
      <c r="AQ38" s="348" t="str">
        <f t="shared" si="33"/>
        <v/>
      </c>
      <c r="AR38" s="347" t="str">
        <f t="shared" si="34"/>
        <v/>
      </c>
      <c r="AS38" s="500"/>
      <c r="AT38" s="347"/>
      <c r="AU38" s="170"/>
      <c r="AV38" s="348" t="str">
        <f t="shared" si="35"/>
        <v/>
      </c>
      <c r="AW38" s="347" t="str">
        <f t="shared" si="36"/>
        <v/>
      </c>
      <c r="AX38" s="500"/>
    </row>
    <row r="39" spans="2:50" hidden="1" x14ac:dyDescent="0.2">
      <c r="B39" s="506"/>
      <c r="C39" s="347">
        <v>13</v>
      </c>
      <c r="D39" s="347"/>
      <c r="E39" s="347"/>
      <c r="F39" s="347"/>
      <c r="G39" s="348" t="e">
        <f t="shared" si="21"/>
        <v>#DIV/0!</v>
      </c>
      <c r="H39" s="500"/>
      <c r="I39" s="172" t="str">
        <f t="shared" si="37"/>
        <v/>
      </c>
      <c r="J39" s="172" t="str">
        <f t="shared" si="38"/>
        <v/>
      </c>
      <c r="K39" s="351" t="str">
        <f t="shared" si="39"/>
        <v/>
      </c>
      <c r="L39" s="508"/>
      <c r="M39" s="172" t="str">
        <f t="shared" si="22"/>
        <v/>
      </c>
      <c r="N39" s="501"/>
      <c r="O39" s="501"/>
      <c r="P39" s="347"/>
      <c r="Q39" s="170"/>
      <c r="R39" s="348" t="str">
        <f t="shared" si="23"/>
        <v/>
      </c>
      <c r="S39" s="347" t="str">
        <f t="shared" si="24"/>
        <v/>
      </c>
      <c r="T39" s="500"/>
      <c r="U39" s="347"/>
      <c r="V39" s="170"/>
      <c r="W39" s="348" t="str">
        <f t="shared" si="25"/>
        <v/>
      </c>
      <c r="X39" s="347" t="str">
        <f t="shared" si="26"/>
        <v/>
      </c>
      <c r="Y39" s="500"/>
      <c r="Z39" s="347"/>
      <c r="AA39" s="170"/>
      <c r="AB39" s="348" t="str">
        <f t="shared" si="27"/>
        <v/>
      </c>
      <c r="AC39" s="347" t="str">
        <f t="shared" si="28"/>
        <v/>
      </c>
      <c r="AD39" s="500"/>
      <c r="AE39" s="347"/>
      <c r="AF39" s="170"/>
      <c r="AG39" s="348" t="str">
        <f t="shared" si="29"/>
        <v/>
      </c>
      <c r="AH39" s="347" t="str">
        <f t="shared" si="30"/>
        <v/>
      </c>
      <c r="AI39" s="500"/>
      <c r="AJ39" s="347"/>
      <c r="AK39" s="170"/>
      <c r="AL39" s="348" t="str">
        <f t="shared" si="31"/>
        <v/>
      </c>
      <c r="AM39" s="347" t="str">
        <f t="shared" si="32"/>
        <v/>
      </c>
      <c r="AN39" s="500"/>
      <c r="AO39" s="347"/>
      <c r="AP39" s="170"/>
      <c r="AQ39" s="348" t="str">
        <f t="shared" si="33"/>
        <v/>
      </c>
      <c r="AR39" s="347" t="str">
        <f t="shared" si="34"/>
        <v/>
      </c>
      <c r="AS39" s="500"/>
      <c r="AT39" s="347"/>
      <c r="AU39" s="170"/>
      <c r="AV39" s="348" t="str">
        <f t="shared" si="35"/>
        <v/>
      </c>
      <c r="AW39" s="347" t="str">
        <f t="shared" si="36"/>
        <v/>
      </c>
      <c r="AX39" s="500"/>
    </row>
    <row r="40" spans="2:50" hidden="1" x14ac:dyDescent="0.2">
      <c r="B40" s="506"/>
      <c r="C40" s="347">
        <v>14</v>
      </c>
      <c r="D40" s="347"/>
      <c r="E40" s="347"/>
      <c r="F40" s="347"/>
      <c r="G40" s="348" t="e">
        <f t="shared" si="21"/>
        <v>#DIV/0!</v>
      </c>
      <c r="H40" s="500"/>
      <c r="I40" s="172" t="str">
        <f t="shared" si="37"/>
        <v/>
      </c>
      <c r="J40" s="172" t="str">
        <f t="shared" si="38"/>
        <v/>
      </c>
      <c r="K40" s="351" t="str">
        <f t="shared" si="39"/>
        <v/>
      </c>
      <c r="L40" s="508"/>
      <c r="M40" s="172" t="str">
        <f t="shared" si="22"/>
        <v/>
      </c>
      <c r="N40" s="501"/>
      <c r="O40" s="501"/>
      <c r="P40" s="347"/>
      <c r="Q40" s="170"/>
      <c r="R40" s="348" t="str">
        <f t="shared" si="23"/>
        <v/>
      </c>
      <c r="S40" s="347" t="str">
        <f t="shared" si="24"/>
        <v/>
      </c>
      <c r="T40" s="500"/>
      <c r="U40" s="347"/>
      <c r="V40" s="170"/>
      <c r="W40" s="348" t="str">
        <f t="shared" si="25"/>
        <v/>
      </c>
      <c r="X40" s="347" t="str">
        <f t="shared" si="26"/>
        <v/>
      </c>
      <c r="Y40" s="500"/>
      <c r="Z40" s="347"/>
      <c r="AA40" s="170"/>
      <c r="AB40" s="348" t="str">
        <f t="shared" si="27"/>
        <v/>
      </c>
      <c r="AC40" s="347" t="str">
        <f t="shared" si="28"/>
        <v/>
      </c>
      <c r="AD40" s="500"/>
      <c r="AE40" s="347"/>
      <c r="AF40" s="170"/>
      <c r="AG40" s="348" t="str">
        <f t="shared" si="29"/>
        <v/>
      </c>
      <c r="AH40" s="347" t="str">
        <f t="shared" si="30"/>
        <v/>
      </c>
      <c r="AI40" s="500"/>
      <c r="AJ40" s="347"/>
      <c r="AK40" s="170"/>
      <c r="AL40" s="348" t="str">
        <f t="shared" si="31"/>
        <v/>
      </c>
      <c r="AM40" s="347" t="str">
        <f t="shared" si="32"/>
        <v/>
      </c>
      <c r="AN40" s="500"/>
      <c r="AO40" s="347"/>
      <c r="AP40" s="170"/>
      <c r="AQ40" s="348" t="str">
        <f t="shared" si="33"/>
        <v/>
      </c>
      <c r="AR40" s="347" t="str">
        <f t="shared" si="34"/>
        <v/>
      </c>
      <c r="AS40" s="500"/>
      <c r="AT40" s="347"/>
      <c r="AU40" s="170"/>
      <c r="AV40" s="348" t="str">
        <f t="shared" si="35"/>
        <v/>
      </c>
      <c r="AW40" s="347" t="str">
        <f t="shared" si="36"/>
        <v/>
      </c>
      <c r="AX40" s="500"/>
    </row>
    <row r="41" spans="2:50" hidden="1" x14ac:dyDescent="0.2">
      <c r="B41" s="506"/>
      <c r="C41" s="347">
        <v>15</v>
      </c>
      <c r="D41" s="347"/>
      <c r="E41" s="347"/>
      <c r="F41" s="347"/>
      <c r="G41" s="348" t="e">
        <f t="shared" si="21"/>
        <v>#DIV/0!</v>
      </c>
      <c r="H41" s="500"/>
      <c r="I41" s="172" t="str">
        <f t="shared" si="37"/>
        <v/>
      </c>
      <c r="J41" s="172" t="str">
        <f t="shared" si="38"/>
        <v/>
      </c>
      <c r="K41" s="351" t="str">
        <f t="shared" si="39"/>
        <v/>
      </c>
      <c r="L41" s="509"/>
      <c r="M41" s="172" t="str">
        <f t="shared" si="22"/>
        <v/>
      </c>
      <c r="N41" s="501"/>
      <c r="O41" s="501"/>
      <c r="P41" s="347"/>
      <c r="Q41" s="170"/>
      <c r="R41" s="348" t="str">
        <f t="shared" si="23"/>
        <v/>
      </c>
      <c r="S41" s="347" t="str">
        <f t="shared" si="24"/>
        <v/>
      </c>
      <c r="T41" s="500"/>
      <c r="U41" s="347"/>
      <c r="V41" s="170"/>
      <c r="W41" s="348" t="str">
        <f t="shared" si="25"/>
        <v/>
      </c>
      <c r="X41" s="347" t="str">
        <f t="shared" si="26"/>
        <v/>
      </c>
      <c r="Y41" s="500"/>
      <c r="Z41" s="347"/>
      <c r="AA41" s="170"/>
      <c r="AB41" s="348" t="str">
        <f t="shared" si="27"/>
        <v/>
      </c>
      <c r="AC41" s="347" t="str">
        <f t="shared" si="28"/>
        <v/>
      </c>
      <c r="AD41" s="500"/>
      <c r="AE41" s="347"/>
      <c r="AF41" s="170"/>
      <c r="AG41" s="348" t="str">
        <f t="shared" si="29"/>
        <v/>
      </c>
      <c r="AH41" s="347" t="str">
        <f t="shared" si="30"/>
        <v/>
      </c>
      <c r="AI41" s="500"/>
      <c r="AJ41" s="347"/>
      <c r="AK41" s="170"/>
      <c r="AL41" s="348" t="str">
        <f t="shared" si="31"/>
        <v/>
      </c>
      <c r="AM41" s="347" t="str">
        <f t="shared" si="32"/>
        <v/>
      </c>
      <c r="AN41" s="500"/>
      <c r="AO41" s="347"/>
      <c r="AP41" s="170"/>
      <c r="AQ41" s="348" t="str">
        <f t="shared" si="33"/>
        <v/>
      </c>
      <c r="AR41" s="347" t="str">
        <f t="shared" si="34"/>
        <v/>
      </c>
      <c r="AS41" s="500"/>
      <c r="AT41" s="347"/>
      <c r="AU41" s="170"/>
      <c r="AV41" s="348" t="str">
        <f t="shared" si="35"/>
        <v/>
      </c>
      <c r="AW41" s="347" t="str">
        <f t="shared" si="36"/>
        <v/>
      </c>
      <c r="AX41" s="500"/>
    </row>
    <row r="42" spans="2:50" ht="15.75" hidden="1" x14ac:dyDescent="0.2">
      <c r="B42" s="510" t="s">
        <v>169</v>
      </c>
      <c r="C42" s="511"/>
      <c r="D42" s="511"/>
      <c r="E42" s="511"/>
      <c r="F42" s="511"/>
      <c r="G42" s="511"/>
      <c r="H42" s="512"/>
      <c r="I42" s="207"/>
      <c r="J42" s="207"/>
      <c r="K42" s="207"/>
      <c r="L42" s="207"/>
      <c r="M42" s="207"/>
      <c r="N42" s="501" t="s">
        <v>161</v>
      </c>
      <c r="O42" s="514" t="s">
        <v>106</v>
      </c>
      <c r="P42" s="516">
        <v>45881</v>
      </c>
      <c r="Q42" s="506"/>
      <c r="R42" s="506"/>
      <c r="S42" s="506"/>
      <c r="T42" s="506"/>
      <c r="U42" s="516">
        <v>45882</v>
      </c>
      <c r="V42" s="506"/>
      <c r="W42" s="506"/>
      <c r="X42" s="506"/>
      <c r="Y42" s="506"/>
      <c r="Z42" s="516">
        <v>45883</v>
      </c>
      <c r="AA42" s="506"/>
      <c r="AB42" s="506"/>
      <c r="AC42" s="506"/>
      <c r="AD42" s="506"/>
      <c r="AE42" s="516">
        <v>45884</v>
      </c>
      <c r="AF42" s="506"/>
      <c r="AG42" s="506"/>
      <c r="AH42" s="506"/>
      <c r="AI42" s="506"/>
      <c r="AJ42" s="516">
        <v>45885</v>
      </c>
      <c r="AK42" s="506"/>
      <c r="AL42" s="506"/>
      <c r="AM42" s="506"/>
      <c r="AN42" s="506"/>
      <c r="AO42" s="516">
        <v>45886</v>
      </c>
      <c r="AP42" s="506"/>
      <c r="AQ42" s="506"/>
      <c r="AR42" s="506"/>
      <c r="AS42" s="506"/>
      <c r="AT42" s="516">
        <v>45887</v>
      </c>
      <c r="AU42" s="506"/>
      <c r="AV42" s="506"/>
      <c r="AW42" s="506"/>
      <c r="AX42" s="506"/>
    </row>
    <row r="43" spans="2:50" ht="15.75" hidden="1" x14ac:dyDescent="0.2">
      <c r="B43" s="513"/>
      <c r="C43" s="513"/>
      <c r="D43" s="513"/>
      <c r="E43" s="513"/>
      <c r="F43" s="513"/>
      <c r="G43" s="513"/>
      <c r="H43" s="513"/>
      <c r="I43" s="207"/>
      <c r="J43" s="207"/>
      <c r="K43" s="207"/>
      <c r="L43" s="207"/>
      <c r="M43" s="207"/>
      <c r="N43" s="501"/>
      <c r="O43" s="515"/>
      <c r="P43" s="516" t="s">
        <v>120</v>
      </c>
      <c r="Q43" s="506"/>
      <c r="R43" s="506"/>
      <c r="S43" s="506"/>
      <c r="T43" s="506"/>
      <c r="U43" s="516" t="s">
        <v>114</v>
      </c>
      <c r="V43" s="506"/>
      <c r="W43" s="506"/>
      <c r="X43" s="506"/>
      <c r="Y43" s="506"/>
      <c r="Z43" s="516" t="s">
        <v>115</v>
      </c>
      <c r="AA43" s="506"/>
      <c r="AB43" s="506"/>
      <c r="AC43" s="506"/>
      <c r="AD43" s="506"/>
      <c r="AE43" s="516" t="s">
        <v>116</v>
      </c>
      <c r="AF43" s="506"/>
      <c r="AG43" s="506"/>
      <c r="AH43" s="506"/>
      <c r="AI43" s="506"/>
      <c r="AJ43" s="516" t="s">
        <v>117</v>
      </c>
      <c r="AK43" s="506"/>
      <c r="AL43" s="506"/>
      <c r="AM43" s="506"/>
      <c r="AN43" s="506"/>
      <c r="AO43" s="516" t="s">
        <v>118</v>
      </c>
      <c r="AP43" s="506"/>
      <c r="AQ43" s="506"/>
      <c r="AR43" s="506"/>
      <c r="AS43" s="506"/>
      <c r="AT43" s="516" t="s">
        <v>119</v>
      </c>
      <c r="AU43" s="506"/>
      <c r="AV43" s="506"/>
      <c r="AW43" s="506"/>
      <c r="AX43" s="506"/>
    </row>
    <row r="44" spans="2:50" hidden="1" x14ac:dyDescent="0.2">
      <c r="B44" s="501" t="s">
        <v>157</v>
      </c>
      <c r="C44" s="501" t="s">
        <v>149</v>
      </c>
      <c r="D44" s="501"/>
      <c r="E44" s="501" t="s">
        <v>151</v>
      </c>
      <c r="F44" s="501"/>
      <c r="G44" s="501"/>
      <c r="H44" s="502" t="s">
        <v>158</v>
      </c>
      <c r="I44" s="505" t="s">
        <v>227</v>
      </c>
      <c r="J44" s="505"/>
      <c r="K44" s="505"/>
      <c r="L44" s="505" t="s">
        <v>158</v>
      </c>
      <c r="M44" s="505" t="s">
        <v>170</v>
      </c>
      <c r="N44" s="501"/>
      <c r="O44" s="501" t="s">
        <v>160</v>
      </c>
      <c r="P44" s="497" t="s">
        <v>154</v>
      </c>
      <c r="Q44" s="498"/>
      <c r="R44" s="498"/>
      <c r="S44" s="499"/>
      <c r="T44" s="501" t="s">
        <v>158</v>
      </c>
      <c r="U44" s="497" t="s">
        <v>154</v>
      </c>
      <c r="V44" s="498"/>
      <c r="W44" s="498"/>
      <c r="X44" s="499"/>
      <c r="Y44" s="501" t="s">
        <v>158</v>
      </c>
      <c r="Z44" s="497" t="s">
        <v>154</v>
      </c>
      <c r="AA44" s="498"/>
      <c r="AB44" s="498"/>
      <c r="AC44" s="499"/>
      <c r="AD44" s="501" t="s">
        <v>158</v>
      </c>
      <c r="AE44" s="497" t="s">
        <v>154</v>
      </c>
      <c r="AF44" s="498"/>
      <c r="AG44" s="498"/>
      <c r="AH44" s="499"/>
      <c r="AI44" s="501" t="s">
        <v>158</v>
      </c>
      <c r="AJ44" s="497" t="s">
        <v>154</v>
      </c>
      <c r="AK44" s="498"/>
      <c r="AL44" s="498"/>
      <c r="AM44" s="499"/>
      <c r="AN44" s="501" t="s">
        <v>158</v>
      </c>
      <c r="AO44" s="497" t="s">
        <v>154</v>
      </c>
      <c r="AP44" s="498"/>
      <c r="AQ44" s="498"/>
      <c r="AR44" s="499"/>
      <c r="AS44" s="501" t="s">
        <v>158</v>
      </c>
      <c r="AT44" s="497" t="s">
        <v>154</v>
      </c>
      <c r="AU44" s="498"/>
      <c r="AV44" s="498"/>
      <c r="AW44" s="499"/>
      <c r="AX44" s="501" t="s">
        <v>158</v>
      </c>
    </row>
    <row r="45" spans="2:50" hidden="1" x14ac:dyDescent="0.2">
      <c r="B45" s="501"/>
      <c r="C45" s="501"/>
      <c r="D45" s="501"/>
      <c r="E45" s="501" t="s">
        <v>150</v>
      </c>
      <c r="F45" s="501"/>
      <c r="G45" s="501"/>
      <c r="H45" s="503"/>
      <c r="I45" s="505" t="s">
        <v>150</v>
      </c>
      <c r="J45" s="505"/>
      <c r="K45" s="505"/>
      <c r="L45" s="505"/>
      <c r="M45" s="505"/>
      <c r="N45" s="501"/>
      <c r="O45" s="501"/>
      <c r="P45" s="497" t="s">
        <v>155</v>
      </c>
      <c r="Q45" s="498"/>
      <c r="R45" s="498"/>
      <c r="S45" s="499"/>
      <c r="T45" s="501"/>
      <c r="U45" s="497" t="s">
        <v>155</v>
      </c>
      <c r="V45" s="498"/>
      <c r="W45" s="498"/>
      <c r="X45" s="499"/>
      <c r="Y45" s="501"/>
      <c r="Z45" s="497" t="s">
        <v>155</v>
      </c>
      <c r="AA45" s="498"/>
      <c r="AB45" s="498"/>
      <c r="AC45" s="499"/>
      <c r="AD45" s="501"/>
      <c r="AE45" s="497" t="s">
        <v>155</v>
      </c>
      <c r="AF45" s="498"/>
      <c r="AG45" s="498"/>
      <c r="AH45" s="499"/>
      <c r="AI45" s="501"/>
      <c r="AJ45" s="497" t="s">
        <v>155</v>
      </c>
      <c r="AK45" s="498"/>
      <c r="AL45" s="498"/>
      <c r="AM45" s="499"/>
      <c r="AN45" s="501"/>
      <c r="AO45" s="497" t="s">
        <v>155</v>
      </c>
      <c r="AP45" s="498"/>
      <c r="AQ45" s="498"/>
      <c r="AR45" s="499"/>
      <c r="AS45" s="501"/>
      <c r="AT45" s="497" t="s">
        <v>155</v>
      </c>
      <c r="AU45" s="498"/>
      <c r="AV45" s="498"/>
      <c r="AW45" s="499"/>
      <c r="AX45" s="501"/>
    </row>
    <row r="46" spans="2:50" hidden="1" x14ac:dyDescent="0.2">
      <c r="B46" s="501"/>
      <c r="C46" s="501"/>
      <c r="D46" s="501"/>
      <c r="E46" s="345" t="s">
        <v>152</v>
      </c>
      <c r="F46" s="345" t="s">
        <v>153</v>
      </c>
      <c r="G46" s="345" t="s">
        <v>156</v>
      </c>
      <c r="H46" s="504"/>
      <c r="I46" s="346" t="s">
        <v>152</v>
      </c>
      <c r="J46" s="346" t="s">
        <v>153</v>
      </c>
      <c r="K46" s="346" t="s">
        <v>156</v>
      </c>
      <c r="L46" s="505"/>
      <c r="M46" s="505"/>
      <c r="N46" s="501"/>
      <c r="O46" s="501"/>
      <c r="P46" s="345" t="s">
        <v>152</v>
      </c>
      <c r="Q46" s="345" t="s">
        <v>153</v>
      </c>
      <c r="R46" s="345" t="s">
        <v>156</v>
      </c>
      <c r="S46" s="345" t="s">
        <v>170</v>
      </c>
      <c r="T46" s="501"/>
      <c r="U46" s="345" t="s">
        <v>152</v>
      </c>
      <c r="V46" s="345" t="s">
        <v>153</v>
      </c>
      <c r="W46" s="345" t="s">
        <v>156</v>
      </c>
      <c r="X46" s="345" t="s">
        <v>170</v>
      </c>
      <c r="Y46" s="501"/>
      <c r="Z46" s="345" t="s">
        <v>152</v>
      </c>
      <c r="AA46" s="345" t="s">
        <v>153</v>
      </c>
      <c r="AB46" s="345" t="s">
        <v>156</v>
      </c>
      <c r="AC46" s="345" t="s">
        <v>170</v>
      </c>
      <c r="AD46" s="501"/>
      <c r="AE46" s="345" t="s">
        <v>152</v>
      </c>
      <c r="AF46" s="345" t="s">
        <v>153</v>
      </c>
      <c r="AG46" s="345" t="s">
        <v>156</v>
      </c>
      <c r="AH46" s="345" t="s">
        <v>170</v>
      </c>
      <c r="AI46" s="501"/>
      <c r="AJ46" s="345" t="s">
        <v>152</v>
      </c>
      <c r="AK46" s="345" t="s">
        <v>153</v>
      </c>
      <c r="AL46" s="345" t="s">
        <v>156</v>
      </c>
      <c r="AM46" s="345" t="s">
        <v>170</v>
      </c>
      <c r="AN46" s="501"/>
      <c r="AO46" s="345" t="s">
        <v>152</v>
      </c>
      <c r="AP46" s="345" t="s">
        <v>153</v>
      </c>
      <c r="AQ46" s="345" t="s">
        <v>156</v>
      </c>
      <c r="AR46" s="345" t="s">
        <v>170</v>
      </c>
      <c r="AS46" s="501"/>
      <c r="AT46" s="345" t="s">
        <v>152</v>
      </c>
      <c r="AU46" s="345" t="s">
        <v>153</v>
      </c>
      <c r="AV46" s="345" t="s">
        <v>156</v>
      </c>
      <c r="AW46" s="345" t="s">
        <v>170</v>
      </c>
      <c r="AX46" s="501"/>
    </row>
    <row r="47" spans="2:50" hidden="1" x14ac:dyDescent="0.2">
      <c r="B47" s="501" t="s">
        <v>658</v>
      </c>
      <c r="C47" s="347">
        <v>1</v>
      </c>
      <c r="D47" s="347"/>
      <c r="E47" s="347"/>
      <c r="F47" s="347"/>
      <c r="G47" s="348" t="e">
        <f>F47/E47</f>
        <v>#DIV/0!</v>
      </c>
      <c r="H47" s="500" t="e">
        <f>AVERAGE(G47:G61)</f>
        <v>#DIV/0!</v>
      </c>
      <c r="I47" s="172" t="str">
        <f t="shared" ref="I47:I49" si="40">IFERROR(AVERAGE(P47,U47,Z47,AE47,AJ47,AO47,AT47),"")</f>
        <v/>
      </c>
      <c r="J47" s="172" t="str">
        <f t="shared" ref="J47:J49" si="41">IFERROR(AVERAGE(Q47,V47,AA47,AF47,AK47,AP47,AU47),"")</f>
        <v/>
      </c>
      <c r="K47" s="351" t="str">
        <f t="shared" ref="K47:K49" si="42">IFERROR(AVERAGE(R47,W47,AB47,AG47,AL47,AQ47,AV47),"")</f>
        <v/>
      </c>
      <c r="L47" s="507" t="str">
        <f>IFERROR(AVERAGE(K47:K61),"-")</f>
        <v>-</v>
      </c>
      <c r="M47" s="172" t="str">
        <f>IFERROR(RANK(K47, K$7:K$21),"")</f>
        <v/>
      </c>
      <c r="N47" s="501"/>
      <c r="O47" s="501"/>
      <c r="P47" s="347"/>
      <c r="Q47" s="170"/>
      <c r="R47" s="348" t="str">
        <f>IFERROR(Q47/P47,"")</f>
        <v/>
      </c>
      <c r="S47" s="347" t="str">
        <f>IFERROR(RANK(R47, R$47:R$61),"")</f>
        <v/>
      </c>
      <c r="T47" s="500" t="e">
        <f>AVERAGE(R47:R61)</f>
        <v>#DIV/0!</v>
      </c>
      <c r="U47" s="347"/>
      <c r="V47" s="170"/>
      <c r="W47" s="348" t="str">
        <f>IFERROR(V47/U47,"")</f>
        <v/>
      </c>
      <c r="X47" s="347" t="str">
        <f>IFERROR(RANK(W47, W$47:W$61),"")</f>
        <v/>
      </c>
      <c r="Y47" s="500" t="e">
        <f>AVERAGE(W47:W61)</f>
        <v>#DIV/0!</v>
      </c>
      <c r="Z47" s="347"/>
      <c r="AA47" s="170"/>
      <c r="AB47" s="348" t="str">
        <f>IFERROR(AA47/Z47,"")</f>
        <v/>
      </c>
      <c r="AC47" s="347" t="str">
        <f>IFERROR(RANK(AB47, AB$47:AB$61),"")</f>
        <v/>
      </c>
      <c r="AD47" s="500" t="e">
        <f>AVERAGE(AB47:AB61)</f>
        <v>#DIV/0!</v>
      </c>
      <c r="AE47" s="347"/>
      <c r="AF47" s="170"/>
      <c r="AG47" s="348" t="str">
        <f>IFERROR(AF47/AE47,"")</f>
        <v/>
      </c>
      <c r="AH47" s="347" t="str">
        <f>IFERROR(RANK(AG47, AG$47:AG$61),"")</f>
        <v/>
      </c>
      <c r="AI47" s="500" t="e">
        <f>AVERAGE(AG47:AG61)</f>
        <v>#DIV/0!</v>
      </c>
      <c r="AJ47" s="347"/>
      <c r="AK47" s="170"/>
      <c r="AL47" s="348" t="str">
        <f>IFERROR(AK47/AJ47,"")</f>
        <v/>
      </c>
      <c r="AM47" s="347" t="str">
        <f>IFERROR(RANK(AL47, AL$47:AL$61),"")</f>
        <v/>
      </c>
      <c r="AN47" s="500" t="e">
        <f>AVERAGE(AL47:AL61)</f>
        <v>#DIV/0!</v>
      </c>
      <c r="AO47" s="347"/>
      <c r="AP47" s="170"/>
      <c r="AQ47" s="348" t="str">
        <f>IFERROR(AP47/AO47,"")</f>
        <v/>
      </c>
      <c r="AR47" s="347" t="str">
        <f>IFERROR(RANK(AQ47, AQ$47:AQ$61),"")</f>
        <v/>
      </c>
      <c r="AS47" s="500" t="e">
        <f>AVERAGE(AQ47:AQ61)</f>
        <v>#DIV/0!</v>
      </c>
      <c r="AT47" s="347"/>
      <c r="AU47" s="170"/>
      <c r="AV47" s="348" t="str">
        <f>IFERROR(AU47/AT47,"")</f>
        <v/>
      </c>
      <c r="AW47" s="347" t="str">
        <f>IFERROR(RANK(AV47, AV$47:AV$61),"")</f>
        <v/>
      </c>
      <c r="AX47" s="500" t="e">
        <f>AVERAGE(AV47:AV61)</f>
        <v>#DIV/0!</v>
      </c>
    </row>
    <row r="48" spans="2:50" hidden="1" x14ac:dyDescent="0.2">
      <c r="B48" s="506"/>
      <c r="C48" s="347">
        <v>2</v>
      </c>
      <c r="D48" s="347"/>
      <c r="E48" s="347"/>
      <c r="F48" s="347"/>
      <c r="G48" s="348" t="e">
        <f t="shared" ref="G48:G61" si="43">F48/E48</f>
        <v>#DIV/0!</v>
      </c>
      <c r="H48" s="500"/>
      <c r="I48" s="172" t="str">
        <f t="shared" si="40"/>
        <v/>
      </c>
      <c r="J48" s="172" t="str">
        <f t="shared" si="41"/>
        <v/>
      </c>
      <c r="K48" s="351" t="str">
        <f t="shared" si="42"/>
        <v/>
      </c>
      <c r="L48" s="508"/>
      <c r="M48" s="172" t="str">
        <f t="shared" ref="M48:M61" si="44">IFERROR(RANK(K48, K$7:K$21),"")</f>
        <v/>
      </c>
      <c r="N48" s="501"/>
      <c r="O48" s="501"/>
      <c r="P48" s="347"/>
      <c r="Q48" s="170"/>
      <c r="R48" s="348" t="str">
        <f t="shared" ref="R48:R61" si="45">IFERROR(Q48/P48,"")</f>
        <v/>
      </c>
      <c r="S48" s="347" t="str">
        <f t="shared" ref="S48:S61" si="46">IFERROR(RANK(R48, R$47:R$61),"")</f>
        <v/>
      </c>
      <c r="T48" s="500"/>
      <c r="U48" s="347"/>
      <c r="V48" s="170"/>
      <c r="W48" s="348" t="str">
        <f t="shared" ref="W48:W61" si="47">IFERROR(V48/U48,"")</f>
        <v/>
      </c>
      <c r="X48" s="347" t="str">
        <f t="shared" ref="X48:X61" si="48">IFERROR(RANK(W48, W$47:W$61),"")</f>
        <v/>
      </c>
      <c r="Y48" s="500"/>
      <c r="Z48" s="347"/>
      <c r="AA48" s="170"/>
      <c r="AB48" s="348" t="str">
        <f t="shared" ref="AB48:AB61" si="49">IFERROR(AA48/Z48,"")</f>
        <v/>
      </c>
      <c r="AC48" s="347" t="str">
        <f t="shared" ref="AC48:AC61" si="50">IFERROR(RANK(AB48, AB$47:AB$61),"")</f>
        <v/>
      </c>
      <c r="AD48" s="500"/>
      <c r="AE48" s="347"/>
      <c r="AF48" s="170"/>
      <c r="AG48" s="348" t="str">
        <f t="shared" ref="AG48:AG61" si="51">IFERROR(AF48/AE48,"")</f>
        <v/>
      </c>
      <c r="AH48" s="347" t="str">
        <f t="shared" ref="AH48:AH61" si="52">IFERROR(RANK(AG48, AG$47:AG$61),"")</f>
        <v/>
      </c>
      <c r="AI48" s="500"/>
      <c r="AJ48" s="347"/>
      <c r="AK48" s="170"/>
      <c r="AL48" s="348" t="str">
        <f t="shared" ref="AL48:AL61" si="53">IFERROR(AK48/AJ48,"")</f>
        <v/>
      </c>
      <c r="AM48" s="347" t="str">
        <f t="shared" ref="AM48:AM61" si="54">IFERROR(RANK(AL48, AL$47:AL$61),"")</f>
        <v/>
      </c>
      <c r="AN48" s="500"/>
      <c r="AO48" s="347"/>
      <c r="AP48" s="170"/>
      <c r="AQ48" s="348" t="str">
        <f t="shared" ref="AQ48:AQ61" si="55">IFERROR(AP48/AO48,"")</f>
        <v/>
      </c>
      <c r="AR48" s="347" t="str">
        <f t="shared" ref="AR48:AR61" si="56">IFERROR(RANK(AQ48, AQ$47:AQ$61),"")</f>
        <v/>
      </c>
      <c r="AS48" s="500"/>
      <c r="AT48" s="347"/>
      <c r="AU48" s="170"/>
      <c r="AV48" s="348" t="str">
        <f t="shared" ref="AV48:AV61" si="57">IFERROR(AU48/AT48,"")</f>
        <v/>
      </c>
      <c r="AW48" s="347" t="str">
        <f t="shared" ref="AW48:AW61" si="58">IFERROR(RANK(AV48, AV$47:AV$61),"")</f>
        <v/>
      </c>
      <c r="AX48" s="500"/>
    </row>
    <row r="49" spans="2:50" hidden="1" x14ac:dyDescent="0.2">
      <c r="B49" s="506"/>
      <c r="C49" s="347">
        <v>3</v>
      </c>
      <c r="D49" s="347"/>
      <c r="E49" s="347"/>
      <c r="F49" s="347"/>
      <c r="G49" s="348" t="e">
        <f t="shared" si="43"/>
        <v>#DIV/0!</v>
      </c>
      <c r="H49" s="500"/>
      <c r="I49" s="172" t="str">
        <f t="shared" si="40"/>
        <v/>
      </c>
      <c r="J49" s="172" t="str">
        <f t="shared" si="41"/>
        <v/>
      </c>
      <c r="K49" s="351" t="str">
        <f t="shared" si="42"/>
        <v/>
      </c>
      <c r="L49" s="508"/>
      <c r="M49" s="172" t="str">
        <f t="shared" si="44"/>
        <v/>
      </c>
      <c r="N49" s="501"/>
      <c r="O49" s="501"/>
      <c r="P49" s="347"/>
      <c r="Q49" s="170"/>
      <c r="R49" s="348" t="str">
        <f t="shared" si="45"/>
        <v/>
      </c>
      <c r="S49" s="347" t="str">
        <f t="shared" si="46"/>
        <v/>
      </c>
      <c r="T49" s="500"/>
      <c r="U49" s="347"/>
      <c r="V49" s="170"/>
      <c r="W49" s="348" t="str">
        <f t="shared" si="47"/>
        <v/>
      </c>
      <c r="X49" s="347" t="str">
        <f t="shared" si="48"/>
        <v/>
      </c>
      <c r="Y49" s="500"/>
      <c r="Z49" s="347"/>
      <c r="AA49" s="170"/>
      <c r="AB49" s="348" t="str">
        <f t="shared" si="49"/>
        <v/>
      </c>
      <c r="AC49" s="347" t="str">
        <f t="shared" si="50"/>
        <v/>
      </c>
      <c r="AD49" s="500"/>
      <c r="AE49" s="347"/>
      <c r="AF49" s="170"/>
      <c r="AG49" s="348" t="str">
        <f t="shared" si="51"/>
        <v/>
      </c>
      <c r="AH49" s="347" t="str">
        <f t="shared" si="52"/>
        <v/>
      </c>
      <c r="AI49" s="500"/>
      <c r="AJ49" s="347"/>
      <c r="AK49" s="170"/>
      <c r="AL49" s="348" t="str">
        <f t="shared" si="53"/>
        <v/>
      </c>
      <c r="AM49" s="347" t="str">
        <f t="shared" si="54"/>
        <v/>
      </c>
      <c r="AN49" s="500"/>
      <c r="AO49" s="347"/>
      <c r="AP49" s="170"/>
      <c r="AQ49" s="348" t="str">
        <f t="shared" si="55"/>
        <v/>
      </c>
      <c r="AR49" s="347" t="str">
        <f t="shared" si="56"/>
        <v/>
      </c>
      <c r="AS49" s="500"/>
      <c r="AT49" s="347"/>
      <c r="AU49" s="170"/>
      <c r="AV49" s="348" t="str">
        <f t="shared" si="57"/>
        <v/>
      </c>
      <c r="AW49" s="347" t="str">
        <f t="shared" si="58"/>
        <v/>
      </c>
      <c r="AX49" s="500"/>
    </row>
    <row r="50" spans="2:50" hidden="1" x14ac:dyDescent="0.2">
      <c r="B50" s="506"/>
      <c r="C50" s="347">
        <v>4</v>
      </c>
      <c r="D50" s="347"/>
      <c r="E50" s="347"/>
      <c r="F50" s="347"/>
      <c r="G50" s="348" t="e">
        <f t="shared" si="43"/>
        <v>#DIV/0!</v>
      </c>
      <c r="H50" s="500"/>
      <c r="I50" s="172" t="str">
        <f>IFERROR(AVERAGE(P50,U50,Z50,AE50,AJ50,AO50,AT50),"")</f>
        <v/>
      </c>
      <c r="J50" s="172" t="str">
        <f>IFERROR(AVERAGE(Q50,V50,AA50,AF50,AK50,AP50,AU50),"")</f>
        <v/>
      </c>
      <c r="K50" s="351" t="str">
        <f>IFERROR(AVERAGE(R50,W50,AB50,AG50,AL50,AQ50,AV50),"")</f>
        <v/>
      </c>
      <c r="L50" s="508"/>
      <c r="M50" s="172" t="str">
        <f t="shared" si="44"/>
        <v/>
      </c>
      <c r="N50" s="501"/>
      <c r="O50" s="501"/>
      <c r="P50" s="347"/>
      <c r="Q50" s="170"/>
      <c r="R50" s="348" t="str">
        <f t="shared" si="45"/>
        <v/>
      </c>
      <c r="S50" s="347" t="str">
        <f t="shared" si="46"/>
        <v/>
      </c>
      <c r="T50" s="500"/>
      <c r="U50" s="347"/>
      <c r="V50" s="170"/>
      <c r="W50" s="348" t="str">
        <f t="shared" si="47"/>
        <v/>
      </c>
      <c r="X50" s="347" t="str">
        <f t="shared" si="48"/>
        <v/>
      </c>
      <c r="Y50" s="500"/>
      <c r="Z50" s="347"/>
      <c r="AA50" s="170"/>
      <c r="AB50" s="348" t="str">
        <f t="shared" si="49"/>
        <v/>
      </c>
      <c r="AC50" s="347" t="str">
        <f t="shared" si="50"/>
        <v/>
      </c>
      <c r="AD50" s="500"/>
      <c r="AE50" s="347"/>
      <c r="AF50" s="170"/>
      <c r="AG50" s="348" t="str">
        <f t="shared" si="51"/>
        <v/>
      </c>
      <c r="AH50" s="347" t="str">
        <f t="shared" si="52"/>
        <v/>
      </c>
      <c r="AI50" s="500"/>
      <c r="AJ50" s="347"/>
      <c r="AK50" s="170"/>
      <c r="AL50" s="348" t="str">
        <f t="shared" si="53"/>
        <v/>
      </c>
      <c r="AM50" s="347" t="str">
        <f t="shared" si="54"/>
        <v/>
      </c>
      <c r="AN50" s="500"/>
      <c r="AO50" s="347"/>
      <c r="AP50" s="170"/>
      <c r="AQ50" s="348" t="str">
        <f t="shared" si="55"/>
        <v/>
      </c>
      <c r="AR50" s="347" t="str">
        <f t="shared" si="56"/>
        <v/>
      </c>
      <c r="AS50" s="500"/>
      <c r="AT50" s="347"/>
      <c r="AU50" s="170"/>
      <c r="AV50" s="348" t="str">
        <f t="shared" si="57"/>
        <v/>
      </c>
      <c r="AW50" s="347" t="str">
        <f t="shared" si="58"/>
        <v/>
      </c>
      <c r="AX50" s="500"/>
    </row>
    <row r="51" spans="2:50" hidden="1" x14ac:dyDescent="0.2">
      <c r="B51" s="506"/>
      <c r="C51" s="347">
        <v>5</v>
      </c>
      <c r="D51" s="347"/>
      <c r="E51" s="347"/>
      <c r="F51" s="347"/>
      <c r="G51" s="348" t="e">
        <f t="shared" si="43"/>
        <v>#DIV/0!</v>
      </c>
      <c r="H51" s="500"/>
      <c r="I51" s="172" t="str">
        <f t="shared" ref="I51:I61" si="59">IFERROR(AVERAGE(P51,U51,Z51,AE51,AJ51,AO51,AT51),"")</f>
        <v/>
      </c>
      <c r="J51" s="172" t="str">
        <f t="shared" ref="J51:J61" si="60">IFERROR(AVERAGE(Q51,V51,AA51,AF51,AK51,AP51,AU51),"")</f>
        <v/>
      </c>
      <c r="K51" s="351" t="str">
        <f t="shared" ref="K51:K61" si="61">IFERROR(AVERAGE(R51,W51,AB51,AG51,AL51,AQ51,AV51),"")</f>
        <v/>
      </c>
      <c r="L51" s="508"/>
      <c r="M51" s="172" t="str">
        <f t="shared" si="44"/>
        <v/>
      </c>
      <c r="N51" s="501"/>
      <c r="O51" s="501"/>
      <c r="P51" s="347"/>
      <c r="Q51" s="170"/>
      <c r="R51" s="348" t="str">
        <f t="shared" si="45"/>
        <v/>
      </c>
      <c r="S51" s="347" t="str">
        <f t="shared" si="46"/>
        <v/>
      </c>
      <c r="T51" s="500"/>
      <c r="U51" s="347"/>
      <c r="V51" s="170"/>
      <c r="W51" s="348" t="str">
        <f t="shared" si="47"/>
        <v/>
      </c>
      <c r="X51" s="347" t="str">
        <f t="shared" si="48"/>
        <v/>
      </c>
      <c r="Y51" s="500"/>
      <c r="Z51" s="347"/>
      <c r="AA51" s="170"/>
      <c r="AB51" s="348" t="str">
        <f t="shared" si="49"/>
        <v/>
      </c>
      <c r="AC51" s="347" t="str">
        <f t="shared" si="50"/>
        <v/>
      </c>
      <c r="AD51" s="500"/>
      <c r="AE51" s="347"/>
      <c r="AF51" s="170"/>
      <c r="AG51" s="348" t="str">
        <f t="shared" si="51"/>
        <v/>
      </c>
      <c r="AH51" s="347" t="str">
        <f t="shared" si="52"/>
        <v/>
      </c>
      <c r="AI51" s="500"/>
      <c r="AJ51" s="347"/>
      <c r="AK51" s="170"/>
      <c r="AL51" s="348" t="str">
        <f t="shared" si="53"/>
        <v/>
      </c>
      <c r="AM51" s="347" t="str">
        <f t="shared" si="54"/>
        <v/>
      </c>
      <c r="AN51" s="500"/>
      <c r="AO51" s="347"/>
      <c r="AP51" s="170"/>
      <c r="AQ51" s="348" t="str">
        <f t="shared" si="55"/>
        <v/>
      </c>
      <c r="AR51" s="347" t="str">
        <f t="shared" si="56"/>
        <v/>
      </c>
      <c r="AS51" s="500"/>
      <c r="AT51" s="347"/>
      <c r="AU51" s="170"/>
      <c r="AV51" s="348" t="str">
        <f t="shared" si="57"/>
        <v/>
      </c>
      <c r="AW51" s="347" t="str">
        <f t="shared" si="58"/>
        <v/>
      </c>
      <c r="AX51" s="500"/>
    </row>
    <row r="52" spans="2:50" hidden="1" x14ac:dyDescent="0.2">
      <c r="B52" s="506"/>
      <c r="C52" s="347">
        <v>6</v>
      </c>
      <c r="D52" s="347"/>
      <c r="E52" s="347"/>
      <c r="F52" s="347"/>
      <c r="G52" s="348" t="e">
        <f t="shared" si="43"/>
        <v>#DIV/0!</v>
      </c>
      <c r="H52" s="500"/>
      <c r="I52" s="172" t="str">
        <f t="shared" si="59"/>
        <v/>
      </c>
      <c r="J52" s="172" t="str">
        <f t="shared" si="60"/>
        <v/>
      </c>
      <c r="K52" s="351" t="str">
        <f t="shared" si="61"/>
        <v/>
      </c>
      <c r="L52" s="508"/>
      <c r="M52" s="172" t="str">
        <f t="shared" si="44"/>
        <v/>
      </c>
      <c r="N52" s="501"/>
      <c r="O52" s="501"/>
      <c r="P52" s="347"/>
      <c r="Q52" s="170"/>
      <c r="R52" s="348" t="str">
        <f t="shared" si="45"/>
        <v/>
      </c>
      <c r="S52" s="347" t="str">
        <f t="shared" si="46"/>
        <v/>
      </c>
      <c r="T52" s="500"/>
      <c r="U52" s="347"/>
      <c r="V52" s="170"/>
      <c r="W52" s="348" t="str">
        <f t="shared" si="47"/>
        <v/>
      </c>
      <c r="X52" s="347" t="str">
        <f t="shared" si="48"/>
        <v/>
      </c>
      <c r="Y52" s="500"/>
      <c r="Z52" s="347"/>
      <c r="AA52" s="170"/>
      <c r="AB52" s="348" t="str">
        <f t="shared" si="49"/>
        <v/>
      </c>
      <c r="AC52" s="347" t="str">
        <f t="shared" si="50"/>
        <v/>
      </c>
      <c r="AD52" s="500"/>
      <c r="AE52" s="347"/>
      <c r="AF52" s="170"/>
      <c r="AG52" s="348" t="str">
        <f t="shared" si="51"/>
        <v/>
      </c>
      <c r="AH52" s="347" t="str">
        <f t="shared" si="52"/>
        <v/>
      </c>
      <c r="AI52" s="500"/>
      <c r="AJ52" s="347"/>
      <c r="AK52" s="170"/>
      <c r="AL52" s="348" t="str">
        <f t="shared" si="53"/>
        <v/>
      </c>
      <c r="AM52" s="347" t="str">
        <f t="shared" si="54"/>
        <v/>
      </c>
      <c r="AN52" s="500"/>
      <c r="AO52" s="347"/>
      <c r="AP52" s="170"/>
      <c r="AQ52" s="348" t="str">
        <f t="shared" si="55"/>
        <v/>
      </c>
      <c r="AR52" s="347" t="str">
        <f t="shared" si="56"/>
        <v/>
      </c>
      <c r="AS52" s="500"/>
      <c r="AT52" s="347"/>
      <c r="AU52" s="170"/>
      <c r="AV52" s="348" t="str">
        <f t="shared" si="57"/>
        <v/>
      </c>
      <c r="AW52" s="347" t="str">
        <f t="shared" si="58"/>
        <v/>
      </c>
      <c r="AX52" s="500"/>
    </row>
    <row r="53" spans="2:50" hidden="1" x14ac:dyDescent="0.2">
      <c r="B53" s="506"/>
      <c r="C53" s="347">
        <v>7</v>
      </c>
      <c r="D53" s="347"/>
      <c r="E53" s="347"/>
      <c r="F53" s="347"/>
      <c r="G53" s="348" t="e">
        <f t="shared" si="43"/>
        <v>#DIV/0!</v>
      </c>
      <c r="H53" s="500"/>
      <c r="I53" s="172" t="str">
        <f t="shared" si="59"/>
        <v/>
      </c>
      <c r="J53" s="172" t="str">
        <f t="shared" si="60"/>
        <v/>
      </c>
      <c r="K53" s="351" t="str">
        <f t="shared" si="61"/>
        <v/>
      </c>
      <c r="L53" s="508"/>
      <c r="M53" s="172" t="str">
        <f t="shared" si="44"/>
        <v/>
      </c>
      <c r="N53" s="501"/>
      <c r="O53" s="501"/>
      <c r="P53" s="347"/>
      <c r="Q53" s="170"/>
      <c r="R53" s="348" t="str">
        <f t="shared" si="45"/>
        <v/>
      </c>
      <c r="S53" s="347" t="str">
        <f t="shared" si="46"/>
        <v/>
      </c>
      <c r="T53" s="500"/>
      <c r="U53" s="347"/>
      <c r="V53" s="170"/>
      <c r="W53" s="348" t="str">
        <f t="shared" si="47"/>
        <v/>
      </c>
      <c r="X53" s="347" t="str">
        <f t="shared" si="48"/>
        <v/>
      </c>
      <c r="Y53" s="500"/>
      <c r="Z53" s="347"/>
      <c r="AA53" s="170"/>
      <c r="AB53" s="348" t="str">
        <f t="shared" si="49"/>
        <v/>
      </c>
      <c r="AC53" s="347" t="str">
        <f t="shared" si="50"/>
        <v/>
      </c>
      <c r="AD53" s="500"/>
      <c r="AE53" s="347"/>
      <c r="AF53" s="170"/>
      <c r="AG53" s="348" t="str">
        <f t="shared" si="51"/>
        <v/>
      </c>
      <c r="AH53" s="347" t="str">
        <f t="shared" si="52"/>
        <v/>
      </c>
      <c r="AI53" s="500"/>
      <c r="AJ53" s="347"/>
      <c r="AK53" s="170"/>
      <c r="AL53" s="348" t="str">
        <f t="shared" si="53"/>
        <v/>
      </c>
      <c r="AM53" s="347" t="str">
        <f t="shared" si="54"/>
        <v/>
      </c>
      <c r="AN53" s="500"/>
      <c r="AO53" s="347"/>
      <c r="AP53" s="170"/>
      <c r="AQ53" s="348" t="str">
        <f t="shared" si="55"/>
        <v/>
      </c>
      <c r="AR53" s="347" t="str">
        <f t="shared" si="56"/>
        <v/>
      </c>
      <c r="AS53" s="500"/>
      <c r="AT53" s="347"/>
      <c r="AU53" s="170"/>
      <c r="AV53" s="348" t="str">
        <f t="shared" si="57"/>
        <v/>
      </c>
      <c r="AW53" s="347" t="str">
        <f t="shared" si="58"/>
        <v/>
      </c>
      <c r="AX53" s="500"/>
    </row>
    <row r="54" spans="2:50" hidden="1" x14ac:dyDescent="0.2">
      <c r="B54" s="506"/>
      <c r="C54" s="347">
        <v>8</v>
      </c>
      <c r="D54" s="347"/>
      <c r="E54" s="347"/>
      <c r="F54" s="347"/>
      <c r="G54" s="348" t="e">
        <f t="shared" si="43"/>
        <v>#DIV/0!</v>
      </c>
      <c r="H54" s="500"/>
      <c r="I54" s="172" t="str">
        <f t="shared" si="59"/>
        <v/>
      </c>
      <c r="J54" s="172" t="str">
        <f t="shared" si="60"/>
        <v/>
      </c>
      <c r="K54" s="351" t="str">
        <f t="shared" si="61"/>
        <v/>
      </c>
      <c r="L54" s="508"/>
      <c r="M54" s="172" t="str">
        <f t="shared" si="44"/>
        <v/>
      </c>
      <c r="N54" s="501"/>
      <c r="O54" s="501"/>
      <c r="P54" s="347"/>
      <c r="Q54" s="170"/>
      <c r="R54" s="348" t="str">
        <f t="shared" si="45"/>
        <v/>
      </c>
      <c r="S54" s="347" t="str">
        <f t="shared" si="46"/>
        <v/>
      </c>
      <c r="T54" s="500"/>
      <c r="U54" s="347"/>
      <c r="V54" s="170"/>
      <c r="W54" s="348" t="str">
        <f t="shared" si="47"/>
        <v/>
      </c>
      <c r="X54" s="347" t="str">
        <f t="shared" si="48"/>
        <v/>
      </c>
      <c r="Y54" s="500"/>
      <c r="Z54" s="347"/>
      <c r="AA54" s="170"/>
      <c r="AB54" s="348" t="str">
        <f t="shared" si="49"/>
        <v/>
      </c>
      <c r="AC54" s="347" t="str">
        <f t="shared" si="50"/>
        <v/>
      </c>
      <c r="AD54" s="500"/>
      <c r="AE54" s="347"/>
      <c r="AF54" s="170"/>
      <c r="AG54" s="348" t="str">
        <f t="shared" si="51"/>
        <v/>
      </c>
      <c r="AH54" s="347" t="str">
        <f t="shared" si="52"/>
        <v/>
      </c>
      <c r="AI54" s="500"/>
      <c r="AJ54" s="347"/>
      <c r="AK54" s="170"/>
      <c r="AL54" s="348" t="str">
        <f t="shared" si="53"/>
        <v/>
      </c>
      <c r="AM54" s="347" t="str">
        <f t="shared" si="54"/>
        <v/>
      </c>
      <c r="AN54" s="500"/>
      <c r="AO54" s="347"/>
      <c r="AP54" s="170"/>
      <c r="AQ54" s="348" t="str">
        <f t="shared" si="55"/>
        <v/>
      </c>
      <c r="AR54" s="347" t="str">
        <f t="shared" si="56"/>
        <v/>
      </c>
      <c r="AS54" s="500"/>
      <c r="AT54" s="347"/>
      <c r="AU54" s="170"/>
      <c r="AV54" s="348" t="str">
        <f t="shared" si="57"/>
        <v/>
      </c>
      <c r="AW54" s="347" t="str">
        <f t="shared" si="58"/>
        <v/>
      </c>
      <c r="AX54" s="500"/>
    </row>
    <row r="55" spans="2:50" hidden="1" x14ac:dyDescent="0.2">
      <c r="B55" s="506"/>
      <c r="C55" s="347">
        <v>9</v>
      </c>
      <c r="D55" s="347"/>
      <c r="E55" s="347"/>
      <c r="F55" s="347"/>
      <c r="G55" s="348" t="e">
        <f t="shared" si="43"/>
        <v>#DIV/0!</v>
      </c>
      <c r="H55" s="500"/>
      <c r="I55" s="172" t="str">
        <f t="shared" si="59"/>
        <v/>
      </c>
      <c r="J55" s="172" t="str">
        <f t="shared" si="60"/>
        <v/>
      </c>
      <c r="K55" s="351" t="str">
        <f t="shared" si="61"/>
        <v/>
      </c>
      <c r="L55" s="508"/>
      <c r="M55" s="172" t="str">
        <f t="shared" si="44"/>
        <v/>
      </c>
      <c r="N55" s="501"/>
      <c r="O55" s="501"/>
      <c r="P55" s="347"/>
      <c r="Q55" s="170"/>
      <c r="R55" s="348" t="str">
        <f t="shared" si="45"/>
        <v/>
      </c>
      <c r="S55" s="347" t="str">
        <f t="shared" si="46"/>
        <v/>
      </c>
      <c r="T55" s="500"/>
      <c r="U55" s="347"/>
      <c r="V55" s="170"/>
      <c r="W55" s="348" t="str">
        <f t="shared" si="47"/>
        <v/>
      </c>
      <c r="X55" s="347" t="str">
        <f t="shared" si="48"/>
        <v/>
      </c>
      <c r="Y55" s="500"/>
      <c r="Z55" s="347"/>
      <c r="AA55" s="170"/>
      <c r="AB55" s="348" t="str">
        <f t="shared" si="49"/>
        <v/>
      </c>
      <c r="AC55" s="347" t="str">
        <f t="shared" si="50"/>
        <v/>
      </c>
      <c r="AD55" s="500"/>
      <c r="AE55" s="347"/>
      <c r="AF55" s="170"/>
      <c r="AG55" s="348" t="str">
        <f t="shared" si="51"/>
        <v/>
      </c>
      <c r="AH55" s="347" t="str">
        <f t="shared" si="52"/>
        <v/>
      </c>
      <c r="AI55" s="500"/>
      <c r="AJ55" s="347"/>
      <c r="AK55" s="170"/>
      <c r="AL55" s="348" t="str">
        <f t="shared" si="53"/>
        <v/>
      </c>
      <c r="AM55" s="347" t="str">
        <f t="shared" si="54"/>
        <v/>
      </c>
      <c r="AN55" s="500"/>
      <c r="AO55" s="347"/>
      <c r="AP55" s="170"/>
      <c r="AQ55" s="348" t="str">
        <f t="shared" si="55"/>
        <v/>
      </c>
      <c r="AR55" s="347" t="str">
        <f t="shared" si="56"/>
        <v/>
      </c>
      <c r="AS55" s="500"/>
      <c r="AT55" s="347"/>
      <c r="AU55" s="170"/>
      <c r="AV55" s="348" t="str">
        <f t="shared" si="57"/>
        <v/>
      </c>
      <c r="AW55" s="347" t="str">
        <f t="shared" si="58"/>
        <v/>
      </c>
      <c r="AX55" s="500"/>
    </row>
    <row r="56" spans="2:50" hidden="1" x14ac:dyDescent="0.2">
      <c r="B56" s="506"/>
      <c r="C56" s="347">
        <v>10</v>
      </c>
      <c r="D56" s="347"/>
      <c r="E56" s="347"/>
      <c r="F56" s="347"/>
      <c r="G56" s="348" t="e">
        <f t="shared" si="43"/>
        <v>#DIV/0!</v>
      </c>
      <c r="H56" s="500"/>
      <c r="I56" s="172" t="str">
        <f t="shared" si="59"/>
        <v/>
      </c>
      <c r="J56" s="172" t="str">
        <f t="shared" si="60"/>
        <v/>
      </c>
      <c r="K56" s="351" t="str">
        <f t="shared" si="61"/>
        <v/>
      </c>
      <c r="L56" s="508"/>
      <c r="M56" s="172" t="str">
        <f t="shared" si="44"/>
        <v/>
      </c>
      <c r="N56" s="501"/>
      <c r="O56" s="501"/>
      <c r="P56" s="347"/>
      <c r="Q56" s="170"/>
      <c r="R56" s="348" t="str">
        <f t="shared" si="45"/>
        <v/>
      </c>
      <c r="S56" s="347" t="str">
        <f t="shared" si="46"/>
        <v/>
      </c>
      <c r="T56" s="500"/>
      <c r="U56" s="347"/>
      <c r="V56" s="170"/>
      <c r="W56" s="348" t="str">
        <f t="shared" si="47"/>
        <v/>
      </c>
      <c r="X56" s="347" t="str">
        <f t="shared" si="48"/>
        <v/>
      </c>
      <c r="Y56" s="500"/>
      <c r="Z56" s="347"/>
      <c r="AA56" s="170"/>
      <c r="AB56" s="348" t="str">
        <f t="shared" si="49"/>
        <v/>
      </c>
      <c r="AC56" s="347" t="str">
        <f t="shared" si="50"/>
        <v/>
      </c>
      <c r="AD56" s="500"/>
      <c r="AE56" s="347"/>
      <c r="AF56" s="170"/>
      <c r="AG56" s="348" t="str">
        <f t="shared" si="51"/>
        <v/>
      </c>
      <c r="AH56" s="347" t="str">
        <f t="shared" si="52"/>
        <v/>
      </c>
      <c r="AI56" s="500"/>
      <c r="AJ56" s="347"/>
      <c r="AK56" s="170"/>
      <c r="AL56" s="348" t="str">
        <f t="shared" si="53"/>
        <v/>
      </c>
      <c r="AM56" s="347" t="str">
        <f t="shared" si="54"/>
        <v/>
      </c>
      <c r="AN56" s="500"/>
      <c r="AO56" s="347"/>
      <c r="AP56" s="170"/>
      <c r="AQ56" s="348" t="str">
        <f t="shared" si="55"/>
        <v/>
      </c>
      <c r="AR56" s="347" t="str">
        <f t="shared" si="56"/>
        <v/>
      </c>
      <c r="AS56" s="500"/>
      <c r="AT56" s="347"/>
      <c r="AU56" s="170"/>
      <c r="AV56" s="348" t="str">
        <f t="shared" si="57"/>
        <v/>
      </c>
      <c r="AW56" s="347" t="str">
        <f t="shared" si="58"/>
        <v/>
      </c>
      <c r="AX56" s="500"/>
    </row>
    <row r="57" spans="2:50" hidden="1" x14ac:dyDescent="0.2">
      <c r="B57" s="506"/>
      <c r="C57" s="347">
        <v>11</v>
      </c>
      <c r="D57" s="347"/>
      <c r="E57" s="347"/>
      <c r="F57" s="347"/>
      <c r="G57" s="348" t="e">
        <f t="shared" si="43"/>
        <v>#DIV/0!</v>
      </c>
      <c r="H57" s="500"/>
      <c r="I57" s="172" t="str">
        <f t="shared" si="59"/>
        <v/>
      </c>
      <c r="J57" s="172" t="str">
        <f t="shared" si="60"/>
        <v/>
      </c>
      <c r="K57" s="351" t="str">
        <f t="shared" si="61"/>
        <v/>
      </c>
      <c r="L57" s="508"/>
      <c r="M57" s="172" t="str">
        <f t="shared" si="44"/>
        <v/>
      </c>
      <c r="N57" s="501"/>
      <c r="O57" s="501"/>
      <c r="P57" s="347"/>
      <c r="Q57" s="170"/>
      <c r="R57" s="348" t="str">
        <f t="shared" si="45"/>
        <v/>
      </c>
      <c r="S57" s="347" t="str">
        <f t="shared" si="46"/>
        <v/>
      </c>
      <c r="T57" s="500"/>
      <c r="U57" s="347"/>
      <c r="V57" s="170"/>
      <c r="W57" s="348" t="str">
        <f t="shared" si="47"/>
        <v/>
      </c>
      <c r="X57" s="347" t="str">
        <f t="shared" si="48"/>
        <v/>
      </c>
      <c r="Y57" s="500"/>
      <c r="Z57" s="347"/>
      <c r="AA57" s="170"/>
      <c r="AB57" s="348" t="str">
        <f t="shared" si="49"/>
        <v/>
      </c>
      <c r="AC57" s="347" t="str">
        <f t="shared" si="50"/>
        <v/>
      </c>
      <c r="AD57" s="500"/>
      <c r="AE57" s="347"/>
      <c r="AF57" s="170"/>
      <c r="AG57" s="348" t="str">
        <f t="shared" si="51"/>
        <v/>
      </c>
      <c r="AH57" s="347" t="str">
        <f t="shared" si="52"/>
        <v/>
      </c>
      <c r="AI57" s="500"/>
      <c r="AJ57" s="347"/>
      <c r="AK57" s="170"/>
      <c r="AL57" s="348" t="str">
        <f t="shared" si="53"/>
        <v/>
      </c>
      <c r="AM57" s="347" t="str">
        <f t="shared" si="54"/>
        <v/>
      </c>
      <c r="AN57" s="500"/>
      <c r="AO57" s="347"/>
      <c r="AP57" s="170"/>
      <c r="AQ57" s="348" t="str">
        <f t="shared" si="55"/>
        <v/>
      </c>
      <c r="AR57" s="347" t="str">
        <f t="shared" si="56"/>
        <v/>
      </c>
      <c r="AS57" s="500"/>
      <c r="AT57" s="347"/>
      <c r="AU57" s="170"/>
      <c r="AV57" s="348" t="str">
        <f t="shared" si="57"/>
        <v/>
      </c>
      <c r="AW57" s="347" t="str">
        <f t="shared" si="58"/>
        <v/>
      </c>
      <c r="AX57" s="500"/>
    </row>
    <row r="58" spans="2:50" hidden="1" x14ac:dyDescent="0.2">
      <c r="B58" s="506"/>
      <c r="C58" s="347">
        <v>12</v>
      </c>
      <c r="D58" s="347"/>
      <c r="E58" s="347"/>
      <c r="F58" s="347"/>
      <c r="G58" s="348" t="e">
        <f t="shared" si="43"/>
        <v>#DIV/0!</v>
      </c>
      <c r="H58" s="500"/>
      <c r="I58" s="172" t="str">
        <f t="shared" si="59"/>
        <v/>
      </c>
      <c r="J58" s="172" t="str">
        <f t="shared" si="60"/>
        <v/>
      </c>
      <c r="K58" s="351" t="str">
        <f t="shared" si="61"/>
        <v/>
      </c>
      <c r="L58" s="508"/>
      <c r="M58" s="172" t="str">
        <f t="shared" si="44"/>
        <v/>
      </c>
      <c r="N58" s="501"/>
      <c r="O58" s="501"/>
      <c r="P58" s="347"/>
      <c r="Q58" s="170"/>
      <c r="R58" s="348" t="str">
        <f t="shared" si="45"/>
        <v/>
      </c>
      <c r="S58" s="347" t="str">
        <f t="shared" si="46"/>
        <v/>
      </c>
      <c r="T58" s="500"/>
      <c r="U58" s="347"/>
      <c r="V58" s="170"/>
      <c r="W58" s="348" t="str">
        <f t="shared" si="47"/>
        <v/>
      </c>
      <c r="X58" s="347" t="str">
        <f t="shared" si="48"/>
        <v/>
      </c>
      <c r="Y58" s="500"/>
      <c r="Z58" s="347"/>
      <c r="AA58" s="170"/>
      <c r="AB58" s="348" t="str">
        <f t="shared" si="49"/>
        <v/>
      </c>
      <c r="AC58" s="347" t="str">
        <f t="shared" si="50"/>
        <v/>
      </c>
      <c r="AD58" s="500"/>
      <c r="AE58" s="347"/>
      <c r="AF58" s="170"/>
      <c r="AG58" s="348" t="str">
        <f t="shared" si="51"/>
        <v/>
      </c>
      <c r="AH58" s="347" t="str">
        <f t="shared" si="52"/>
        <v/>
      </c>
      <c r="AI58" s="500"/>
      <c r="AJ58" s="347"/>
      <c r="AK58" s="170"/>
      <c r="AL58" s="348" t="str">
        <f t="shared" si="53"/>
        <v/>
      </c>
      <c r="AM58" s="347" t="str">
        <f t="shared" si="54"/>
        <v/>
      </c>
      <c r="AN58" s="500"/>
      <c r="AO58" s="347"/>
      <c r="AP58" s="170"/>
      <c r="AQ58" s="348" t="str">
        <f t="shared" si="55"/>
        <v/>
      </c>
      <c r="AR58" s="347" t="str">
        <f t="shared" si="56"/>
        <v/>
      </c>
      <c r="AS58" s="500"/>
      <c r="AT58" s="347"/>
      <c r="AU58" s="170"/>
      <c r="AV58" s="348" t="str">
        <f t="shared" si="57"/>
        <v/>
      </c>
      <c r="AW58" s="347" t="str">
        <f t="shared" si="58"/>
        <v/>
      </c>
      <c r="AX58" s="500"/>
    </row>
    <row r="59" spans="2:50" hidden="1" x14ac:dyDescent="0.2">
      <c r="B59" s="506"/>
      <c r="C59" s="347">
        <v>13</v>
      </c>
      <c r="D59" s="347"/>
      <c r="E59" s="347"/>
      <c r="F59" s="347"/>
      <c r="G59" s="348" t="e">
        <f t="shared" si="43"/>
        <v>#DIV/0!</v>
      </c>
      <c r="H59" s="500"/>
      <c r="I59" s="172" t="str">
        <f t="shared" si="59"/>
        <v/>
      </c>
      <c r="J59" s="172" t="str">
        <f t="shared" si="60"/>
        <v/>
      </c>
      <c r="K59" s="351" t="str">
        <f t="shared" si="61"/>
        <v/>
      </c>
      <c r="L59" s="508"/>
      <c r="M59" s="172" t="str">
        <f t="shared" si="44"/>
        <v/>
      </c>
      <c r="N59" s="501"/>
      <c r="O59" s="501"/>
      <c r="P59" s="347"/>
      <c r="Q59" s="170"/>
      <c r="R59" s="348" t="str">
        <f t="shared" si="45"/>
        <v/>
      </c>
      <c r="S59" s="347" t="str">
        <f t="shared" si="46"/>
        <v/>
      </c>
      <c r="T59" s="500"/>
      <c r="U59" s="347"/>
      <c r="V59" s="170"/>
      <c r="W59" s="348" t="str">
        <f t="shared" si="47"/>
        <v/>
      </c>
      <c r="X59" s="347" t="str">
        <f t="shared" si="48"/>
        <v/>
      </c>
      <c r="Y59" s="500"/>
      <c r="Z59" s="347"/>
      <c r="AA59" s="170"/>
      <c r="AB59" s="348" t="str">
        <f t="shared" si="49"/>
        <v/>
      </c>
      <c r="AC59" s="347" t="str">
        <f t="shared" si="50"/>
        <v/>
      </c>
      <c r="AD59" s="500"/>
      <c r="AE59" s="347"/>
      <c r="AF59" s="170"/>
      <c r="AG59" s="348" t="str">
        <f t="shared" si="51"/>
        <v/>
      </c>
      <c r="AH59" s="347" t="str">
        <f t="shared" si="52"/>
        <v/>
      </c>
      <c r="AI59" s="500"/>
      <c r="AJ59" s="347"/>
      <c r="AK59" s="170"/>
      <c r="AL59" s="348" t="str">
        <f t="shared" si="53"/>
        <v/>
      </c>
      <c r="AM59" s="347" t="str">
        <f t="shared" si="54"/>
        <v/>
      </c>
      <c r="AN59" s="500"/>
      <c r="AO59" s="347"/>
      <c r="AP59" s="170"/>
      <c r="AQ59" s="348" t="str">
        <f t="shared" si="55"/>
        <v/>
      </c>
      <c r="AR59" s="347" t="str">
        <f t="shared" si="56"/>
        <v/>
      </c>
      <c r="AS59" s="500"/>
      <c r="AT59" s="347"/>
      <c r="AU59" s="170"/>
      <c r="AV59" s="348" t="str">
        <f t="shared" si="57"/>
        <v/>
      </c>
      <c r="AW59" s="347" t="str">
        <f t="shared" si="58"/>
        <v/>
      </c>
      <c r="AX59" s="500"/>
    </row>
    <row r="60" spans="2:50" hidden="1" x14ac:dyDescent="0.2">
      <c r="B60" s="506"/>
      <c r="C60" s="347">
        <v>14</v>
      </c>
      <c r="D60" s="347"/>
      <c r="E60" s="347"/>
      <c r="F60" s="347"/>
      <c r="G60" s="348" t="e">
        <f t="shared" si="43"/>
        <v>#DIV/0!</v>
      </c>
      <c r="H60" s="500"/>
      <c r="I60" s="172" t="str">
        <f t="shared" si="59"/>
        <v/>
      </c>
      <c r="J60" s="172" t="str">
        <f t="shared" si="60"/>
        <v/>
      </c>
      <c r="K60" s="351" t="str">
        <f t="shared" si="61"/>
        <v/>
      </c>
      <c r="L60" s="508"/>
      <c r="M60" s="172" t="str">
        <f t="shared" si="44"/>
        <v/>
      </c>
      <c r="N60" s="501"/>
      <c r="O60" s="501"/>
      <c r="P60" s="347"/>
      <c r="Q60" s="170"/>
      <c r="R60" s="348" t="str">
        <f t="shared" si="45"/>
        <v/>
      </c>
      <c r="S60" s="347" t="str">
        <f t="shared" si="46"/>
        <v/>
      </c>
      <c r="T60" s="500"/>
      <c r="U60" s="347"/>
      <c r="V60" s="170"/>
      <c r="W60" s="348" t="str">
        <f t="shared" si="47"/>
        <v/>
      </c>
      <c r="X60" s="347" t="str">
        <f t="shared" si="48"/>
        <v/>
      </c>
      <c r="Y60" s="500"/>
      <c r="Z60" s="347"/>
      <c r="AA60" s="170"/>
      <c r="AB60" s="348" t="str">
        <f t="shared" si="49"/>
        <v/>
      </c>
      <c r="AC60" s="347" t="str">
        <f t="shared" si="50"/>
        <v/>
      </c>
      <c r="AD60" s="500"/>
      <c r="AE60" s="347"/>
      <c r="AF60" s="170"/>
      <c r="AG60" s="348" t="str">
        <f t="shared" si="51"/>
        <v/>
      </c>
      <c r="AH60" s="347" t="str">
        <f t="shared" si="52"/>
        <v/>
      </c>
      <c r="AI60" s="500"/>
      <c r="AJ60" s="347"/>
      <c r="AK60" s="170"/>
      <c r="AL60" s="348" t="str">
        <f t="shared" si="53"/>
        <v/>
      </c>
      <c r="AM60" s="347" t="str">
        <f t="shared" si="54"/>
        <v/>
      </c>
      <c r="AN60" s="500"/>
      <c r="AO60" s="347"/>
      <c r="AP60" s="170"/>
      <c r="AQ60" s="348" t="str">
        <f t="shared" si="55"/>
        <v/>
      </c>
      <c r="AR60" s="347" t="str">
        <f t="shared" si="56"/>
        <v/>
      </c>
      <c r="AS60" s="500"/>
      <c r="AT60" s="347"/>
      <c r="AU60" s="170"/>
      <c r="AV60" s="348" t="str">
        <f t="shared" si="57"/>
        <v/>
      </c>
      <c r="AW60" s="347" t="str">
        <f t="shared" si="58"/>
        <v/>
      </c>
      <c r="AX60" s="500"/>
    </row>
    <row r="61" spans="2:50" hidden="1" x14ac:dyDescent="0.2">
      <c r="B61" s="506"/>
      <c r="C61" s="347">
        <v>15</v>
      </c>
      <c r="D61" s="347"/>
      <c r="E61" s="347"/>
      <c r="F61" s="347"/>
      <c r="G61" s="348" t="e">
        <f t="shared" si="43"/>
        <v>#DIV/0!</v>
      </c>
      <c r="H61" s="500"/>
      <c r="I61" s="172" t="str">
        <f t="shared" si="59"/>
        <v/>
      </c>
      <c r="J61" s="172" t="str">
        <f t="shared" si="60"/>
        <v/>
      </c>
      <c r="K61" s="351" t="str">
        <f t="shared" si="61"/>
        <v/>
      </c>
      <c r="L61" s="509"/>
      <c r="M61" s="172" t="str">
        <f t="shared" si="44"/>
        <v/>
      </c>
      <c r="N61" s="501"/>
      <c r="O61" s="501"/>
      <c r="P61" s="347"/>
      <c r="Q61" s="170"/>
      <c r="R61" s="348" t="str">
        <f t="shared" si="45"/>
        <v/>
      </c>
      <c r="S61" s="347" t="str">
        <f t="shared" si="46"/>
        <v/>
      </c>
      <c r="T61" s="500"/>
      <c r="U61" s="347"/>
      <c r="V61" s="170"/>
      <c r="W61" s="348" t="str">
        <f t="shared" si="47"/>
        <v/>
      </c>
      <c r="X61" s="347" t="str">
        <f t="shared" si="48"/>
        <v/>
      </c>
      <c r="Y61" s="500"/>
      <c r="Z61" s="347"/>
      <c r="AA61" s="170"/>
      <c r="AB61" s="348" t="str">
        <f t="shared" si="49"/>
        <v/>
      </c>
      <c r="AC61" s="347" t="str">
        <f t="shared" si="50"/>
        <v/>
      </c>
      <c r="AD61" s="500"/>
      <c r="AE61" s="347"/>
      <c r="AF61" s="170"/>
      <c r="AG61" s="348" t="str">
        <f t="shared" si="51"/>
        <v/>
      </c>
      <c r="AH61" s="347" t="str">
        <f t="shared" si="52"/>
        <v/>
      </c>
      <c r="AI61" s="500"/>
      <c r="AJ61" s="347"/>
      <c r="AK61" s="170"/>
      <c r="AL61" s="348" t="str">
        <f t="shared" si="53"/>
        <v/>
      </c>
      <c r="AM61" s="347" t="str">
        <f t="shared" si="54"/>
        <v/>
      </c>
      <c r="AN61" s="500"/>
      <c r="AO61" s="347"/>
      <c r="AP61" s="170"/>
      <c r="AQ61" s="348" t="str">
        <f t="shared" si="55"/>
        <v/>
      </c>
      <c r="AR61" s="347" t="str">
        <f t="shared" si="56"/>
        <v/>
      </c>
      <c r="AS61" s="500"/>
      <c r="AT61" s="347"/>
      <c r="AU61" s="170"/>
      <c r="AV61" s="348" t="str">
        <f t="shared" si="57"/>
        <v/>
      </c>
      <c r="AW61" s="347" t="str">
        <f t="shared" si="58"/>
        <v/>
      </c>
      <c r="AX61" s="500"/>
    </row>
    <row r="62" spans="2:50" ht="15.75" hidden="1" x14ac:dyDescent="0.2">
      <c r="B62" s="510" t="s">
        <v>169</v>
      </c>
      <c r="C62" s="511"/>
      <c r="D62" s="511"/>
      <c r="E62" s="511"/>
      <c r="F62" s="511"/>
      <c r="G62" s="511"/>
      <c r="H62" s="512"/>
      <c r="I62" s="207"/>
      <c r="J62" s="207"/>
      <c r="K62" s="207"/>
      <c r="L62" s="207"/>
      <c r="M62" s="207"/>
      <c r="N62" s="501" t="s">
        <v>161</v>
      </c>
      <c r="O62" s="514" t="s">
        <v>106</v>
      </c>
      <c r="P62" s="516">
        <v>45888</v>
      </c>
      <c r="Q62" s="506"/>
      <c r="R62" s="506"/>
      <c r="S62" s="506"/>
      <c r="T62" s="506"/>
      <c r="U62" s="516">
        <v>45889</v>
      </c>
      <c r="V62" s="506"/>
      <c r="W62" s="506"/>
      <c r="X62" s="506"/>
      <c r="Y62" s="506"/>
      <c r="Z62" s="516">
        <v>45890</v>
      </c>
      <c r="AA62" s="506"/>
      <c r="AB62" s="506"/>
      <c r="AC62" s="506"/>
      <c r="AD62" s="506"/>
      <c r="AE62" s="516">
        <v>45891</v>
      </c>
      <c r="AF62" s="506"/>
      <c r="AG62" s="506"/>
      <c r="AH62" s="506"/>
      <c r="AI62" s="506"/>
      <c r="AJ62" s="516">
        <v>45892</v>
      </c>
      <c r="AK62" s="506"/>
      <c r="AL62" s="506"/>
      <c r="AM62" s="506"/>
      <c r="AN62" s="506"/>
      <c r="AO62" s="516">
        <v>45893</v>
      </c>
      <c r="AP62" s="506"/>
      <c r="AQ62" s="506"/>
      <c r="AR62" s="506"/>
      <c r="AS62" s="506"/>
      <c r="AT62" s="516">
        <v>45894</v>
      </c>
      <c r="AU62" s="506"/>
      <c r="AV62" s="506"/>
      <c r="AW62" s="506"/>
      <c r="AX62" s="506"/>
    </row>
    <row r="63" spans="2:50" ht="15.75" hidden="1" x14ac:dyDescent="0.2">
      <c r="B63" s="513"/>
      <c r="C63" s="513"/>
      <c r="D63" s="513"/>
      <c r="E63" s="513"/>
      <c r="F63" s="513"/>
      <c r="G63" s="513"/>
      <c r="H63" s="513"/>
      <c r="I63" s="207"/>
      <c r="J63" s="207"/>
      <c r="K63" s="207"/>
      <c r="L63" s="207"/>
      <c r="M63" s="207"/>
      <c r="N63" s="501"/>
      <c r="O63" s="515"/>
      <c r="P63" s="516" t="s">
        <v>120</v>
      </c>
      <c r="Q63" s="506"/>
      <c r="R63" s="506"/>
      <c r="S63" s="506"/>
      <c r="T63" s="506"/>
      <c r="U63" s="516" t="s">
        <v>114</v>
      </c>
      <c r="V63" s="506"/>
      <c r="W63" s="506"/>
      <c r="X63" s="506"/>
      <c r="Y63" s="506"/>
      <c r="Z63" s="516" t="s">
        <v>115</v>
      </c>
      <c r="AA63" s="506"/>
      <c r="AB63" s="506"/>
      <c r="AC63" s="506"/>
      <c r="AD63" s="506"/>
      <c r="AE63" s="516" t="s">
        <v>116</v>
      </c>
      <c r="AF63" s="506"/>
      <c r="AG63" s="506"/>
      <c r="AH63" s="506"/>
      <c r="AI63" s="506"/>
      <c r="AJ63" s="516" t="s">
        <v>117</v>
      </c>
      <c r="AK63" s="506"/>
      <c r="AL63" s="506"/>
      <c r="AM63" s="506"/>
      <c r="AN63" s="506"/>
      <c r="AO63" s="516" t="s">
        <v>118</v>
      </c>
      <c r="AP63" s="506"/>
      <c r="AQ63" s="506"/>
      <c r="AR63" s="506"/>
      <c r="AS63" s="506"/>
      <c r="AT63" s="516" t="s">
        <v>119</v>
      </c>
      <c r="AU63" s="506"/>
      <c r="AV63" s="506"/>
      <c r="AW63" s="506"/>
      <c r="AX63" s="506"/>
    </row>
    <row r="64" spans="2:50" hidden="1" x14ac:dyDescent="0.2">
      <c r="B64" s="501" t="s">
        <v>157</v>
      </c>
      <c r="C64" s="501" t="s">
        <v>149</v>
      </c>
      <c r="D64" s="501"/>
      <c r="E64" s="501" t="s">
        <v>151</v>
      </c>
      <c r="F64" s="501"/>
      <c r="G64" s="501"/>
      <c r="H64" s="502" t="s">
        <v>158</v>
      </c>
      <c r="I64" s="505" t="s">
        <v>227</v>
      </c>
      <c r="J64" s="505"/>
      <c r="K64" s="505"/>
      <c r="L64" s="505" t="s">
        <v>158</v>
      </c>
      <c r="M64" s="505" t="s">
        <v>170</v>
      </c>
      <c r="N64" s="501"/>
      <c r="O64" s="501" t="s">
        <v>160</v>
      </c>
      <c r="P64" s="497" t="s">
        <v>154</v>
      </c>
      <c r="Q64" s="498"/>
      <c r="R64" s="498"/>
      <c r="S64" s="499"/>
      <c r="T64" s="501" t="s">
        <v>158</v>
      </c>
      <c r="U64" s="497" t="s">
        <v>154</v>
      </c>
      <c r="V64" s="498"/>
      <c r="W64" s="498"/>
      <c r="X64" s="499"/>
      <c r="Y64" s="501" t="s">
        <v>158</v>
      </c>
      <c r="Z64" s="497" t="s">
        <v>154</v>
      </c>
      <c r="AA64" s="498"/>
      <c r="AB64" s="498"/>
      <c r="AC64" s="499"/>
      <c r="AD64" s="501" t="s">
        <v>158</v>
      </c>
      <c r="AE64" s="497" t="s">
        <v>154</v>
      </c>
      <c r="AF64" s="498"/>
      <c r="AG64" s="498"/>
      <c r="AH64" s="499"/>
      <c r="AI64" s="501" t="s">
        <v>158</v>
      </c>
      <c r="AJ64" s="497" t="s">
        <v>154</v>
      </c>
      <c r="AK64" s="498"/>
      <c r="AL64" s="498"/>
      <c r="AM64" s="499"/>
      <c r="AN64" s="501" t="s">
        <v>158</v>
      </c>
      <c r="AO64" s="497" t="s">
        <v>154</v>
      </c>
      <c r="AP64" s="498"/>
      <c r="AQ64" s="498"/>
      <c r="AR64" s="499"/>
      <c r="AS64" s="501" t="s">
        <v>158</v>
      </c>
      <c r="AT64" s="497" t="s">
        <v>154</v>
      </c>
      <c r="AU64" s="498"/>
      <c r="AV64" s="498"/>
      <c r="AW64" s="499"/>
      <c r="AX64" s="501" t="s">
        <v>158</v>
      </c>
    </row>
    <row r="65" spans="2:50" hidden="1" x14ac:dyDescent="0.2">
      <c r="B65" s="501"/>
      <c r="C65" s="501"/>
      <c r="D65" s="501"/>
      <c r="E65" s="501" t="s">
        <v>150</v>
      </c>
      <c r="F65" s="501"/>
      <c r="G65" s="501"/>
      <c r="H65" s="503"/>
      <c r="I65" s="505" t="s">
        <v>150</v>
      </c>
      <c r="J65" s="505"/>
      <c r="K65" s="505"/>
      <c r="L65" s="505"/>
      <c r="M65" s="505"/>
      <c r="N65" s="501"/>
      <c r="O65" s="501"/>
      <c r="P65" s="497" t="s">
        <v>155</v>
      </c>
      <c r="Q65" s="498"/>
      <c r="R65" s="498"/>
      <c r="S65" s="499"/>
      <c r="T65" s="501"/>
      <c r="U65" s="497" t="s">
        <v>155</v>
      </c>
      <c r="V65" s="498"/>
      <c r="W65" s="498"/>
      <c r="X65" s="499"/>
      <c r="Y65" s="501"/>
      <c r="Z65" s="497" t="s">
        <v>155</v>
      </c>
      <c r="AA65" s="498"/>
      <c r="AB65" s="498"/>
      <c r="AC65" s="499"/>
      <c r="AD65" s="501"/>
      <c r="AE65" s="497" t="s">
        <v>155</v>
      </c>
      <c r="AF65" s="498"/>
      <c r="AG65" s="498"/>
      <c r="AH65" s="499"/>
      <c r="AI65" s="501"/>
      <c r="AJ65" s="497" t="s">
        <v>155</v>
      </c>
      <c r="AK65" s="498"/>
      <c r="AL65" s="498"/>
      <c r="AM65" s="499"/>
      <c r="AN65" s="501"/>
      <c r="AO65" s="497" t="s">
        <v>155</v>
      </c>
      <c r="AP65" s="498"/>
      <c r="AQ65" s="498"/>
      <c r="AR65" s="499"/>
      <c r="AS65" s="501"/>
      <c r="AT65" s="497" t="s">
        <v>155</v>
      </c>
      <c r="AU65" s="498"/>
      <c r="AV65" s="498"/>
      <c r="AW65" s="499"/>
      <c r="AX65" s="501"/>
    </row>
    <row r="66" spans="2:50" hidden="1" x14ac:dyDescent="0.2">
      <c r="B66" s="501"/>
      <c r="C66" s="501"/>
      <c r="D66" s="501"/>
      <c r="E66" s="345" t="s">
        <v>152</v>
      </c>
      <c r="F66" s="345" t="s">
        <v>153</v>
      </c>
      <c r="G66" s="345" t="s">
        <v>156</v>
      </c>
      <c r="H66" s="504"/>
      <c r="I66" s="346" t="s">
        <v>152</v>
      </c>
      <c r="J66" s="346" t="s">
        <v>153</v>
      </c>
      <c r="K66" s="346" t="s">
        <v>156</v>
      </c>
      <c r="L66" s="505"/>
      <c r="M66" s="505"/>
      <c r="N66" s="501"/>
      <c r="O66" s="501"/>
      <c r="P66" s="345" t="s">
        <v>152</v>
      </c>
      <c r="Q66" s="345" t="s">
        <v>153</v>
      </c>
      <c r="R66" s="345" t="s">
        <v>156</v>
      </c>
      <c r="S66" s="345" t="s">
        <v>170</v>
      </c>
      <c r="T66" s="501"/>
      <c r="U66" s="345" t="s">
        <v>152</v>
      </c>
      <c r="V66" s="345" t="s">
        <v>153</v>
      </c>
      <c r="W66" s="345" t="s">
        <v>156</v>
      </c>
      <c r="X66" s="345" t="s">
        <v>170</v>
      </c>
      <c r="Y66" s="501"/>
      <c r="Z66" s="345" t="s">
        <v>152</v>
      </c>
      <c r="AA66" s="345" t="s">
        <v>153</v>
      </c>
      <c r="AB66" s="345" t="s">
        <v>156</v>
      </c>
      <c r="AC66" s="345" t="s">
        <v>170</v>
      </c>
      <c r="AD66" s="501"/>
      <c r="AE66" s="345" t="s">
        <v>152</v>
      </c>
      <c r="AF66" s="345" t="s">
        <v>153</v>
      </c>
      <c r="AG66" s="345" t="s">
        <v>156</v>
      </c>
      <c r="AH66" s="345" t="s">
        <v>170</v>
      </c>
      <c r="AI66" s="501"/>
      <c r="AJ66" s="345" t="s">
        <v>152</v>
      </c>
      <c r="AK66" s="345" t="s">
        <v>153</v>
      </c>
      <c r="AL66" s="345" t="s">
        <v>156</v>
      </c>
      <c r="AM66" s="345" t="s">
        <v>170</v>
      </c>
      <c r="AN66" s="501"/>
      <c r="AO66" s="345" t="s">
        <v>152</v>
      </c>
      <c r="AP66" s="345" t="s">
        <v>153</v>
      </c>
      <c r="AQ66" s="345" t="s">
        <v>156</v>
      </c>
      <c r="AR66" s="345" t="s">
        <v>170</v>
      </c>
      <c r="AS66" s="501"/>
      <c r="AT66" s="345" t="s">
        <v>152</v>
      </c>
      <c r="AU66" s="345" t="s">
        <v>153</v>
      </c>
      <c r="AV66" s="345" t="s">
        <v>156</v>
      </c>
      <c r="AW66" s="345" t="s">
        <v>170</v>
      </c>
      <c r="AX66" s="501"/>
    </row>
    <row r="67" spans="2:50" hidden="1" x14ac:dyDescent="0.2">
      <c r="B67" s="501" t="s">
        <v>658</v>
      </c>
      <c r="C67" s="347">
        <v>1</v>
      </c>
      <c r="D67" s="347" t="s">
        <v>634</v>
      </c>
      <c r="E67" s="347">
        <v>17</v>
      </c>
      <c r="F67" s="347">
        <v>2400</v>
      </c>
      <c r="G67" s="348">
        <f>F67/E67</f>
        <v>141.1764705882353</v>
      </c>
      <c r="H67" s="500">
        <f>AVERAGE(G67:G81)</f>
        <v>141.1764705882353</v>
      </c>
      <c r="I67" s="172">
        <f t="shared" ref="I67:K69" si="62">IFERROR(AVERAGE(P67,U67,Z67,AE67,AJ67,AO67,AT67),"")</f>
        <v>17</v>
      </c>
      <c r="J67" s="172">
        <f t="shared" si="62"/>
        <v>2229.0527449966958</v>
      </c>
      <c r="K67" s="351">
        <f t="shared" si="62"/>
        <v>131.12074970568796</v>
      </c>
      <c r="L67" s="507">
        <f>IFERROR(AVERAGE(K67:K81),"-")</f>
        <v>131.12074970568796</v>
      </c>
      <c r="M67" s="172">
        <f>IFERROR(RANK(K67, K$67:K$81),"")</f>
        <v>1</v>
      </c>
      <c r="N67" s="501"/>
      <c r="O67" s="501"/>
      <c r="P67" s="347">
        <v>17</v>
      </c>
      <c r="Q67" s="170">
        <v>2223.8562091503272</v>
      </c>
      <c r="R67" s="348">
        <f>IFERROR(Q67/P67,"")</f>
        <v>130.81507112648984</v>
      </c>
      <c r="S67" s="347">
        <f>IFERROR(RANK(R67, R$67:R$81),"")</f>
        <v>1</v>
      </c>
      <c r="T67" s="500">
        <f>AVERAGE(R67:R81)</f>
        <v>130.81507112648984</v>
      </c>
      <c r="U67" s="347">
        <v>17</v>
      </c>
      <c r="V67" s="170">
        <v>2234.5804988662135</v>
      </c>
      <c r="W67" s="348">
        <f>IFERROR(V67/U67,"")</f>
        <v>131.44591169801257</v>
      </c>
      <c r="X67" s="347">
        <f>IFERROR(RANK(W67, W$67:W$81),"")</f>
        <v>1</v>
      </c>
      <c r="Y67" s="500">
        <f>AVERAGE(W67:W81)</f>
        <v>131.44591169801257</v>
      </c>
      <c r="Z67" s="347">
        <v>17</v>
      </c>
      <c r="AA67" s="170">
        <v>2232.1637426900593</v>
      </c>
      <c r="AB67" s="348">
        <f>IFERROR(AA67/Z67,"")</f>
        <v>131.30374957000348</v>
      </c>
      <c r="AC67" s="347">
        <f>IFERROR(RANK(AB67, AB$67:AB$81),"")</f>
        <v>1</v>
      </c>
      <c r="AD67" s="500">
        <f>AVERAGE(AB67:AB81)</f>
        <v>131.30374957000348</v>
      </c>
      <c r="AE67" s="347">
        <v>17</v>
      </c>
      <c r="AF67" s="170">
        <v>2231.1475409836066</v>
      </c>
      <c r="AG67" s="348">
        <f>IFERROR(AF67/AE67,"")</f>
        <v>131.24397299903569</v>
      </c>
      <c r="AH67" s="347">
        <f>IFERROR(RANK(AG67, AG$67:AG$81),"")</f>
        <v>1</v>
      </c>
      <c r="AI67" s="500">
        <f>AVERAGE(AG67:AG81)</f>
        <v>131.24397299903569</v>
      </c>
      <c r="AJ67" s="347">
        <v>17</v>
      </c>
      <c r="AK67" s="170">
        <v>2231.1864406779664</v>
      </c>
      <c r="AL67" s="348">
        <f>IFERROR(AK67/AJ67,"")</f>
        <v>131.24626121635097</v>
      </c>
      <c r="AM67" s="347">
        <f>IFERROR(RANK(AL67, AL$67:AL$81),"")</f>
        <v>1</v>
      </c>
      <c r="AN67" s="500">
        <f>AVERAGE(AL67:AL81)</f>
        <v>131.24626121635097</v>
      </c>
      <c r="AO67" s="347">
        <v>17</v>
      </c>
      <c r="AP67" s="170">
        <v>2219.9999999999995</v>
      </c>
      <c r="AQ67" s="348">
        <f>IFERROR(AP67/AO67,"")</f>
        <v>130.58823529411762</v>
      </c>
      <c r="AR67" s="347">
        <f>IFERROR(RANK(AQ67, AQ$67:AQ$81),"")</f>
        <v>1</v>
      </c>
      <c r="AS67" s="500">
        <f>AVERAGE(AQ67:AQ81)</f>
        <v>130.58823529411762</v>
      </c>
      <c r="AT67" s="347">
        <v>17</v>
      </c>
      <c r="AU67" s="170">
        <v>2230.434782608696</v>
      </c>
      <c r="AV67" s="348">
        <f>IFERROR(AU67/AT67,"")</f>
        <v>131.20204603580564</v>
      </c>
      <c r="AW67" s="347">
        <f>IFERROR(RANK(AV67, AV$67:AV$81),"")</f>
        <v>1</v>
      </c>
      <c r="AX67" s="500">
        <f>AVERAGE(AV67:AV81)</f>
        <v>131.20204603580564</v>
      </c>
    </row>
    <row r="68" spans="2:50" hidden="1" x14ac:dyDescent="0.2">
      <c r="B68" s="506"/>
      <c r="C68" s="347">
        <v>2</v>
      </c>
      <c r="D68" s="347"/>
      <c r="E68" s="347"/>
      <c r="F68" s="347"/>
      <c r="G68" s="348"/>
      <c r="H68" s="500"/>
      <c r="I68" s="172" t="str">
        <f t="shared" si="62"/>
        <v/>
      </c>
      <c r="J68" s="172" t="str">
        <f t="shared" si="62"/>
        <v/>
      </c>
      <c r="K68" s="351" t="str">
        <f t="shared" si="62"/>
        <v/>
      </c>
      <c r="L68" s="508"/>
      <c r="M68" s="172" t="str">
        <f t="shared" ref="M68:M81" si="63">IFERROR(RANK(K68, K$67:K$81),"")</f>
        <v/>
      </c>
      <c r="N68" s="501"/>
      <c r="O68" s="501"/>
      <c r="P68" s="347"/>
      <c r="Q68" s="170"/>
      <c r="R68" s="348" t="str">
        <f t="shared" ref="R68:R81" si="64">IFERROR(Q68/P68,"")</f>
        <v/>
      </c>
      <c r="S68" s="347" t="str">
        <f t="shared" ref="S68:S81" si="65">IFERROR(RANK(R68, R$67:R$81),"")</f>
        <v/>
      </c>
      <c r="T68" s="500"/>
      <c r="U68" s="347"/>
      <c r="V68" s="170"/>
      <c r="W68" s="348" t="str">
        <f t="shared" ref="W68:W81" si="66">IFERROR(V68/U68,"")</f>
        <v/>
      </c>
      <c r="X68" s="347" t="str">
        <f t="shared" ref="X68:X81" si="67">IFERROR(RANK(W68, W$67:W$81),"")</f>
        <v/>
      </c>
      <c r="Y68" s="500"/>
      <c r="Z68" s="347"/>
      <c r="AA68" s="170"/>
      <c r="AB68" s="348" t="str">
        <f t="shared" ref="AB68:AB81" si="68">IFERROR(AA68/Z68,"")</f>
        <v/>
      </c>
      <c r="AC68" s="347" t="str">
        <f t="shared" ref="AC68:AC81" si="69">IFERROR(RANK(AB68, AB$67:AB$81),"")</f>
        <v/>
      </c>
      <c r="AD68" s="500"/>
      <c r="AE68" s="347"/>
      <c r="AF68" s="170"/>
      <c r="AG68" s="348" t="str">
        <f t="shared" ref="AG68:AG81" si="70">IFERROR(AF68/AE68,"")</f>
        <v/>
      </c>
      <c r="AH68" s="347" t="str">
        <f t="shared" ref="AH68:AH81" si="71">IFERROR(RANK(AG68, AG$67:AG$81),"")</f>
        <v/>
      </c>
      <c r="AI68" s="500"/>
      <c r="AJ68" s="347"/>
      <c r="AK68" s="170"/>
      <c r="AL68" s="348" t="str">
        <f t="shared" ref="AL68:AL81" si="72">IFERROR(AK68/AJ68,"")</f>
        <v/>
      </c>
      <c r="AM68" s="347" t="str">
        <f t="shared" ref="AM68:AM81" si="73">IFERROR(RANK(AL68, AL$67:AL$81),"")</f>
        <v/>
      </c>
      <c r="AN68" s="500"/>
      <c r="AO68" s="347"/>
      <c r="AP68" s="170"/>
      <c r="AQ68" s="348" t="str">
        <f t="shared" ref="AQ68:AQ81" si="74">IFERROR(AP68/AO68,"")</f>
        <v/>
      </c>
      <c r="AR68" s="347" t="str">
        <f t="shared" ref="AR68:AR81" si="75">IFERROR(RANK(AQ68, AQ$67:AQ$81),"")</f>
        <v/>
      </c>
      <c r="AS68" s="500"/>
      <c r="AT68" s="347"/>
      <c r="AU68" s="170"/>
      <c r="AV68" s="348" t="str">
        <f t="shared" ref="AV68:AV81" si="76">IFERROR(AU68/AT68,"")</f>
        <v/>
      </c>
      <c r="AW68" s="347" t="str">
        <f t="shared" ref="AW68:AW81" si="77">IFERROR(RANK(AV68, AV$67:AV$81),"")</f>
        <v/>
      </c>
      <c r="AX68" s="500"/>
    </row>
    <row r="69" spans="2:50" hidden="1" x14ac:dyDescent="0.2">
      <c r="B69" s="506"/>
      <c r="C69" s="347">
        <v>3</v>
      </c>
      <c r="D69" s="347"/>
      <c r="E69" s="347"/>
      <c r="F69" s="347"/>
      <c r="G69" s="348"/>
      <c r="H69" s="500"/>
      <c r="I69" s="172" t="str">
        <f t="shared" si="62"/>
        <v/>
      </c>
      <c r="J69" s="172" t="str">
        <f t="shared" si="62"/>
        <v/>
      </c>
      <c r="K69" s="351" t="str">
        <f t="shared" si="62"/>
        <v/>
      </c>
      <c r="L69" s="508"/>
      <c r="M69" s="172" t="str">
        <f t="shared" si="63"/>
        <v/>
      </c>
      <c r="N69" s="501"/>
      <c r="O69" s="501"/>
      <c r="P69" s="347"/>
      <c r="Q69" s="170"/>
      <c r="R69" s="348" t="str">
        <f t="shared" si="64"/>
        <v/>
      </c>
      <c r="S69" s="347" t="str">
        <f t="shared" si="65"/>
        <v/>
      </c>
      <c r="T69" s="500"/>
      <c r="U69" s="347"/>
      <c r="V69" s="170"/>
      <c r="W69" s="348" t="str">
        <f t="shared" si="66"/>
        <v/>
      </c>
      <c r="X69" s="347" t="str">
        <f t="shared" si="67"/>
        <v/>
      </c>
      <c r="Y69" s="500"/>
      <c r="Z69" s="347"/>
      <c r="AA69" s="170"/>
      <c r="AB69" s="348" t="str">
        <f t="shared" si="68"/>
        <v/>
      </c>
      <c r="AC69" s="347" t="str">
        <f t="shared" si="69"/>
        <v/>
      </c>
      <c r="AD69" s="500"/>
      <c r="AE69" s="347"/>
      <c r="AF69" s="170"/>
      <c r="AG69" s="348" t="str">
        <f t="shared" si="70"/>
        <v/>
      </c>
      <c r="AH69" s="347" t="str">
        <f t="shared" si="71"/>
        <v/>
      </c>
      <c r="AI69" s="500"/>
      <c r="AJ69" s="347"/>
      <c r="AK69" s="170"/>
      <c r="AL69" s="348" t="str">
        <f t="shared" si="72"/>
        <v/>
      </c>
      <c r="AM69" s="347" t="str">
        <f t="shared" si="73"/>
        <v/>
      </c>
      <c r="AN69" s="500"/>
      <c r="AO69" s="347"/>
      <c r="AP69" s="170"/>
      <c r="AQ69" s="348" t="str">
        <f t="shared" si="74"/>
        <v/>
      </c>
      <c r="AR69" s="347" t="str">
        <f t="shared" si="75"/>
        <v/>
      </c>
      <c r="AS69" s="500"/>
      <c r="AT69" s="347"/>
      <c r="AU69" s="170"/>
      <c r="AV69" s="348" t="str">
        <f t="shared" si="76"/>
        <v/>
      </c>
      <c r="AW69" s="347" t="str">
        <f t="shared" si="77"/>
        <v/>
      </c>
      <c r="AX69" s="500"/>
    </row>
    <row r="70" spans="2:50" hidden="1" x14ac:dyDescent="0.2">
      <c r="B70" s="506"/>
      <c r="C70" s="347">
        <v>4</v>
      </c>
      <c r="D70" s="347"/>
      <c r="E70" s="347"/>
      <c r="F70" s="347"/>
      <c r="G70" s="348"/>
      <c r="H70" s="500"/>
      <c r="I70" s="172" t="str">
        <f>IFERROR(AVERAGE(P70,U70,Z70,AE70,AJ70,AO70,AT70),"")</f>
        <v/>
      </c>
      <c r="J70" s="172" t="str">
        <f>IFERROR(AVERAGE(Q70,V70,AA70,AF70,AK70,AP70,AU70),"")</f>
        <v/>
      </c>
      <c r="K70" s="351" t="str">
        <f>IFERROR(AVERAGE(R70,W70,AB70,AG70,AL70,AQ70,AV70),"")</f>
        <v/>
      </c>
      <c r="L70" s="508"/>
      <c r="M70" s="172" t="str">
        <f t="shared" si="63"/>
        <v/>
      </c>
      <c r="N70" s="501"/>
      <c r="O70" s="501"/>
      <c r="P70" s="347"/>
      <c r="Q70" s="170"/>
      <c r="R70" s="348" t="str">
        <f t="shared" si="64"/>
        <v/>
      </c>
      <c r="S70" s="347" t="str">
        <f t="shared" si="65"/>
        <v/>
      </c>
      <c r="T70" s="500"/>
      <c r="U70" s="347"/>
      <c r="V70" s="170"/>
      <c r="W70" s="348" t="str">
        <f t="shared" si="66"/>
        <v/>
      </c>
      <c r="X70" s="347" t="str">
        <f t="shared" si="67"/>
        <v/>
      </c>
      <c r="Y70" s="500"/>
      <c r="Z70" s="347"/>
      <c r="AA70" s="170"/>
      <c r="AB70" s="348" t="str">
        <f t="shared" si="68"/>
        <v/>
      </c>
      <c r="AC70" s="347" t="str">
        <f t="shared" si="69"/>
        <v/>
      </c>
      <c r="AD70" s="500"/>
      <c r="AE70" s="347"/>
      <c r="AF70" s="170"/>
      <c r="AG70" s="348" t="str">
        <f t="shared" si="70"/>
        <v/>
      </c>
      <c r="AH70" s="347" t="str">
        <f t="shared" si="71"/>
        <v/>
      </c>
      <c r="AI70" s="500"/>
      <c r="AJ70" s="347"/>
      <c r="AK70" s="170"/>
      <c r="AL70" s="348" t="str">
        <f t="shared" si="72"/>
        <v/>
      </c>
      <c r="AM70" s="347" t="str">
        <f t="shared" si="73"/>
        <v/>
      </c>
      <c r="AN70" s="500"/>
      <c r="AO70" s="347"/>
      <c r="AP70" s="170"/>
      <c r="AQ70" s="348" t="str">
        <f t="shared" si="74"/>
        <v/>
      </c>
      <c r="AR70" s="347" t="str">
        <f t="shared" si="75"/>
        <v/>
      </c>
      <c r="AS70" s="500"/>
      <c r="AT70" s="347"/>
      <c r="AU70" s="170"/>
      <c r="AV70" s="348" t="str">
        <f t="shared" si="76"/>
        <v/>
      </c>
      <c r="AW70" s="347" t="str">
        <f t="shared" si="77"/>
        <v/>
      </c>
      <c r="AX70" s="500"/>
    </row>
    <row r="71" spans="2:50" hidden="1" x14ac:dyDescent="0.2">
      <c r="B71" s="506"/>
      <c r="C71" s="347">
        <v>5</v>
      </c>
      <c r="D71" s="347"/>
      <c r="E71" s="347"/>
      <c r="F71" s="347"/>
      <c r="G71" s="348"/>
      <c r="H71" s="500"/>
      <c r="I71" s="172" t="str">
        <f t="shared" ref="I71:K81" si="78">IFERROR(AVERAGE(P71,U71,Z71,AE71,AJ71,AO71,AT71),"")</f>
        <v/>
      </c>
      <c r="J71" s="172" t="str">
        <f t="shared" si="78"/>
        <v/>
      </c>
      <c r="K71" s="351" t="str">
        <f t="shared" si="78"/>
        <v/>
      </c>
      <c r="L71" s="508"/>
      <c r="M71" s="172" t="str">
        <f t="shared" si="63"/>
        <v/>
      </c>
      <c r="N71" s="501"/>
      <c r="O71" s="501"/>
      <c r="P71" s="347"/>
      <c r="Q71" s="170"/>
      <c r="R71" s="348" t="str">
        <f t="shared" si="64"/>
        <v/>
      </c>
      <c r="S71" s="347" t="str">
        <f t="shared" si="65"/>
        <v/>
      </c>
      <c r="T71" s="500"/>
      <c r="U71" s="347"/>
      <c r="V71" s="170"/>
      <c r="W71" s="348" t="str">
        <f t="shared" si="66"/>
        <v/>
      </c>
      <c r="X71" s="347" t="str">
        <f t="shared" si="67"/>
        <v/>
      </c>
      <c r="Y71" s="500"/>
      <c r="Z71" s="347"/>
      <c r="AA71" s="170"/>
      <c r="AB71" s="348" t="str">
        <f t="shared" si="68"/>
        <v/>
      </c>
      <c r="AC71" s="347" t="str">
        <f t="shared" si="69"/>
        <v/>
      </c>
      <c r="AD71" s="500"/>
      <c r="AE71" s="347"/>
      <c r="AF71" s="170"/>
      <c r="AG71" s="348" t="str">
        <f t="shared" si="70"/>
        <v/>
      </c>
      <c r="AH71" s="347" t="str">
        <f t="shared" si="71"/>
        <v/>
      </c>
      <c r="AI71" s="500"/>
      <c r="AJ71" s="347"/>
      <c r="AK71" s="170"/>
      <c r="AL71" s="348" t="str">
        <f t="shared" si="72"/>
        <v/>
      </c>
      <c r="AM71" s="347" t="str">
        <f t="shared" si="73"/>
        <v/>
      </c>
      <c r="AN71" s="500"/>
      <c r="AO71" s="347"/>
      <c r="AP71" s="170"/>
      <c r="AQ71" s="348" t="str">
        <f t="shared" si="74"/>
        <v/>
      </c>
      <c r="AR71" s="347" t="str">
        <f t="shared" si="75"/>
        <v/>
      </c>
      <c r="AS71" s="500"/>
      <c r="AT71" s="347"/>
      <c r="AU71" s="170"/>
      <c r="AV71" s="348" t="str">
        <f t="shared" si="76"/>
        <v/>
      </c>
      <c r="AW71" s="347" t="str">
        <f t="shared" si="77"/>
        <v/>
      </c>
      <c r="AX71" s="500"/>
    </row>
    <row r="72" spans="2:50" hidden="1" x14ac:dyDescent="0.2">
      <c r="B72" s="506"/>
      <c r="C72" s="347">
        <v>6</v>
      </c>
      <c r="D72" s="347"/>
      <c r="E72" s="347"/>
      <c r="F72" s="347"/>
      <c r="G72" s="348"/>
      <c r="H72" s="500"/>
      <c r="I72" s="172" t="str">
        <f t="shared" si="78"/>
        <v/>
      </c>
      <c r="J72" s="172" t="str">
        <f t="shared" si="78"/>
        <v/>
      </c>
      <c r="K72" s="351" t="str">
        <f t="shared" si="78"/>
        <v/>
      </c>
      <c r="L72" s="508"/>
      <c r="M72" s="172" t="str">
        <f t="shared" si="63"/>
        <v/>
      </c>
      <c r="N72" s="501"/>
      <c r="O72" s="501"/>
      <c r="P72" s="347"/>
      <c r="Q72" s="170"/>
      <c r="R72" s="348" t="str">
        <f t="shared" si="64"/>
        <v/>
      </c>
      <c r="S72" s="347" t="str">
        <f t="shared" si="65"/>
        <v/>
      </c>
      <c r="T72" s="500"/>
      <c r="U72" s="347"/>
      <c r="V72" s="170"/>
      <c r="W72" s="348" t="str">
        <f t="shared" si="66"/>
        <v/>
      </c>
      <c r="X72" s="347" t="str">
        <f t="shared" si="67"/>
        <v/>
      </c>
      <c r="Y72" s="500"/>
      <c r="Z72" s="347"/>
      <c r="AA72" s="170"/>
      <c r="AB72" s="348" t="str">
        <f t="shared" si="68"/>
        <v/>
      </c>
      <c r="AC72" s="347" t="str">
        <f t="shared" si="69"/>
        <v/>
      </c>
      <c r="AD72" s="500"/>
      <c r="AE72" s="347"/>
      <c r="AF72" s="170"/>
      <c r="AG72" s="348" t="str">
        <f t="shared" si="70"/>
        <v/>
      </c>
      <c r="AH72" s="347" t="str">
        <f t="shared" si="71"/>
        <v/>
      </c>
      <c r="AI72" s="500"/>
      <c r="AJ72" s="347"/>
      <c r="AK72" s="170"/>
      <c r="AL72" s="348" t="str">
        <f t="shared" si="72"/>
        <v/>
      </c>
      <c r="AM72" s="347" t="str">
        <f t="shared" si="73"/>
        <v/>
      </c>
      <c r="AN72" s="500"/>
      <c r="AO72" s="347"/>
      <c r="AP72" s="170"/>
      <c r="AQ72" s="348" t="str">
        <f t="shared" si="74"/>
        <v/>
      </c>
      <c r="AR72" s="347" t="str">
        <f t="shared" si="75"/>
        <v/>
      </c>
      <c r="AS72" s="500"/>
      <c r="AT72" s="347"/>
      <c r="AU72" s="170"/>
      <c r="AV72" s="348" t="str">
        <f t="shared" si="76"/>
        <v/>
      </c>
      <c r="AW72" s="347" t="str">
        <f t="shared" si="77"/>
        <v/>
      </c>
      <c r="AX72" s="500"/>
    </row>
    <row r="73" spans="2:50" hidden="1" x14ac:dyDescent="0.2">
      <c r="B73" s="506"/>
      <c r="C73" s="347">
        <v>7</v>
      </c>
      <c r="D73" s="347"/>
      <c r="E73" s="347"/>
      <c r="F73" s="347"/>
      <c r="G73" s="348"/>
      <c r="H73" s="500"/>
      <c r="I73" s="172" t="str">
        <f t="shared" si="78"/>
        <v/>
      </c>
      <c r="J73" s="172" t="str">
        <f t="shared" si="78"/>
        <v/>
      </c>
      <c r="K73" s="351" t="str">
        <f t="shared" si="78"/>
        <v/>
      </c>
      <c r="L73" s="508"/>
      <c r="M73" s="172" t="str">
        <f t="shared" si="63"/>
        <v/>
      </c>
      <c r="N73" s="501"/>
      <c r="O73" s="501"/>
      <c r="P73" s="347"/>
      <c r="Q73" s="170"/>
      <c r="R73" s="348" t="str">
        <f t="shared" si="64"/>
        <v/>
      </c>
      <c r="S73" s="347" t="str">
        <f t="shared" si="65"/>
        <v/>
      </c>
      <c r="T73" s="500"/>
      <c r="U73" s="347"/>
      <c r="V73" s="170"/>
      <c r="W73" s="348" t="str">
        <f t="shared" si="66"/>
        <v/>
      </c>
      <c r="X73" s="347" t="str">
        <f t="shared" si="67"/>
        <v/>
      </c>
      <c r="Y73" s="500"/>
      <c r="Z73" s="347"/>
      <c r="AA73" s="170"/>
      <c r="AB73" s="348" t="str">
        <f t="shared" si="68"/>
        <v/>
      </c>
      <c r="AC73" s="347" t="str">
        <f t="shared" si="69"/>
        <v/>
      </c>
      <c r="AD73" s="500"/>
      <c r="AE73" s="347"/>
      <c r="AF73" s="170"/>
      <c r="AG73" s="348" t="str">
        <f t="shared" si="70"/>
        <v/>
      </c>
      <c r="AH73" s="347" t="str">
        <f t="shared" si="71"/>
        <v/>
      </c>
      <c r="AI73" s="500"/>
      <c r="AJ73" s="347"/>
      <c r="AK73" s="170"/>
      <c r="AL73" s="348" t="str">
        <f t="shared" si="72"/>
        <v/>
      </c>
      <c r="AM73" s="347" t="str">
        <f t="shared" si="73"/>
        <v/>
      </c>
      <c r="AN73" s="500"/>
      <c r="AO73" s="347"/>
      <c r="AP73" s="170"/>
      <c r="AQ73" s="348" t="str">
        <f t="shared" si="74"/>
        <v/>
      </c>
      <c r="AR73" s="347" t="str">
        <f t="shared" si="75"/>
        <v/>
      </c>
      <c r="AS73" s="500"/>
      <c r="AT73" s="347"/>
      <c r="AU73" s="170"/>
      <c r="AV73" s="348" t="str">
        <f t="shared" si="76"/>
        <v/>
      </c>
      <c r="AW73" s="347" t="str">
        <f t="shared" si="77"/>
        <v/>
      </c>
      <c r="AX73" s="500"/>
    </row>
    <row r="74" spans="2:50" hidden="1" x14ac:dyDescent="0.2">
      <c r="B74" s="506"/>
      <c r="C74" s="347">
        <v>8</v>
      </c>
      <c r="D74" s="347"/>
      <c r="E74" s="347"/>
      <c r="F74" s="347"/>
      <c r="G74" s="348"/>
      <c r="H74" s="500"/>
      <c r="I74" s="172" t="str">
        <f t="shared" si="78"/>
        <v/>
      </c>
      <c r="J74" s="172" t="str">
        <f t="shared" si="78"/>
        <v/>
      </c>
      <c r="K74" s="351" t="str">
        <f t="shared" si="78"/>
        <v/>
      </c>
      <c r="L74" s="508"/>
      <c r="M74" s="172" t="str">
        <f t="shared" si="63"/>
        <v/>
      </c>
      <c r="N74" s="501"/>
      <c r="O74" s="501"/>
      <c r="P74" s="347"/>
      <c r="Q74" s="170"/>
      <c r="R74" s="348" t="str">
        <f t="shared" si="64"/>
        <v/>
      </c>
      <c r="S74" s="347" t="str">
        <f t="shared" si="65"/>
        <v/>
      </c>
      <c r="T74" s="500"/>
      <c r="U74" s="347"/>
      <c r="V74" s="170"/>
      <c r="W74" s="348" t="str">
        <f t="shared" si="66"/>
        <v/>
      </c>
      <c r="X74" s="347" t="str">
        <f t="shared" si="67"/>
        <v/>
      </c>
      <c r="Y74" s="500"/>
      <c r="Z74" s="347"/>
      <c r="AA74" s="170"/>
      <c r="AB74" s="348" t="str">
        <f t="shared" si="68"/>
        <v/>
      </c>
      <c r="AC74" s="347" t="str">
        <f t="shared" si="69"/>
        <v/>
      </c>
      <c r="AD74" s="500"/>
      <c r="AE74" s="347"/>
      <c r="AF74" s="170"/>
      <c r="AG74" s="348" t="str">
        <f t="shared" si="70"/>
        <v/>
      </c>
      <c r="AH74" s="347" t="str">
        <f t="shared" si="71"/>
        <v/>
      </c>
      <c r="AI74" s="500"/>
      <c r="AJ74" s="347"/>
      <c r="AK74" s="170"/>
      <c r="AL74" s="348" t="str">
        <f t="shared" si="72"/>
        <v/>
      </c>
      <c r="AM74" s="347" t="str">
        <f t="shared" si="73"/>
        <v/>
      </c>
      <c r="AN74" s="500"/>
      <c r="AO74" s="347"/>
      <c r="AP74" s="170"/>
      <c r="AQ74" s="348" t="str">
        <f t="shared" si="74"/>
        <v/>
      </c>
      <c r="AR74" s="347" t="str">
        <f t="shared" si="75"/>
        <v/>
      </c>
      <c r="AS74" s="500"/>
      <c r="AT74" s="347"/>
      <c r="AU74" s="170"/>
      <c r="AV74" s="348" t="str">
        <f t="shared" si="76"/>
        <v/>
      </c>
      <c r="AW74" s="347" t="str">
        <f t="shared" si="77"/>
        <v/>
      </c>
      <c r="AX74" s="500"/>
    </row>
    <row r="75" spans="2:50" hidden="1" x14ac:dyDescent="0.2">
      <c r="B75" s="506"/>
      <c r="C75" s="347">
        <v>9</v>
      </c>
      <c r="D75" s="347"/>
      <c r="E75" s="347"/>
      <c r="F75" s="347"/>
      <c r="G75" s="348"/>
      <c r="H75" s="500"/>
      <c r="I75" s="172" t="str">
        <f t="shared" si="78"/>
        <v/>
      </c>
      <c r="J75" s="172" t="str">
        <f t="shared" si="78"/>
        <v/>
      </c>
      <c r="K75" s="351" t="str">
        <f t="shared" si="78"/>
        <v/>
      </c>
      <c r="L75" s="508"/>
      <c r="M75" s="172" t="str">
        <f t="shared" si="63"/>
        <v/>
      </c>
      <c r="N75" s="501"/>
      <c r="O75" s="501"/>
      <c r="P75" s="347"/>
      <c r="Q75" s="170"/>
      <c r="R75" s="348" t="str">
        <f t="shared" si="64"/>
        <v/>
      </c>
      <c r="S75" s="347" t="str">
        <f t="shared" si="65"/>
        <v/>
      </c>
      <c r="T75" s="500"/>
      <c r="U75" s="347"/>
      <c r="V75" s="170"/>
      <c r="W75" s="348" t="str">
        <f t="shared" si="66"/>
        <v/>
      </c>
      <c r="X75" s="347" t="str">
        <f t="shared" si="67"/>
        <v/>
      </c>
      <c r="Y75" s="500"/>
      <c r="Z75" s="347"/>
      <c r="AA75" s="170"/>
      <c r="AB75" s="348" t="str">
        <f t="shared" si="68"/>
        <v/>
      </c>
      <c r="AC75" s="347" t="str">
        <f t="shared" si="69"/>
        <v/>
      </c>
      <c r="AD75" s="500"/>
      <c r="AE75" s="347"/>
      <c r="AF75" s="170"/>
      <c r="AG75" s="348" t="str">
        <f t="shared" si="70"/>
        <v/>
      </c>
      <c r="AH75" s="347" t="str">
        <f t="shared" si="71"/>
        <v/>
      </c>
      <c r="AI75" s="500"/>
      <c r="AJ75" s="347"/>
      <c r="AK75" s="170"/>
      <c r="AL75" s="348" t="str">
        <f t="shared" si="72"/>
        <v/>
      </c>
      <c r="AM75" s="347" t="str">
        <f t="shared" si="73"/>
        <v/>
      </c>
      <c r="AN75" s="500"/>
      <c r="AO75" s="347"/>
      <c r="AP75" s="170"/>
      <c r="AQ75" s="348" t="str">
        <f t="shared" si="74"/>
        <v/>
      </c>
      <c r="AR75" s="347" t="str">
        <f t="shared" si="75"/>
        <v/>
      </c>
      <c r="AS75" s="500"/>
      <c r="AT75" s="347"/>
      <c r="AU75" s="170"/>
      <c r="AV75" s="348" t="str">
        <f t="shared" si="76"/>
        <v/>
      </c>
      <c r="AW75" s="347" t="str">
        <f t="shared" si="77"/>
        <v/>
      </c>
      <c r="AX75" s="500"/>
    </row>
    <row r="76" spans="2:50" hidden="1" x14ac:dyDescent="0.2">
      <c r="B76" s="506"/>
      <c r="C76" s="347">
        <v>10</v>
      </c>
      <c r="D76" s="347"/>
      <c r="E76" s="347"/>
      <c r="F76" s="347"/>
      <c r="G76" s="348"/>
      <c r="H76" s="500"/>
      <c r="I76" s="172" t="str">
        <f t="shared" si="78"/>
        <v/>
      </c>
      <c r="J76" s="172" t="str">
        <f t="shared" si="78"/>
        <v/>
      </c>
      <c r="K76" s="351" t="str">
        <f t="shared" si="78"/>
        <v/>
      </c>
      <c r="L76" s="508"/>
      <c r="M76" s="172" t="str">
        <f t="shared" si="63"/>
        <v/>
      </c>
      <c r="N76" s="501"/>
      <c r="O76" s="501"/>
      <c r="P76" s="347"/>
      <c r="Q76" s="170"/>
      <c r="R76" s="348" t="str">
        <f t="shared" si="64"/>
        <v/>
      </c>
      <c r="S76" s="347" t="str">
        <f t="shared" si="65"/>
        <v/>
      </c>
      <c r="T76" s="500"/>
      <c r="U76" s="347"/>
      <c r="V76" s="170"/>
      <c r="W76" s="348" t="str">
        <f t="shared" si="66"/>
        <v/>
      </c>
      <c r="X76" s="347" t="str">
        <f t="shared" si="67"/>
        <v/>
      </c>
      <c r="Y76" s="500"/>
      <c r="Z76" s="347"/>
      <c r="AA76" s="170"/>
      <c r="AB76" s="348" t="str">
        <f t="shared" si="68"/>
        <v/>
      </c>
      <c r="AC76" s="347" t="str">
        <f t="shared" si="69"/>
        <v/>
      </c>
      <c r="AD76" s="500"/>
      <c r="AE76" s="347"/>
      <c r="AF76" s="170"/>
      <c r="AG76" s="348" t="str">
        <f t="shared" si="70"/>
        <v/>
      </c>
      <c r="AH76" s="347" t="str">
        <f t="shared" si="71"/>
        <v/>
      </c>
      <c r="AI76" s="500"/>
      <c r="AJ76" s="347"/>
      <c r="AK76" s="170"/>
      <c r="AL76" s="348" t="str">
        <f t="shared" si="72"/>
        <v/>
      </c>
      <c r="AM76" s="347" t="str">
        <f t="shared" si="73"/>
        <v/>
      </c>
      <c r="AN76" s="500"/>
      <c r="AO76" s="347"/>
      <c r="AP76" s="170"/>
      <c r="AQ76" s="348" t="str">
        <f t="shared" si="74"/>
        <v/>
      </c>
      <c r="AR76" s="347" t="str">
        <f t="shared" si="75"/>
        <v/>
      </c>
      <c r="AS76" s="500"/>
      <c r="AT76" s="347"/>
      <c r="AU76" s="170"/>
      <c r="AV76" s="348" t="str">
        <f t="shared" si="76"/>
        <v/>
      </c>
      <c r="AW76" s="347" t="str">
        <f t="shared" si="77"/>
        <v/>
      </c>
      <c r="AX76" s="500"/>
    </row>
    <row r="77" spans="2:50" hidden="1" x14ac:dyDescent="0.2">
      <c r="B77" s="506"/>
      <c r="C77" s="347">
        <v>11</v>
      </c>
      <c r="D77" s="347"/>
      <c r="E77" s="347"/>
      <c r="F77" s="347"/>
      <c r="G77" s="348"/>
      <c r="H77" s="500"/>
      <c r="I77" s="172" t="str">
        <f t="shared" si="78"/>
        <v/>
      </c>
      <c r="J77" s="172" t="str">
        <f t="shared" si="78"/>
        <v/>
      </c>
      <c r="K77" s="351" t="str">
        <f t="shared" si="78"/>
        <v/>
      </c>
      <c r="L77" s="508"/>
      <c r="M77" s="172" t="str">
        <f t="shared" si="63"/>
        <v/>
      </c>
      <c r="N77" s="501"/>
      <c r="O77" s="501"/>
      <c r="P77" s="347"/>
      <c r="Q77" s="170"/>
      <c r="R77" s="348" t="str">
        <f t="shared" si="64"/>
        <v/>
      </c>
      <c r="S77" s="347" t="str">
        <f t="shared" si="65"/>
        <v/>
      </c>
      <c r="T77" s="500"/>
      <c r="U77" s="347"/>
      <c r="V77" s="170"/>
      <c r="W77" s="348" t="str">
        <f t="shared" si="66"/>
        <v/>
      </c>
      <c r="X77" s="347" t="str">
        <f t="shared" si="67"/>
        <v/>
      </c>
      <c r="Y77" s="500"/>
      <c r="Z77" s="347"/>
      <c r="AA77" s="170"/>
      <c r="AB77" s="348" t="str">
        <f t="shared" si="68"/>
        <v/>
      </c>
      <c r="AC77" s="347" t="str">
        <f t="shared" si="69"/>
        <v/>
      </c>
      <c r="AD77" s="500"/>
      <c r="AE77" s="347"/>
      <c r="AF77" s="170"/>
      <c r="AG77" s="348" t="str">
        <f t="shared" si="70"/>
        <v/>
      </c>
      <c r="AH77" s="347" t="str">
        <f t="shared" si="71"/>
        <v/>
      </c>
      <c r="AI77" s="500"/>
      <c r="AJ77" s="347"/>
      <c r="AK77" s="170"/>
      <c r="AL77" s="348" t="str">
        <f t="shared" si="72"/>
        <v/>
      </c>
      <c r="AM77" s="347" t="str">
        <f t="shared" si="73"/>
        <v/>
      </c>
      <c r="AN77" s="500"/>
      <c r="AO77" s="347"/>
      <c r="AP77" s="170"/>
      <c r="AQ77" s="348" t="str">
        <f t="shared" si="74"/>
        <v/>
      </c>
      <c r="AR77" s="347" t="str">
        <f t="shared" si="75"/>
        <v/>
      </c>
      <c r="AS77" s="500"/>
      <c r="AT77" s="347"/>
      <c r="AU77" s="170"/>
      <c r="AV77" s="348" t="str">
        <f t="shared" si="76"/>
        <v/>
      </c>
      <c r="AW77" s="347" t="str">
        <f t="shared" si="77"/>
        <v/>
      </c>
      <c r="AX77" s="500"/>
    </row>
    <row r="78" spans="2:50" hidden="1" x14ac:dyDescent="0.2">
      <c r="B78" s="506"/>
      <c r="C78" s="347">
        <v>12</v>
      </c>
      <c r="D78" s="347"/>
      <c r="E78" s="347"/>
      <c r="F78" s="347"/>
      <c r="G78" s="348"/>
      <c r="H78" s="500"/>
      <c r="I78" s="172" t="str">
        <f t="shared" si="78"/>
        <v/>
      </c>
      <c r="J78" s="172" t="str">
        <f t="shared" si="78"/>
        <v/>
      </c>
      <c r="K78" s="351" t="str">
        <f t="shared" si="78"/>
        <v/>
      </c>
      <c r="L78" s="508"/>
      <c r="M78" s="172" t="str">
        <f t="shared" si="63"/>
        <v/>
      </c>
      <c r="N78" s="501"/>
      <c r="O78" s="501"/>
      <c r="P78" s="347"/>
      <c r="Q78" s="170"/>
      <c r="R78" s="348" t="str">
        <f t="shared" si="64"/>
        <v/>
      </c>
      <c r="S78" s="347" t="str">
        <f t="shared" si="65"/>
        <v/>
      </c>
      <c r="T78" s="500"/>
      <c r="U78" s="347"/>
      <c r="V78" s="170"/>
      <c r="W78" s="348" t="str">
        <f t="shared" si="66"/>
        <v/>
      </c>
      <c r="X78" s="347" t="str">
        <f t="shared" si="67"/>
        <v/>
      </c>
      <c r="Y78" s="500"/>
      <c r="Z78" s="347"/>
      <c r="AA78" s="170"/>
      <c r="AB78" s="348" t="str">
        <f t="shared" si="68"/>
        <v/>
      </c>
      <c r="AC78" s="347" t="str">
        <f t="shared" si="69"/>
        <v/>
      </c>
      <c r="AD78" s="500"/>
      <c r="AE78" s="347"/>
      <c r="AF78" s="170"/>
      <c r="AG78" s="348" t="str">
        <f t="shared" si="70"/>
        <v/>
      </c>
      <c r="AH78" s="347" t="str">
        <f t="shared" si="71"/>
        <v/>
      </c>
      <c r="AI78" s="500"/>
      <c r="AJ78" s="347"/>
      <c r="AK78" s="170"/>
      <c r="AL78" s="348" t="str">
        <f t="shared" si="72"/>
        <v/>
      </c>
      <c r="AM78" s="347" t="str">
        <f t="shared" si="73"/>
        <v/>
      </c>
      <c r="AN78" s="500"/>
      <c r="AO78" s="347"/>
      <c r="AP78" s="170"/>
      <c r="AQ78" s="348" t="str">
        <f t="shared" si="74"/>
        <v/>
      </c>
      <c r="AR78" s="347" t="str">
        <f t="shared" si="75"/>
        <v/>
      </c>
      <c r="AS78" s="500"/>
      <c r="AT78" s="347"/>
      <c r="AU78" s="170"/>
      <c r="AV78" s="348" t="str">
        <f t="shared" si="76"/>
        <v/>
      </c>
      <c r="AW78" s="347" t="str">
        <f t="shared" si="77"/>
        <v/>
      </c>
      <c r="AX78" s="500"/>
    </row>
    <row r="79" spans="2:50" hidden="1" x14ac:dyDescent="0.2">
      <c r="B79" s="506"/>
      <c r="C79" s="347">
        <v>13</v>
      </c>
      <c r="D79" s="347"/>
      <c r="E79" s="347"/>
      <c r="F79" s="347"/>
      <c r="G79" s="348"/>
      <c r="H79" s="500"/>
      <c r="I79" s="172" t="str">
        <f t="shared" si="78"/>
        <v/>
      </c>
      <c r="J79" s="172" t="str">
        <f t="shared" si="78"/>
        <v/>
      </c>
      <c r="K79" s="351" t="str">
        <f t="shared" si="78"/>
        <v/>
      </c>
      <c r="L79" s="508"/>
      <c r="M79" s="172" t="str">
        <f t="shared" si="63"/>
        <v/>
      </c>
      <c r="N79" s="501"/>
      <c r="O79" s="501"/>
      <c r="P79" s="347"/>
      <c r="Q79" s="170"/>
      <c r="R79" s="348" t="str">
        <f t="shared" si="64"/>
        <v/>
      </c>
      <c r="S79" s="347" t="str">
        <f t="shared" si="65"/>
        <v/>
      </c>
      <c r="T79" s="500"/>
      <c r="U79" s="347"/>
      <c r="V79" s="170"/>
      <c r="W79" s="348" t="str">
        <f t="shared" si="66"/>
        <v/>
      </c>
      <c r="X79" s="347" t="str">
        <f t="shared" si="67"/>
        <v/>
      </c>
      <c r="Y79" s="500"/>
      <c r="Z79" s="347"/>
      <c r="AA79" s="170"/>
      <c r="AB79" s="348" t="str">
        <f t="shared" si="68"/>
        <v/>
      </c>
      <c r="AC79" s="347" t="str">
        <f t="shared" si="69"/>
        <v/>
      </c>
      <c r="AD79" s="500"/>
      <c r="AE79" s="347"/>
      <c r="AF79" s="170"/>
      <c r="AG79" s="348" t="str">
        <f t="shared" si="70"/>
        <v/>
      </c>
      <c r="AH79" s="347" t="str">
        <f t="shared" si="71"/>
        <v/>
      </c>
      <c r="AI79" s="500"/>
      <c r="AJ79" s="347"/>
      <c r="AK79" s="170"/>
      <c r="AL79" s="348" t="str">
        <f t="shared" si="72"/>
        <v/>
      </c>
      <c r="AM79" s="347" t="str">
        <f t="shared" si="73"/>
        <v/>
      </c>
      <c r="AN79" s="500"/>
      <c r="AO79" s="347"/>
      <c r="AP79" s="170"/>
      <c r="AQ79" s="348" t="str">
        <f t="shared" si="74"/>
        <v/>
      </c>
      <c r="AR79" s="347" t="str">
        <f t="shared" si="75"/>
        <v/>
      </c>
      <c r="AS79" s="500"/>
      <c r="AT79" s="347"/>
      <c r="AU79" s="170"/>
      <c r="AV79" s="348" t="str">
        <f t="shared" si="76"/>
        <v/>
      </c>
      <c r="AW79" s="347" t="str">
        <f t="shared" si="77"/>
        <v/>
      </c>
      <c r="AX79" s="500"/>
    </row>
    <row r="80" spans="2:50" hidden="1" x14ac:dyDescent="0.2">
      <c r="B80" s="506"/>
      <c r="C80" s="347">
        <v>14</v>
      </c>
      <c r="D80" s="347"/>
      <c r="E80" s="347"/>
      <c r="F80" s="347"/>
      <c r="G80" s="348"/>
      <c r="H80" s="500"/>
      <c r="I80" s="172" t="str">
        <f t="shared" si="78"/>
        <v/>
      </c>
      <c r="J80" s="172" t="str">
        <f t="shared" si="78"/>
        <v/>
      </c>
      <c r="K80" s="351" t="str">
        <f t="shared" si="78"/>
        <v/>
      </c>
      <c r="L80" s="508"/>
      <c r="M80" s="172" t="str">
        <f t="shared" si="63"/>
        <v/>
      </c>
      <c r="N80" s="501"/>
      <c r="O80" s="501"/>
      <c r="P80" s="347"/>
      <c r="Q80" s="170"/>
      <c r="R80" s="348" t="str">
        <f t="shared" si="64"/>
        <v/>
      </c>
      <c r="S80" s="347" t="str">
        <f t="shared" si="65"/>
        <v/>
      </c>
      <c r="T80" s="500"/>
      <c r="U80" s="347"/>
      <c r="V80" s="170"/>
      <c r="W80" s="348" t="str">
        <f t="shared" si="66"/>
        <v/>
      </c>
      <c r="X80" s="347" t="str">
        <f t="shared" si="67"/>
        <v/>
      </c>
      <c r="Y80" s="500"/>
      <c r="Z80" s="347"/>
      <c r="AA80" s="170"/>
      <c r="AB80" s="348" t="str">
        <f t="shared" si="68"/>
        <v/>
      </c>
      <c r="AC80" s="347" t="str">
        <f t="shared" si="69"/>
        <v/>
      </c>
      <c r="AD80" s="500"/>
      <c r="AE80" s="347"/>
      <c r="AF80" s="170"/>
      <c r="AG80" s="348" t="str">
        <f t="shared" si="70"/>
        <v/>
      </c>
      <c r="AH80" s="347" t="str">
        <f t="shared" si="71"/>
        <v/>
      </c>
      <c r="AI80" s="500"/>
      <c r="AJ80" s="347"/>
      <c r="AK80" s="170"/>
      <c r="AL80" s="348" t="str">
        <f t="shared" si="72"/>
        <v/>
      </c>
      <c r="AM80" s="347" t="str">
        <f t="shared" si="73"/>
        <v/>
      </c>
      <c r="AN80" s="500"/>
      <c r="AO80" s="347"/>
      <c r="AP80" s="170"/>
      <c r="AQ80" s="348" t="str">
        <f t="shared" si="74"/>
        <v/>
      </c>
      <c r="AR80" s="347" t="str">
        <f t="shared" si="75"/>
        <v/>
      </c>
      <c r="AS80" s="500"/>
      <c r="AT80" s="347"/>
      <c r="AU80" s="170"/>
      <c r="AV80" s="348" t="str">
        <f t="shared" si="76"/>
        <v/>
      </c>
      <c r="AW80" s="347" t="str">
        <f t="shared" si="77"/>
        <v/>
      </c>
      <c r="AX80" s="500"/>
    </row>
    <row r="81" spans="2:50" hidden="1" x14ac:dyDescent="0.2">
      <c r="B81" s="506"/>
      <c r="C81" s="347">
        <v>15</v>
      </c>
      <c r="D81" s="347"/>
      <c r="E81" s="347"/>
      <c r="F81" s="347"/>
      <c r="G81" s="348"/>
      <c r="H81" s="500"/>
      <c r="I81" s="172" t="str">
        <f t="shared" si="78"/>
        <v/>
      </c>
      <c r="J81" s="172" t="str">
        <f t="shared" si="78"/>
        <v/>
      </c>
      <c r="K81" s="351" t="str">
        <f t="shared" si="78"/>
        <v/>
      </c>
      <c r="L81" s="509"/>
      <c r="M81" s="172" t="str">
        <f t="shared" si="63"/>
        <v/>
      </c>
      <c r="N81" s="501"/>
      <c r="O81" s="501"/>
      <c r="P81" s="347"/>
      <c r="Q81" s="170"/>
      <c r="R81" s="348" t="str">
        <f t="shared" si="64"/>
        <v/>
      </c>
      <c r="S81" s="347" t="str">
        <f t="shared" si="65"/>
        <v/>
      </c>
      <c r="T81" s="500"/>
      <c r="U81" s="347"/>
      <c r="V81" s="170"/>
      <c r="W81" s="348" t="str">
        <f t="shared" si="66"/>
        <v/>
      </c>
      <c r="X81" s="347" t="str">
        <f t="shared" si="67"/>
        <v/>
      </c>
      <c r="Y81" s="500"/>
      <c r="Z81" s="347"/>
      <c r="AA81" s="170"/>
      <c r="AB81" s="348" t="str">
        <f t="shared" si="68"/>
        <v/>
      </c>
      <c r="AC81" s="347" t="str">
        <f t="shared" si="69"/>
        <v/>
      </c>
      <c r="AD81" s="500"/>
      <c r="AE81" s="347"/>
      <c r="AF81" s="170"/>
      <c r="AG81" s="348" t="str">
        <f t="shared" si="70"/>
        <v/>
      </c>
      <c r="AH81" s="347" t="str">
        <f t="shared" si="71"/>
        <v/>
      </c>
      <c r="AI81" s="500"/>
      <c r="AJ81" s="347"/>
      <c r="AK81" s="170"/>
      <c r="AL81" s="348" t="str">
        <f t="shared" si="72"/>
        <v/>
      </c>
      <c r="AM81" s="347" t="str">
        <f t="shared" si="73"/>
        <v/>
      </c>
      <c r="AN81" s="500"/>
      <c r="AO81" s="347"/>
      <c r="AP81" s="170"/>
      <c r="AQ81" s="348" t="str">
        <f t="shared" si="74"/>
        <v/>
      </c>
      <c r="AR81" s="347" t="str">
        <f t="shared" si="75"/>
        <v/>
      </c>
      <c r="AS81" s="500"/>
      <c r="AT81" s="347"/>
      <c r="AU81" s="170"/>
      <c r="AV81" s="348" t="str">
        <f t="shared" si="76"/>
        <v/>
      </c>
      <c r="AW81" s="347" t="str">
        <f t="shared" si="77"/>
        <v/>
      </c>
      <c r="AX81" s="500"/>
    </row>
    <row r="82" spans="2:50" ht="15.75" hidden="1" x14ac:dyDescent="0.2">
      <c r="B82" s="510" t="s">
        <v>169</v>
      </c>
      <c r="C82" s="511"/>
      <c r="D82" s="511"/>
      <c r="E82" s="511"/>
      <c r="F82" s="511"/>
      <c r="G82" s="511"/>
      <c r="H82" s="512"/>
      <c r="I82" s="207"/>
      <c r="J82" s="207"/>
      <c r="K82" s="207"/>
      <c r="L82" s="207"/>
      <c r="M82" s="207"/>
      <c r="N82" s="501" t="s">
        <v>161</v>
      </c>
      <c r="O82" s="514" t="s">
        <v>106</v>
      </c>
      <c r="P82" s="516">
        <v>45895</v>
      </c>
      <c r="Q82" s="506"/>
      <c r="R82" s="506"/>
      <c r="S82" s="506"/>
      <c r="T82" s="506"/>
      <c r="U82" s="516">
        <v>45896</v>
      </c>
      <c r="V82" s="506"/>
      <c r="W82" s="506"/>
      <c r="X82" s="506"/>
      <c r="Y82" s="506"/>
      <c r="Z82" s="516">
        <v>45897</v>
      </c>
      <c r="AA82" s="506"/>
      <c r="AB82" s="506"/>
      <c r="AC82" s="506"/>
      <c r="AD82" s="506"/>
      <c r="AE82" s="516">
        <v>45898</v>
      </c>
      <c r="AF82" s="506"/>
      <c r="AG82" s="506"/>
      <c r="AH82" s="506"/>
      <c r="AI82" s="506"/>
      <c r="AJ82" s="516">
        <v>45899</v>
      </c>
      <c r="AK82" s="506"/>
      <c r="AL82" s="506"/>
      <c r="AM82" s="506"/>
      <c r="AN82" s="506"/>
      <c r="AO82" s="516">
        <v>45900</v>
      </c>
      <c r="AP82" s="506"/>
      <c r="AQ82" s="506"/>
      <c r="AR82" s="506"/>
      <c r="AS82" s="506"/>
      <c r="AT82" s="516">
        <v>45901</v>
      </c>
      <c r="AU82" s="506"/>
      <c r="AV82" s="506"/>
      <c r="AW82" s="506"/>
      <c r="AX82" s="506"/>
    </row>
    <row r="83" spans="2:50" ht="15.75" hidden="1" x14ac:dyDescent="0.2">
      <c r="B83" s="513"/>
      <c r="C83" s="513"/>
      <c r="D83" s="513"/>
      <c r="E83" s="513"/>
      <c r="F83" s="513"/>
      <c r="G83" s="513"/>
      <c r="H83" s="513"/>
      <c r="I83" s="207"/>
      <c r="J83" s="207"/>
      <c r="K83" s="207"/>
      <c r="L83" s="207"/>
      <c r="M83" s="207"/>
      <c r="N83" s="501"/>
      <c r="O83" s="515"/>
      <c r="P83" s="516" t="s">
        <v>120</v>
      </c>
      <c r="Q83" s="506"/>
      <c r="R83" s="506"/>
      <c r="S83" s="506"/>
      <c r="T83" s="506"/>
      <c r="U83" s="516" t="s">
        <v>114</v>
      </c>
      <c r="V83" s="506"/>
      <c r="W83" s="506"/>
      <c r="X83" s="506"/>
      <c r="Y83" s="506"/>
      <c r="Z83" s="516" t="s">
        <v>115</v>
      </c>
      <c r="AA83" s="506"/>
      <c r="AB83" s="506"/>
      <c r="AC83" s="506"/>
      <c r="AD83" s="506"/>
      <c r="AE83" s="516" t="s">
        <v>116</v>
      </c>
      <c r="AF83" s="506"/>
      <c r="AG83" s="506"/>
      <c r="AH83" s="506"/>
      <c r="AI83" s="506"/>
      <c r="AJ83" s="516" t="s">
        <v>117</v>
      </c>
      <c r="AK83" s="506"/>
      <c r="AL83" s="506"/>
      <c r="AM83" s="506"/>
      <c r="AN83" s="506"/>
      <c r="AO83" s="516" t="s">
        <v>118</v>
      </c>
      <c r="AP83" s="506"/>
      <c r="AQ83" s="506"/>
      <c r="AR83" s="506"/>
      <c r="AS83" s="506"/>
      <c r="AT83" s="516" t="s">
        <v>119</v>
      </c>
      <c r="AU83" s="506"/>
      <c r="AV83" s="506"/>
      <c r="AW83" s="506"/>
      <c r="AX83" s="506"/>
    </row>
    <row r="84" spans="2:50" hidden="1" x14ac:dyDescent="0.2">
      <c r="B84" s="501" t="s">
        <v>157</v>
      </c>
      <c r="C84" s="501" t="s">
        <v>149</v>
      </c>
      <c r="D84" s="501"/>
      <c r="E84" s="501" t="s">
        <v>151</v>
      </c>
      <c r="F84" s="501"/>
      <c r="G84" s="501"/>
      <c r="H84" s="502" t="s">
        <v>158</v>
      </c>
      <c r="I84" s="505" t="s">
        <v>227</v>
      </c>
      <c r="J84" s="505"/>
      <c r="K84" s="505"/>
      <c r="L84" s="505" t="s">
        <v>158</v>
      </c>
      <c r="M84" s="505" t="s">
        <v>170</v>
      </c>
      <c r="N84" s="501"/>
      <c r="O84" s="501" t="s">
        <v>160</v>
      </c>
      <c r="P84" s="497" t="s">
        <v>154</v>
      </c>
      <c r="Q84" s="498"/>
      <c r="R84" s="498"/>
      <c r="S84" s="499"/>
      <c r="T84" s="501" t="s">
        <v>158</v>
      </c>
      <c r="U84" s="497" t="s">
        <v>154</v>
      </c>
      <c r="V84" s="498"/>
      <c r="W84" s="498"/>
      <c r="X84" s="499"/>
      <c r="Y84" s="501" t="s">
        <v>158</v>
      </c>
      <c r="Z84" s="497" t="s">
        <v>154</v>
      </c>
      <c r="AA84" s="498"/>
      <c r="AB84" s="498"/>
      <c r="AC84" s="499"/>
      <c r="AD84" s="501" t="s">
        <v>158</v>
      </c>
      <c r="AE84" s="497" t="s">
        <v>154</v>
      </c>
      <c r="AF84" s="498"/>
      <c r="AG84" s="498"/>
      <c r="AH84" s="499"/>
      <c r="AI84" s="501" t="s">
        <v>158</v>
      </c>
      <c r="AJ84" s="497" t="s">
        <v>154</v>
      </c>
      <c r="AK84" s="498"/>
      <c r="AL84" s="498"/>
      <c r="AM84" s="499"/>
      <c r="AN84" s="501" t="s">
        <v>158</v>
      </c>
      <c r="AO84" s="497" t="s">
        <v>154</v>
      </c>
      <c r="AP84" s="498"/>
      <c r="AQ84" s="498"/>
      <c r="AR84" s="499"/>
      <c r="AS84" s="501" t="s">
        <v>158</v>
      </c>
      <c r="AT84" s="497" t="s">
        <v>154</v>
      </c>
      <c r="AU84" s="498"/>
      <c r="AV84" s="498"/>
      <c r="AW84" s="499"/>
      <c r="AX84" s="501" t="s">
        <v>158</v>
      </c>
    </row>
    <row r="85" spans="2:50" hidden="1" x14ac:dyDescent="0.2">
      <c r="B85" s="501"/>
      <c r="C85" s="501"/>
      <c r="D85" s="501"/>
      <c r="E85" s="501" t="s">
        <v>150</v>
      </c>
      <c r="F85" s="501"/>
      <c r="G85" s="501"/>
      <c r="H85" s="503"/>
      <c r="I85" s="505" t="s">
        <v>150</v>
      </c>
      <c r="J85" s="505"/>
      <c r="K85" s="505"/>
      <c r="L85" s="505"/>
      <c r="M85" s="505"/>
      <c r="N85" s="501"/>
      <c r="O85" s="501"/>
      <c r="P85" s="497" t="s">
        <v>155</v>
      </c>
      <c r="Q85" s="498"/>
      <c r="R85" s="498"/>
      <c r="S85" s="499"/>
      <c r="T85" s="501"/>
      <c r="U85" s="497" t="s">
        <v>155</v>
      </c>
      <c r="V85" s="498"/>
      <c r="W85" s="498"/>
      <c r="X85" s="499"/>
      <c r="Y85" s="501"/>
      <c r="Z85" s="497" t="s">
        <v>155</v>
      </c>
      <c r="AA85" s="498"/>
      <c r="AB85" s="498"/>
      <c r="AC85" s="499"/>
      <c r="AD85" s="501"/>
      <c r="AE85" s="497" t="s">
        <v>155</v>
      </c>
      <c r="AF85" s="498"/>
      <c r="AG85" s="498"/>
      <c r="AH85" s="499"/>
      <c r="AI85" s="501"/>
      <c r="AJ85" s="497" t="s">
        <v>155</v>
      </c>
      <c r="AK85" s="498"/>
      <c r="AL85" s="498"/>
      <c r="AM85" s="499"/>
      <c r="AN85" s="501"/>
      <c r="AO85" s="497" t="s">
        <v>155</v>
      </c>
      <c r="AP85" s="498"/>
      <c r="AQ85" s="498"/>
      <c r="AR85" s="499"/>
      <c r="AS85" s="501"/>
      <c r="AT85" s="497" t="s">
        <v>155</v>
      </c>
      <c r="AU85" s="498"/>
      <c r="AV85" s="498"/>
      <c r="AW85" s="499"/>
      <c r="AX85" s="501"/>
    </row>
    <row r="86" spans="2:50" hidden="1" x14ac:dyDescent="0.2">
      <c r="B86" s="501"/>
      <c r="C86" s="501"/>
      <c r="D86" s="501"/>
      <c r="E86" s="345" t="s">
        <v>152</v>
      </c>
      <c r="F86" s="345" t="s">
        <v>153</v>
      </c>
      <c r="G86" s="345" t="s">
        <v>156</v>
      </c>
      <c r="H86" s="504"/>
      <c r="I86" s="346" t="s">
        <v>152</v>
      </c>
      <c r="J86" s="346" t="s">
        <v>153</v>
      </c>
      <c r="K86" s="346" t="s">
        <v>156</v>
      </c>
      <c r="L86" s="505"/>
      <c r="M86" s="505"/>
      <c r="N86" s="501"/>
      <c r="O86" s="501"/>
      <c r="P86" s="345" t="s">
        <v>152</v>
      </c>
      <c r="Q86" s="345" t="s">
        <v>153</v>
      </c>
      <c r="R86" s="345" t="s">
        <v>156</v>
      </c>
      <c r="S86" s="345" t="s">
        <v>170</v>
      </c>
      <c r="T86" s="501"/>
      <c r="U86" s="345" t="s">
        <v>152</v>
      </c>
      <c r="V86" s="345" t="s">
        <v>153</v>
      </c>
      <c r="W86" s="345" t="s">
        <v>156</v>
      </c>
      <c r="X86" s="345" t="s">
        <v>170</v>
      </c>
      <c r="Y86" s="501"/>
      <c r="Z86" s="345" t="s">
        <v>152</v>
      </c>
      <c r="AA86" s="345" t="s">
        <v>153</v>
      </c>
      <c r="AB86" s="345" t="s">
        <v>156</v>
      </c>
      <c r="AC86" s="345" t="s">
        <v>170</v>
      </c>
      <c r="AD86" s="501"/>
      <c r="AE86" s="345" t="s">
        <v>152</v>
      </c>
      <c r="AF86" s="345" t="s">
        <v>153</v>
      </c>
      <c r="AG86" s="345" t="s">
        <v>156</v>
      </c>
      <c r="AH86" s="345" t="s">
        <v>170</v>
      </c>
      <c r="AI86" s="501"/>
      <c r="AJ86" s="345" t="s">
        <v>152</v>
      </c>
      <c r="AK86" s="345" t="s">
        <v>153</v>
      </c>
      <c r="AL86" s="345" t="s">
        <v>156</v>
      </c>
      <c r="AM86" s="345" t="s">
        <v>170</v>
      </c>
      <c r="AN86" s="501"/>
      <c r="AO86" s="345" t="s">
        <v>152</v>
      </c>
      <c r="AP86" s="345" t="s">
        <v>153</v>
      </c>
      <c r="AQ86" s="345" t="s">
        <v>156</v>
      </c>
      <c r="AR86" s="345" t="s">
        <v>170</v>
      </c>
      <c r="AS86" s="501"/>
      <c r="AT86" s="345" t="s">
        <v>152</v>
      </c>
      <c r="AU86" s="345" t="s">
        <v>153</v>
      </c>
      <c r="AV86" s="345" t="s">
        <v>156</v>
      </c>
      <c r="AW86" s="345" t="s">
        <v>170</v>
      </c>
      <c r="AX86" s="501"/>
    </row>
    <row r="87" spans="2:50" hidden="1" x14ac:dyDescent="0.2">
      <c r="B87" s="501" t="s">
        <v>658</v>
      </c>
      <c r="C87" s="347">
        <v>1</v>
      </c>
      <c r="D87" s="347" t="s">
        <v>634</v>
      </c>
      <c r="E87" s="347">
        <v>17</v>
      </c>
      <c r="F87" s="347">
        <v>2400</v>
      </c>
      <c r="G87" s="348">
        <f>F87/E87</f>
        <v>141.1764705882353</v>
      </c>
      <c r="H87" s="500">
        <f>AVERAGE(G87:G101)</f>
        <v>141.1764705882353</v>
      </c>
      <c r="I87" s="172">
        <f t="shared" ref="I87:K89" si="79">IFERROR(AVERAGE(P87,U87,Z87,AE87,AJ87,AO87,AT87),"")</f>
        <v>17</v>
      </c>
      <c r="J87" s="172">
        <f t="shared" si="79"/>
        <v>2248.5660431546344</v>
      </c>
      <c r="K87" s="351">
        <f t="shared" si="79"/>
        <v>132.26859077380203</v>
      </c>
      <c r="L87" s="507">
        <f>IFERROR(AVERAGE(K87:K101),"-")</f>
        <v>132.26859077380203</v>
      </c>
      <c r="M87" s="172">
        <f>IFERROR(RANK(K87, K$87:K$101),"")</f>
        <v>1</v>
      </c>
      <c r="N87" s="501"/>
      <c r="O87" s="501"/>
      <c r="P87" s="347">
        <v>17</v>
      </c>
      <c r="Q87" s="347">
        <v>2245.6250000000005</v>
      </c>
      <c r="R87" s="348">
        <f>IFERROR(Q87/P87,"")</f>
        <v>132.09558823529414</v>
      </c>
      <c r="S87" s="347">
        <f>IFERROR(RANK(R87, R$87:R$101),"")</f>
        <v>1</v>
      </c>
      <c r="T87" s="500">
        <f>AVERAGE(R87:R101)</f>
        <v>132.09558823529414</v>
      </c>
      <c r="U87" s="347">
        <v>17</v>
      </c>
      <c r="V87" s="347">
        <v>2232.3711340206191</v>
      </c>
      <c r="W87" s="348">
        <f>IFERROR(V87/U87,"")</f>
        <v>131.31594906003642</v>
      </c>
      <c r="X87" s="347">
        <f>IFERROR(RANK(W87, W$87:W$101),"")</f>
        <v>1</v>
      </c>
      <c r="Y87" s="500">
        <f>AVERAGE(W87:W101)</f>
        <v>131.31594906003642</v>
      </c>
      <c r="Z87" s="347">
        <v>17</v>
      </c>
      <c r="AA87" s="347">
        <v>2237.3195876288669</v>
      </c>
      <c r="AB87" s="348">
        <f>IFERROR(AA87/Z87,"")</f>
        <v>131.60703456640394</v>
      </c>
      <c r="AC87" s="347">
        <f>IFERROR(RANK(AB87, AB$87:AB$101),"")</f>
        <v>1</v>
      </c>
      <c r="AD87" s="500">
        <f>AVERAGE(AB87:AB101)</f>
        <v>131.60703456640394</v>
      </c>
      <c r="AE87" s="347">
        <v>17</v>
      </c>
      <c r="AF87" s="347">
        <v>2255.8536585365855</v>
      </c>
      <c r="AG87" s="348">
        <f>IFERROR(AF87/AE87,"")</f>
        <v>132.69727403156386</v>
      </c>
      <c r="AH87" s="347">
        <f>IFERROR(RANK(AG87, AG$87:AG$101),"")</f>
        <v>1</v>
      </c>
      <c r="AI87" s="500">
        <f>AVERAGE(AG87:AG101)</f>
        <v>132.69727403156386</v>
      </c>
      <c r="AJ87" s="347">
        <v>17</v>
      </c>
      <c r="AK87" s="347">
        <v>2241.0389610389611</v>
      </c>
      <c r="AL87" s="348">
        <f>IFERROR(AK87/AJ87,"")</f>
        <v>131.82582123758596</v>
      </c>
      <c r="AM87" s="347">
        <f>IFERROR(RANK(AL87, AL$87:AL$101),"")</f>
        <v>1</v>
      </c>
      <c r="AN87" s="500">
        <f>AVERAGE(AL87:AL101)</f>
        <v>131.82582123758596</v>
      </c>
      <c r="AO87" s="347">
        <v>17</v>
      </c>
      <c r="AP87" s="347">
        <v>2255.8620689655172</v>
      </c>
      <c r="AQ87" s="348">
        <f>IFERROR(AP87/AO87,"")</f>
        <v>132.69776876267747</v>
      </c>
      <c r="AR87" s="347">
        <f>IFERROR(RANK(AQ87, AQ$87:AQ$101),"")</f>
        <v>1</v>
      </c>
      <c r="AS87" s="500">
        <f>AVERAGE(AQ87:AQ101)</f>
        <v>132.69776876267747</v>
      </c>
      <c r="AT87" s="347">
        <v>17</v>
      </c>
      <c r="AU87" s="347">
        <v>2271.8918918918912</v>
      </c>
      <c r="AV87" s="348">
        <f>IFERROR(AU87/AT87,"")</f>
        <v>133.64069952305243</v>
      </c>
      <c r="AW87" s="347">
        <f>IFERROR(RANK(AV87, AV$87:AV$101),"")</f>
        <v>1</v>
      </c>
      <c r="AX87" s="500">
        <f>AVERAGE(AV87:AV101)</f>
        <v>133.64069952305243</v>
      </c>
    </row>
    <row r="88" spans="2:50" hidden="1" x14ac:dyDescent="0.2">
      <c r="B88" s="506"/>
      <c r="C88" s="347">
        <v>2</v>
      </c>
      <c r="D88" s="347"/>
      <c r="E88" s="347"/>
      <c r="F88" s="347"/>
      <c r="G88" s="348"/>
      <c r="H88" s="500"/>
      <c r="I88" s="172" t="str">
        <f t="shared" si="79"/>
        <v/>
      </c>
      <c r="J88" s="172" t="str">
        <f t="shared" si="79"/>
        <v/>
      </c>
      <c r="K88" s="351" t="str">
        <f t="shared" si="79"/>
        <v/>
      </c>
      <c r="L88" s="508"/>
      <c r="M88" s="172" t="str">
        <f t="shared" ref="M88:M101" si="80">IFERROR(RANK(K88, K$87:K$101),"")</f>
        <v/>
      </c>
      <c r="N88" s="501"/>
      <c r="O88" s="501"/>
      <c r="P88" s="347"/>
      <c r="Q88" s="347"/>
      <c r="R88" s="348" t="str">
        <f t="shared" ref="R88:R101" si="81">IFERROR(Q88/P88,"")</f>
        <v/>
      </c>
      <c r="S88" s="347" t="str">
        <f t="shared" ref="S88:S101" si="82">IFERROR(RANK(R88, R$87:R$101),"")</f>
        <v/>
      </c>
      <c r="T88" s="500"/>
      <c r="U88" s="347"/>
      <c r="V88" s="347"/>
      <c r="W88" s="348" t="str">
        <f t="shared" ref="W88:W101" si="83">IFERROR(V88/U88,"")</f>
        <v/>
      </c>
      <c r="X88" s="347" t="str">
        <f t="shared" ref="X88:X101" si="84">IFERROR(RANK(W88, W$87:W$101),"")</f>
        <v/>
      </c>
      <c r="Y88" s="500"/>
      <c r="Z88" s="347"/>
      <c r="AA88" s="347"/>
      <c r="AB88" s="348" t="str">
        <f t="shared" ref="AB88:AB101" si="85">IFERROR(AA88/Z88,"")</f>
        <v/>
      </c>
      <c r="AC88" s="347" t="str">
        <f t="shared" ref="AC88:AC101" si="86">IFERROR(RANK(AB88, AB$87:AB$101),"")</f>
        <v/>
      </c>
      <c r="AD88" s="500"/>
      <c r="AE88" s="347"/>
      <c r="AF88" s="347"/>
      <c r="AG88" s="348" t="str">
        <f t="shared" ref="AG88:AG101" si="87">IFERROR(AF88/AE88,"")</f>
        <v/>
      </c>
      <c r="AH88" s="347" t="str">
        <f t="shared" ref="AH88:AH101" si="88">IFERROR(RANK(AG88, AG$87:AG$101),"")</f>
        <v/>
      </c>
      <c r="AI88" s="500"/>
      <c r="AJ88" s="347"/>
      <c r="AK88" s="347"/>
      <c r="AL88" s="348" t="str">
        <f t="shared" ref="AL88:AL101" si="89">IFERROR(AK88/AJ88,"")</f>
        <v/>
      </c>
      <c r="AM88" s="347" t="str">
        <f t="shared" ref="AM88:AM101" si="90">IFERROR(RANK(AL88, AL$87:AL$101),"")</f>
        <v/>
      </c>
      <c r="AN88" s="500"/>
      <c r="AO88" s="347"/>
      <c r="AP88" s="347"/>
      <c r="AQ88" s="348" t="str">
        <f t="shared" ref="AQ88:AQ101" si="91">IFERROR(AP88/AO88,"")</f>
        <v/>
      </c>
      <c r="AR88" s="347" t="str">
        <f t="shared" ref="AR88:AR101" si="92">IFERROR(RANK(AQ88, AQ$87:AQ$101),"")</f>
        <v/>
      </c>
      <c r="AS88" s="500"/>
      <c r="AT88" s="347"/>
      <c r="AU88" s="347"/>
      <c r="AV88" s="348" t="str">
        <f t="shared" ref="AV88:AV101" si="93">IFERROR(AU88/AT88,"")</f>
        <v/>
      </c>
      <c r="AW88" s="347" t="str">
        <f t="shared" ref="AW88:AW101" si="94">IFERROR(RANK(AV88, AV$87:AV$101),"")</f>
        <v/>
      </c>
      <c r="AX88" s="500"/>
    </row>
    <row r="89" spans="2:50" hidden="1" x14ac:dyDescent="0.2">
      <c r="B89" s="506"/>
      <c r="C89" s="347">
        <v>3</v>
      </c>
      <c r="D89" s="347"/>
      <c r="E89" s="347"/>
      <c r="F89" s="347"/>
      <c r="G89" s="348"/>
      <c r="H89" s="500"/>
      <c r="I89" s="172" t="str">
        <f t="shared" si="79"/>
        <v/>
      </c>
      <c r="J89" s="172" t="str">
        <f t="shared" si="79"/>
        <v/>
      </c>
      <c r="K89" s="351" t="str">
        <f t="shared" si="79"/>
        <v/>
      </c>
      <c r="L89" s="508"/>
      <c r="M89" s="172" t="str">
        <f t="shared" si="80"/>
        <v/>
      </c>
      <c r="N89" s="501"/>
      <c r="O89" s="501"/>
      <c r="P89" s="347"/>
      <c r="Q89" s="347"/>
      <c r="R89" s="348" t="str">
        <f t="shared" si="81"/>
        <v/>
      </c>
      <c r="S89" s="347" t="str">
        <f t="shared" si="82"/>
        <v/>
      </c>
      <c r="T89" s="500"/>
      <c r="U89" s="347"/>
      <c r="V89" s="347"/>
      <c r="W89" s="348" t="str">
        <f t="shared" si="83"/>
        <v/>
      </c>
      <c r="X89" s="347" t="str">
        <f t="shared" si="84"/>
        <v/>
      </c>
      <c r="Y89" s="500"/>
      <c r="Z89" s="347"/>
      <c r="AA89" s="347"/>
      <c r="AB89" s="348" t="str">
        <f t="shared" si="85"/>
        <v/>
      </c>
      <c r="AC89" s="347" t="str">
        <f t="shared" si="86"/>
        <v/>
      </c>
      <c r="AD89" s="500"/>
      <c r="AE89" s="347"/>
      <c r="AF89" s="347"/>
      <c r="AG89" s="348" t="str">
        <f t="shared" si="87"/>
        <v/>
      </c>
      <c r="AH89" s="347" t="str">
        <f t="shared" si="88"/>
        <v/>
      </c>
      <c r="AI89" s="500"/>
      <c r="AJ89" s="347"/>
      <c r="AK89" s="347"/>
      <c r="AL89" s="348" t="str">
        <f t="shared" si="89"/>
        <v/>
      </c>
      <c r="AM89" s="347" t="str">
        <f t="shared" si="90"/>
        <v/>
      </c>
      <c r="AN89" s="500"/>
      <c r="AO89" s="347"/>
      <c r="AP89" s="347"/>
      <c r="AQ89" s="348" t="str">
        <f t="shared" si="91"/>
        <v/>
      </c>
      <c r="AR89" s="347" t="str">
        <f t="shared" si="92"/>
        <v/>
      </c>
      <c r="AS89" s="500"/>
      <c r="AT89" s="347"/>
      <c r="AU89" s="347"/>
      <c r="AV89" s="348" t="str">
        <f t="shared" si="93"/>
        <v/>
      </c>
      <c r="AW89" s="347" t="str">
        <f t="shared" si="94"/>
        <v/>
      </c>
      <c r="AX89" s="500"/>
    </row>
    <row r="90" spans="2:50" hidden="1" x14ac:dyDescent="0.2">
      <c r="B90" s="506"/>
      <c r="C90" s="347">
        <v>4</v>
      </c>
      <c r="D90" s="347"/>
      <c r="E90" s="347"/>
      <c r="F90" s="347"/>
      <c r="G90" s="348"/>
      <c r="H90" s="500"/>
      <c r="I90" s="172" t="str">
        <f>IFERROR(AVERAGE(P90,U90,Z90,AE90,AJ90,AO90,AT90),"")</f>
        <v/>
      </c>
      <c r="J90" s="172" t="str">
        <f>IFERROR(AVERAGE(Q90,V90,AA90,AF90,AK90,AP90,AU90),"")</f>
        <v/>
      </c>
      <c r="K90" s="351" t="str">
        <f>IFERROR(AVERAGE(R90,W90,AB90,AG90,AL90,AQ90,AV90),"")</f>
        <v/>
      </c>
      <c r="L90" s="508"/>
      <c r="M90" s="172" t="str">
        <f t="shared" si="80"/>
        <v/>
      </c>
      <c r="N90" s="501"/>
      <c r="O90" s="501"/>
      <c r="P90" s="347"/>
      <c r="Q90" s="347"/>
      <c r="R90" s="348" t="str">
        <f t="shared" si="81"/>
        <v/>
      </c>
      <c r="S90" s="347" t="str">
        <f t="shared" si="82"/>
        <v/>
      </c>
      <c r="T90" s="500"/>
      <c r="U90" s="347"/>
      <c r="V90" s="347"/>
      <c r="W90" s="348" t="str">
        <f t="shared" si="83"/>
        <v/>
      </c>
      <c r="X90" s="347" t="str">
        <f t="shared" si="84"/>
        <v/>
      </c>
      <c r="Y90" s="500"/>
      <c r="Z90" s="347"/>
      <c r="AA90" s="347"/>
      <c r="AB90" s="348" t="str">
        <f t="shared" si="85"/>
        <v/>
      </c>
      <c r="AC90" s="347" t="str">
        <f t="shared" si="86"/>
        <v/>
      </c>
      <c r="AD90" s="500"/>
      <c r="AE90" s="347"/>
      <c r="AF90" s="347"/>
      <c r="AG90" s="348" t="str">
        <f t="shared" si="87"/>
        <v/>
      </c>
      <c r="AH90" s="347" t="str">
        <f t="shared" si="88"/>
        <v/>
      </c>
      <c r="AI90" s="500"/>
      <c r="AJ90" s="347"/>
      <c r="AK90" s="347"/>
      <c r="AL90" s="348" t="str">
        <f t="shared" si="89"/>
        <v/>
      </c>
      <c r="AM90" s="347" t="str">
        <f t="shared" si="90"/>
        <v/>
      </c>
      <c r="AN90" s="500"/>
      <c r="AO90" s="347"/>
      <c r="AP90" s="347"/>
      <c r="AQ90" s="348" t="str">
        <f t="shared" si="91"/>
        <v/>
      </c>
      <c r="AR90" s="347" t="str">
        <f t="shared" si="92"/>
        <v/>
      </c>
      <c r="AS90" s="500"/>
      <c r="AT90" s="347"/>
      <c r="AU90" s="347"/>
      <c r="AV90" s="348" t="str">
        <f t="shared" si="93"/>
        <v/>
      </c>
      <c r="AW90" s="347" t="str">
        <f t="shared" si="94"/>
        <v/>
      </c>
      <c r="AX90" s="500"/>
    </row>
    <row r="91" spans="2:50" hidden="1" x14ac:dyDescent="0.2">
      <c r="B91" s="506"/>
      <c r="C91" s="347">
        <v>5</v>
      </c>
      <c r="D91" s="347"/>
      <c r="E91" s="347"/>
      <c r="F91" s="347"/>
      <c r="G91" s="348"/>
      <c r="H91" s="500"/>
      <c r="I91" s="172" t="str">
        <f t="shared" ref="I91:K101" si="95">IFERROR(AVERAGE(P91,U91,Z91,AE91,AJ91,AO91,AT91),"")</f>
        <v/>
      </c>
      <c r="J91" s="172" t="str">
        <f t="shared" si="95"/>
        <v/>
      </c>
      <c r="K91" s="351" t="str">
        <f t="shared" si="95"/>
        <v/>
      </c>
      <c r="L91" s="508"/>
      <c r="M91" s="172" t="str">
        <f t="shared" si="80"/>
        <v/>
      </c>
      <c r="N91" s="501"/>
      <c r="O91" s="501"/>
      <c r="P91" s="347"/>
      <c r="Q91" s="347"/>
      <c r="R91" s="348" t="str">
        <f t="shared" si="81"/>
        <v/>
      </c>
      <c r="S91" s="347" t="str">
        <f t="shared" si="82"/>
        <v/>
      </c>
      <c r="T91" s="500"/>
      <c r="U91" s="347"/>
      <c r="V91" s="347"/>
      <c r="W91" s="348" t="str">
        <f t="shared" si="83"/>
        <v/>
      </c>
      <c r="X91" s="347" t="str">
        <f t="shared" si="84"/>
        <v/>
      </c>
      <c r="Y91" s="500"/>
      <c r="Z91" s="347"/>
      <c r="AA91" s="347"/>
      <c r="AB91" s="348" t="str">
        <f t="shared" si="85"/>
        <v/>
      </c>
      <c r="AC91" s="347" t="str">
        <f t="shared" si="86"/>
        <v/>
      </c>
      <c r="AD91" s="500"/>
      <c r="AE91" s="347"/>
      <c r="AF91" s="347"/>
      <c r="AG91" s="348" t="str">
        <f t="shared" si="87"/>
        <v/>
      </c>
      <c r="AH91" s="347" t="str">
        <f t="shared" si="88"/>
        <v/>
      </c>
      <c r="AI91" s="500"/>
      <c r="AJ91" s="347"/>
      <c r="AK91" s="347"/>
      <c r="AL91" s="348" t="str">
        <f t="shared" si="89"/>
        <v/>
      </c>
      <c r="AM91" s="347" t="str">
        <f t="shared" si="90"/>
        <v/>
      </c>
      <c r="AN91" s="500"/>
      <c r="AO91" s="347"/>
      <c r="AP91" s="347"/>
      <c r="AQ91" s="348" t="str">
        <f t="shared" si="91"/>
        <v/>
      </c>
      <c r="AR91" s="347" t="str">
        <f t="shared" si="92"/>
        <v/>
      </c>
      <c r="AS91" s="500"/>
      <c r="AT91" s="347"/>
      <c r="AU91" s="347"/>
      <c r="AV91" s="348" t="str">
        <f t="shared" si="93"/>
        <v/>
      </c>
      <c r="AW91" s="347" t="str">
        <f t="shared" si="94"/>
        <v/>
      </c>
      <c r="AX91" s="500"/>
    </row>
    <row r="92" spans="2:50" hidden="1" x14ac:dyDescent="0.2">
      <c r="B92" s="506"/>
      <c r="C92" s="347">
        <v>6</v>
      </c>
      <c r="D92" s="347"/>
      <c r="E92" s="347"/>
      <c r="F92" s="347"/>
      <c r="G92" s="348"/>
      <c r="H92" s="500"/>
      <c r="I92" s="172" t="str">
        <f t="shared" si="95"/>
        <v/>
      </c>
      <c r="J92" s="172" t="str">
        <f t="shared" si="95"/>
        <v/>
      </c>
      <c r="K92" s="351" t="str">
        <f t="shared" si="95"/>
        <v/>
      </c>
      <c r="L92" s="508"/>
      <c r="M92" s="172" t="str">
        <f t="shared" si="80"/>
        <v/>
      </c>
      <c r="N92" s="501"/>
      <c r="O92" s="501"/>
      <c r="P92" s="347"/>
      <c r="Q92" s="347"/>
      <c r="R92" s="348" t="str">
        <f t="shared" si="81"/>
        <v/>
      </c>
      <c r="S92" s="347" t="str">
        <f t="shared" si="82"/>
        <v/>
      </c>
      <c r="T92" s="500"/>
      <c r="U92" s="347"/>
      <c r="V92" s="347"/>
      <c r="W92" s="348" t="str">
        <f t="shared" si="83"/>
        <v/>
      </c>
      <c r="X92" s="347" t="str">
        <f t="shared" si="84"/>
        <v/>
      </c>
      <c r="Y92" s="500"/>
      <c r="Z92" s="347"/>
      <c r="AA92" s="347"/>
      <c r="AB92" s="348" t="str">
        <f t="shared" si="85"/>
        <v/>
      </c>
      <c r="AC92" s="347" t="str">
        <f t="shared" si="86"/>
        <v/>
      </c>
      <c r="AD92" s="500"/>
      <c r="AE92" s="347"/>
      <c r="AF92" s="347"/>
      <c r="AG92" s="348" t="str">
        <f t="shared" si="87"/>
        <v/>
      </c>
      <c r="AH92" s="347" t="str">
        <f t="shared" si="88"/>
        <v/>
      </c>
      <c r="AI92" s="500"/>
      <c r="AJ92" s="347"/>
      <c r="AK92" s="347"/>
      <c r="AL92" s="348" t="str">
        <f t="shared" si="89"/>
        <v/>
      </c>
      <c r="AM92" s="347" t="str">
        <f t="shared" si="90"/>
        <v/>
      </c>
      <c r="AN92" s="500"/>
      <c r="AO92" s="347"/>
      <c r="AP92" s="347"/>
      <c r="AQ92" s="348" t="str">
        <f t="shared" si="91"/>
        <v/>
      </c>
      <c r="AR92" s="347" t="str">
        <f t="shared" si="92"/>
        <v/>
      </c>
      <c r="AS92" s="500"/>
      <c r="AT92" s="347"/>
      <c r="AU92" s="347"/>
      <c r="AV92" s="348" t="str">
        <f t="shared" si="93"/>
        <v/>
      </c>
      <c r="AW92" s="347" t="str">
        <f t="shared" si="94"/>
        <v/>
      </c>
      <c r="AX92" s="500"/>
    </row>
    <row r="93" spans="2:50" hidden="1" x14ac:dyDescent="0.2">
      <c r="B93" s="506"/>
      <c r="C93" s="347">
        <v>7</v>
      </c>
      <c r="D93" s="347"/>
      <c r="E93" s="347"/>
      <c r="F93" s="347"/>
      <c r="G93" s="348"/>
      <c r="H93" s="500"/>
      <c r="I93" s="172" t="str">
        <f t="shared" si="95"/>
        <v/>
      </c>
      <c r="J93" s="172" t="str">
        <f t="shared" si="95"/>
        <v/>
      </c>
      <c r="K93" s="351" t="str">
        <f t="shared" si="95"/>
        <v/>
      </c>
      <c r="L93" s="508"/>
      <c r="M93" s="172" t="str">
        <f t="shared" si="80"/>
        <v/>
      </c>
      <c r="N93" s="501"/>
      <c r="O93" s="501"/>
      <c r="P93" s="347"/>
      <c r="Q93" s="347"/>
      <c r="R93" s="348" t="str">
        <f t="shared" si="81"/>
        <v/>
      </c>
      <c r="S93" s="347" t="str">
        <f t="shared" si="82"/>
        <v/>
      </c>
      <c r="T93" s="500"/>
      <c r="U93" s="347"/>
      <c r="V93" s="347"/>
      <c r="W93" s="348" t="str">
        <f t="shared" si="83"/>
        <v/>
      </c>
      <c r="X93" s="347" t="str">
        <f t="shared" si="84"/>
        <v/>
      </c>
      <c r="Y93" s="500"/>
      <c r="Z93" s="347"/>
      <c r="AA93" s="347"/>
      <c r="AB93" s="348" t="str">
        <f t="shared" si="85"/>
        <v/>
      </c>
      <c r="AC93" s="347" t="str">
        <f t="shared" si="86"/>
        <v/>
      </c>
      <c r="AD93" s="500"/>
      <c r="AE93" s="347"/>
      <c r="AF93" s="347"/>
      <c r="AG93" s="348" t="str">
        <f t="shared" si="87"/>
        <v/>
      </c>
      <c r="AH93" s="347" t="str">
        <f t="shared" si="88"/>
        <v/>
      </c>
      <c r="AI93" s="500"/>
      <c r="AJ93" s="347"/>
      <c r="AK93" s="347"/>
      <c r="AL93" s="348" t="str">
        <f t="shared" si="89"/>
        <v/>
      </c>
      <c r="AM93" s="347" t="str">
        <f t="shared" si="90"/>
        <v/>
      </c>
      <c r="AN93" s="500"/>
      <c r="AO93" s="347"/>
      <c r="AP93" s="347"/>
      <c r="AQ93" s="348" t="str">
        <f t="shared" si="91"/>
        <v/>
      </c>
      <c r="AR93" s="347" t="str">
        <f t="shared" si="92"/>
        <v/>
      </c>
      <c r="AS93" s="500"/>
      <c r="AT93" s="347"/>
      <c r="AU93" s="347"/>
      <c r="AV93" s="348" t="str">
        <f t="shared" si="93"/>
        <v/>
      </c>
      <c r="AW93" s="347" t="str">
        <f t="shared" si="94"/>
        <v/>
      </c>
      <c r="AX93" s="500"/>
    </row>
    <row r="94" spans="2:50" hidden="1" x14ac:dyDescent="0.2">
      <c r="B94" s="506"/>
      <c r="C94" s="347">
        <v>8</v>
      </c>
      <c r="D94" s="347"/>
      <c r="E94" s="347"/>
      <c r="F94" s="347"/>
      <c r="G94" s="348"/>
      <c r="H94" s="500"/>
      <c r="I94" s="172" t="str">
        <f t="shared" si="95"/>
        <v/>
      </c>
      <c r="J94" s="172" t="str">
        <f t="shared" si="95"/>
        <v/>
      </c>
      <c r="K94" s="351" t="str">
        <f t="shared" si="95"/>
        <v/>
      </c>
      <c r="L94" s="508"/>
      <c r="M94" s="172" t="str">
        <f t="shared" si="80"/>
        <v/>
      </c>
      <c r="N94" s="501"/>
      <c r="O94" s="501"/>
      <c r="P94" s="347"/>
      <c r="Q94" s="347"/>
      <c r="R94" s="348" t="str">
        <f t="shared" si="81"/>
        <v/>
      </c>
      <c r="S94" s="347" t="str">
        <f t="shared" si="82"/>
        <v/>
      </c>
      <c r="T94" s="500"/>
      <c r="U94" s="347"/>
      <c r="V94" s="347"/>
      <c r="W94" s="348" t="str">
        <f t="shared" si="83"/>
        <v/>
      </c>
      <c r="X94" s="347" t="str">
        <f t="shared" si="84"/>
        <v/>
      </c>
      <c r="Y94" s="500"/>
      <c r="Z94" s="347"/>
      <c r="AA94" s="347"/>
      <c r="AB94" s="348" t="str">
        <f t="shared" si="85"/>
        <v/>
      </c>
      <c r="AC94" s="347" t="str">
        <f t="shared" si="86"/>
        <v/>
      </c>
      <c r="AD94" s="500"/>
      <c r="AE94" s="347"/>
      <c r="AF94" s="347"/>
      <c r="AG94" s="348" t="str">
        <f t="shared" si="87"/>
        <v/>
      </c>
      <c r="AH94" s="347" t="str">
        <f t="shared" si="88"/>
        <v/>
      </c>
      <c r="AI94" s="500"/>
      <c r="AJ94" s="347"/>
      <c r="AK94" s="347"/>
      <c r="AL94" s="348" t="str">
        <f t="shared" si="89"/>
        <v/>
      </c>
      <c r="AM94" s="347" t="str">
        <f t="shared" si="90"/>
        <v/>
      </c>
      <c r="AN94" s="500"/>
      <c r="AO94" s="347"/>
      <c r="AP94" s="347"/>
      <c r="AQ94" s="348" t="str">
        <f t="shared" si="91"/>
        <v/>
      </c>
      <c r="AR94" s="347" t="str">
        <f t="shared" si="92"/>
        <v/>
      </c>
      <c r="AS94" s="500"/>
      <c r="AT94" s="347"/>
      <c r="AU94" s="347"/>
      <c r="AV94" s="348" t="str">
        <f t="shared" si="93"/>
        <v/>
      </c>
      <c r="AW94" s="347" t="str">
        <f t="shared" si="94"/>
        <v/>
      </c>
      <c r="AX94" s="500"/>
    </row>
    <row r="95" spans="2:50" hidden="1" x14ac:dyDescent="0.2">
      <c r="B95" s="506"/>
      <c r="C95" s="347">
        <v>9</v>
      </c>
      <c r="D95" s="347"/>
      <c r="E95" s="347"/>
      <c r="F95" s="347"/>
      <c r="G95" s="348"/>
      <c r="H95" s="500"/>
      <c r="I95" s="172" t="str">
        <f t="shared" si="95"/>
        <v/>
      </c>
      <c r="J95" s="172" t="str">
        <f t="shared" si="95"/>
        <v/>
      </c>
      <c r="K95" s="351" t="str">
        <f t="shared" si="95"/>
        <v/>
      </c>
      <c r="L95" s="508"/>
      <c r="M95" s="172" t="str">
        <f t="shared" si="80"/>
        <v/>
      </c>
      <c r="N95" s="501"/>
      <c r="O95" s="501"/>
      <c r="P95" s="347"/>
      <c r="Q95" s="347"/>
      <c r="R95" s="348" t="str">
        <f t="shared" si="81"/>
        <v/>
      </c>
      <c r="S95" s="347" t="str">
        <f t="shared" si="82"/>
        <v/>
      </c>
      <c r="T95" s="500"/>
      <c r="U95" s="347"/>
      <c r="V95" s="347"/>
      <c r="W95" s="348" t="str">
        <f t="shared" si="83"/>
        <v/>
      </c>
      <c r="X95" s="347" t="str">
        <f t="shared" si="84"/>
        <v/>
      </c>
      <c r="Y95" s="500"/>
      <c r="Z95" s="347"/>
      <c r="AA95" s="347"/>
      <c r="AB95" s="348" t="str">
        <f t="shared" si="85"/>
        <v/>
      </c>
      <c r="AC95" s="347" t="str">
        <f t="shared" si="86"/>
        <v/>
      </c>
      <c r="AD95" s="500"/>
      <c r="AE95" s="347"/>
      <c r="AF95" s="347"/>
      <c r="AG95" s="348" t="str">
        <f t="shared" si="87"/>
        <v/>
      </c>
      <c r="AH95" s="347" t="str">
        <f t="shared" si="88"/>
        <v/>
      </c>
      <c r="AI95" s="500"/>
      <c r="AJ95" s="347"/>
      <c r="AK95" s="347"/>
      <c r="AL95" s="348" t="str">
        <f t="shared" si="89"/>
        <v/>
      </c>
      <c r="AM95" s="347" t="str">
        <f t="shared" si="90"/>
        <v/>
      </c>
      <c r="AN95" s="500"/>
      <c r="AO95" s="347"/>
      <c r="AP95" s="347"/>
      <c r="AQ95" s="348" t="str">
        <f t="shared" si="91"/>
        <v/>
      </c>
      <c r="AR95" s="347" t="str">
        <f t="shared" si="92"/>
        <v/>
      </c>
      <c r="AS95" s="500"/>
      <c r="AT95" s="347"/>
      <c r="AU95" s="347"/>
      <c r="AV95" s="348" t="str">
        <f t="shared" si="93"/>
        <v/>
      </c>
      <c r="AW95" s="347" t="str">
        <f t="shared" si="94"/>
        <v/>
      </c>
      <c r="AX95" s="500"/>
    </row>
    <row r="96" spans="2:50" hidden="1" x14ac:dyDescent="0.2">
      <c r="B96" s="506"/>
      <c r="C96" s="347">
        <v>10</v>
      </c>
      <c r="D96" s="347"/>
      <c r="E96" s="347"/>
      <c r="F96" s="347"/>
      <c r="G96" s="348"/>
      <c r="H96" s="500"/>
      <c r="I96" s="172" t="str">
        <f t="shared" si="95"/>
        <v/>
      </c>
      <c r="J96" s="172" t="str">
        <f t="shared" si="95"/>
        <v/>
      </c>
      <c r="K96" s="351" t="str">
        <f t="shared" si="95"/>
        <v/>
      </c>
      <c r="L96" s="508"/>
      <c r="M96" s="172" t="str">
        <f t="shared" si="80"/>
        <v/>
      </c>
      <c r="N96" s="501"/>
      <c r="O96" s="501"/>
      <c r="P96" s="347"/>
      <c r="Q96" s="347"/>
      <c r="R96" s="348" t="str">
        <f t="shared" si="81"/>
        <v/>
      </c>
      <c r="S96" s="347" t="str">
        <f t="shared" si="82"/>
        <v/>
      </c>
      <c r="T96" s="500"/>
      <c r="U96" s="347"/>
      <c r="V96" s="347"/>
      <c r="W96" s="348" t="str">
        <f t="shared" si="83"/>
        <v/>
      </c>
      <c r="X96" s="347" t="str">
        <f t="shared" si="84"/>
        <v/>
      </c>
      <c r="Y96" s="500"/>
      <c r="Z96" s="347"/>
      <c r="AA96" s="347"/>
      <c r="AB96" s="348" t="str">
        <f t="shared" si="85"/>
        <v/>
      </c>
      <c r="AC96" s="347" t="str">
        <f t="shared" si="86"/>
        <v/>
      </c>
      <c r="AD96" s="500"/>
      <c r="AE96" s="347"/>
      <c r="AF96" s="347"/>
      <c r="AG96" s="348" t="str">
        <f t="shared" si="87"/>
        <v/>
      </c>
      <c r="AH96" s="347" t="str">
        <f t="shared" si="88"/>
        <v/>
      </c>
      <c r="AI96" s="500"/>
      <c r="AJ96" s="347"/>
      <c r="AK96" s="347"/>
      <c r="AL96" s="348" t="str">
        <f t="shared" si="89"/>
        <v/>
      </c>
      <c r="AM96" s="347" t="str">
        <f t="shared" si="90"/>
        <v/>
      </c>
      <c r="AN96" s="500"/>
      <c r="AO96" s="347"/>
      <c r="AP96" s="347"/>
      <c r="AQ96" s="348" t="str">
        <f t="shared" si="91"/>
        <v/>
      </c>
      <c r="AR96" s="347" t="str">
        <f t="shared" si="92"/>
        <v/>
      </c>
      <c r="AS96" s="500"/>
      <c r="AT96" s="347"/>
      <c r="AU96" s="347"/>
      <c r="AV96" s="348" t="str">
        <f t="shared" si="93"/>
        <v/>
      </c>
      <c r="AW96" s="347" t="str">
        <f t="shared" si="94"/>
        <v/>
      </c>
      <c r="AX96" s="500"/>
    </row>
    <row r="97" spans="2:50" hidden="1" x14ac:dyDescent="0.2">
      <c r="B97" s="506"/>
      <c r="C97" s="347">
        <v>11</v>
      </c>
      <c r="D97" s="347"/>
      <c r="E97" s="347"/>
      <c r="F97" s="347"/>
      <c r="G97" s="348"/>
      <c r="H97" s="500"/>
      <c r="I97" s="172" t="str">
        <f t="shared" si="95"/>
        <v/>
      </c>
      <c r="J97" s="172" t="str">
        <f t="shared" si="95"/>
        <v/>
      </c>
      <c r="K97" s="351" t="str">
        <f t="shared" si="95"/>
        <v/>
      </c>
      <c r="L97" s="508"/>
      <c r="M97" s="172" t="str">
        <f t="shared" si="80"/>
        <v/>
      </c>
      <c r="N97" s="501"/>
      <c r="O97" s="501"/>
      <c r="P97" s="347"/>
      <c r="Q97" s="347"/>
      <c r="R97" s="348" t="str">
        <f t="shared" si="81"/>
        <v/>
      </c>
      <c r="S97" s="347" t="str">
        <f t="shared" si="82"/>
        <v/>
      </c>
      <c r="T97" s="500"/>
      <c r="U97" s="347"/>
      <c r="V97" s="347"/>
      <c r="W97" s="348" t="str">
        <f t="shared" si="83"/>
        <v/>
      </c>
      <c r="X97" s="347" t="str">
        <f t="shared" si="84"/>
        <v/>
      </c>
      <c r="Y97" s="500"/>
      <c r="Z97" s="347"/>
      <c r="AA97" s="347"/>
      <c r="AB97" s="348" t="str">
        <f t="shared" si="85"/>
        <v/>
      </c>
      <c r="AC97" s="347" t="str">
        <f t="shared" si="86"/>
        <v/>
      </c>
      <c r="AD97" s="500"/>
      <c r="AE97" s="347"/>
      <c r="AF97" s="347"/>
      <c r="AG97" s="348" t="str">
        <f t="shared" si="87"/>
        <v/>
      </c>
      <c r="AH97" s="347" t="str">
        <f t="shared" si="88"/>
        <v/>
      </c>
      <c r="AI97" s="500"/>
      <c r="AJ97" s="347"/>
      <c r="AK97" s="347"/>
      <c r="AL97" s="348" t="str">
        <f t="shared" si="89"/>
        <v/>
      </c>
      <c r="AM97" s="347" t="str">
        <f t="shared" si="90"/>
        <v/>
      </c>
      <c r="AN97" s="500"/>
      <c r="AO97" s="347"/>
      <c r="AP97" s="347"/>
      <c r="AQ97" s="348" t="str">
        <f t="shared" si="91"/>
        <v/>
      </c>
      <c r="AR97" s="347" t="str">
        <f t="shared" si="92"/>
        <v/>
      </c>
      <c r="AS97" s="500"/>
      <c r="AT97" s="347"/>
      <c r="AU97" s="347"/>
      <c r="AV97" s="348" t="str">
        <f t="shared" si="93"/>
        <v/>
      </c>
      <c r="AW97" s="347" t="str">
        <f t="shared" si="94"/>
        <v/>
      </c>
      <c r="AX97" s="500"/>
    </row>
    <row r="98" spans="2:50" hidden="1" x14ac:dyDescent="0.2">
      <c r="B98" s="506"/>
      <c r="C98" s="347">
        <v>12</v>
      </c>
      <c r="D98" s="347"/>
      <c r="E98" s="347"/>
      <c r="F98" s="347"/>
      <c r="G98" s="348"/>
      <c r="H98" s="500"/>
      <c r="I98" s="172" t="str">
        <f t="shared" si="95"/>
        <v/>
      </c>
      <c r="J98" s="172" t="str">
        <f t="shared" si="95"/>
        <v/>
      </c>
      <c r="K98" s="351" t="str">
        <f t="shared" si="95"/>
        <v/>
      </c>
      <c r="L98" s="508"/>
      <c r="M98" s="172" t="str">
        <f t="shared" si="80"/>
        <v/>
      </c>
      <c r="N98" s="501"/>
      <c r="O98" s="501"/>
      <c r="P98" s="347"/>
      <c r="Q98" s="347"/>
      <c r="R98" s="348" t="str">
        <f t="shared" si="81"/>
        <v/>
      </c>
      <c r="S98" s="347" t="str">
        <f t="shared" si="82"/>
        <v/>
      </c>
      <c r="T98" s="500"/>
      <c r="U98" s="347"/>
      <c r="V98" s="347"/>
      <c r="W98" s="348" t="str">
        <f t="shared" si="83"/>
        <v/>
      </c>
      <c r="X98" s="347" t="str">
        <f t="shared" si="84"/>
        <v/>
      </c>
      <c r="Y98" s="500"/>
      <c r="Z98" s="347"/>
      <c r="AA98" s="347"/>
      <c r="AB98" s="348" t="str">
        <f t="shared" si="85"/>
        <v/>
      </c>
      <c r="AC98" s="347" t="str">
        <f t="shared" si="86"/>
        <v/>
      </c>
      <c r="AD98" s="500"/>
      <c r="AE98" s="347"/>
      <c r="AF98" s="347"/>
      <c r="AG98" s="348" t="str">
        <f t="shared" si="87"/>
        <v/>
      </c>
      <c r="AH98" s="347" t="str">
        <f t="shared" si="88"/>
        <v/>
      </c>
      <c r="AI98" s="500"/>
      <c r="AJ98" s="347"/>
      <c r="AK98" s="347"/>
      <c r="AL98" s="348" t="str">
        <f t="shared" si="89"/>
        <v/>
      </c>
      <c r="AM98" s="347" t="str">
        <f t="shared" si="90"/>
        <v/>
      </c>
      <c r="AN98" s="500"/>
      <c r="AO98" s="347"/>
      <c r="AP98" s="347"/>
      <c r="AQ98" s="348" t="str">
        <f t="shared" si="91"/>
        <v/>
      </c>
      <c r="AR98" s="347" t="str">
        <f t="shared" si="92"/>
        <v/>
      </c>
      <c r="AS98" s="500"/>
      <c r="AT98" s="347"/>
      <c r="AU98" s="347"/>
      <c r="AV98" s="348" t="str">
        <f t="shared" si="93"/>
        <v/>
      </c>
      <c r="AW98" s="347" t="str">
        <f t="shared" si="94"/>
        <v/>
      </c>
      <c r="AX98" s="500"/>
    </row>
    <row r="99" spans="2:50" hidden="1" x14ac:dyDescent="0.2">
      <c r="B99" s="506"/>
      <c r="C99" s="347">
        <v>13</v>
      </c>
      <c r="D99" s="347"/>
      <c r="E99" s="347"/>
      <c r="F99" s="347"/>
      <c r="G99" s="348"/>
      <c r="H99" s="500"/>
      <c r="I99" s="172" t="str">
        <f t="shared" si="95"/>
        <v/>
      </c>
      <c r="J99" s="172" t="str">
        <f t="shared" si="95"/>
        <v/>
      </c>
      <c r="K99" s="351" t="str">
        <f t="shared" si="95"/>
        <v/>
      </c>
      <c r="L99" s="508"/>
      <c r="M99" s="172" t="str">
        <f t="shared" si="80"/>
        <v/>
      </c>
      <c r="N99" s="501"/>
      <c r="O99" s="501"/>
      <c r="P99" s="347"/>
      <c r="Q99" s="347"/>
      <c r="R99" s="348" t="str">
        <f t="shared" si="81"/>
        <v/>
      </c>
      <c r="S99" s="347" t="str">
        <f t="shared" si="82"/>
        <v/>
      </c>
      <c r="T99" s="500"/>
      <c r="U99" s="347"/>
      <c r="V99" s="347"/>
      <c r="W99" s="348" t="str">
        <f t="shared" si="83"/>
        <v/>
      </c>
      <c r="X99" s="347" t="str">
        <f t="shared" si="84"/>
        <v/>
      </c>
      <c r="Y99" s="500"/>
      <c r="Z99" s="347"/>
      <c r="AA99" s="347"/>
      <c r="AB99" s="348" t="str">
        <f t="shared" si="85"/>
        <v/>
      </c>
      <c r="AC99" s="347" t="str">
        <f t="shared" si="86"/>
        <v/>
      </c>
      <c r="AD99" s="500"/>
      <c r="AE99" s="347"/>
      <c r="AF99" s="347"/>
      <c r="AG99" s="348" t="str">
        <f t="shared" si="87"/>
        <v/>
      </c>
      <c r="AH99" s="347" t="str">
        <f t="shared" si="88"/>
        <v/>
      </c>
      <c r="AI99" s="500"/>
      <c r="AJ99" s="347"/>
      <c r="AK99" s="347"/>
      <c r="AL99" s="348" t="str">
        <f t="shared" si="89"/>
        <v/>
      </c>
      <c r="AM99" s="347" t="str">
        <f t="shared" si="90"/>
        <v/>
      </c>
      <c r="AN99" s="500"/>
      <c r="AO99" s="347"/>
      <c r="AP99" s="347"/>
      <c r="AQ99" s="348" t="str">
        <f t="shared" si="91"/>
        <v/>
      </c>
      <c r="AR99" s="347" t="str">
        <f t="shared" si="92"/>
        <v/>
      </c>
      <c r="AS99" s="500"/>
      <c r="AT99" s="347"/>
      <c r="AU99" s="347"/>
      <c r="AV99" s="348" t="str">
        <f t="shared" si="93"/>
        <v/>
      </c>
      <c r="AW99" s="347" t="str">
        <f t="shared" si="94"/>
        <v/>
      </c>
      <c r="AX99" s="500"/>
    </row>
    <row r="100" spans="2:50" hidden="1" x14ac:dyDescent="0.2">
      <c r="B100" s="506"/>
      <c r="C100" s="347">
        <v>14</v>
      </c>
      <c r="D100" s="347"/>
      <c r="E100" s="347"/>
      <c r="F100" s="347"/>
      <c r="G100" s="348"/>
      <c r="H100" s="500"/>
      <c r="I100" s="172" t="str">
        <f t="shared" si="95"/>
        <v/>
      </c>
      <c r="J100" s="172" t="str">
        <f t="shared" si="95"/>
        <v/>
      </c>
      <c r="K100" s="351" t="str">
        <f t="shared" si="95"/>
        <v/>
      </c>
      <c r="L100" s="508"/>
      <c r="M100" s="172" t="str">
        <f t="shared" si="80"/>
        <v/>
      </c>
      <c r="N100" s="501"/>
      <c r="O100" s="501"/>
      <c r="P100" s="347"/>
      <c r="Q100" s="347"/>
      <c r="R100" s="348" t="str">
        <f t="shared" si="81"/>
        <v/>
      </c>
      <c r="S100" s="347" t="str">
        <f t="shared" si="82"/>
        <v/>
      </c>
      <c r="T100" s="500"/>
      <c r="U100" s="347"/>
      <c r="V100" s="347"/>
      <c r="W100" s="348" t="str">
        <f t="shared" si="83"/>
        <v/>
      </c>
      <c r="X100" s="347" t="str">
        <f t="shared" si="84"/>
        <v/>
      </c>
      <c r="Y100" s="500"/>
      <c r="Z100" s="347"/>
      <c r="AA100" s="347"/>
      <c r="AB100" s="348" t="str">
        <f t="shared" si="85"/>
        <v/>
      </c>
      <c r="AC100" s="347" t="str">
        <f t="shared" si="86"/>
        <v/>
      </c>
      <c r="AD100" s="500"/>
      <c r="AE100" s="347"/>
      <c r="AF100" s="347"/>
      <c r="AG100" s="348" t="str">
        <f t="shared" si="87"/>
        <v/>
      </c>
      <c r="AH100" s="347" t="str">
        <f t="shared" si="88"/>
        <v/>
      </c>
      <c r="AI100" s="500"/>
      <c r="AJ100" s="347"/>
      <c r="AK100" s="347"/>
      <c r="AL100" s="348" t="str">
        <f t="shared" si="89"/>
        <v/>
      </c>
      <c r="AM100" s="347" t="str">
        <f t="shared" si="90"/>
        <v/>
      </c>
      <c r="AN100" s="500"/>
      <c r="AO100" s="347"/>
      <c r="AP100" s="347"/>
      <c r="AQ100" s="348" t="str">
        <f t="shared" si="91"/>
        <v/>
      </c>
      <c r="AR100" s="347" t="str">
        <f t="shared" si="92"/>
        <v/>
      </c>
      <c r="AS100" s="500"/>
      <c r="AT100" s="347"/>
      <c r="AU100" s="347"/>
      <c r="AV100" s="348" t="str">
        <f t="shared" si="93"/>
        <v/>
      </c>
      <c r="AW100" s="347" t="str">
        <f t="shared" si="94"/>
        <v/>
      </c>
      <c r="AX100" s="500"/>
    </row>
    <row r="101" spans="2:50" hidden="1" x14ac:dyDescent="0.2">
      <c r="B101" s="506"/>
      <c r="C101" s="347">
        <v>15</v>
      </c>
      <c r="D101" s="347"/>
      <c r="E101" s="347"/>
      <c r="F101" s="347"/>
      <c r="G101" s="348"/>
      <c r="H101" s="500"/>
      <c r="I101" s="172" t="str">
        <f t="shared" si="95"/>
        <v/>
      </c>
      <c r="J101" s="172" t="str">
        <f t="shared" si="95"/>
        <v/>
      </c>
      <c r="K101" s="351" t="str">
        <f t="shared" si="95"/>
        <v/>
      </c>
      <c r="L101" s="509"/>
      <c r="M101" s="172" t="str">
        <f t="shared" si="80"/>
        <v/>
      </c>
      <c r="N101" s="501"/>
      <c r="O101" s="501"/>
      <c r="P101" s="347"/>
      <c r="Q101" s="347"/>
      <c r="R101" s="348" t="str">
        <f t="shared" si="81"/>
        <v/>
      </c>
      <c r="S101" s="347" t="str">
        <f t="shared" si="82"/>
        <v/>
      </c>
      <c r="T101" s="500"/>
      <c r="U101" s="347"/>
      <c r="V101" s="347"/>
      <c r="W101" s="348" t="str">
        <f t="shared" si="83"/>
        <v/>
      </c>
      <c r="X101" s="347" t="str">
        <f t="shared" si="84"/>
        <v/>
      </c>
      <c r="Y101" s="500"/>
      <c r="Z101" s="347"/>
      <c r="AA101" s="347"/>
      <c r="AB101" s="348" t="str">
        <f t="shared" si="85"/>
        <v/>
      </c>
      <c r="AC101" s="347" t="str">
        <f t="shared" si="86"/>
        <v/>
      </c>
      <c r="AD101" s="500"/>
      <c r="AE101" s="347"/>
      <c r="AF101" s="347"/>
      <c r="AG101" s="348" t="str">
        <f t="shared" si="87"/>
        <v/>
      </c>
      <c r="AH101" s="347" t="str">
        <f t="shared" si="88"/>
        <v/>
      </c>
      <c r="AI101" s="500"/>
      <c r="AJ101" s="347"/>
      <c r="AK101" s="347"/>
      <c r="AL101" s="348" t="str">
        <f t="shared" si="89"/>
        <v/>
      </c>
      <c r="AM101" s="347" t="str">
        <f t="shared" si="90"/>
        <v/>
      </c>
      <c r="AN101" s="500"/>
      <c r="AO101" s="347"/>
      <c r="AP101" s="347"/>
      <c r="AQ101" s="348" t="str">
        <f t="shared" si="91"/>
        <v/>
      </c>
      <c r="AR101" s="347" t="str">
        <f t="shared" si="92"/>
        <v/>
      </c>
      <c r="AS101" s="500"/>
      <c r="AT101" s="347"/>
      <c r="AU101" s="347"/>
      <c r="AV101" s="348" t="str">
        <f t="shared" si="93"/>
        <v/>
      </c>
      <c r="AW101" s="347" t="str">
        <f t="shared" si="94"/>
        <v/>
      </c>
      <c r="AX101" s="500"/>
    </row>
    <row r="102" spans="2:50" ht="15.75" hidden="1" x14ac:dyDescent="0.2">
      <c r="B102" s="510" t="s">
        <v>169</v>
      </c>
      <c r="C102" s="511"/>
      <c r="D102" s="511"/>
      <c r="E102" s="511"/>
      <c r="F102" s="511"/>
      <c r="G102" s="511"/>
      <c r="H102" s="512"/>
      <c r="I102" s="207"/>
      <c r="J102" s="207"/>
      <c r="K102" s="207"/>
      <c r="L102" s="207"/>
      <c r="M102" s="207"/>
      <c r="N102" s="501" t="s">
        <v>161</v>
      </c>
      <c r="O102" s="514" t="s">
        <v>106</v>
      </c>
      <c r="P102" s="516">
        <f>AT82+1</f>
        <v>45902</v>
      </c>
      <c r="Q102" s="506"/>
      <c r="R102" s="506"/>
      <c r="S102" s="506"/>
      <c r="T102" s="506"/>
      <c r="U102" s="516">
        <f>P102+1</f>
        <v>45903</v>
      </c>
      <c r="V102" s="506"/>
      <c r="W102" s="506"/>
      <c r="X102" s="506"/>
      <c r="Y102" s="506"/>
      <c r="Z102" s="516">
        <f>U102+1</f>
        <v>45904</v>
      </c>
      <c r="AA102" s="506"/>
      <c r="AB102" s="506"/>
      <c r="AC102" s="506"/>
      <c r="AD102" s="506"/>
      <c r="AE102" s="516">
        <f>Z102+1</f>
        <v>45905</v>
      </c>
      <c r="AF102" s="506"/>
      <c r="AG102" s="506"/>
      <c r="AH102" s="506"/>
      <c r="AI102" s="506"/>
      <c r="AJ102" s="516">
        <f>AE102+1</f>
        <v>45906</v>
      </c>
      <c r="AK102" s="506"/>
      <c r="AL102" s="506"/>
      <c r="AM102" s="506"/>
      <c r="AN102" s="506"/>
      <c r="AO102" s="516">
        <f>AJ102+1</f>
        <v>45907</v>
      </c>
      <c r="AP102" s="506"/>
      <c r="AQ102" s="506"/>
      <c r="AR102" s="506"/>
      <c r="AS102" s="506"/>
      <c r="AT102" s="516">
        <f>AO102+1</f>
        <v>45908</v>
      </c>
      <c r="AU102" s="506"/>
      <c r="AV102" s="506"/>
      <c r="AW102" s="506"/>
      <c r="AX102" s="506"/>
    </row>
    <row r="103" spans="2:50" ht="15.75" hidden="1" x14ac:dyDescent="0.2">
      <c r="B103" s="513"/>
      <c r="C103" s="513"/>
      <c r="D103" s="513"/>
      <c r="E103" s="513"/>
      <c r="F103" s="513"/>
      <c r="G103" s="513"/>
      <c r="H103" s="513"/>
      <c r="I103" s="207"/>
      <c r="J103" s="207"/>
      <c r="K103" s="207"/>
      <c r="L103" s="207"/>
      <c r="M103" s="207"/>
      <c r="N103" s="501"/>
      <c r="O103" s="515"/>
      <c r="P103" s="516" t="s">
        <v>120</v>
      </c>
      <c r="Q103" s="506"/>
      <c r="R103" s="506"/>
      <c r="S103" s="506"/>
      <c r="T103" s="506"/>
      <c r="U103" s="516" t="s">
        <v>114</v>
      </c>
      <c r="V103" s="506"/>
      <c r="W103" s="506"/>
      <c r="X103" s="506"/>
      <c r="Y103" s="506"/>
      <c r="Z103" s="516" t="s">
        <v>115</v>
      </c>
      <c r="AA103" s="506"/>
      <c r="AB103" s="506"/>
      <c r="AC103" s="506"/>
      <c r="AD103" s="506"/>
      <c r="AE103" s="516" t="s">
        <v>116</v>
      </c>
      <c r="AF103" s="506"/>
      <c r="AG103" s="506"/>
      <c r="AH103" s="506"/>
      <c r="AI103" s="506"/>
      <c r="AJ103" s="516" t="s">
        <v>117</v>
      </c>
      <c r="AK103" s="506"/>
      <c r="AL103" s="506"/>
      <c r="AM103" s="506"/>
      <c r="AN103" s="506"/>
      <c r="AO103" s="516" t="s">
        <v>118</v>
      </c>
      <c r="AP103" s="506"/>
      <c r="AQ103" s="506"/>
      <c r="AR103" s="506"/>
      <c r="AS103" s="506"/>
      <c r="AT103" s="516" t="s">
        <v>119</v>
      </c>
      <c r="AU103" s="506"/>
      <c r="AV103" s="506"/>
      <c r="AW103" s="506"/>
      <c r="AX103" s="506"/>
    </row>
    <row r="104" spans="2:50" hidden="1" x14ac:dyDescent="0.2">
      <c r="B104" s="501" t="s">
        <v>157</v>
      </c>
      <c r="C104" s="501" t="s">
        <v>149</v>
      </c>
      <c r="D104" s="501"/>
      <c r="E104" s="501" t="s">
        <v>151</v>
      </c>
      <c r="F104" s="501"/>
      <c r="G104" s="501"/>
      <c r="H104" s="502" t="s">
        <v>158</v>
      </c>
      <c r="I104" s="505" t="s">
        <v>227</v>
      </c>
      <c r="J104" s="505"/>
      <c r="K104" s="505"/>
      <c r="L104" s="505" t="s">
        <v>158</v>
      </c>
      <c r="M104" s="505" t="s">
        <v>170</v>
      </c>
      <c r="N104" s="501"/>
      <c r="O104" s="501" t="s">
        <v>160</v>
      </c>
      <c r="P104" s="497" t="s">
        <v>154</v>
      </c>
      <c r="Q104" s="498"/>
      <c r="R104" s="498"/>
      <c r="S104" s="499"/>
      <c r="T104" s="501" t="s">
        <v>158</v>
      </c>
      <c r="U104" s="497" t="s">
        <v>154</v>
      </c>
      <c r="V104" s="498"/>
      <c r="W104" s="498"/>
      <c r="X104" s="499"/>
      <c r="Y104" s="501" t="s">
        <v>158</v>
      </c>
      <c r="Z104" s="497" t="s">
        <v>154</v>
      </c>
      <c r="AA104" s="498"/>
      <c r="AB104" s="498"/>
      <c r="AC104" s="499"/>
      <c r="AD104" s="501" t="s">
        <v>158</v>
      </c>
      <c r="AE104" s="497" t="s">
        <v>154</v>
      </c>
      <c r="AF104" s="498"/>
      <c r="AG104" s="498"/>
      <c r="AH104" s="499"/>
      <c r="AI104" s="501" t="s">
        <v>158</v>
      </c>
      <c r="AJ104" s="497" t="s">
        <v>154</v>
      </c>
      <c r="AK104" s="498"/>
      <c r="AL104" s="498"/>
      <c r="AM104" s="499"/>
      <c r="AN104" s="501" t="s">
        <v>158</v>
      </c>
      <c r="AO104" s="497" t="s">
        <v>154</v>
      </c>
      <c r="AP104" s="498"/>
      <c r="AQ104" s="498"/>
      <c r="AR104" s="499"/>
      <c r="AS104" s="501" t="s">
        <v>158</v>
      </c>
      <c r="AT104" s="497" t="s">
        <v>154</v>
      </c>
      <c r="AU104" s="498"/>
      <c r="AV104" s="498"/>
      <c r="AW104" s="499"/>
      <c r="AX104" s="501" t="s">
        <v>158</v>
      </c>
    </row>
    <row r="105" spans="2:50" hidden="1" x14ac:dyDescent="0.2">
      <c r="B105" s="501"/>
      <c r="C105" s="501"/>
      <c r="D105" s="501"/>
      <c r="E105" s="501" t="s">
        <v>150</v>
      </c>
      <c r="F105" s="501"/>
      <c r="G105" s="501"/>
      <c r="H105" s="503"/>
      <c r="I105" s="505" t="s">
        <v>150</v>
      </c>
      <c r="J105" s="505"/>
      <c r="K105" s="505"/>
      <c r="L105" s="505"/>
      <c r="M105" s="505"/>
      <c r="N105" s="501"/>
      <c r="O105" s="501"/>
      <c r="P105" s="497" t="s">
        <v>155</v>
      </c>
      <c r="Q105" s="498"/>
      <c r="R105" s="498"/>
      <c r="S105" s="499"/>
      <c r="T105" s="501"/>
      <c r="U105" s="497" t="s">
        <v>155</v>
      </c>
      <c r="V105" s="498"/>
      <c r="W105" s="498"/>
      <c r="X105" s="499"/>
      <c r="Y105" s="501"/>
      <c r="Z105" s="497" t="s">
        <v>155</v>
      </c>
      <c r="AA105" s="498"/>
      <c r="AB105" s="498"/>
      <c r="AC105" s="499"/>
      <c r="AD105" s="501"/>
      <c r="AE105" s="497" t="s">
        <v>155</v>
      </c>
      <c r="AF105" s="498"/>
      <c r="AG105" s="498"/>
      <c r="AH105" s="499"/>
      <c r="AI105" s="501"/>
      <c r="AJ105" s="497" t="s">
        <v>155</v>
      </c>
      <c r="AK105" s="498"/>
      <c r="AL105" s="498"/>
      <c r="AM105" s="499"/>
      <c r="AN105" s="501"/>
      <c r="AO105" s="497" t="s">
        <v>155</v>
      </c>
      <c r="AP105" s="498"/>
      <c r="AQ105" s="498"/>
      <c r="AR105" s="499"/>
      <c r="AS105" s="501"/>
      <c r="AT105" s="497" t="s">
        <v>155</v>
      </c>
      <c r="AU105" s="498"/>
      <c r="AV105" s="498"/>
      <c r="AW105" s="499"/>
      <c r="AX105" s="501"/>
    </row>
    <row r="106" spans="2:50" hidden="1" x14ac:dyDescent="0.2">
      <c r="B106" s="501"/>
      <c r="C106" s="501"/>
      <c r="D106" s="501"/>
      <c r="E106" s="367" t="s">
        <v>152</v>
      </c>
      <c r="F106" s="367" t="s">
        <v>153</v>
      </c>
      <c r="G106" s="367" t="s">
        <v>156</v>
      </c>
      <c r="H106" s="504"/>
      <c r="I106" s="368" t="s">
        <v>152</v>
      </c>
      <c r="J106" s="368" t="s">
        <v>153</v>
      </c>
      <c r="K106" s="368" t="s">
        <v>156</v>
      </c>
      <c r="L106" s="505"/>
      <c r="M106" s="505"/>
      <c r="N106" s="501"/>
      <c r="O106" s="501"/>
      <c r="P106" s="367" t="s">
        <v>152</v>
      </c>
      <c r="Q106" s="367" t="s">
        <v>153</v>
      </c>
      <c r="R106" s="367" t="s">
        <v>156</v>
      </c>
      <c r="S106" s="367" t="s">
        <v>170</v>
      </c>
      <c r="T106" s="501"/>
      <c r="U106" s="367" t="s">
        <v>152</v>
      </c>
      <c r="V106" s="367" t="s">
        <v>153</v>
      </c>
      <c r="W106" s="367" t="s">
        <v>156</v>
      </c>
      <c r="X106" s="367" t="s">
        <v>170</v>
      </c>
      <c r="Y106" s="501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01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01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01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01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01"/>
    </row>
    <row r="107" spans="2:50" hidden="1" x14ac:dyDescent="0.2">
      <c r="B107" s="501" t="s">
        <v>652</v>
      </c>
      <c r="C107" s="369">
        <v>1</v>
      </c>
      <c r="D107" s="369" t="s">
        <v>634</v>
      </c>
      <c r="E107" s="369">
        <v>17</v>
      </c>
      <c r="F107" s="369">
        <v>2400</v>
      </c>
      <c r="G107" s="370">
        <f>F107/E107</f>
        <v>141.1764705882353</v>
      </c>
      <c r="H107" s="500">
        <f>AVERAGE(G107:G121)</f>
        <v>141.1764705882353</v>
      </c>
      <c r="I107" s="172">
        <f t="shared" ref="I107:I109" si="96">IFERROR(AVERAGE(P107,U107,Z107,AE107,AJ107,AO107,AT107),"")</f>
        <v>17</v>
      </c>
      <c r="J107" s="172">
        <f t="shared" ref="J107:J109" si="97">IFERROR(AVERAGE(Q107,V107,AA107,AF107,AK107,AP107,AU107),"")</f>
        <v>2263.562803516596</v>
      </c>
      <c r="K107" s="371">
        <f t="shared" ref="K107:K109" si="98">IFERROR(AVERAGE(R107,W107,AB107,AG107,AL107,AQ107,AV107),"")</f>
        <v>133.15075314803505</v>
      </c>
      <c r="L107" s="507">
        <f>IFERROR(AVERAGE(K107:K121),"-")</f>
        <v>133.15075314803505</v>
      </c>
      <c r="M107" s="172">
        <f>IFERROR(RANK(K107, K$107:K$121),"")</f>
        <v>1</v>
      </c>
      <c r="N107" s="501"/>
      <c r="O107" s="501"/>
      <c r="P107" s="369">
        <v>17</v>
      </c>
      <c r="Q107" s="369">
        <v>2249.538461538461</v>
      </c>
      <c r="R107" s="370">
        <f>IFERROR(Q107/P107,"")</f>
        <v>132.32579185520359</v>
      </c>
      <c r="S107" s="369">
        <f>IFERROR(RANK(R107, R$107:R$121),"")</f>
        <v>1</v>
      </c>
      <c r="T107" s="500">
        <f>AVERAGE(R107:R121)</f>
        <v>132.32579185520359</v>
      </c>
      <c r="U107" s="369">
        <v>17</v>
      </c>
      <c r="V107" s="369">
        <v>2273.2075471698108</v>
      </c>
      <c r="W107" s="370">
        <f>IFERROR(V107/U107,"")</f>
        <v>133.71809100998888</v>
      </c>
      <c r="X107" s="369">
        <f>IFERROR(RANK(W107, W$107:W$121),"")</f>
        <v>1</v>
      </c>
      <c r="Y107" s="500">
        <f>AVERAGE(W107:W121)</f>
        <v>133.71809100998888</v>
      </c>
      <c r="Z107" s="369">
        <v>17</v>
      </c>
      <c r="AA107" s="369">
        <v>2257.9591836734703</v>
      </c>
      <c r="AB107" s="370">
        <f>IFERROR(AA107/Z107,"")</f>
        <v>132.82112845138062</v>
      </c>
      <c r="AC107" s="369">
        <f>IFERROR(RANK(AB107, AB$107:AB$121),"")</f>
        <v>1</v>
      </c>
      <c r="AD107" s="500">
        <f>AVERAGE(AB107:AB121)</f>
        <v>132.82112845138062</v>
      </c>
      <c r="AE107" s="369">
        <v>17</v>
      </c>
      <c r="AF107" s="369">
        <v>2278.5714285714275</v>
      </c>
      <c r="AG107" s="370">
        <f>IFERROR(AF107/AE107,"")</f>
        <v>134.03361344537808</v>
      </c>
      <c r="AH107" s="369">
        <f>IFERROR(RANK(AG107, AG$107:AG$121),"")</f>
        <v>1</v>
      </c>
      <c r="AI107" s="500">
        <f>AVERAGE(AG107:AG121)</f>
        <v>134.03361344537808</v>
      </c>
      <c r="AJ107" s="369">
        <v>17</v>
      </c>
      <c r="AK107" s="369">
        <v>2265.7142857142853</v>
      </c>
      <c r="AL107" s="370">
        <f>IFERROR(AK107/AJ107,"")</f>
        <v>133.27731092436971</v>
      </c>
      <c r="AM107" s="369">
        <f>IFERROR(RANK(AL107, AL$107:AL$121),"")</f>
        <v>1</v>
      </c>
      <c r="AN107" s="500">
        <f>AVERAGE(AL107:AL121)</f>
        <v>133.27731092436971</v>
      </c>
      <c r="AO107" s="369">
        <v>17</v>
      </c>
      <c r="AP107" s="369">
        <v>2254.6153846153838</v>
      </c>
      <c r="AQ107" s="370">
        <f>IFERROR(AP107/AO107,"")</f>
        <v>132.62443438914022</v>
      </c>
      <c r="AR107" s="369">
        <f>IFERROR(RANK(AQ107, AQ$107:AQ$121),"")</f>
        <v>1</v>
      </c>
      <c r="AS107" s="500">
        <f>AVERAGE(AQ107:AQ121)</f>
        <v>132.62443438914022</v>
      </c>
      <c r="AT107" s="369">
        <v>17</v>
      </c>
      <c r="AU107" s="369">
        <v>2265.333333333333</v>
      </c>
      <c r="AV107" s="370">
        <f>IFERROR(AU107/AT107,"")</f>
        <v>133.25490196078431</v>
      </c>
      <c r="AW107" s="369">
        <f>IFERROR(RANK(AV107, AV$107:AV$121),"")</f>
        <v>1</v>
      </c>
      <c r="AX107" s="500">
        <f>AVERAGE(AV107:AV121)</f>
        <v>133.25490196078431</v>
      </c>
    </row>
    <row r="108" spans="2:50" hidden="1" x14ac:dyDescent="0.2">
      <c r="B108" s="506"/>
      <c r="C108" s="369">
        <v>2</v>
      </c>
      <c r="D108" s="369"/>
      <c r="E108" s="369"/>
      <c r="F108" s="369"/>
      <c r="G108" s="370"/>
      <c r="H108" s="500"/>
      <c r="I108" s="172" t="str">
        <f t="shared" si="96"/>
        <v/>
      </c>
      <c r="J108" s="172" t="str">
        <f t="shared" si="97"/>
        <v/>
      </c>
      <c r="K108" s="371" t="str">
        <f t="shared" si="98"/>
        <v/>
      </c>
      <c r="L108" s="508"/>
      <c r="M108" s="172" t="str">
        <f t="shared" ref="M108:M121" si="99">IFERROR(RANK(K108, K$107:K$121),"")</f>
        <v/>
      </c>
      <c r="N108" s="501"/>
      <c r="O108" s="501"/>
      <c r="P108" s="369"/>
      <c r="Q108" s="369"/>
      <c r="R108" s="370" t="str">
        <f t="shared" ref="R108:R121" si="100">IFERROR(Q108/P108,"")</f>
        <v/>
      </c>
      <c r="S108" s="369" t="str">
        <f t="shared" ref="S108:S121" si="101">IFERROR(RANK(R108, R$107:R$121),"")</f>
        <v/>
      </c>
      <c r="T108" s="500"/>
      <c r="U108" s="369"/>
      <c r="V108" s="369"/>
      <c r="W108" s="370" t="str">
        <f t="shared" ref="W108:W121" si="102">IFERROR(V108/U108,"")</f>
        <v/>
      </c>
      <c r="X108" s="369" t="str">
        <f t="shared" ref="X108:X121" si="103">IFERROR(RANK(W108, W$107:W$121),"")</f>
        <v/>
      </c>
      <c r="Y108" s="500"/>
      <c r="Z108" s="369"/>
      <c r="AA108" s="369"/>
      <c r="AB108" s="370" t="str">
        <f t="shared" ref="AB108:AB121" si="104">IFERROR(AA108/Z108,"")</f>
        <v/>
      </c>
      <c r="AC108" s="369" t="str">
        <f t="shared" ref="AC108:AC121" si="105">IFERROR(RANK(AB108, AB$107:AB$121),"")</f>
        <v/>
      </c>
      <c r="AD108" s="500"/>
      <c r="AE108" s="369"/>
      <c r="AF108" s="369"/>
      <c r="AG108" s="370" t="str">
        <f t="shared" ref="AG108:AG121" si="106">IFERROR(AF108/AE108,"")</f>
        <v/>
      </c>
      <c r="AH108" s="369" t="str">
        <f t="shared" ref="AH108:AH121" si="107">IFERROR(RANK(AG108, AG$107:AG$121),"")</f>
        <v/>
      </c>
      <c r="AI108" s="500"/>
      <c r="AJ108" s="369"/>
      <c r="AK108" s="369"/>
      <c r="AL108" s="370" t="str">
        <f t="shared" ref="AL108:AL121" si="108">IFERROR(AK108/AJ108,"")</f>
        <v/>
      </c>
      <c r="AM108" s="369" t="str">
        <f t="shared" ref="AM108:AM121" si="109">IFERROR(RANK(AL108, AL$107:AL$121),"")</f>
        <v/>
      </c>
      <c r="AN108" s="500"/>
      <c r="AO108" s="369"/>
      <c r="AP108" s="369"/>
      <c r="AQ108" s="370" t="str">
        <f t="shared" ref="AQ108:AQ121" si="110">IFERROR(AP108/AO108,"")</f>
        <v/>
      </c>
      <c r="AR108" s="369" t="str">
        <f t="shared" ref="AR108:AR121" si="111">IFERROR(RANK(AQ108, AQ$107:AQ$121),"")</f>
        <v/>
      </c>
      <c r="AS108" s="500"/>
      <c r="AT108" s="369"/>
      <c r="AU108" s="369"/>
      <c r="AV108" s="370" t="str">
        <f t="shared" ref="AV108:AV121" si="112">IFERROR(AU108/AT108,"")</f>
        <v/>
      </c>
      <c r="AW108" s="369" t="str">
        <f t="shared" ref="AW108:AW121" si="113">IFERROR(RANK(AV108, AV$107:AV$121),"")</f>
        <v/>
      </c>
      <c r="AX108" s="500"/>
    </row>
    <row r="109" spans="2:50" hidden="1" x14ac:dyDescent="0.2">
      <c r="B109" s="506"/>
      <c r="C109" s="369">
        <v>3</v>
      </c>
      <c r="D109" s="369"/>
      <c r="E109" s="369"/>
      <c r="F109" s="369"/>
      <c r="G109" s="370"/>
      <c r="H109" s="500"/>
      <c r="I109" s="172" t="str">
        <f t="shared" si="96"/>
        <v/>
      </c>
      <c r="J109" s="172" t="str">
        <f t="shared" si="97"/>
        <v/>
      </c>
      <c r="K109" s="371" t="str">
        <f t="shared" si="98"/>
        <v/>
      </c>
      <c r="L109" s="508"/>
      <c r="M109" s="172" t="str">
        <f t="shared" si="99"/>
        <v/>
      </c>
      <c r="N109" s="501"/>
      <c r="O109" s="501"/>
      <c r="P109" s="369"/>
      <c r="Q109" s="369"/>
      <c r="R109" s="370" t="str">
        <f t="shared" si="100"/>
        <v/>
      </c>
      <c r="S109" s="369" t="str">
        <f t="shared" si="101"/>
        <v/>
      </c>
      <c r="T109" s="500"/>
      <c r="U109" s="369"/>
      <c r="V109" s="369"/>
      <c r="W109" s="370" t="str">
        <f t="shared" si="102"/>
        <v/>
      </c>
      <c r="X109" s="369" t="str">
        <f t="shared" si="103"/>
        <v/>
      </c>
      <c r="Y109" s="500"/>
      <c r="Z109" s="369"/>
      <c r="AA109" s="369"/>
      <c r="AB109" s="370" t="str">
        <f t="shared" si="104"/>
        <v/>
      </c>
      <c r="AC109" s="369" t="str">
        <f t="shared" si="105"/>
        <v/>
      </c>
      <c r="AD109" s="500"/>
      <c r="AE109" s="369"/>
      <c r="AF109" s="369"/>
      <c r="AG109" s="370" t="str">
        <f t="shared" si="106"/>
        <v/>
      </c>
      <c r="AH109" s="369" t="str">
        <f t="shared" si="107"/>
        <v/>
      </c>
      <c r="AI109" s="500"/>
      <c r="AJ109" s="369"/>
      <c r="AK109" s="369"/>
      <c r="AL109" s="370" t="str">
        <f t="shared" si="108"/>
        <v/>
      </c>
      <c r="AM109" s="369" t="str">
        <f t="shared" si="109"/>
        <v/>
      </c>
      <c r="AN109" s="500"/>
      <c r="AO109" s="369"/>
      <c r="AP109" s="369"/>
      <c r="AQ109" s="370" t="str">
        <f t="shared" si="110"/>
        <v/>
      </c>
      <c r="AR109" s="369" t="str">
        <f t="shared" si="111"/>
        <v/>
      </c>
      <c r="AS109" s="500"/>
      <c r="AT109" s="369"/>
      <c r="AU109" s="369"/>
      <c r="AV109" s="370" t="str">
        <f t="shared" si="112"/>
        <v/>
      </c>
      <c r="AW109" s="369" t="str">
        <f t="shared" si="113"/>
        <v/>
      </c>
      <c r="AX109" s="500"/>
    </row>
    <row r="110" spans="2:50" hidden="1" x14ac:dyDescent="0.2">
      <c r="B110" s="506"/>
      <c r="C110" s="369">
        <v>4</v>
      </c>
      <c r="D110" s="369"/>
      <c r="E110" s="369"/>
      <c r="F110" s="369"/>
      <c r="G110" s="370"/>
      <c r="H110" s="500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371" t="str">
        <f>IFERROR(AVERAGE(R110,W110,AB110,AG110,AL110,AQ110,AV110),"")</f>
        <v/>
      </c>
      <c r="L110" s="508"/>
      <c r="M110" s="172" t="str">
        <f t="shared" si="99"/>
        <v/>
      </c>
      <c r="N110" s="501"/>
      <c r="O110" s="501"/>
      <c r="P110" s="369"/>
      <c r="Q110" s="369"/>
      <c r="R110" s="370" t="str">
        <f t="shared" si="100"/>
        <v/>
      </c>
      <c r="S110" s="369" t="str">
        <f t="shared" si="101"/>
        <v/>
      </c>
      <c r="T110" s="500"/>
      <c r="U110" s="369"/>
      <c r="V110" s="369"/>
      <c r="W110" s="370" t="str">
        <f t="shared" si="102"/>
        <v/>
      </c>
      <c r="X110" s="369" t="str">
        <f t="shared" si="103"/>
        <v/>
      </c>
      <c r="Y110" s="500"/>
      <c r="Z110" s="369"/>
      <c r="AA110" s="369"/>
      <c r="AB110" s="370" t="str">
        <f t="shared" si="104"/>
        <v/>
      </c>
      <c r="AC110" s="369" t="str">
        <f t="shared" si="105"/>
        <v/>
      </c>
      <c r="AD110" s="500"/>
      <c r="AE110" s="369"/>
      <c r="AF110" s="369"/>
      <c r="AG110" s="370" t="str">
        <f t="shared" si="106"/>
        <v/>
      </c>
      <c r="AH110" s="369" t="str">
        <f t="shared" si="107"/>
        <v/>
      </c>
      <c r="AI110" s="500"/>
      <c r="AJ110" s="369"/>
      <c r="AK110" s="369"/>
      <c r="AL110" s="370" t="str">
        <f t="shared" si="108"/>
        <v/>
      </c>
      <c r="AM110" s="369" t="str">
        <f t="shared" si="109"/>
        <v/>
      </c>
      <c r="AN110" s="500"/>
      <c r="AO110" s="369"/>
      <c r="AP110" s="369"/>
      <c r="AQ110" s="370" t="str">
        <f t="shared" si="110"/>
        <v/>
      </c>
      <c r="AR110" s="369" t="str">
        <f t="shared" si="111"/>
        <v/>
      </c>
      <c r="AS110" s="500"/>
      <c r="AT110" s="369"/>
      <c r="AU110" s="369"/>
      <c r="AV110" s="370" t="str">
        <f t="shared" si="112"/>
        <v/>
      </c>
      <c r="AW110" s="369" t="str">
        <f t="shared" si="113"/>
        <v/>
      </c>
      <c r="AX110" s="500"/>
    </row>
    <row r="111" spans="2:50" hidden="1" x14ac:dyDescent="0.2">
      <c r="B111" s="506"/>
      <c r="C111" s="369">
        <v>5</v>
      </c>
      <c r="D111" s="369"/>
      <c r="E111" s="369"/>
      <c r="F111" s="369"/>
      <c r="G111" s="370"/>
      <c r="H111" s="500"/>
      <c r="I111" s="172" t="str">
        <f t="shared" ref="I111:I121" si="114">IFERROR(AVERAGE(P111,U111,Z111,AE111,AJ111,AO111,AT111),"")</f>
        <v/>
      </c>
      <c r="J111" s="172" t="str">
        <f t="shared" ref="J111:J121" si="115">IFERROR(AVERAGE(Q111,V111,AA111,AF111,AK111,AP111,AU111),"")</f>
        <v/>
      </c>
      <c r="K111" s="371" t="str">
        <f t="shared" ref="K111:K121" si="116">IFERROR(AVERAGE(R111,W111,AB111,AG111,AL111,AQ111,AV111),"")</f>
        <v/>
      </c>
      <c r="L111" s="508"/>
      <c r="M111" s="172" t="str">
        <f t="shared" si="99"/>
        <v/>
      </c>
      <c r="N111" s="501"/>
      <c r="O111" s="501"/>
      <c r="P111" s="369"/>
      <c r="Q111" s="369"/>
      <c r="R111" s="370" t="str">
        <f t="shared" si="100"/>
        <v/>
      </c>
      <c r="S111" s="369" t="str">
        <f t="shared" si="101"/>
        <v/>
      </c>
      <c r="T111" s="500"/>
      <c r="U111" s="369"/>
      <c r="V111" s="369"/>
      <c r="W111" s="370" t="str">
        <f t="shared" si="102"/>
        <v/>
      </c>
      <c r="X111" s="369" t="str">
        <f t="shared" si="103"/>
        <v/>
      </c>
      <c r="Y111" s="500"/>
      <c r="Z111" s="369"/>
      <c r="AA111" s="369"/>
      <c r="AB111" s="370" t="str">
        <f t="shared" si="104"/>
        <v/>
      </c>
      <c r="AC111" s="369" t="str">
        <f t="shared" si="105"/>
        <v/>
      </c>
      <c r="AD111" s="500"/>
      <c r="AE111" s="369"/>
      <c r="AF111" s="369"/>
      <c r="AG111" s="370" t="str">
        <f t="shared" si="106"/>
        <v/>
      </c>
      <c r="AH111" s="369" t="str">
        <f t="shared" si="107"/>
        <v/>
      </c>
      <c r="AI111" s="500"/>
      <c r="AJ111" s="369"/>
      <c r="AK111" s="369"/>
      <c r="AL111" s="370" t="str">
        <f t="shared" si="108"/>
        <v/>
      </c>
      <c r="AM111" s="369" t="str">
        <f t="shared" si="109"/>
        <v/>
      </c>
      <c r="AN111" s="500"/>
      <c r="AO111" s="369"/>
      <c r="AP111" s="369"/>
      <c r="AQ111" s="370" t="str">
        <f t="shared" si="110"/>
        <v/>
      </c>
      <c r="AR111" s="369" t="str">
        <f t="shared" si="111"/>
        <v/>
      </c>
      <c r="AS111" s="500"/>
      <c r="AT111" s="369"/>
      <c r="AU111" s="369"/>
      <c r="AV111" s="370" t="str">
        <f t="shared" si="112"/>
        <v/>
      </c>
      <c r="AW111" s="369" t="str">
        <f t="shared" si="113"/>
        <v/>
      </c>
      <c r="AX111" s="500"/>
    </row>
    <row r="112" spans="2:50" hidden="1" x14ac:dyDescent="0.2">
      <c r="B112" s="506"/>
      <c r="C112" s="369">
        <v>6</v>
      </c>
      <c r="D112" s="369"/>
      <c r="E112" s="369"/>
      <c r="F112" s="369"/>
      <c r="G112" s="370"/>
      <c r="H112" s="500"/>
      <c r="I112" s="172" t="str">
        <f t="shared" si="114"/>
        <v/>
      </c>
      <c r="J112" s="172" t="str">
        <f t="shared" si="115"/>
        <v/>
      </c>
      <c r="K112" s="371" t="str">
        <f t="shared" si="116"/>
        <v/>
      </c>
      <c r="L112" s="508"/>
      <c r="M112" s="172" t="str">
        <f t="shared" si="99"/>
        <v/>
      </c>
      <c r="N112" s="501"/>
      <c r="O112" s="501"/>
      <c r="P112" s="369"/>
      <c r="Q112" s="369"/>
      <c r="R112" s="370" t="str">
        <f t="shared" si="100"/>
        <v/>
      </c>
      <c r="S112" s="369" t="str">
        <f t="shared" si="101"/>
        <v/>
      </c>
      <c r="T112" s="500"/>
      <c r="U112" s="369"/>
      <c r="V112" s="369"/>
      <c r="W112" s="370" t="str">
        <f t="shared" si="102"/>
        <v/>
      </c>
      <c r="X112" s="369" t="str">
        <f t="shared" si="103"/>
        <v/>
      </c>
      <c r="Y112" s="500"/>
      <c r="Z112" s="369"/>
      <c r="AA112" s="369"/>
      <c r="AB112" s="370" t="str">
        <f t="shared" si="104"/>
        <v/>
      </c>
      <c r="AC112" s="369" t="str">
        <f t="shared" si="105"/>
        <v/>
      </c>
      <c r="AD112" s="500"/>
      <c r="AE112" s="369"/>
      <c r="AF112" s="369"/>
      <c r="AG112" s="370" t="str">
        <f t="shared" si="106"/>
        <v/>
      </c>
      <c r="AH112" s="369" t="str">
        <f t="shared" si="107"/>
        <v/>
      </c>
      <c r="AI112" s="500"/>
      <c r="AJ112" s="369"/>
      <c r="AK112" s="369"/>
      <c r="AL112" s="370" t="str">
        <f t="shared" si="108"/>
        <v/>
      </c>
      <c r="AM112" s="369" t="str">
        <f t="shared" si="109"/>
        <v/>
      </c>
      <c r="AN112" s="500"/>
      <c r="AO112" s="369"/>
      <c r="AP112" s="369"/>
      <c r="AQ112" s="370" t="str">
        <f t="shared" si="110"/>
        <v/>
      </c>
      <c r="AR112" s="369" t="str">
        <f t="shared" si="111"/>
        <v/>
      </c>
      <c r="AS112" s="500"/>
      <c r="AT112" s="369"/>
      <c r="AU112" s="369"/>
      <c r="AV112" s="370" t="str">
        <f t="shared" si="112"/>
        <v/>
      </c>
      <c r="AW112" s="369" t="str">
        <f t="shared" si="113"/>
        <v/>
      </c>
      <c r="AX112" s="500"/>
    </row>
    <row r="113" spans="2:50" hidden="1" x14ac:dyDescent="0.2">
      <c r="B113" s="506"/>
      <c r="C113" s="369">
        <v>7</v>
      </c>
      <c r="D113" s="369"/>
      <c r="E113" s="369"/>
      <c r="F113" s="369"/>
      <c r="G113" s="370"/>
      <c r="H113" s="500"/>
      <c r="I113" s="172" t="str">
        <f t="shared" si="114"/>
        <v/>
      </c>
      <c r="J113" s="172" t="str">
        <f t="shared" si="115"/>
        <v/>
      </c>
      <c r="K113" s="371" t="str">
        <f t="shared" si="116"/>
        <v/>
      </c>
      <c r="L113" s="508"/>
      <c r="M113" s="172" t="str">
        <f t="shared" si="99"/>
        <v/>
      </c>
      <c r="N113" s="501"/>
      <c r="O113" s="501"/>
      <c r="P113" s="369"/>
      <c r="Q113" s="369"/>
      <c r="R113" s="370" t="str">
        <f t="shared" si="100"/>
        <v/>
      </c>
      <c r="S113" s="369" t="str">
        <f t="shared" si="101"/>
        <v/>
      </c>
      <c r="T113" s="500"/>
      <c r="U113" s="369"/>
      <c r="V113" s="369"/>
      <c r="W113" s="370" t="str">
        <f t="shared" si="102"/>
        <v/>
      </c>
      <c r="X113" s="369" t="str">
        <f t="shared" si="103"/>
        <v/>
      </c>
      <c r="Y113" s="500"/>
      <c r="Z113" s="369"/>
      <c r="AA113" s="369"/>
      <c r="AB113" s="370" t="str">
        <f t="shared" si="104"/>
        <v/>
      </c>
      <c r="AC113" s="369" t="str">
        <f t="shared" si="105"/>
        <v/>
      </c>
      <c r="AD113" s="500"/>
      <c r="AE113" s="369"/>
      <c r="AF113" s="369"/>
      <c r="AG113" s="370" t="str">
        <f t="shared" si="106"/>
        <v/>
      </c>
      <c r="AH113" s="369" t="str">
        <f t="shared" si="107"/>
        <v/>
      </c>
      <c r="AI113" s="500"/>
      <c r="AJ113" s="369"/>
      <c r="AK113" s="369"/>
      <c r="AL113" s="370" t="str">
        <f t="shared" si="108"/>
        <v/>
      </c>
      <c r="AM113" s="369" t="str">
        <f t="shared" si="109"/>
        <v/>
      </c>
      <c r="AN113" s="500"/>
      <c r="AO113" s="369"/>
      <c r="AP113" s="369"/>
      <c r="AQ113" s="370" t="str">
        <f t="shared" si="110"/>
        <v/>
      </c>
      <c r="AR113" s="369" t="str">
        <f t="shared" si="111"/>
        <v/>
      </c>
      <c r="AS113" s="500"/>
      <c r="AT113" s="369"/>
      <c r="AU113" s="369"/>
      <c r="AV113" s="370" t="str">
        <f t="shared" si="112"/>
        <v/>
      </c>
      <c r="AW113" s="369" t="str">
        <f t="shared" si="113"/>
        <v/>
      </c>
      <c r="AX113" s="500"/>
    </row>
    <row r="114" spans="2:50" hidden="1" x14ac:dyDescent="0.2">
      <c r="B114" s="506"/>
      <c r="C114" s="369">
        <v>8</v>
      </c>
      <c r="D114" s="369"/>
      <c r="E114" s="369"/>
      <c r="F114" s="369"/>
      <c r="G114" s="370"/>
      <c r="H114" s="500"/>
      <c r="I114" s="172" t="str">
        <f t="shared" si="114"/>
        <v/>
      </c>
      <c r="J114" s="172" t="str">
        <f t="shared" si="115"/>
        <v/>
      </c>
      <c r="K114" s="371" t="str">
        <f t="shared" si="116"/>
        <v/>
      </c>
      <c r="L114" s="508"/>
      <c r="M114" s="172" t="str">
        <f t="shared" si="99"/>
        <v/>
      </c>
      <c r="N114" s="501"/>
      <c r="O114" s="501"/>
      <c r="P114" s="369"/>
      <c r="Q114" s="369"/>
      <c r="R114" s="370" t="str">
        <f t="shared" si="100"/>
        <v/>
      </c>
      <c r="S114" s="369" t="str">
        <f t="shared" si="101"/>
        <v/>
      </c>
      <c r="T114" s="500"/>
      <c r="U114" s="369"/>
      <c r="V114" s="369"/>
      <c r="W114" s="370" t="str">
        <f t="shared" si="102"/>
        <v/>
      </c>
      <c r="X114" s="369" t="str">
        <f t="shared" si="103"/>
        <v/>
      </c>
      <c r="Y114" s="500"/>
      <c r="Z114" s="369"/>
      <c r="AA114" s="369"/>
      <c r="AB114" s="370" t="str">
        <f t="shared" si="104"/>
        <v/>
      </c>
      <c r="AC114" s="369" t="str">
        <f t="shared" si="105"/>
        <v/>
      </c>
      <c r="AD114" s="500"/>
      <c r="AE114" s="369"/>
      <c r="AF114" s="369"/>
      <c r="AG114" s="370" t="str">
        <f t="shared" si="106"/>
        <v/>
      </c>
      <c r="AH114" s="369" t="str">
        <f t="shared" si="107"/>
        <v/>
      </c>
      <c r="AI114" s="500"/>
      <c r="AJ114" s="369"/>
      <c r="AK114" s="369"/>
      <c r="AL114" s="370" t="str">
        <f t="shared" si="108"/>
        <v/>
      </c>
      <c r="AM114" s="369" t="str">
        <f t="shared" si="109"/>
        <v/>
      </c>
      <c r="AN114" s="500"/>
      <c r="AO114" s="369"/>
      <c r="AP114" s="369"/>
      <c r="AQ114" s="370" t="str">
        <f t="shared" si="110"/>
        <v/>
      </c>
      <c r="AR114" s="369" t="str">
        <f t="shared" si="111"/>
        <v/>
      </c>
      <c r="AS114" s="500"/>
      <c r="AT114" s="369"/>
      <c r="AU114" s="369"/>
      <c r="AV114" s="370" t="str">
        <f t="shared" si="112"/>
        <v/>
      </c>
      <c r="AW114" s="369" t="str">
        <f t="shared" si="113"/>
        <v/>
      </c>
      <c r="AX114" s="500"/>
    </row>
    <row r="115" spans="2:50" hidden="1" x14ac:dyDescent="0.2">
      <c r="B115" s="506"/>
      <c r="C115" s="369">
        <v>9</v>
      </c>
      <c r="D115" s="369"/>
      <c r="E115" s="369"/>
      <c r="F115" s="369"/>
      <c r="G115" s="370"/>
      <c r="H115" s="500"/>
      <c r="I115" s="172" t="str">
        <f t="shared" si="114"/>
        <v/>
      </c>
      <c r="J115" s="172" t="str">
        <f t="shared" si="115"/>
        <v/>
      </c>
      <c r="K115" s="371" t="str">
        <f t="shared" si="116"/>
        <v/>
      </c>
      <c r="L115" s="508"/>
      <c r="M115" s="172" t="str">
        <f t="shared" si="99"/>
        <v/>
      </c>
      <c r="N115" s="501"/>
      <c r="O115" s="501"/>
      <c r="P115" s="369"/>
      <c r="Q115" s="369"/>
      <c r="R115" s="370" t="str">
        <f t="shared" si="100"/>
        <v/>
      </c>
      <c r="S115" s="369" t="str">
        <f t="shared" si="101"/>
        <v/>
      </c>
      <c r="T115" s="500"/>
      <c r="U115" s="369"/>
      <c r="V115" s="369"/>
      <c r="W115" s="370" t="str">
        <f t="shared" si="102"/>
        <v/>
      </c>
      <c r="X115" s="369" t="str">
        <f t="shared" si="103"/>
        <v/>
      </c>
      <c r="Y115" s="500"/>
      <c r="Z115" s="369"/>
      <c r="AA115" s="369"/>
      <c r="AB115" s="370" t="str">
        <f t="shared" si="104"/>
        <v/>
      </c>
      <c r="AC115" s="369" t="str">
        <f t="shared" si="105"/>
        <v/>
      </c>
      <c r="AD115" s="500"/>
      <c r="AE115" s="369"/>
      <c r="AF115" s="369"/>
      <c r="AG115" s="370" t="str">
        <f t="shared" si="106"/>
        <v/>
      </c>
      <c r="AH115" s="369" t="str">
        <f t="shared" si="107"/>
        <v/>
      </c>
      <c r="AI115" s="500"/>
      <c r="AJ115" s="369"/>
      <c r="AK115" s="369"/>
      <c r="AL115" s="370" t="str">
        <f t="shared" si="108"/>
        <v/>
      </c>
      <c r="AM115" s="369" t="str">
        <f t="shared" si="109"/>
        <v/>
      </c>
      <c r="AN115" s="500"/>
      <c r="AO115" s="369"/>
      <c r="AP115" s="369"/>
      <c r="AQ115" s="370" t="str">
        <f t="shared" si="110"/>
        <v/>
      </c>
      <c r="AR115" s="369" t="str">
        <f t="shared" si="111"/>
        <v/>
      </c>
      <c r="AS115" s="500"/>
      <c r="AT115" s="369"/>
      <c r="AU115" s="369"/>
      <c r="AV115" s="370" t="str">
        <f t="shared" si="112"/>
        <v/>
      </c>
      <c r="AW115" s="369" t="str">
        <f t="shared" si="113"/>
        <v/>
      </c>
      <c r="AX115" s="500"/>
    </row>
    <row r="116" spans="2:50" hidden="1" x14ac:dyDescent="0.2">
      <c r="B116" s="506"/>
      <c r="C116" s="369">
        <v>10</v>
      </c>
      <c r="D116" s="369"/>
      <c r="E116" s="369"/>
      <c r="F116" s="369"/>
      <c r="G116" s="370"/>
      <c r="H116" s="500"/>
      <c r="I116" s="172" t="str">
        <f t="shared" si="114"/>
        <v/>
      </c>
      <c r="J116" s="172" t="str">
        <f t="shared" si="115"/>
        <v/>
      </c>
      <c r="K116" s="371" t="str">
        <f t="shared" si="116"/>
        <v/>
      </c>
      <c r="L116" s="508"/>
      <c r="M116" s="172" t="str">
        <f t="shared" si="99"/>
        <v/>
      </c>
      <c r="N116" s="501"/>
      <c r="O116" s="501"/>
      <c r="P116" s="369"/>
      <c r="Q116" s="369"/>
      <c r="R116" s="370" t="str">
        <f t="shared" si="100"/>
        <v/>
      </c>
      <c r="S116" s="369" t="str">
        <f t="shared" si="101"/>
        <v/>
      </c>
      <c r="T116" s="500"/>
      <c r="U116" s="369"/>
      <c r="V116" s="369"/>
      <c r="W116" s="370" t="str">
        <f t="shared" si="102"/>
        <v/>
      </c>
      <c r="X116" s="369" t="str">
        <f t="shared" si="103"/>
        <v/>
      </c>
      <c r="Y116" s="500"/>
      <c r="Z116" s="369"/>
      <c r="AA116" s="369"/>
      <c r="AB116" s="370" t="str">
        <f t="shared" si="104"/>
        <v/>
      </c>
      <c r="AC116" s="369" t="str">
        <f t="shared" si="105"/>
        <v/>
      </c>
      <c r="AD116" s="500"/>
      <c r="AE116" s="369"/>
      <c r="AF116" s="369"/>
      <c r="AG116" s="370" t="str">
        <f t="shared" si="106"/>
        <v/>
      </c>
      <c r="AH116" s="369" t="str">
        <f t="shared" si="107"/>
        <v/>
      </c>
      <c r="AI116" s="500"/>
      <c r="AJ116" s="369"/>
      <c r="AK116" s="369"/>
      <c r="AL116" s="370" t="str">
        <f t="shared" si="108"/>
        <v/>
      </c>
      <c r="AM116" s="369" t="str">
        <f t="shared" si="109"/>
        <v/>
      </c>
      <c r="AN116" s="500"/>
      <c r="AO116" s="369"/>
      <c r="AP116" s="369"/>
      <c r="AQ116" s="370" t="str">
        <f t="shared" si="110"/>
        <v/>
      </c>
      <c r="AR116" s="369" t="str">
        <f t="shared" si="111"/>
        <v/>
      </c>
      <c r="AS116" s="500"/>
      <c r="AT116" s="369"/>
      <c r="AU116" s="369"/>
      <c r="AV116" s="370" t="str">
        <f t="shared" si="112"/>
        <v/>
      </c>
      <c r="AW116" s="369" t="str">
        <f t="shared" si="113"/>
        <v/>
      </c>
      <c r="AX116" s="500"/>
    </row>
    <row r="117" spans="2:50" hidden="1" x14ac:dyDescent="0.2">
      <c r="B117" s="506"/>
      <c r="C117" s="369">
        <v>11</v>
      </c>
      <c r="D117" s="369"/>
      <c r="E117" s="369"/>
      <c r="F117" s="369"/>
      <c r="G117" s="370"/>
      <c r="H117" s="500"/>
      <c r="I117" s="172" t="str">
        <f t="shared" si="114"/>
        <v/>
      </c>
      <c r="J117" s="172" t="str">
        <f t="shared" si="115"/>
        <v/>
      </c>
      <c r="K117" s="371" t="str">
        <f t="shared" si="116"/>
        <v/>
      </c>
      <c r="L117" s="508"/>
      <c r="M117" s="172" t="str">
        <f t="shared" si="99"/>
        <v/>
      </c>
      <c r="N117" s="501"/>
      <c r="O117" s="501"/>
      <c r="P117" s="369"/>
      <c r="Q117" s="369"/>
      <c r="R117" s="370" t="str">
        <f t="shared" si="100"/>
        <v/>
      </c>
      <c r="S117" s="369" t="str">
        <f t="shared" si="101"/>
        <v/>
      </c>
      <c r="T117" s="500"/>
      <c r="U117" s="369"/>
      <c r="V117" s="369"/>
      <c r="W117" s="370" t="str">
        <f t="shared" si="102"/>
        <v/>
      </c>
      <c r="X117" s="369" t="str">
        <f t="shared" si="103"/>
        <v/>
      </c>
      <c r="Y117" s="500"/>
      <c r="Z117" s="369"/>
      <c r="AA117" s="369"/>
      <c r="AB117" s="370" t="str">
        <f t="shared" si="104"/>
        <v/>
      </c>
      <c r="AC117" s="369" t="str">
        <f t="shared" si="105"/>
        <v/>
      </c>
      <c r="AD117" s="500"/>
      <c r="AE117" s="369"/>
      <c r="AF117" s="369"/>
      <c r="AG117" s="370" t="str">
        <f t="shared" si="106"/>
        <v/>
      </c>
      <c r="AH117" s="369" t="str">
        <f t="shared" si="107"/>
        <v/>
      </c>
      <c r="AI117" s="500"/>
      <c r="AJ117" s="369"/>
      <c r="AK117" s="369"/>
      <c r="AL117" s="370" t="str">
        <f t="shared" si="108"/>
        <v/>
      </c>
      <c r="AM117" s="369" t="str">
        <f t="shared" si="109"/>
        <v/>
      </c>
      <c r="AN117" s="500"/>
      <c r="AO117" s="369"/>
      <c r="AP117" s="369"/>
      <c r="AQ117" s="370" t="str">
        <f t="shared" si="110"/>
        <v/>
      </c>
      <c r="AR117" s="369" t="str">
        <f t="shared" si="111"/>
        <v/>
      </c>
      <c r="AS117" s="500"/>
      <c r="AT117" s="369"/>
      <c r="AU117" s="369"/>
      <c r="AV117" s="370" t="str">
        <f t="shared" si="112"/>
        <v/>
      </c>
      <c r="AW117" s="369" t="str">
        <f t="shared" si="113"/>
        <v/>
      </c>
      <c r="AX117" s="500"/>
    </row>
    <row r="118" spans="2:50" hidden="1" x14ac:dyDescent="0.2">
      <c r="B118" s="506"/>
      <c r="C118" s="369">
        <v>12</v>
      </c>
      <c r="D118" s="369"/>
      <c r="E118" s="369"/>
      <c r="F118" s="369"/>
      <c r="G118" s="370"/>
      <c r="H118" s="500"/>
      <c r="I118" s="172" t="str">
        <f t="shared" si="114"/>
        <v/>
      </c>
      <c r="J118" s="172" t="str">
        <f t="shared" si="115"/>
        <v/>
      </c>
      <c r="K118" s="371" t="str">
        <f t="shared" si="116"/>
        <v/>
      </c>
      <c r="L118" s="508"/>
      <c r="M118" s="172" t="str">
        <f t="shared" si="99"/>
        <v/>
      </c>
      <c r="N118" s="501"/>
      <c r="O118" s="501"/>
      <c r="P118" s="369"/>
      <c r="Q118" s="369"/>
      <c r="R118" s="370" t="str">
        <f t="shared" si="100"/>
        <v/>
      </c>
      <c r="S118" s="369" t="str">
        <f t="shared" si="101"/>
        <v/>
      </c>
      <c r="T118" s="500"/>
      <c r="U118" s="369"/>
      <c r="V118" s="369"/>
      <c r="W118" s="370" t="str">
        <f t="shared" si="102"/>
        <v/>
      </c>
      <c r="X118" s="369" t="str">
        <f t="shared" si="103"/>
        <v/>
      </c>
      <c r="Y118" s="500"/>
      <c r="Z118" s="369"/>
      <c r="AA118" s="369"/>
      <c r="AB118" s="370" t="str">
        <f t="shared" si="104"/>
        <v/>
      </c>
      <c r="AC118" s="369" t="str">
        <f t="shared" si="105"/>
        <v/>
      </c>
      <c r="AD118" s="500"/>
      <c r="AE118" s="369"/>
      <c r="AF118" s="369"/>
      <c r="AG118" s="370" t="str">
        <f t="shared" si="106"/>
        <v/>
      </c>
      <c r="AH118" s="369" t="str">
        <f t="shared" si="107"/>
        <v/>
      </c>
      <c r="AI118" s="500"/>
      <c r="AJ118" s="369"/>
      <c r="AK118" s="369"/>
      <c r="AL118" s="370" t="str">
        <f t="shared" si="108"/>
        <v/>
      </c>
      <c r="AM118" s="369" t="str">
        <f t="shared" si="109"/>
        <v/>
      </c>
      <c r="AN118" s="500"/>
      <c r="AO118" s="369"/>
      <c r="AP118" s="369"/>
      <c r="AQ118" s="370" t="str">
        <f t="shared" si="110"/>
        <v/>
      </c>
      <c r="AR118" s="369" t="str">
        <f t="shared" si="111"/>
        <v/>
      </c>
      <c r="AS118" s="500"/>
      <c r="AT118" s="369"/>
      <c r="AU118" s="369"/>
      <c r="AV118" s="370" t="str">
        <f t="shared" si="112"/>
        <v/>
      </c>
      <c r="AW118" s="369" t="str">
        <f t="shared" si="113"/>
        <v/>
      </c>
      <c r="AX118" s="500"/>
    </row>
    <row r="119" spans="2:50" hidden="1" x14ac:dyDescent="0.2">
      <c r="B119" s="506"/>
      <c r="C119" s="369">
        <v>13</v>
      </c>
      <c r="D119" s="369"/>
      <c r="E119" s="369"/>
      <c r="F119" s="369"/>
      <c r="G119" s="370"/>
      <c r="H119" s="500"/>
      <c r="I119" s="172" t="str">
        <f t="shared" si="114"/>
        <v/>
      </c>
      <c r="J119" s="172" t="str">
        <f t="shared" si="115"/>
        <v/>
      </c>
      <c r="K119" s="371" t="str">
        <f t="shared" si="116"/>
        <v/>
      </c>
      <c r="L119" s="508"/>
      <c r="M119" s="172" t="str">
        <f t="shared" si="99"/>
        <v/>
      </c>
      <c r="N119" s="501"/>
      <c r="O119" s="501"/>
      <c r="P119" s="369"/>
      <c r="Q119" s="369"/>
      <c r="R119" s="370" t="str">
        <f t="shared" si="100"/>
        <v/>
      </c>
      <c r="S119" s="369" t="str">
        <f t="shared" si="101"/>
        <v/>
      </c>
      <c r="T119" s="500"/>
      <c r="U119" s="369"/>
      <c r="V119" s="369"/>
      <c r="W119" s="370" t="str">
        <f t="shared" si="102"/>
        <v/>
      </c>
      <c r="X119" s="369" t="str">
        <f t="shared" si="103"/>
        <v/>
      </c>
      <c r="Y119" s="500"/>
      <c r="Z119" s="369"/>
      <c r="AA119" s="369"/>
      <c r="AB119" s="370" t="str">
        <f t="shared" si="104"/>
        <v/>
      </c>
      <c r="AC119" s="369" t="str">
        <f t="shared" si="105"/>
        <v/>
      </c>
      <c r="AD119" s="500"/>
      <c r="AE119" s="369"/>
      <c r="AF119" s="369"/>
      <c r="AG119" s="370" t="str">
        <f t="shared" si="106"/>
        <v/>
      </c>
      <c r="AH119" s="369" t="str">
        <f t="shared" si="107"/>
        <v/>
      </c>
      <c r="AI119" s="500"/>
      <c r="AJ119" s="369"/>
      <c r="AK119" s="369"/>
      <c r="AL119" s="370" t="str">
        <f t="shared" si="108"/>
        <v/>
      </c>
      <c r="AM119" s="369" t="str">
        <f t="shared" si="109"/>
        <v/>
      </c>
      <c r="AN119" s="500"/>
      <c r="AO119" s="369"/>
      <c r="AP119" s="369"/>
      <c r="AQ119" s="370" t="str">
        <f t="shared" si="110"/>
        <v/>
      </c>
      <c r="AR119" s="369" t="str">
        <f t="shared" si="111"/>
        <v/>
      </c>
      <c r="AS119" s="500"/>
      <c r="AT119" s="369"/>
      <c r="AU119" s="369"/>
      <c r="AV119" s="370" t="str">
        <f t="shared" si="112"/>
        <v/>
      </c>
      <c r="AW119" s="369" t="str">
        <f t="shared" si="113"/>
        <v/>
      </c>
      <c r="AX119" s="500"/>
    </row>
    <row r="120" spans="2:50" hidden="1" x14ac:dyDescent="0.2">
      <c r="B120" s="506"/>
      <c r="C120" s="369">
        <v>14</v>
      </c>
      <c r="D120" s="369"/>
      <c r="E120" s="369"/>
      <c r="F120" s="369"/>
      <c r="G120" s="370"/>
      <c r="H120" s="500"/>
      <c r="I120" s="172" t="str">
        <f t="shared" si="114"/>
        <v/>
      </c>
      <c r="J120" s="172" t="str">
        <f t="shared" si="115"/>
        <v/>
      </c>
      <c r="K120" s="371" t="str">
        <f t="shared" si="116"/>
        <v/>
      </c>
      <c r="L120" s="508"/>
      <c r="M120" s="172" t="str">
        <f t="shared" si="99"/>
        <v/>
      </c>
      <c r="N120" s="501"/>
      <c r="O120" s="501"/>
      <c r="P120" s="369"/>
      <c r="Q120" s="369"/>
      <c r="R120" s="370" t="str">
        <f t="shared" si="100"/>
        <v/>
      </c>
      <c r="S120" s="369" t="str">
        <f t="shared" si="101"/>
        <v/>
      </c>
      <c r="T120" s="500"/>
      <c r="U120" s="369"/>
      <c r="V120" s="369"/>
      <c r="W120" s="370" t="str">
        <f t="shared" si="102"/>
        <v/>
      </c>
      <c r="X120" s="369" t="str">
        <f t="shared" si="103"/>
        <v/>
      </c>
      <c r="Y120" s="500"/>
      <c r="Z120" s="369"/>
      <c r="AA120" s="369"/>
      <c r="AB120" s="370" t="str">
        <f t="shared" si="104"/>
        <v/>
      </c>
      <c r="AC120" s="369" t="str">
        <f t="shared" si="105"/>
        <v/>
      </c>
      <c r="AD120" s="500"/>
      <c r="AE120" s="369"/>
      <c r="AF120" s="369"/>
      <c r="AG120" s="370" t="str">
        <f t="shared" si="106"/>
        <v/>
      </c>
      <c r="AH120" s="369" t="str">
        <f t="shared" si="107"/>
        <v/>
      </c>
      <c r="AI120" s="500"/>
      <c r="AJ120" s="369"/>
      <c r="AK120" s="369"/>
      <c r="AL120" s="370" t="str">
        <f t="shared" si="108"/>
        <v/>
      </c>
      <c r="AM120" s="369" t="str">
        <f t="shared" si="109"/>
        <v/>
      </c>
      <c r="AN120" s="500"/>
      <c r="AO120" s="369"/>
      <c r="AP120" s="369"/>
      <c r="AQ120" s="370" t="str">
        <f t="shared" si="110"/>
        <v/>
      </c>
      <c r="AR120" s="369" t="str">
        <f t="shared" si="111"/>
        <v/>
      </c>
      <c r="AS120" s="500"/>
      <c r="AT120" s="369"/>
      <c r="AU120" s="369"/>
      <c r="AV120" s="370" t="str">
        <f t="shared" si="112"/>
        <v/>
      </c>
      <c r="AW120" s="369" t="str">
        <f t="shared" si="113"/>
        <v/>
      </c>
      <c r="AX120" s="500"/>
    </row>
    <row r="121" spans="2:50" hidden="1" x14ac:dyDescent="0.2">
      <c r="B121" s="506"/>
      <c r="C121" s="369">
        <v>15</v>
      </c>
      <c r="D121" s="369"/>
      <c r="E121" s="369"/>
      <c r="F121" s="369"/>
      <c r="G121" s="370"/>
      <c r="H121" s="500"/>
      <c r="I121" s="172" t="str">
        <f t="shared" si="114"/>
        <v/>
      </c>
      <c r="J121" s="172" t="str">
        <f t="shared" si="115"/>
        <v/>
      </c>
      <c r="K121" s="371" t="str">
        <f t="shared" si="116"/>
        <v/>
      </c>
      <c r="L121" s="509"/>
      <c r="M121" s="172" t="str">
        <f t="shared" si="99"/>
        <v/>
      </c>
      <c r="N121" s="501"/>
      <c r="O121" s="501"/>
      <c r="P121" s="369"/>
      <c r="Q121" s="369"/>
      <c r="R121" s="370" t="str">
        <f t="shared" si="100"/>
        <v/>
      </c>
      <c r="S121" s="369" t="str">
        <f t="shared" si="101"/>
        <v/>
      </c>
      <c r="T121" s="500"/>
      <c r="U121" s="369"/>
      <c r="V121" s="369"/>
      <c r="W121" s="370" t="str">
        <f t="shared" si="102"/>
        <v/>
      </c>
      <c r="X121" s="369" t="str">
        <f t="shared" si="103"/>
        <v/>
      </c>
      <c r="Y121" s="500"/>
      <c r="Z121" s="369"/>
      <c r="AA121" s="369"/>
      <c r="AB121" s="370" t="str">
        <f t="shared" si="104"/>
        <v/>
      </c>
      <c r="AC121" s="369" t="str">
        <f t="shared" si="105"/>
        <v/>
      </c>
      <c r="AD121" s="500"/>
      <c r="AE121" s="369"/>
      <c r="AF121" s="369"/>
      <c r="AG121" s="370" t="str">
        <f t="shared" si="106"/>
        <v/>
      </c>
      <c r="AH121" s="369" t="str">
        <f t="shared" si="107"/>
        <v/>
      </c>
      <c r="AI121" s="500"/>
      <c r="AJ121" s="369"/>
      <c r="AK121" s="369"/>
      <c r="AL121" s="370" t="str">
        <f t="shared" si="108"/>
        <v/>
      </c>
      <c r="AM121" s="369" t="str">
        <f t="shared" si="109"/>
        <v/>
      </c>
      <c r="AN121" s="500"/>
      <c r="AO121" s="369"/>
      <c r="AP121" s="369"/>
      <c r="AQ121" s="370" t="str">
        <f t="shared" si="110"/>
        <v/>
      </c>
      <c r="AR121" s="369" t="str">
        <f t="shared" si="111"/>
        <v/>
      </c>
      <c r="AS121" s="500"/>
      <c r="AT121" s="369"/>
      <c r="AU121" s="369"/>
      <c r="AV121" s="370" t="str">
        <f t="shared" si="112"/>
        <v/>
      </c>
      <c r="AW121" s="369" t="str">
        <f t="shared" si="113"/>
        <v/>
      </c>
      <c r="AX121" s="500"/>
    </row>
    <row r="122" spans="2:50" ht="15.75" hidden="1" x14ac:dyDescent="0.2">
      <c r="B122" s="510" t="s">
        <v>169</v>
      </c>
      <c r="C122" s="511"/>
      <c r="D122" s="511"/>
      <c r="E122" s="511"/>
      <c r="F122" s="511"/>
      <c r="G122" s="511"/>
      <c r="H122" s="512"/>
      <c r="I122" s="207"/>
      <c r="J122" s="207"/>
      <c r="K122" s="207"/>
      <c r="L122" s="207"/>
      <c r="M122" s="207"/>
      <c r="N122" s="501" t="s">
        <v>161</v>
      </c>
      <c r="O122" s="514" t="s">
        <v>106</v>
      </c>
      <c r="P122" s="516">
        <f>AT102+1</f>
        <v>45909</v>
      </c>
      <c r="Q122" s="506"/>
      <c r="R122" s="506"/>
      <c r="S122" s="506"/>
      <c r="T122" s="506"/>
      <c r="U122" s="516">
        <f>P122+1</f>
        <v>45910</v>
      </c>
      <c r="V122" s="506"/>
      <c r="W122" s="506"/>
      <c r="X122" s="506"/>
      <c r="Y122" s="506"/>
      <c r="Z122" s="516">
        <f>U122+1</f>
        <v>45911</v>
      </c>
      <c r="AA122" s="506"/>
      <c r="AB122" s="506"/>
      <c r="AC122" s="506"/>
      <c r="AD122" s="506"/>
      <c r="AE122" s="516">
        <f>Z122+1</f>
        <v>45912</v>
      </c>
      <c r="AF122" s="506"/>
      <c r="AG122" s="506"/>
      <c r="AH122" s="506"/>
      <c r="AI122" s="506"/>
      <c r="AJ122" s="516">
        <f>AE122+1</f>
        <v>45913</v>
      </c>
      <c r="AK122" s="506"/>
      <c r="AL122" s="506"/>
      <c r="AM122" s="506"/>
      <c r="AN122" s="506"/>
      <c r="AO122" s="516">
        <f>AJ122+1</f>
        <v>45914</v>
      </c>
      <c r="AP122" s="506"/>
      <c r="AQ122" s="506"/>
      <c r="AR122" s="506"/>
      <c r="AS122" s="506"/>
      <c r="AT122" s="516">
        <f>AO122+1</f>
        <v>45915</v>
      </c>
      <c r="AU122" s="506"/>
      <c r="AV122" s="506"/>
      <c r="AW122" s="506"/>
      <c r="AX122" s="506"/>
    </row>
    <row r="123" spans="2:50" ht="15.75" hidden="1" x14ac:dyDescent="0.2">
      <c r="B123" s="513"/>
      <c r="C123" s="513"/>
      <c r="D123" s="513"/>
      <c r="E123" s="513"/>
      <c r="F123" s="513"/>
      <c r="G123" s="513"/>
      <c r="H123" s="513"/>
      <c r="I123" s="207"/>
      <c r="J123" s="207"/>
      <c r="K123" s="207"/>
      <c r="L123" s="207"/>
      <c r="M123" s="207"/>
      <c r="N123" s="501"/>
      <c r="O123" s="515"/>
      <c r="P123" s="516" t="s">
        <v>120</v>
      </c>
      <c r="Q123" s="506"/>
      <c r="R123" s="506"/>
      <c r="S123" s="506"/>
      <c r="T123" s="506"/>
      <c r="U123" s="516" t="s">
        <v>114</v>
      </c>
      <c r="V123" s="506"/>
      <c r="W123" s="506"/>
      <c r="X123" s="506"/>
      <c r="Y123" s="506"/>
      <c r="Z123" s="516" t="s">
        <v>115</v>
      </c>
      <c r="AA123" s="506"/>
      <c r="AB123" s="506"/>
      <c r="AC123" s="506"/>
      <c r="AD123" s="506"/>
      <c r="AE123" s="516" t="s">
        <v>116</v>
      </c>
      <c r="AF123" s="506"/>
      <c r="AG123" s="506"/>
      <c r="AH123" s="506"/>
      <c r="AI123" s="506"/>
      <c r="AJ123" s="516" t="s">
        <v>117</v>
      </c>
      <c r="AK123" s="506"/>
      <c r="AL123" s="506"/>
      <c r="AM123" s="506"/>
      <c r="AN123" s="506"/>
      <c r="AO123" s="516" t="s">
        <v>118</v>
      </c>
      <c r="AP123" s="506"/>
      <c r="AQ123" s="506"/>
      <c r="AR123" s="506"/>
      <c r="AS123" s="506"/>
      <c r="AT123" s="516" t="s">
        <v>119</v>
      </c>
      <c r="AU123" s="506"/>
      <c r="AV123" s="506"/>
      <c r="AW123" s="506"/>
      <c r="AX123" s="506"/>
    </row>
    <row r="124" spans="2:50" hidden="1" x14ac:dyDescent="0.2">
      <c r="B124" s="501" t="s">
        <v>157</v>
      </c>
      <c r="C124" s="501" t="s">
        <v>149</v>
      </c>
      <c r="D124" s="501"/>
      <c r="E124" s="501" t="s">
        <v>151</v>
      </c>
      <c r="F124" s="501"/>
      <c r="G124" s="501"/>
      <c r="H124" s="502" t="s">
        <v>158</v>
      </c>
      <c r="I124" s="505" t="s">
        <v>227</v>
      </c>
      <c r="J124" s="505"/>
      <c r="K124" s="505"/>
      <c r="L124" s="505" t="s">
        <v>158</v>
      </c>
      <c r="M124" s="505" t="s">
        <v>170</v>
      </c>
      <c r="N124" s="501"/>
      <c r="O124" s="501" t="s">
        <v>160</v>
      </c>
      <c r="P124" s="497" t="s">
        <v>154</v>
      </c>
      <c r="Q124" s="498"/>
      <c r="R124" s="498"/>
      <c r="S124" s="499"/>
      <c r="T124" s="501" t="s">
        <v>158</v>
      </c>
      <c r="U124" s="497" t="s">
        <v>154</v>
      </c>
      <c r="V124" s="498"/>
      <c r="W124" s="498"/>
      <c r="X124" s="499"/>
      <c r="Y124" s="501" t="s">
        <v>158</v>
      </c>
      <c r="Z124" s="497" t="s">
        <v>154</v>
      </c>
      <c r="AA124" s="498"/>
      <c r="AB124" s="498"/>
      <c r="AC124" s="499"/>
      <c r="AD124" s="501" t="s">
        <v>158</v>
      </c>
      <c r="AE124" s="497" t="s">
        <v>154</v>
      </c>
      <c r="AF124" s="498"/>
      <c r="AG124" s="498"/>
      <c r="AH124" s="499"/>
      <c r="AI124" s="501" t="s">
        <v>158</v>
      </c>
      <c r="AJ124" s="497" t="s">
        <v>154</v>
      </c>
      <c r="AK124" s="498"/>
      <c r="AL124" s="498"/>
      <c r="AM124" s="499"/>
      <c r="AN124" s="501" t="s">
        <v>158</v>
      </c>
      <c r="AO124" s="497" t="s">
        <v>154</v>
      </c>
      <c r="AP124" s="498"/>
      <c r="AQ124" s="498"/>
      <c r="AR124" s="499"/>
      <c r="AS124" s="501" t="s">
        <v>158</v>
      </c>
      <c r="AT124" s="497" t="s">
        <v>154</v>
      </c>
      <c r="AU124" s="498"/>
      <c r="AV124" s="498"/>
      <c r="AW124" s="499"/>
      <c r="AX124" s="501" t="s">
        <v>158</v>
      </c>
    </row>
    <row r="125" spans="2:50" hidden="1" x14ac:dyDescent="0.2">
      <c r="B125" s="501"/>
      <c r="C125" s="501"/>
      <c r="D125" s="501"/>
      <c r="E125" s="501" t="s">
        <v>150</v>
      </c>
      <c r="F125" s="501"/>
      <c r="G125" s="501"/>
      <c r="H125" s="503"/>
      <c r="I125" s="505" t="s">
        <v>150</v>
      </c>
      <c r="J125" s="505"/>
      <c r="K125" s="505"/>
      <c r="L125" s="505"/>
      <c r="M125" s="505"/>
      <c r="N125" s="501"/>
      <c r="O125" s="501"/>
      <c r="P125" s="497" t="s">
        <v>155</v>
      </c>
      <c r="Q125" s="498"/>
      <c r="R125" s="498"/>
      <c r="S125" s="499"/>
      <c r="T125" s="501"/>
      <c r="U125" s="497" t="s">
        <v>155</v>
      </c>
      <c r="V125" s="498"/>
      <c r="W125" s="498"/>
      <c r="X125" s="499"/>
      <c r="Y125" s="501"/>
      <c r="Z125" s="497" t="s">
        <v>155</v>
      </c>
      <c r="AA125" s="498"/>
      <c r="AB125" s="498"/>
      <c r="AC125" s="499"/>
      <c r="AD125" s="501"/>
      <c r="AE125" s="497" t="s">
        <v>155</v>
      </c>
      <c r="AF125" s="498"/>
      <c r="AG125" s="498"/>
      <c r="AH125" s="499"/>
      <c r="AI125" s="501"/>
      <c r="AJ125" s="497" t="s">
        <v>155</v>
      </c>
      <c r="AK125" s="498"/>
      <c r="AL125" s="498"/>
      <c r="AM125" s="499"/>
      <c r="AN125" s="501"/>
      <c r="AO125" s="497" t="s">
        <v>155</v>
      </c>
      <c r="AP125" s="498"/>
      <c r="AQ125" s="498"/>
      <c r="AR125" s="499"/>
      <c r="AS125" s="501"/>
      <c r="AT125" s="497" t="s">
        <v>155</v>
      </c>
      <c r="AU125" s="498"/>
      <c r="AV125" s="498"/>
      <c r="AW125" s="499"/>
      <c r="AX125" s="501"/>
    </row>
    <row r="126" spans="2:50" hidden="1" x14ac:dyDescent="0.2">
      <c r="B126" s="501"/>
      <c r="C126" s="501"/>
      <c r="D126" s="501"/>
      <c r="E126" s="376" t="s">
        <v>152</v>
      </c>
      <c r="F126" s="376" t="s">
        <v>153</v>
      </c>
      <c r="G126" s="376" t="s">
        <v>156</v>
      </c>
      <c r="H126" s="504"/>
      <c r="I126" s="373" t="s">
        <v>152</v>
      </c>
      <c r="J126" s="373" t="s">
        <v>153</v>
      </c>
      <c r="K126" s="373" t="s">
        <v>156</v>
      </c>
      <c r="L126" s="505"/>
      <c r="M126" s="505"/>
      <c r="N126" s="501"/>
      <c r="O126" s="501"/>
      <c r="P126" s="376" t="s">
        <v>152</v>
      </c>
      <c r="Q126" s="376" t="s">
        <v>153</v>
      </c>
      <c r="R126" s="376" t="s">
        <v>156</v>
      </c>
      <c r="S126" s="376" t="s">
        <v>170</v>
      </c>
      <c r="T126" s="501"/>
      <c r="U126" s="376" t="s">
        <v>152</v>
      </c>
      <c r="V126" s="376" t="s">
        <v>153</v>
      </c>
      <c r="W126" s="376" t="s">
        <v>156</v>
      </c>
      <c r="X126" s="376" t="s">
        <v>170</v>
      </c>
      <c r="Y126" s="501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01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01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01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01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01"/>
    </row>
    <row r="127" spans="2:50" hidden="1" x14ac:dyDescent="0.2">
      <c r="B127" s="501" t="s">
        <v>652</v>
      </c>
      <c r="C127" s="375">
        <v>1</v>
      </c>
      <c r="D127" s="375" t="s">
        <v>634</v>
      </c>
      <c r="E127" s="375">
        <v>17</v>
      </c>
      <c r="F127" s="375">
        <v>2400</v>
      </c>
      <c r="G127" s="377">
        <f>F127/E127</f>
        <v>141.1764705882353</v>
      </c>
      <c r="H127" s="500">
        <f>AVERAGE(G127:G141)</f>
        <v>141.1764705882353</v>
      </c>
      <c r="I127" s="172">
        <f t="shared" ref="I127:I129" si="117">IFERROR(AVERAGE(P127,U127,Z127,AE127,AJ127,AO127,AT127),"")</f>
        <v>17</v>
      </c>
      <c r="J127" s="172">
        <f t="shared" ref="J127:J129" si="118">IFERROR(AVERAGE(Q127,V127,AA127,AF127,AK127,AP127,AU127),"")</f>
        <v>2297.038560919103</v>
      </c>
      <c r="K127" s="374">
        <f t="shared" ref="K127:K129" si="119">IFERROR(AVERAGE(R127,W127,AB127,AG127,AL127,AQ127,AV127),"")</f>
        <v>135.11991534818253</v>
      </c>
      <c r="L127" s="507">
        <f>IFERROR(AVERAGE(K127:K141),"-")</f>
        <v>135.11991534818253</v>
      </c>
      <c r="M127" s="172">
        <f>IFERROR(RANK(K127, K$127:K$141),"")</f>
        <v>1</v>
      </c>
      <c r="N127" s="501"/>
      <c r="O127" s="501"/>
      <c r="P127" s="375">
        <v>17</v>
      </c>
      <c r="Q127" s="375">
        <v>2304.0000000000014</v>
      </c>
      <c r="R127" s="377">
        <f>IFERROR(Q127/P127,"")</f>
        <v>135.52941176470597</v>
      </c>
      <c r="S127" s="375">
        <f>IFERROR(RANK(R127, R$127:R$141),"")</f>
        <v>1</v>
      </c>
      <c r="T127" s="500">
        <f>AVERAGE(R127:R141)</f>
        <v>135.52941176470597</v>
      </c>
      <c r="U127" s="375">
        <v>17</v>
      </c>
      <c r="V127" s="375">
        <v>2291.2499999999995</v>
      </c>
      <c r="W127" s="377">
        <f>IFERROR(V127/U127,"")</f>
        <v>134.77941176470586</v>
      </c>
      <c r="X127" s="375">
        <f>IFERROR(RANK(W127, W$127:W$141),"")</f>
        <v>1</v>
      </c>
      <c r="Y127" s="500">
        <f>AVERAGE(W127:W141)</f>
        <v>134.77941176470586</v>
      </c>
      <c r="Z127" s="375">
        <v>17</v>
      </c>
      <c r="AA127" s="375">
        <v>2314.2857142857124</v>
      </c>
      <c r="AB127" s="377">
        <f>IFERROR(AA127/Z127,"")</f>
        <v>136.13445378151249</v>
      </c>
      <c r="AC127" s="375">
        <f>IFERROR(RANK(AB127, AB$127:AB$141),"")</f>
        <v>1</v>
      </c>
      <c r="AD127" s="500">
        <f>AVERAGE(AB127:AB141)</f>
        <v>136.13445378151249</v>
      </c>
      <c r="AE127" s="375">
        <v>17</v>
      </c>
      <c r="AF127" s="375">
        <v>2291.5384615384628</v>
      </c>
      <c r="AG127" s="377">
        <f>IFERROR(AF127/AE127,"")</f>
        <v>134.79638009049782</v>
      </c>
      <c r="AH127" s="375">
        <f>IFERROR(RANK(AG127, AG$127:AG$141),"")</f>
        <v>1</v>
      </c>
      <c r="AI127" s="500">
        <f>AVERAGE(AG127:AG141)</f>
        <v>134.79638009049782</v>
      </c>
      <c r="AJ127" s="375">
        <v>17</v>
      </c>
      <c r="AK127" s="375">
        <v>2331.1111111111122</v>
      </c>
      <c r="AL127" s="377">
        <f>IFERROR(AK127/AJ127,"")</f>
        <v>137.12418300653601</v>
      </c>
      <c r="AM127" s="375">
        <f>IFERROR(RANK(AL127, AL$127:AL$141),"")</f>
        <v>1</v>
      </c>
      <c r="AN127" s="500">
        <f>AVERAGE(AL127:AL141)</f>
        <v>137.12418300653601</v>
      </c>
      <c r="AO127" s="375">
        <v>17</v>
      </c>
      <c r="AP127" s="375">
        <v>2283.636363636364</v>
      </c>
      <c r="AQ127" s="377">
        <f>IFERROR(AP127/AO127,"")</f>
        <v>134.33155080213905</v>
      </c>
      <c r="AR127" s="375">
        <f>IFERROR(RANK(AQ127, AQ$127:AQ$141),"")</f>
        <v>1</v>
      </c>
      <c r="AS127" s="500">
        <f>AVERAGE(AQ127:AQ141)</f>
        <v>134.33155080213905</v>
      </c>
      <c r="AT127" s="375">
        <v>17</v>
      </c>
      <c r="AU127" s="375">
        <v>2263.4482758620679</v>
      </c>
      <c r="AV127" s="377">
        <f>IFERROR(AU127/AT127,"")</f>
        <v>133.14401622718046</v>
      </c>
      <c r="AW127" s="375">
        <f>IFERROR(RANK(AV127, AV$127:AV$141),"")</f>
        <v>1</v>
      </c>
      <c r="AX127" s="500">
        <f>AVERAGE(AV127:AV141)</f>
        <v>133.14401622718046</v>
      </c>
    </row>
    <row r="128" spans="2:50" hidden="1" x14ac:dyDescent="0.2">
      <c r="B128" s="506"/>
      <c r="C128" s="375">
        <v>2</v>
      </c>
      <c r="D128" s="375"/>
      <c r="E128" s="375"/>
      <c r="F128" s="375"/>
      <c r="G128" s="377"/>
      <c r="H128" s="500"/>
      <c r="I128" s="172" t="str">
        <f t="shared" si="117"/>
        <v/>
      </c>
      <c r="J128" s="172" t="str">
        <f t="shared" si="118"/>
        <v/>
      </c>
      <c r="K128" s="374" t="str">
        <f t="shared" si="119"/>
        <v/>
      </c>
      <c r="L128" s="508"/>
      <c r="M128" s="172" t="str">
        <f t="shared" ref="M128:M141" si="120">IFERROR(RANK(K128, K$127:K$141),"")</f>
        <v/>
      </c>
      <c r="N128" s="501"/>
      <c r="O128" s="501"/>
      <c r="P128" s="375"/>
      <c r="Q128" s="375"/>
      <c r="R128" s="377" t="str">
        <f t="shared" ref="R128:R141" si="121">IFERROR(Q128/P128,"")</f>
        <v/>
      </c>
      <c r="S128" s="375" t="str">
        <f t="shared" ref="S128:S141" si="122">IFERROR(RANK(R128, R$127:R$141),"")</f>
        <v/>
      </c>
      <c r="T128" s="500"/>
      <c r="U128" s="375"/>
      <c r="V128" s="375"/>
      <c r="W128" s="377" t="str">
        <f t="shared" ref="W128:W141" si="123">IFERROR(V128/U128,"")</f>
        <v/>
      </c>
      <c r="X128" s="375" t="str">
        <f t="shared" ref="X128:X141" si="124">IFERROR(RANK(W128, W$127:W$141),"")</f>
        <v/>
      </c>
      <c r="Y128" s="500"/>
      <c r="Z128" s="375"/>
      <c r="AA128" s="375"/>
      <c r="AB128" s="377" t="str">
        <f t="shared" ref="AB128:AB141" si="125">IFERROR(AA128/Z128,"")</f>
        <v/>
      </c>
      <c r="AC128" s="375" t="str">
        <f t="shared" ref="AC128:AC141" si="126">IFERROR(RANK(AB128, AB$127:AB$141),"")</f>
        <v/>
      </c>
      <c r="AD128" s="500"/>
      <c r="AE128" s="375"/>
      <c r="AF128" s="375"/>
      <c r="AG128" s="377" t="str">
        <f t="shared" ref="AG128:AG141" si="127">IFERROR(AF128/AE128,"")</f>
        <v/>
      </c>
      <c r="AH128" s="375" t="str">
        <f t="shared" ref="AH128:AH141" si="128">IFERROR(RANK(AG128, AG$127:AG$141),"")</f>
        <v/>
      </c>
      <c r="AI128" s="500"/>
      <c r="AJ128" s="375"/>
      <c r="AK128" s="375"/>
      <c r="AL128" s="377" t="str">
        <f t="shared" ref="AL128:AL141" si="129">IFERROR(AK128/AJ128,"")</f>
        <v/>
      </c>
      <c r="AM128" s="375" t="str">
        <f t="shared" ref="AM128:AM141" si="130">IFERROR(RANK(AL128, AL$127:AL$141),"")</f>
        <v/>
      </c>
      <c r="AN128" s="500"/>
      <c r="AO128" s="375"/>
      <c r="AP128" s="375"/>
      <c r="AQ128" s="377" t="str">
        <f t="shared" ref="AQ128:AQ141" si="131">IFERROR(AP128/AO128,"")</f>
        <v/>
      </c>
      <c r="AR128" s="375" t="str">
        <f t="shared" ref="AR128:AR141" si="132">IFERROR(RANK(AQ128, AQ$127:AQ$141),"")</f>
        <v/>
      </c>
      <c r="AS128" s="500"/>
      <c r="AT128" s="375"/>
      <c r="AU128" s="375"/>
      <c r="AV128" s="377" t="str">
        <f t="shared" ref="AV128:AV141" si="133">IFERROR(AU128/AT128,"")</f>
        <v/>
      </c>
      <c r="AW128" s="375" t="str">
        <f t="shared" ref="AW128:AW141" si="134">IFERROR(RANK(AV128, AV$127:AV$141),"")</f>
        <v/>
      </c>
      <c r="AX128" s="500"/>
    </row>
    <row r="129" spans="2:50" hidden="1" x14ac:dyDescent="0.2">
      <c r="B129" s="506"/>
      <c r="C129" s="375">
        <v>3</v>
      </c>
      <c r="D129" s="375"/>
      <c r="E129" s="375"/>
      <c r="F129" s="375"/>
      <c r="G129" s="377"/>
      <c r="H129" s="500"/>
      <c r="I129" s="172" t="str">
        <f t="shared" si="117"/>
        <v/>
      </c>
      <c r="J129" s="172" t="str">
        <f t="shared" si="118"/>
        <v/>
      </c>
      <c r="K129" s="374" t="str">
        <f t="shared" si="119"/>
        <v/>
      </c>
      <c r="L129" s="508"/>
      <c r="M129" s="172" t="str">
        <f t="shared" si="120"/>
        <v/>
      </c>
      <c r="N129" s="501"/>
      <c r="O129" s="501"/>
      <c r="P129" s="375"/>
      <c r="Q129" s="375"/>
      <c r="R129" s="377" t="str">
        <f t="shared" si="121"/>
        <v/>
      </c>
      <c r="S129" s="375" t="str">
        <f t="shared" si="122"/>
        <v/>
      </c>
      <c r="T129" s="500"/>
      <c r="U129" s="375"/>
      <c r="V129" s="375"/>
      <c r="W129" s="377" t="str">
        <f t="shared" si="123"/>
        <v/>
      </c>
      <c r="X129" s="375" t="str">
        <f t="shared" si="124"/>
        <v/>
      </c>
      <c r="Y129" s="500"/>
      <c r="Z129" s="375"/>
      <c r="AA129" s="375"/>
      <c r="AB129" s="377" t="str">
        <f t="shared" si="125"/>
        <v/>
      </c>
      <c r="AC129" s="375" t="str">
        <f t="shared" si="126"/>
        <v/>
      </c>
      <c r="AD129" s="500"/>
      <c r="AE129" s="375"/>
      <c r="AF129" s="375"/>
      <c r="AG129" s="377" t="str">
        <f t="shared" si="127"/>
        <v/>
      </c>
      <c r="AH129" s="375" t="str">
        <f t="shared" si="128"/>
        <v/>
      </c>
      <c r="AI129" s="500"/>
      <c r="AJ129" s="375"/>
      <c r="AK129" s="375"/>
      <c r="AL129" s="377" t="str">
        <f t="shared" si="129"/>
        <v/>
      </c>
      <c r="AM129" s="375" t="str">
        <f t="shared" si="130"/>
        <v/>
      </c>
      <c r="AN129" s="500"/>
      <c r="AO129" s="375"/>
      <c r="AP129" s="375"/>
      <c r="AQ129" s="377" t="str">
        <f t="shared" si="131"/>
        <v/>
      </c>
      <c r="AR129" s="375" t="str">
        <f t="shared" si="132"/>
        <v/>
      </c>
      <c r="AS129" s="500"/>
      <c r="AT129" s="375"/>
      <c r="AU129" s="375"/>
      <c r="AV129" s="377" t="str">
        <f t="shared" si="133"/>
        <v/>
      </c>
      <c r="AW129" s="375" t="str">
        <f t="shared" si="134"/>
        <v/>
      </c>
      <c r="AX129" s="500"/>
    </row>
    <row r="130" spans="2:50" hidden="1" x14ac:dyDescent="0.2">
      <c r="B130" s="506"/>
      <c r="C130" s="375">
        <v>4</v>
      </c>
      <c r="D130" s="375"/>
      <c r="E130" s="375"/>
      <c r="F130" s="375"/>
      <c r="G130" s="377"/>
      <c r="H130" s="500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374" t="str">
        <f>IFERROR(AVERAGE(R130,W130,AB130,AG130,AL130,AQ130,AV130),"")</f>
        <v/>
      </c>
      <c r="L130" s="508"/>
      <c r="M130" s="172" t="str">
        <f t="shared" si="120"/>
        <v/>
      </c>
      <c r="N130" s="501"/>
      <c r="O130" s="501"/>
      <c r="P130" s="375"/>
      <c r="Q130" s="375"/>
      <c r="R130" s="377" t="str">
        <f t="shared" si="121"/>
        <v/>
      </c>
      <c r="S130" s="375" t="str">
        <f t="shared" si="122"/>
        <v/>
      </c>
      <c r="T130" s="500"/>
      <c r="U130" s="375"/>
      <c r="V130" s="375"/>
      <c r="W130" s="377" t="str">
        <f t="shared" si="123"/>
        <v/>
      </c>
      <c r="X130" s="375" t="str">
        <f t="shared" si="124"/>
        <v/>
      </c>
      <c r="Y130" s="500"/>
      <c r="Z130" s="375"/>
      <c r="AA130" s="375"/>
      <c r="AB130" s="377" t="str">
        <f t="shared" si="125"/>
        <v/>
      </c>
      <c r="AC130" s="375" t="str">
        <f t="shared" si="126"/>
        <v/>
      </c>
      <c r="AD130" s="500"/>
      <c r="AE130" s="375"/>
      <c r="AF130" s="375"/>
      <c r="AG130" s="377" t="str">
        <f t="shared" si="127"/>
        <v/>
      </c>
      <c r="AH130" s="375" t="str">
        <f t="shared" si="128"/>
        <v/>
      </c>
      <c r="AI130" s="500"/>
      <c r="AJ130" s="375"/>
      <c r="AK130" s="375"/>
      <c r="AL130" s="377" t="str">
        <f t="shared" si="129"/>
        <v/>
      </c>
      <c r="AM130" s="375" t="str">
        <f t="shared" si="130"/>
        <v/>
      </c>
      <c r="AN130" s="500"/>
      <c r="AO130" s="375"/>
      <c r="AP130" s="375"/>
      <c r="AQ130" s="377" t="str">
        <f t="shared" si="131"/>
        <v/>
      </c>
      <c r="AR130" s="375" t="str">
        <f t="shared" si="132"/>
        <v/>
      </c>
      <c r="AS130" s="500"/>
      <c r="AT130" s="375"/>
      <c r="AU130" s="375"/>
      <c r="AV130" s="377" t="str">
        <f t="shared" si="133"/>
        <v/>
      </c>
      <c r="AW130" s="375" t="str">
        <f t="shared" si="134"/>
        <v/>
      </c>
      <c r="AX130" s="500"/>
    </row>
    <row r="131" spans="2:50" hidden="1" x14ac:dyDescent="0.2">
      <c r="B131" s="506"/>
      <c r="C131" s="375">
        <v>5</v>
      </c>
      <c r="D131" s="375"/>
      <c r="E131" s="375"/>
      <c r="F131" s="375"/>
      <c r="G131" s="377"/>
      <c r="H131" s="500"/>
      <c r="I131" s="172" t="str">
        <f t="shared" ref="I131:I141" si="135">IFERROR(AVERAGE(P131,U131,Z131,AE131,AJ131,AO131,AT131),"")</f>
        <v/>
      </c>
      <c r="J131" s="172" t="str">
        <f t="shared" ref="J131:J141" si="136">IFERROR(AVERAGE(Q131,V131,AA131,AF131,AK131,AP131,AU131),"")</f>
        <v/>
      </c>
      <c r="K131" s="374" t="str">
        <f t="shared" ref="K131:K141" si="137">IFERROR(AVERAGE(R131,W131,AB131,AG131,AL131,AQ131,AV131),"")</f>
        <v/>
      </c>
      <c r="L131" s="508"/>
      <c r="M131" s="172" t="str">
        <f t="shared" si="120"/>
        <v/>
      </c>
      <c r="N131" s="501"/>
      <c r="O131" s="501"/>
      <c r="P131" s="375"/>
      <c r="Q131" s="375"/>
      <c r="R131" s="377" t="str">
        <f t="shared" si="121"/>
        <v/>
      </c>
      <c r="S131" s="375" t="str">
        <f t="shared" si="122"/>
        <v/>
      </c>
      <c r="T131" s="500"/>
      <c r="U131" s="375"/>
      <c r="V131" s="375"/>
      <c r="W131" s="377" t="str">
        <f t="shared" si="123"/>
        <v/>
      </c>
      <c r="X131" s="375" t="str">
        <f t="shared" si="124"/>
        <v/>
      </c>
      <c r="Y131" s="500"/>
      <c r="Z131" s="375"/>
      <c r="AA131" s="375"/>
      <c r="AB131" s="377" t="str">
        <f t="shared" si="125"/>
        <v/>
      </c>
      <c r="AC131" s="375" t="str">
        <f t="shared" si="126"/>
        <v/>
      </c>
      <c r="AD131" s="500"/>
      <c r="AE131" s="375"/>
      <c r="AF131" s="375"/>
      <c r="AG131" s="377" t="str">
        <f t="shared" si="127"/>
        <v/>
      </c>
      <c r="AH131" s="375" t="str">
        <f t="shared" si="128"/>
        <v/>
      </c>
      <c r="AI131" s="500"/>
      <c r="AJ131" s="375"/>
      <c r="AK131" s="375"/>
      <c r="AL131" s="377" t="str">
        <f t="shared" si="129"/>
        <v/>
      </c>
      <c r="AM131" s="375" t="str">
        <f t="shared" si="130"/>
        <v/>
      </c>
      <c r="AN131" s="500"/>
      <c r="AO131" s="375"/>
      <c r="AP131" s="375"/>
      <c r="AQ131" s="377" t="str">
        <f t="shared" si="131"/>
        <v/>
      </c>
      <c r="AR131" s="375" t="str">
        <f t="shared" si="132"/>
        <v/>
      </c>
      <c r="AS131" s="500"/>
      <c r="AT131" s="375"/>
      <c r="AU131" s="375"/>
      <c r="AV131" s="377" t="str">
        <f t="shared" si="133"/>
        <v/>
      </c>
      <c r="AW131" s="375" t="str">
        <f t="shared" si="134"/>
        <v/>
      </c>
      <c r="AX131" s="500"/>
    </row>
    <row r="132" spans="2:50" hidden="1" x14ac:dyDescent="0.2">
      <c r="B132" s="506"/>
      <c r="C132" s="375">
        <v>6</v>
      </c>
      <c r="D132" s="375"/>
      <c r="E132" s="375"/>
      <c r="F132" s="375"/>
      <c r="G132" s="377"/>
      <c r="H132" s="500"/>
      <c r="I132" s="172" t="str">
        <f t="shared" si="135"/>
        <v/>
      </c>
      <c r="J132" s="172" t="str">
        <f t="shared" si="136"/>
        <v/>
      </c>
      <c r="K132" s="374" t="str">
        <f t="shared" si="137"/>
        <v/>
      </c>
      <c r="L132" s="508"/>
      <c r="M132" s="172" t="str">
        <f t="shared" si="120"/>
        <v/>
      </c>
      <c r="N132" s="501"/>
      <c r="O132" s="501"/>
      <c r="P132" s="375"/>
      <c r="Q132" s="375"/>
      <c r="R132" s="377" t="str">
        <f t="shared" si="121"/>
        <v/>
      </c>
      <c r="S132" s="375" t="str">
        <f t="shared" si="122"/>
        <v/>
      </c>
      <c r="T132" s="500"/>
      <c r="U132" s="375"/>
      <c r="V132" s="375"/>
      <c r="W132" s="377" t="str">
        <f t="shared" si="123"/>
        <v/>
      </c>
      <c r="X132" s="375" t="str">
        <f t="shared" si="124"/>
        <v/>
      </c>
      <c r="Y132" s="500"/>
      <c r="Z132" s="375"/>
      <c r="AA132" s="375"/>
      <c r="AB132" s="377" t="str">
        <f t="shared" si="125"/>
        <v/>
      </c>
      <c r="AC132" s="375" t="str">
        <f t="shared" si="126"/>
        <v/>
      </c>
      <c r="AD132" s="500"/>
      <c r="AE132" s="375"/>
      <c r="AF132" s="375"/>
      <c r="AG132" s="377" t="str">
        <f t="shared" si="127"/>
        <v/>
      </c>
      <c r="AH132" s="375" t="str">
        <f t="shared" si="128"/>
        <v/>
      </c>
      <c r="AI132" s="500"/>
      <c r="AJ132" s="375"/>
      <c r="AK132" s="375"/>
      <c r="AL132" s="377" t="str">
        <f t="shared" si="129"/>
        <v/>
      </c>
      <c r="AM132" s="375" t="str">
        <f t="shared" si="130"/>
        <v/>
      </c>
      <c r="AN132" s="500"/>
      <c r="AO132" s="375"/>
      <c r="AP132" s="375"/>
      <c r="AQ132" s="377" t="str">
        <f t="shared" si="131"/>
        <v/>
      </c>
      <c r="AR132" s="375" t="str">
        <f t="shared" si="132"/>
        <v/>
      </c>
      <c r="AS132" s="500"/>
      <c r="AT132" s="375"/>
      <c r="AU132" s="375"/>
      <c r="AV132" s="377" t="str">
        <f t="shared" si="133"/>
        <v/>
      </c>
      <c r="AW132" s="375" t="str">
        <f t="shared" si="134"/>
        <v/>
      </c>
      <c r="AX132" s="500"/>
    </row>
    <row r="133" spans="2:50" hidden="1" x14ac:dyDescent="0.2">
      <c r="B133" s="506"/>
      <c r="C133" s="375">
        <v>7</v>
      </c>
      <c r="D133" s="375"/>
      <c r="E133" s="375"/>
      <c r="F133" s="375"/>
      <c r="G133" s="377"/>
      <c r="H133" s="500"/>
      <c r="I133" s="172" t="str">
        <f t="shared" si="135"/>
        <v/>
      </c>
      <c r="J133" s="172" t="str">
        <f t="shared" si="136"/>
        <v/>
      </c>
      <c r="K133" s="374" t="str">
        <f t="shared" si="137"/>
        <v/>
      </c>
      <c r="L133" s="508"/>
      <c r="M133" s="172" t="str">
        <f t="shared" si="120"/>
        <v/>
      </c>
      <c r="N133" s="501"/>
      <c r="O133" s="501"/>
      <c r="P133" s="375"/>
      <c r="Q133" s="375"/>
      <c r="R133" s="377" t="str">
        <f t="shared" si="121"/>
        <v/>
      </c>
      <c r="S133" s="375" t="str">
        <f t="shared" si="122"/>
        <v/>
      </c>
      <c r="T133" s="500"/>
      <c r="U133" s="375"/>
      <c r="V133" s="375"/>
      <c r="W133" s="377" t="str">
        <f t="shared" si="123"/>
        <v/>
      </c>
      <c r="X133" s="375" t="str">
        <f t="shared" si="124"/>
        <v/>
      </c>
      <c r="Y133" s="500"/>
      <c r="Z133" s="375"/>
      <c r="AA133" s="375"/>
      <c r="AB133" s="377" t="str">
        <f t="shared" si="125"/>
        <v/>
      </c>
      <c r="AC133" s="375" t="str">
        <f t="shared" si="126"/>
        <v/>
      </c>
      <c r="AD133" s="500"/>
      <c r="AE133" s="375"/>
      <c r="AF133" s="375"/>
      <c r="AG133" s="377" t="str">
        <f t="shared" si="127"/>
        <v/>
      </c>
      <c r="AH133" s="375" t="str">
        <f t="shared" si="128"/>
        <v/>
      </c>
      <c r="AI133" s="500"/>
      <c r="AJ133" s="375"/>
      <c r="AK133" s="375"/>
      <c r="AL133" s="377" t="str">
        <f t="shared" si="129"/>
        <v/>
      </c>
      <c r="AM133" s="375" t="str">
        <f t="shared" si="130"/>
        <v/>
      </c>
      <c r="AN133" s="500"/>
      <c r="AO133" s="375"/>
      <c r="AP133" s="375"/>
      <c r="AQ133" s="377" t="str">
        <f t="shared" si="131"/>
        <v/>
      </c>
      <c r="AR133" s="375" t="str">
        <f t="shared" si="132"/>
        <v/>
      </c>
      <c r="AS133" s="500"/>
      <c r="AT133" s="375"/>
      <c r="AU133" s="375"/>
      <c r="AV133" s="377" t="str">
        <f t="shared" si="133"/>
        <v/>
      </c>
      <c r="AW133" s="375" t="str">
        <f t="shared" si="134"/>
        <v/>
      </c>
      <c r="AX133" s="500"/>
    </row>
    <row r="134" spans="2:50" hidden="1" x14ac:dyDescent="0.2">
      <c r="B134" s="506"/>
      <c r="C134" s="375">
        <v>8</v>
      </c>
      <c r="D134" s="375"/>
      <c r="E134" s="375"/>
      <c r="F134" s="375"/>
      <c r="G134" s="377"/>
      <c r="H134" s="500"/>
      <c r="I134" s="172" t="str">
        <f t="shared" si="135"/>
        <v/>
      </c>
      <c r="J134" s="172" t="str">
        <f t="shared" si="136"/>
        <v/>
      </c>
      <c r="K134" s="374" t="str">
        <f t="shared" si="137"/>
        <v/>
      </c>
      <c r="L134" s="508"/>
      <c r="M134" s="172" t="str">
        <f t="shared" si="120"/>
        <v/>
      </c>
      <c r="N134" s="501"/>
      <c r="O134" s="501"/>
      <c r="P134" s="375"/>
      <c r="Q134" s="375"/>
      <c r="R134" s="377" t="str">
        <f t="shared" si="121"/>
        <v/>
      </c>
      <c r="S134" s="375" t="str">
        <f t="shared" si="122"/>
        <v/>
      </c>
      <c r="T134" s="500"/>
      <c r="U134" s="375"/>
      <c r="V134" s="375"/>
      <c r="W134" s="377" t="str">
        <f t="shared" si="123"/>
        <v/>
      </c>
      <c r="X134" s="375" t="str">
        <f t="shared" si="124"/>
        <v/>
      </c>
      <c r="Y134" s="500"/>
      <c r="Z134" s="375"/>
      <c r="AA134" s="375"/>
      <c r="AB134" s="377" t="str">
        <f t="shared" si="125"/>
        <v/>
      </c>
      <c r="AC134" s="375" t="str">
        <f t="shared" si="126"/>
        <v/>
      </c>
      <c r="AD134" s="500"/>
      <c r="AE134" s="375"/>
      <c r="AF134" s="375"/>
      <c r="AG134" s="377" t="str">
        <f t="shared" si="127"/>
        <v/>
      </c>
      <c r="AH134" s="375" t="str">
        <f t="shared" si="128"/>
        <v/>
      </c>
      <c r="AI134" s="500"/>
      <c r="AJ134" s="375"/>
      <c r="AK134" s="375"/>
      <c r="AL134" s="377" t="str">
        <f t="shared" si="129"/>
        <v/>
      </c>
      <c r="AM134" s="375" t="str">
        <f t="shared" si="130"/>
        <v/>
      </c>
      <c r="AN134" s="500"/>
      <c r="AO134" s="375"/>
      <c r="AP134" s="375"/>
      <c r="AQ134" s="377" t="str">
        <f t="shared" si="131"/>
        <v/>
      </c>
      <c r="AR134" s="375" t="str">
        <f t="shared" si="132"/>
        <v/>
      </c>
      <c r="AS134" s="500"/>
      <c r="AT134" s="375"/>
      <c r="AU134" s="375"/>
      <c r="AV134" s="377" t="str">
        <f t="shared" si="133"/>
        <v/>
      </c>
      <c r="AW134" s="375" t="str">
        <f t="shared" si="134"/>
        <v/>
      </c>
      <c r="AX134" s="500"/>
    </row>
    <row r="135" spans="2:50" hidden="1" x14ac:dyDescent="0.2">
      <c r="B135" s="506"/>
      <c r="C135" s="375">
        <v>9</v>
      </c>
      <c r="D135" s="375"/>
      <c r="E135" s="375"/>
      <c r="F135" s="375"/>
      <c r="G135" s="377"/>
      <c r="H135" s="500"/>
      <c r="I135" s="172" t="str">
        <f t="shared" si="135"/>
        <v/>
      </c>
      <c r="J135" s="172" t="str">
        <f t="shared" si="136"/>
        <v/>
      </c>
      <c r="K135" s="374" t="str">
        <f t="shared" si="137"/>
        <v/>
      </c>
      <c r="L135" s="508"/>
      <c r="M135" s="172" t="str">
        <f t="shared" si="120"/>
        <v/>
      </c>
      <c r="N135" s="501"/>
      <c r="O135" s="501"/>
      <c r="P135" s="375"/>
      <c r="Q135" s="375"/>
      <c r="R135" s="377" t="str">
        <f t="shared" si="121"/>
        <v/>
      </c>
      <c r="S135" s="375" t="str">
        <f t="shared" si="122"/>
        <v/>
      </c>
      <c r="T135" s="500"/>
      <c r="U135" s="375"/>
      <c r="V135" s="375"/>
      <c r="W135" s="377" t="str">
        <f t="shared" si="123"/>
        <v/>
      </c>
      <c r="X135" s="375" t="str">
        <f t="shared" si="124"/>
        <v/>
      </c>
      <c r="Y135" s="500"/>
      <c r="Z135" s="375"/>
      <c r="AA135" s="375"/>
      <c r="AB135" s="377" t="str">
        <f t="shared" si="125"/>
        <v/>
      </c>
      <c r="AC135" s="375" t="str">
        <f t="shared" si="126"/>
        <v/>
      </c>
      <c r="AD135" s="500"/>
      <c r="AE135" s="375"/>
      <c r="AF135" s="375"/>
      <c r="AG135" s="377" t="str">
        <f t="shared" si="127"/>
        <v/>
      </c>
      <c r="AH135" s="375" t="str">
        <f t="shared" si="128"/>
        <v/>
      </c>
      <c r="AI135" s="500"/>
      <c r="AJ135" s="375"/>
      <c r="AK135" s="375"/>
      <c r="AL135" s="377" t="str">
        <f t="shared" si="129"/>
        <v/>
      </c>
      <c r="AM135" s="375" t="str">
        <f t="shared" si="130"/>
        <v/>
      </c>
      <c r="AN135" s="500"/>
      <c r="AO135" s="375"/>
      <c r="AP135" s="375"/>
      <c r="AQ135" s="377" t="str">
        <f t="shared" si="131"/>
        <v/>
      </c>
      <c r="AR135" s="375" t="str">
        <f t="shared" si="132"/>
        <v/>
      </c>
      <c r="AS135" s="500"/>
      <c r="AT135" s="375"/>
      <c r="AU135" s="375"/>
      <c r="AV135" s="377" t="str">
        <f t="shared" si="133"/>
        <v/>
      </c>
      <c r="AW135" s="375" t="str">
        <f t="shared" si="134"/>
        <v/>
      </c>
      <c r="AX135" s="500"/>
    </row>
    <row r="136" spans="2:50" hidden="1" x14ac:dyDescent="0.2">
      <c r="B136" s="506"/>
      <c r="C136" s="375">
        <v>10</v>
      </c>
      <c r="D136" s="375"/>
      <c r="E136" s="375"/>
      <c r="F136" s="375"/>
      <c r="G136" s="377"/>
      <c r="H136" s="500"/>
      <c r="I136" s="172" t="str">
        <f t="shared" si="135"/>
        <v/>
      </c>
      <c r="J136" s="172" t="str">
        <f t="shared" si="136"/>
        <v/>
      </c>
      <c r="K136" s="374" t="str">
        <f t="shared" si="137"/>
        <v/>
      </c>
      <c r="L136" s="508"/>
      <c r="M136" s="172" t="str">
        <f t="shared" si="120"/>
        <v/>
      </c>
      <c r="N136" s="501"/>
      <c r="O136" s="501"/>
      <c r="P136" s="375"/>
      <c r="Q136" s="375"/>
      <c r="R136" s="377" t="str">
        <f t="shared" si="121"/>
        <v/>
      </c>
      <c r="S136" s="375" t="str">
        <f t="shared" si="122"/>
        <v/>
      </c>
      <c r="T136" s="500"/>
      <c r="U136" s="375"/>
      <c r="V136" s="375"/>
      <c r="W136" s="377" t="str">
        <f t="shared" si="123"/>
        <v/>
      </c>
      <c r="X136" s="375" t="str">
        <f t="shared" si="124"/>
        <v/>
      </c>
      <c r="Y136" s="500"/>
      <c r="Z136" s="375"/>
      <c r="AA136" s="375"/>
      <c r="AB136" s="377" t="str">
        <f t="shared" si="125"/>
        <v/>
      </c>
      <c r="AC136" s="375" t="str">
        <f t="shared" si="126"/>
        <v/>
      </c>
      <c r="AD136" s="500"/>
      <c r="AE136" s="375"/>
      <c r="AF136" s="375"/>
      <c r="AG136" s="377" t="str">
        <f t="shared" si="127"/>
        <v/>
      </c>
      <c r="AH136" s="375" t="str">
        <f t="shared" si="128"/>
        <v/>
      </c>
      <c r="AI136" s="500"/>
      <c r="AJ136" s="375"/>
      <c r="AK136" s="375"/>
      <c r="AL136" s="377" t="str">
        <f t="shared" si="129"/>
        <v/>
      </c>
      <c r="AM136" s="375" t="str">
        <f t="shared" si="130"/>
        <v/>
      </c>
      <c r="AN136" s="500"/>
      <c r="AO136" s="375"/>
      <c r="AP136" s="375"/>
      <c r="AQ136" s="377" t="str">
        <f t="shared" si="131"/>
        <v/>
      </c>
      <c r="AR136" s="375" t="str">
        <f t="shared" si="132"/>
        <v/>
      </c>
      <c r="AS136" s="500"/>
      <c r="AT136" s="375"/>
      <c r="AU136" s="375"/>
      <c r="AV136" s="377" t="str">
        <f t="shared" si="133"/>
        <v/>
      </c>
      <c r="AW136" s="375" t="str">
        <f t="shared" si="134"/>
        <v/>
      </c>
      <c r="AX136" s="500"/>
    </row>
    <row r="137" spans="2:50" hidden="1" x14ac:dyDescent="0.2">
      <c r="B137" s="506"/>
      <c r="C137" s="375">
        <v>11</v>
      </c>
      <c r="D137" s="375"/>
      <c r="E137" s="375"/>
      <c r="F137" s="375"/>
      <c r="G137" s="377"/>
      <c r="H137" s="500"/>
      <c r="I137" s="172" t="str">
        <f t="shared" si="135"/>
        <v/>
      </c>
      <c r="J137" s="172" t="str">
        <f t="shared" si="136"/>
        <v/>
      </c>
      <c r="K137" s="374" t="str">
        <f t="shared" si="137"/>
        <v/>
      </c>
      <c r="L137" s="508"/>
      <c r="M137" s="172" t="str">
        <f t="shared" si="120"/>
        <v/>
      </c>
      <c r="N137" s="501"/>
      <c r="O137" s="501"/>
      <c r="P137" s="375"/>
      <c r="Q137" s="375"/>
      <c r="R137" s="377" t="str">
        <f t="shared" si="121"/>
        <v/>
      </c>
      <c r="S137" s="375" t="str">
        <f t="shared" si="122"/>
        <v/>
      </c>
      <c r="T137" s="500"/>
      <c r="U137" s="375"/>
      <c r="V137" s="375"/>
      <c r="W137" s="377" t="str">
        <f t="shared" si="123"/>
        <v/>
      </c>
      <c r="X137" s="375" t="str">
        <f t="shared" si="124"/>
        <v/>
      </c>
      <c r="Y137" s="500"/>
      <c r="Z137" s="375"/>
      <c r="AA137" s="375"/>
      <c r="AB137" s="377" t="str">
        <f t="shared" si="125"/>
        <v/>
      </c>
      <c r="AC137" s="375" t="str">
        <f t="shared" si="126"/>
        <v/>
      </c>
      <c r="AD137" s="500"/>
      <c r="AE137" s="375"/>
      <c r="AF137" s="375"/>
      <c r="AG137" s="377" t="str">
        <f t="shared" si="127"/>
        <v/>
      </c>
      <c r="AH137" s="375" t="str">
        <f t="shared" si="128"/>
        <v/>
      </c>
      <c r="AI137" s="500"/>
      <c r="AJ137" s="375"/>
      <c r="AK137" s="375"/>
      <c r="AL137" s="377" t="str">
        <f t="shared" si="129"/>
        <v/>
      </c>
      <c r="AM137" s="375" t="str">
        <f t="shared" si="130"/>
        <v/>
      </c>
      <c r="AN137" s="500"/>
      <c r="AO137" s="375"/>
      <c r="AP137" s="375"/>
      <c r="AQ137" s="377" t="str">
        <f t="shared" si="131"/>
        <v/>
      </c>
      <c r="AR137" s="375" t="str">
        <f t="shared" si="132"/>
        <v/>
      </c>
      <c r="AS137" s="500"/>
      <c r="AT137" s="375"/>
      <c r="AU137" s="375"/>
      <c r="AV137" s="377" t="str">
        <f t="shared" si="133"/>
        <v/>
      </c>
      <c r="AW137" s="375" t="str">
        <f t="shared" si="134"/>
        <v/>
      </c>
      <c r="AX137" s="500"/>
    </row>
    <row r="138" spans="2:50" hidden="1" x14ac:dyDescent="0.2">
      <c r="B138" s="506"/>
      <c r="C138" s="375">
        <v>12</v>
      </c>
      <c r="D138" s="375"/>
      <c r="E138" s="375"/>
      <c r="F138" s="375"/>
      <c r="G138" s="377"/>
      <c r="H138" s="500"/>
      <c r="I138" s="172" t="str">
        <f t="shared" si="135"/>
        <v/>
      </c>
      <c r="J138" s="172" t="str">
        <f t="shared" si="136"/>
        <v/>
      </c>
      <c r="K138" s="374" t="str">
        <f t="shared" si="137"/>
        <v/>
      </c>
      <c r="L138" s="508"/>
      <c r="M138" s="172" t="str">
        <f t="shared" si="120"/>
        <v/>
      </c>
      <c r="N138" s="501"/>
      <c r="O138" s="501"/>
      <c r="P138" s="375"/>
      <c r="Q138" s="375"/>
      <c r="R138" s="377" t="str">
        <f t="shared" si="121"/>
        <v/>
      </c>
      <c r="S138" s="375" t="str">
        <f t="shared" si="122"/>
        <v/>
      </c>
      <c r="T138" s="500"/>
      <c r="U138" s="375"/>
      <c r="V138" s="375"/>
      <c r="W138" s="377" t="str">
        <f t="shared" si="123"/>
        <v/>
      </c>
      <c r="X138" s="375" t="str">
        <f t="shared" si="124"/>
        <v/>
      </c>
      <c r="Y138" s="500"/>
      <c r="Z138" s="375"/>
      <c r="AA138" s="375"/>
      <c r="AB138" s="377" t="str">
        <f t="shared" si="125"/>
        <v/>
      </c>
      <c r="AC138" s="375" t="str">
        <f t="shared" si="126"/>
        <v/>
      </c>
      <c r="AD138" s="500"/>
      <c r="AE138" s="375"/>
      <c r="AF138" s="375"/>
      <c r="AG138" s="377" t="str">
        <f t="shared" si="127"/>
        <v/>
      </c>
      <c r="AH138" s="375" t="str">
        <f t="shared" si="128"/>
        <v/>
      </c>
      <c r="AI138" s="500"/>
      <c r="AJ138" s="375"/>
      <c r="AK138" s="375"/>
      <c r="AL138" s="377" t="str">
        <f t="shared" si="129"/>
        <v/>
      </c>
      <c r="AM138" s="375" t="str">
        <f t="shared" si="130"/>
        <v/>
      </c>
      <c r="AN138" s="500"/>
      <c r="AO138" s="375"/>
      <c r="AP138" s="375"/>
      <c r="AQ138" s="377" t="str">
        <f t="shared" si="131"/>
        <v/>
      </c>
      <c r="AR138" s="375" t="str">
        <f t="shared" si="132"/>
        <v/>
      </c>
      <c r="AS138" s="500"/>
      <c r="AT138" s="375"/>
      <c r="AU138" s="375"/>
      <c r="AV138" s="377" t="str">
        <f t="shared" si="133"/>
        <v/>
      </c>
      <c r="AW138" s="375" t="str">
        <f t="shared" si="134"/>
        <v/>
      </c>
      <c r="AX138" s="500"/>
    </row>
    <row r="139" spans="2:50" hidden="1" x14ac:dyDescent="0.2">
      <c r="B139" s="506"/>
      <c r="C139" s="375">
        <v>13</v>
      </c>
      <c r="D139" s="375"/>
      <c r="E139" s="375"/>
      <c r="F139" s="375"/>
      <c r="G139" s="377"/>
      <c r="H139" s="500"/>
      <c r="I139" s="172" t="str">
        <f t="shared" si="135"/>
        <v/>
      </c>
      <c r="J139" s="172" t="str">
        <f t="shared" si="136"/>
        <v/>
      </c>
      <c r="K139" s="374" t="str">
        <f t="shared" si="137"/>
        <v/>
      </c>
      <c r="L139" s="508"/>
      <c r="M139" s="172" t="str">
        <f t="shared" si="120"/>
        <v/>
      </c>
      <c r="N139" s="501"/>
      <c r="O139" s="501"/>
      <c r="P139" s="375"/>
      <c r="Q139" s="375"/>
      <c r="R139" s="377" t="str">
        <f t="shared" si="121"/>
        <v/>
      </c>
      <c r="S139" s="375" t="str">
        <f t="shared" si="122"/>
        <v/>
      </c>
      <c r="T139" s="500"/>
      <c r="U139" s="375"/>
      <c r="V139" s="375"/>
      <c r="W139" s="377" t="str">
        <f t="shared" si="123"/>
        <v/>
      </c>
      <c r="X139" s="375" t="str">
        <f t="shared" si="124"/>
        <v/>
      </c>
      <c r="Y139" s="500"/>
      <c r="Z139" s="375"/>
      <c r="AA139" s="375"/>
      <c r="AB139" s="377" t="str">
        <f t="shared" si="125"/>
        <v/>
      </c>
      <c r="AC139" s="375" t="str">
        <f t="shared" si="126"/>
        <v/>
      </c>
      <c r="AD139" s="500"/>
      <c r="AE139" s="375"/>
      <c r="AF139" s="375"/>
      <c r="AG139" s="377" t="str">
        <f t="shared" si="127"/>
        <v/>
      </c>
      <c r="AH139" s="375" t="str">
        <f t="shared" si="128"/>
        <v/>
      </c>
      <c r="AI139" s="500"/>
      <c r="AJ139" s="375"/>
      <c r="AK139" s="375"/>
      <c r="AL139" s="377" t="str">
        <f t="shared" si="129"/>
        <v/>
      </c>
      <c r="AM139" s="375" t="str">
        <f t="shared" si="130"/>
        <v/>
      </c>
      <c r="AN139" s="500"/>
      <c r="AO139" s="375"/>
      <c r="AP139" s="375"/>
      <c r="AQ139" s="377" t="str">
        <f t="shared" si="131"/>
        <v/>
      </c>
      <c r="AR139" s="375" t="str">
        <f t="shared" si="132"/>
        <v/>
      </c>
      <c r="AS139" s="500"/>
      <c r="AT139" s="375"/>
      <c r="AU139" s="375"/>
      <c r="AV139" s="377" t="str">
        <f t="shared" si="133"/>
        <v/>
      </c>
      <c r="AW139" s="375" t="str">
        <f t="shared" si="134"/>
        <v/>
      </c>
      <c r="AX139" s="500"/>
    </row>
    <row r="140" spans="2:50" hidden="1" x14ac:dyDescent="0.2">
      <c r="B140" s="506"/>
      <c r="C140" s="375">
        <v>14</v>
      </c>
      <c r="D140" s="375"/>
      <c r="E140" s="375"/>
      <c r="F140" s="375"/>
      <c r="G140" s="377"/>
      <c r="H140" s="500"/>
      <c r="I140" s="172" t="str">
        <f t="shared" si="135"/>
        <v/>
      </c>
      <c r="J140" s="172" t="str">
        <f t="shared" si="136"/>
        <v/>
      </c>
      <c r="K140" s="374" t="str">
        <f t="shared" si="137"/>
        <v/>
      </c>
      <c r="L140" s="508"/>
      <c r="M140" s="172" t="str">
        <f t="shared" si="120"/>
        <v/>
      </c>
      <c r="N140" s="501"/>
      <c r="O140" s="501"/>
      <c r="P140" s="375"/>
      <c r="Q140" s="375"/>
      <c r="R140" s="377" t="str">
        <f t="shared" si="121"/>
        <v/>
      </c>
      <c r="S140" s="375" t="str">
        <f t="shared" si="122"/>
        <v/>
      </c>
      <c r="T140" s="500"/>
      <c r="U140" s="375"/>
      <c r="V140" s="375"/>
      <c r="W140" s="377" t="str">
        <f t="shared" si="123"/>
        <v/>
      </c>
      <c r="X140" s="375" t="str">
        <f t="shared" si="124"/>
        <v/>
      </c>
      <c r="Y140" s="500"/>
      <c r="Z140" s="375"/>
      <c r="AA140" s="375"/>
      <c r="AB140" s="377" t="str">
        <f t="shared" si="125"/>
        <v/>
      </c>
      <c r="AC140" s="375" t="str">
        <f t="shared" si="126"/>
        <v/>
      </c>
      <c r="AD140" s="500"/>
      <c r="AE140" s="375"/>
      <c r="AF140" s="375"/>
      <c r="AG140" s="377" t="str">
        <f t="shared" si="127"/>
        <v/>
      </c>
      <c r="AH140" s="375" t="str">
        <f t="shared" si="128"/>
        <v/>
      </c>
      <c r="AI140" s="500"/>
      <c r="AJ140" s="375"/>
      <c r="AK140" s="375"/>
      <c r="AL140" s="377" t="str">
        <f t="shared" si="129"/>
        <v/>
      </c>
      <c r="AM140" s="375" t="str">
        <f t="shared" si="130"/>
        <v/>
      </c>
      <c r="AN140" s="500"/>
      <c r="AO140" s="375"/>
      <c r="AP140" s="375"/>
      <c r="AQ140" s="377" t="str">
        <f t="shared" si="131"/>
        <v/>
      </c>
      <c r="AR140" s="375" t="str">
        <f t="shared" si="132"/>
        <v/>
      </c>
      <c r="AS140" s="500"/>
      <c r="AT140" s="375"/>
      <c r="AU140" s="375"/>
      <c r="AV140" s="377" t="str">
        <f t="shared" si="133"/>
        <v/>
      </c>
      <c r="AW140" s="375" t="str">
        <f t="shared" si="134"/>
        <v/>
      </c>
      <c r="AX140" s="500"/>
    </row>
    <row r="141" spans="2:50" hidden="1" x14ac:dyDescent="0.2">
      <c r="B141" s="506"/>
      <c r="C141" s="375">
        <v>15</v>
      </c>
      <c r="D141" s="375"/>
      <c r="E141" s="375"/>
      <c r="F141" s="375"/>
      <c r="G141" s="377"/>
      <c r="H141" s="500"/>
      <c r="I141" s="172" t="str">
        <f t="shared" si="135"/>
        <v/>
      </c>
      <c r="J141" s="172" t="str">
        <f t="shared" si="136"/>
        <v/>
      </c>
      <c r="K141" s="374" t="str">
        <f t="shared" si="137"/>
        <v/>
      </c>
      <c r="L141" s="509"/>
      <c r="M141" s="172" t="str">
        <f t="shared" si="120"/>
        <v/>
      </c>
      <c r="N141" s="501"/>
      <c r="O141" s="501"/>
      <c r="P141" s="375"/>
      <c r="Q141" s="375"/>
      <c r="R141" s="377" t="str">
        <f t="shared" si="121"/>
        <v/>
      </c>
      <c r="S141" s="375" t="str">
        <f t="shared" si="122"/>
        <v/>
      </c>
      <c r="T141" s="500"/>
      <c r="U141" s="375"/>
      <c r="V141" s="375"/>
      <c r="W141" s="377" t="str">
        <f t="shared" si="123"/>
        <v/>
      </c>
      <c r="X141" s="375" t="str">
        <f t="shared" si="124"/>
        <v/>
      </c>
      <c r="Y141" s="500"/>
      <c r="Z141" s="375"/>
      <c r="AA141" s="375"/>
      <c r="AB141" s="377" t="str">
        <f t="shared" si="125"/>
        <v/>
      </c>
      <c r="AC141" s="375" t="str">
        <f t="shared" si="126"/>
        <v/>
      </c>
      <c r="AD141" s="500"/>
      <c r="AE141" s="375"/>
      <c r="AF141" s="375"/>
      <c r="AG141" s="377" t="str">
        <f t="shared" si="127"/>
        <v/>
      </c>
      <c r="AH141" s="375" t="str">
        <f t="shared" si="128"/>
        <v/>
      </c>
      <c r="AI141" s="500"/>
      <c r="AJ141" s="375"/>
      <c r="AK141" s="375"/>
      <c r="AL141" s="377" t="str">
        <f t="shared" si="129"/>
        <v/>
      </c>
      <c r="AM141" s="375" t="str">
        <f t="shared" si="130"/>
        <v/>
      </c>
      <c r="AN141" s="500"/>
      <c r="AO141" s="375"/>
      <c r="AP141" s="375"/>
      <c r="AQ141" s="377" t="str">
        <f t="shared" si="131"/>
        <v/>
      </c>
      <c r="AR141" s="375" t="str">
        <f t="shared" si="132"/>
        <v/>
      </c>
      <c r="AS141" s="500"/>
      <c r="AT141" s="375"/>
      <c r="AU141" s="375"/>
      <c r="AV141" s="377" t="str">
        <f t="shared" si="133"/>
        <v/>
      </c>
      <c r="AW141" s="375" t="str">
        <f t="shared" si="134"/>
        <v/>
      </c>
      <c r="AX141" s="500"/>
    </row>
    <row r="142" spans="2:50" ht="15.75" hidden="1" x14ac:dyDescent="0.2">
      <c r="B142" s="510" t="s">
        <v>169</v>
      </c>
      <c r="C142" s="511"/>
      <c r="D142" s="511"/>
      <c r="E142" s="511"/>
      <c r="F142" s="511"/>
      <c r="G142" s="511"/>
      <c r="H142" s="512"/>
      <c r="I142" s="207"/>
      <c r="J142" s="207"/>
      <c r="K142" s="207"/>
      <c r="L142" s="207"/>
      <c r="M142" s="207"/>
      <c r="N142" s="501" t="s">
        <v>161</v>
      </c>
      <c r="O142" s="514" t="s">
        <v>106</v>
      </c>
      <c r="P142" s="516">
        <f>AT122+1</f>
        <v>45916</v>
      </c>
      <c r="Q142" s="506"/>
      <c r="R142" s="506"/>
      <c r="S142" s="506"/>
      <c r="T142" s="506"/>
      <c r="U142" s="516">
        <f>P142+1</f>
        <v>45917</v>
      </c>
      <c r="V142" s="506"/>
      <c r="W142" s="506"/>
      <c r="X142" s="506"/>
      <c r="Y142" s="506"/>
      <c r="Z142" s="516">
        <f>U142+1</f>
        <v>45918</v>
      </c>
      <c r="AA142" s="506"/>
      <c r="AB142" s="506"/>
      <c r="AC142" s="506"/>
      <c r="AD142" s="506"/>
      <c r="AE142" s="516">
        <f>Z142+1</f>
        <v>45919</v>
      </c>
      <c r="AF142" s="506"/>
      <c r="AG142" s="506"/>
      <c r="AH142" s="506"/>
      <c r="AI142" s="506"/>
      <c r="AJ142" s="516">
        <f>AE142+1</f>
        <v>45920</v>
      </c>
      <c r="AK142" s="506"/>
      <c r="AL142" s="506"/>
      <c r="AM142" s="506"/>
      <c r="AN142" s="506"/>
      <c r="AO142" s="516">
        <f>AJ142+1</f>
        <v>45921</v>
      </c>
      <c r="AP142" s="506"/>
      <c r="AQ142" s="506"/>
      <c r="AR142" s="506"/>
      <c r="AS142" s="506"/>
      <c r="AT142" s="516">
        <f>AO142+1</f>
        <v>45922</v>
      </c>
      <c r="AU142" s="506"/>
      <c r="AV142" s="506"/>
      <c r="AW142" s="506"/>
      <c r="AX142" s="506"/>
    </row>
    <row r="143" spans="2:50" ht="15.75" hidden="1" x14ac:dyDescent="0.2">
      <c r="B143" s="513"/>
      <c r="C143" s="513"/>
      <c r="D143" s="513"/>
      <c r="E143" s="513"/>
      <c r="F143" s="513"/>
      <c r="G143" s="513"/>
      <c r="H143" s="513"/>
      <c r="I143" s="207"/>
      <c r="J143" s="207"/>
      <c r="K143" s="207"/>
      <c r="L143" s="207"/>
      <c r="M143" s="207"/>
      <c r="N143" s="501"/>
      <c r="O143" s="515"/>
      <c r="P143" s="516" t="s">
        <v>120</v>
      </c>
      <c r="Q143" s="506"/>
      <c r="R143" s="506"/>
      <c r="S143" s="506"/>
      <c r="T143" s="506"/>
      <c r="U143" s="516" t="s">
        <v>114</v>
      </c>
      <c r="V143" s="506"/>
      <c r="W143" s="506"/>
      <c r="X143" s="506"/>
      <c r="Y143" s="506"/>
      <c r="Z143" s="516" t="s">
        <v>115</v>
      </c>
      <c r="AA143" s="506"/>
      <c r="AB143" s="506"/>
      <c r="AC143" s="506"/>
      <c r="AD143" s="506"/>
      <c r="AE143" s="516" t="s">
        <v>116</v>
      </c>
      <c r="AF143" s="506"/>
      <c r="AG143" s="506"/>
      <c r="AH143" s="506"/>
      <c r="AI143" s="506"/>
      <c r="AJ143" s="516" t="s">
        <v>117</v>
      </c>
      <c r="AK143" s="506"/>
      <c r="AL143" s="506"/>
      <c r="AM143" s="506"/>
      <c r="AN143" s="506"/>
      <c r="AO143" s="516" t="s">
        <v>118</v>
      </c>
      <c r="AP143" s="506"/>
      <c r="AQ143" s="506"/>
      <c r="AR143" s="506"/>
      <c r="AS143" s="506"/>
      <c r="AT143" s="516" t="s">
        <v>119</v>
      </c>
      <c r="AU143" s="506"/>
      <c r="AV143" s="506"/>
      <c r="AW143" s="506"/>
      <c r="AX143" s="506"/>
    </row>
    <row r="144" spans="2:50" hidden="1" x14ac:dyDescent="0.2">
      <c r="B144" s="501" t="s">
        <v>157</v>
      </c>
      <c r="C144" s="501" t="s">
        <v>149</v>
      </c>
      <c r="D144" s="501"/>
      <c r="E144" s="501" t="s">
        <v>151</v>
      </c>
      <c r="F144" s="501"/>
      <c r="G144" s="501"/>
      <c r="H144" s="502" t="s">
        <v>158</v>
      </c>
      <c r="I144" s="505" t="s">
        <v>227</v>
      </c>
      <c r="J144" s="505"/>
      <c r="K144" s="505"/>
      <c r="L144" s="505" t="s">
        <v>158</v>
      </c>
      <c r="M144" s="505" t="s">
        <v>170</v>
      </c>
      <c r="N144" s="501"/>
      <c r="O144" s="501" t="s">
        <v>160</v>
      </c>
      <c r="P144" s="497" t="s">
        <v>154</v>
      </c>
      <c r="Q144" s="498"/>
      <c r="R144" s="498"/>
      <c r="S144" s="499"/>
      <c r="T144" s="501" t="s">
        <v>158</v>
      </c>
      <c r="U144" s="497" t="s">
        <v>154</v>
      </c>
      <c r="V144" s="498"/>
      <c r="W144" s="498"/>
      <c r="X144" s="499"/>
      <c r="Y144" s="501" t="s">
        <v>158</v>
      </c>
      <c r="Z144" s="497" t="s">
        <v>154</v>
      </c>
      <c r="AA144" s="498"/>
      <c r="AB144" s="498"/>
      <c r="AC144" s="499"/>
      <c r="AD144" s="501" t="s">
        <v>158</v>
      </c>
      <c r="AE144" s="497" t="s">
        <v>154</v>
      </c>
      <c r="AF144" s="498"/>
      <c r="AG144" s="498"/>
      <c r="AH144" s="499"/>
      <c r="AI144" s="501" t="s">
        <v>158</v>
      </c>
      <c r="AJ144" s="497" t="s">
        <v>154</v>
      </c>
      <c r="AK144" s="498"/>
      <c r="AL144" s="498"/>
      <c r="AM144" s="499"/>
      <c r="AN144" s="501" t="s">
        <v>158</v>
      </c>
      <c r="AO144" s="497" t="s">
        <v>154</v>
      </c>
      <c r="AP144" s="498"/>
      <c r="AQ144" s="498"/>
      <c r="AR144" s="499"/>
      <c r="AS144" s="501" t="s">
        <v>158</v>
      </c>
      <c r="AT144" s="497" t="s">
        <v>154</v>
      </c>
      <c r="AU144" s="498"/>
      <c r="AV144" s="498"/>
      <c r="AW144" s="499"/>
      <c r="AX144" s="501" t="s">
        <v>158</v>
      </c>
    </row>
    <row r="145" spans="2:50" hidden="1" x14ac:dyDescent="0.2">
      <c r="B145" s="501"/>
      <c r="C145" s="501"/>
      <c r="D145" s="501"/>
      <c r="E145" s="501" t="s">
        <v>150</v>
      </c>
      <c r="F145" s="501"/>
      <c r="G145" s="501"/>
      <c r="H145" s="503"/>
      <c r="I145" s="505" t="s">
        <v>150</v>
      </c>
      <c r="J145" s="505"/>
      <c r="K145" s="505"/>
      <c r="L145" s="505"/>
      <c r="M145" s="505"/>
      <c r="N145" s="501"/>
      <c r="O145" s="501"/>
      <c r="P145" s="497" t="s">
        <v>155</v>
      </c>
      <c r="Q145" s="498"/>
      <c r="R145" s="498"/>
      <c r="S145" s="499"/>
      <c r="T145" s="501"/>
      <c r="U145" s="497" t="s">
        <v>155</v>
      </c>
      <c r="V145" s="498"/>
      <c r="W145" s="498"/>
      <c r="X145" s="499"/>
      <c r="Y145" s="501"/>
      <c r="Z145" s="497" t="s">
        <v>155</v>
      </c>
      <c r="AA145" s="498"/>
      <c r="AB145" s="498"/>
      <c r="AC145" s="499"/>
      <c r="AD145" s="501"/>
      <c r="AE145" s="497" t="s">
        <v>155</v>
      </c>
      <c r="AF145" s="498"/>
      <c r="AG145" s="498"/>
      <c r="AH145" s="499"/>
      <c r="AI145" s="501"/>
      <c r="AJ145" s="497" t="s">
        <v>155</v>
      </c>
      <c r="AK145" s="498"/>
      <c r="AL145" s="498"/>
      <c r="AM145" s="499"/>
      <c r="AN145" s="501"/>
      <c r="AO145" s="497" t="s">
        <v>155</v>
      </c>
      <c r="AP145" s="498"/>
      <c r="AQ145" s="498"/>
      <c r="AR145" s="499"/>
      <c r="AS145" s="501"/>
      <c r="AT145" s="497" t="s">
        <v>155</v>
      </c>
      <c r="AU145" s="498"/>
      <c r="AV145" s="498"/>
      <c r="AW145" s="499"/>
      <c r="AX145" s="501"/>
    </row>
    <row r="146" spans="2:50" hidden="1" x14ac:dyDescent="0.2">
      <c r="B146" s="501"/>
      <c r="C146" s="501"/>
      <c r="D146" s="501"/>
      <c r="E146" s="376" t="s">
        <v>152</v>
      </c>
      <c r="F146" s="376" t="s">
        <v>153</v>
      </c>
      <c r="G146" s="376" t="s">
        <v>156</v>
      </c>
      <c r="H146" s="504"/>
      <c r="I146" s="373" t="s">
        <v>152</v>
      </c>
      <c r="J146" s="373" t="s">
        <v>153</v>
      </c>
      <c r="K146" s="373" t="s">
        <v>156</v>
      </c>
      <c r="L146" s="505"/>
      <c r="M146" s="505"/>
      <c r="N146" s="501"/>
      <c r="O146" s="501"/>
      <c r="P146" s="376" t="s">
        <v>152</v>
      </c>
      <c r="Q146" s="376" t="s">
        <v>153</v>
      </c>
      <c r="R146" s="376" t="s">
        <v>156</v>
      </c>
      <c r="S146" s="376" t="s">
        <v>170</v>
      </c>
      <c r="T146" s="501"/>
      <c r="U146" s="376" t="s">
        <v>152</v>
      </c>
      <c r="V146" s="376" t="s">
        <v>153</v>
      </c>
      <c r="W146" s="376" t="s">
        <v>156</v>
      </c>
      <c r="X146" s="376" t="s">
        <v>170</v>
      </c>
      <c r="Y146" s="501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01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01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01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01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01"/>
    </row>
    <row r="147" spans="2:50" hidden="1" x14ac:dyDescent="0.2">
      <c r="B147" s="501" t="s">
        <v>652</v>
      </c>
      <c r="C147" s="375">
        <v>1</v>
      </c>
      <c r="D147" s="375"/>
      <c r="E147" s="375"/>
      <c r="F147" s="375"/>
      <c r="G147" s="377" t="e">
        <f>F147/E147</f>
        <v>#DIV/0!</v>
      </c>
      <c r="H147" s="500" t="e">
        <f>AVERAGE(G147:G161)</f>
        <v>#DIV/0!</v>
      </c>
      <c r="I147" s="172" t="str">
        <f t="shared" ref="I147:I149" si="138">IFERROR(AVERAGE(P147,U147,Z147,AE147,AJ147,AO147,AT147),"")</f>
        <v/>
      </c>
      <c r="J147" s="172" t="str">
        <f t="shared" ref="J147:J149" si="139">IFERROR(AVERAGE(Q147,V147,AA147,AF147,AK147,AP147,AU147),"")</f>
        <v/>
      </c>
      <c r="K147" s="374" t="str">
        <f t="shared" ref="K147:K149" si="140">IFERROR(AVERAGE(R147,W147,AB147,AG147,AL147,AQ147,AV147),"")</f>
        <v/>
      </c>
      <c r="L147" s="507" t="str">
        <f>IFERROR(AVERAGE(K147:K161),"-")</f>
        <v>-</v>
      </c>
      <c r="M147" s="172" t="str">
        <f>IFERROR(RANK(K147, K$147:K$161),"")</f>
        <v/>
      </c>
      <c r="N147" s="501"/>
      <c r="O147" s="501"/>
      <c r="P147" s="375"/>
      <c r="Q147" s="375"/>
      <c r="R147" s="377" t="str">
        <f>IFERROR(Q147/P147,"")</f>
        <v/>
      </c>
      <c r="S147" s="375" t="str">
        <f>IFERROR(RANK(R147, R$147:R$161),"")</f>
        <v/>
      </c>
      <c r="T147" s="500" t="e">
        <f>AVERAGE(R147:R161)</f>
        <v>#DIV/0!</v>
      </c>
      <c r="U147" s="375"/>
      <c r="V147" s="375"/>
      <c r="W147" s="377" t="str">
        <f>IFERROR(V147/U147,"")</f>
        <v/>
      </c>
      <c r="X147" s="375" t="str">
        <f>IFERROR(RANK(W147, W$147:W$161),"")</f>
        <v/>
      </c>
      <c r="Y147" s="500" t="e">
        <f>AVERAGE(W147:W161)</f>
        <v>#DIV/0!</v>
      </c>
      <c r="Z147" s="375"/>
      <c r="AA147" s="375"/>
      <c r="AB147" s="377" t="str">
        <f>IFERROR(AA147/Z147,"")</f>
        <v/>
      </c>
      <c r="AC147" s="375" t="str">
        <f>IFERROR(RANK(AB147, AB$147:AB$161),"")</f>
        <v/>
      </c>
      <c r="AD147" s="500" t="e">
        <f>AVERAGE(AB147:AB161)</f>
        <v>#DIV/0!</v>
      </c>
      <c r="AE147" s="375"/>
      <c r="AF147" s="375"/>
      <c r="AG147" s="377" t="str">
        <f>IFERROR(AF147/AE147,"")</f>
        <v/>
      </c>
      <c r="AH147" s="375" t="str">
        <f>IFERROR(RANK(AG147, AG$147:AG$161),"")</f>
        <v/>
      </c>
      <c r="AI147" s="500" t="e">
        <f>AVERAGE(AG147:AG161)</f>
        <v>#DIV/0!</v>
      </c>
      <c r="AJ147" s="375"/>
      <c r="AK147" s="375"/>
      <c r="AL147" s="377" t="str">
        <f>IFERROR(AK147/AJ147,"")</f>
        <v/>
      </c>
      <c r="AM147" s="375" t="str">
        <f>IFERROR(RANK(AL147, AL$147:AL$161),"")</f>
        <v/>
      </c>
      <c r="AN147" s="500" t="e">
        <f>AVERAGE(AL147:AL161)</f>
        <v>#DIV/0!</v>
      </c>
      <c r="AO147" s="375"/>
      <c r="AP147" s="375"/>
      <c r="AQ147" s="377" t="str">
        <f>IFERROR(AP147/AO147,"")</f>
        <v/>
      </c>
      <c r="AR147" s="375" t="str">
        <f>IFERROR(RANK(AQ147, AQ$147:AQ$161),"")</f>
        <v/>
      </c>
      <c r="AS147" s="500" t="e">
        <f>AVERAGE(AQ147:AQ161)</f>
        <v>#DIV/0!</v>
      </c>
      <c r="AT147" s="375"/>
      <c r="AU147" s="375"/>
      <c r="AV147" s="377" t="str">
        <f>IFERROR(AU147/AT147,"")</f>
        <v/>
      </c>
      <c r="AW147" s="375" t="str">
        <f>IFERROR(RANK(AV147, AV$147:AV$161),"")</f>
        <v/>
      </c>
      <c r="AX147" s="500" t="e">
        <f>AVERAGE(AV147:AV161)</f>
        <v>#DIV/0!</v>
      </c>
    </row>
    <row r="148" spans="2:50" hidden="1" x14ac:dyDescent="0.2">
      <c r="B148" s="506"/>
      <c r="C148" s="375">
        <v>2</v>
      </c>
      <c r="D148" s="375"/>
      <c r="E148" s="375"/>
      <c r="F148" s="375"/>
      <c r="G148" s="377"/>
      <c r="H148" s="500"/>
      <c r="I148" s="172" t="str">
        <f t="shared" si="138"/>
        <v/>
      </c>
      <c r="J148" s="172" t="str">
        <f t="shared" si="139"/>
        <v/>
      </c>
      <c r="K148" s="374" t="str">
        <f t="shared" si="140"/>
        <v/>
      </c>
      <c r="L148" s="508"/>
      <c r="M148" s="172" t="str">
        <f t="shared" ref="M148:M161" si="141">IFERROR(RANK(K148, K$147:K$161),"")</f>
        <v/>
      </c>
      <c r="N148" s="501"/>
      <c r="O148" s="501"/>
      <c r="P148" s="375"/>
      <c r="Q148" s="375"/>
      <c r="R148" s="377" t="str">
        <f t="shared" ref="R148:R161" si="142">IFERROR(Q148/P148,"")</f>
        <v/>
      </c>
      <c r="S148" s="375" t="str">
        <f t="shared" ref="S148:S161" si="143">IFERROR(RANK(R148, R$147:R$161),"")</f>
        <v/>
      </c>
      <c r="T148" s="500"/>
      <c r="U148" s="375"/>
      <c r="V148" s="375"/>
      <c r="W148" s="377" t="str">
        <f t="shared" ref="W148:W161" si="144">IFERROR(V148/U148,"")</f>
        <v/>
      </c>
      <c r="X148" s="375" t="str">
        <f t="shared" ref="X148:X161" si="145">IFERROR(RANK(W148, W$147:W$161),"")</f>
        <v/>
      </c>
      <c r="Y148" s="500"/>
      <c r="Z148" s="375"/>
      <c r="AA148" s="375"/>
      <c r="AB148" s="377" t="str">
        <f t="shared" ref="AB148:AB161" si="146">IFERROR(AA148/Z148,"")</f>
        <v/>
      </c>
      <c r="AC148" s="375" t="str">
        <f t="shared" ref="AC148:AC161" si="147">IFERROR(RANK(AB148, AB$147:AB$161),"")</f>
        <v/>
      </c>
      <c r="AD148" s="500"/>
      <c r="AE148" s="375"/>
      <c r="AF148" s="375"/>
      <c r="AG148" s="377" t="str">
        <f t="shared" ref="AG148:AG161" si="148">IFERROR(AF148/AE148,"")</f>
        <v/>
      </c>
      <c r="AH148" s="375" t="str">
        <f t="shared" ref="AH148:AH161" si="149">IFERROR(RANK(AG148, AG$147:AG$161),"")</f>
        <v/>
      </c>
      <c r="AI148" s="500"/>
      <c r="AJ148" s="375"/>
      <c r="AK148" s="375"/>
      <c r="AL148" s="377" t="str">
        <f t="shared" ref="AL148:AL161" si="150">IFERROR(AK148/AJ148,"")</f>
        <v/>
      </c>
      <c r="AM148" s="375" t="str">
        <f t="shared" ref="AM148:AM161" si="151">IFERROR(RANK(AL148, AL$147:AL$161),"")</f>
        <v/>
      </c>
      <c r="AN148" s="500"/>
      <c r="AO148" s="375"/>
      <c r="AP148" s="375"/>
      <c r="AQ148" s="377" t="str">
        <f t="shared" ref="AQ148:AQ161" si="152">IFERROR(AP148/AO148,"")</f>
        <v/>
      </c>
      <c r="AR148" s="375" t="str">
        <f t="shared" ref="AR148:AR161" si="153">IFERROR(RANK(AQ148, AQ$147:AQ$161),"")</f>
        <v/>
      </c>
      <c r="AS148" s="500"/>
      <c r="AT148" s="375"/>
      <c r="AU148" s="375"/>
      <c r="AV148" s="377" t="str">
        <f t="shared" ref="AV148:AV161" si="154">IFERROR(AU148/AT148,"")</f>
        <v/>
      </c>
      <c r="AW148" s="375" t="str">
        <f t="shared" ref="AW148:AW161" si="155">IFERROR(RANK(AV148, AV$147:AV$161),"")</f>
        <v/>
      </c>
      <c r="AX148" s="500"/>
    </row>
    <row r="149" spans="2:50" hidden="1" x14ac:dyDescent="0.2">
      <c r="B149" s="506"/>
      <c r="C149" s="375">
        <v>3</v>
      </c>
      <c r="D149" s="375"/>
      <c r="E149" s="375"/>
      <c r="F149" s="375"/>
      <c r="G149" s="377"/>
      <c r="H149" s="500"/>
      <c r="I149" s="172" t="str">
        <f t="shared" si="138"/>
        <v/>
      </c>
      <c r="J149" s="172" t="str">
        <f t="shared" si="139"/>
        <v/>
      </c>
      <c r="K149" s="374" t="str">
        <f t="shared" si="140"/>
        <v/>
      </c>
      <c r="L149" s="508"/>
      <c r="M149" s="172" t="str">
        <f t="shared" si="141"/>
        <v/>
      </c>
      <c r="N149" s="501"/>
      <c r="O149" s="501"/>
      <c r="P149" s="375"/>
      <c r="Q149" s="375"/>
      <c r="R149" s="377" t="str">
        <f t="shared" si="142"/>
        <v/>
      </c>
      <c r="S149" s="375" t="str">
        <f t="shared" si="143"/>
        <v/>
      </c>
      <c r="T149" s="500"/>
      <c r="U149" s="375"/>
      <c r="V149" s="375"/>
      <c r="W149" s="377" t="str">
        <f t="shared" si="144"/>
        <v/>
      </c>
      <c r="X149" s="375" t="str">
        <f t="shared" si="145"/>
        <v/>
      </c>
      <c r="Y149" s="500"/>
      <c r="Z149" s="375"/>
      <c r="AA149" s="375"/>
      <c r="AB149" s="377" t="str">
        <f t="shared" si="146"/>
        <v/>
      </c>
      <c r="AC149" s="375" t="str">
        <f t="shared" si="147"/>
        <v/>
      </c>
      <c r="AD149" s="500"/>
      <c r="AE149" s="375"/>
      <c r="AF149" s="375"/>
      <c r="AG149" s="377" t="str">
        <f t="shared" si="148"/>
        <v/>
      </c>
      <c r="AH149" s="375" t="str">
        <f t="shared" si="149"/>
        <v/>
      </c>
      <c r="AI149" s="500"/>
      <c r="AJ149" s="375"/>
      <c r="AK149" s="375"/>
      <c r="AL149" s="377" t="str">
        <f t="shared" si="150"/>
        <v/>
      </c>
      <c r="AM149" s="375" t="str">
        <f t="shared" si="151"/>
        <v/>
      </c>
      <c r="AN149" s="500"/>
      <c r="AO149" s="375"/>
      <c r="AP149" s="375"/>
      <c r="AQ149" s="377" t="str">
        <f t="shared" si="152"/>
        <v/>
      </c>
      <c r="AR149" s="375" t="str">
        <f t="shared" si="153"/>
        <v/>
      </c>
      <c r="AS149" s="500"/>
      <c r="AT149" s="375"/>
      <c r="AU149" s="375"/>
      <c r="AV149" s="377" t="str">
        <f t="shared" si="154"/>
        <v/>
      </c>
      <c r="AW149" s="375" t="str">
        <f t="shared" si="155"/>
        <v/>
      </c>
      <c r="AX149" s="500"/>
    </row>
    <row r="150" spans="2:50" hidden="1" x14ac:dyDescent="0.2">
      <c r="B150" s="506"/>
      <c r="C150" s="375">
        <v>4</v>
      </c>
      <c r="D150" s="375"/>
      <c r="E150" s="375"/>
      <c r="F150" s="375"/>
      <c r="G150" s="377"/>
      <c r="H150" s="500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374" t="str">
        <f>IFERROR(AVERAGE(R150,W150,AB150,AG150,AL150,AQ150,AV150),"")</f>
        <v/>
      </c>
      <c r="L150" s="508"/>
      <c r="M150" s="172" t="str">
        <f t="shared" si="141"/>
        <v/>
      </c>
      <c r="N150" s="501"/>
      <c r="O150" s="501"/>
      <c r="P150" s="375"/>
      <c r="Q150" s="375"/>
      <c r="R150" s="377" t="str">
        <f t="shared" si="142"/>
        <v/>
      </c>
      <c r="S150" s="375" t="str">
        <f t="shared" si="143"/>
        <v/>
      </c>
      <c r="T150" s="500"/>
      <c r="U150" s="375"/>
      <c r="V150" s="375"/>
      <c r="W150" s="377" t="str">
        <f t="shared" si="144"/>
        <v/>
      </c>
      <c r="X150" s="375" t="str">
        <f t="shared" si="145"/>
        <v/>
      </c>
      <c r="Y150" s="500"/>
      <c r="Z150" s="375"/>
      <c r="AA150" s="375"/>
      <c r="AB150" s="377" t="str">
        <f t="shared" si="146"/>
        <v/>
      </c>
      <c r="AC150" s="375" t="str">
        <f t="shared" si="147"/>
        <v/>
      </c>
      <c r="AD150" s="500"/>
      <c r="AE150" s="375"/>
      <c r="AF150" s="375"/>
      <c r="AG150" s="377" t="str">
        <f t="shared" si="148"/>
        <v/>
      </c>
      <c r="AH150" s="375" t="str">
        <f t="shared" si="149"/>
        <v/>
      </c>
      <c r="AI150" s="500"/>
      <c r="AJ150" s="375"/>
      <c r="AK150" s="375"/>
      <c r="AL150" s="377" t="str">
        <f t="shared" si="150"/>
        <v/>
      </c>
      <c r="AM150" s="375" t="str">
        <f t="shared" si="151"/>
        <v/>
      </c>
      <c r="AN150" s="500"/>
      <c r="AO150" s="375"/>
      <c r="AP150" s="375"/>
      <c r="AQ150" s="377" t="str">
        <f t="shared" si="152"/>
        <v/>
      </c>
      <c r="AR150" s="375" t="str">
        <f t="shared" si="153"/>
        <v/>
      </c>
      <c r="AS150" s="500"/>
      <c r="AT150" s="375"/>
      <c r="AU150" s="375"/>
      <c r="AV150" s="377" t="str">
        <f t="shared" si="154"/>
        <v/>
      </c>
      <c r="AW150" s="375" t="str">
        <f t="shared" si="155"/>
        <v/>
      </c>
      <c r="AX150" s="500"/>
    </row>
    <row r="151" spans="2:50" hidden="1" x14ac:dyDescent="0.2">
      <c r="B151" s="506"/>
      <c r="C151" s="375">
        <v>5</v>
      </c>
      <c r="D151" s="375"/>
      <c r="E151" s="375"/>
      <c r="F151" s="375"/>
      <c r="G151" s="377"/>
      <c r="H151" s="500"/>
      <c r="I151" s="172" t="str">
        <f t="shared" ref="I151:I161" si="156">IFERROR(AVERAGE(P151,U151,Z151,AE151,AJ151,AO151,AT151),"")</f>
        <v/>
      </c>
      <c r="J151" s="172" t="str">
        <f t="shared" ref="J151:J161" si="157">IFERROR(AVERAGE(Q151,V151,AA151,AF151,AK151,AP151,AU151),"")</f>
        <v/>
      </c>
      <c r="K151" s="374" t="str">
        <f t="shared" ref="K151:K161" si="158">IFERROR(AVERAGE(R151,W151,AB151,AG151,AL151,AQ151,AV151),"")</f>
        <v/>
      </c>
      <c r="L151" s="508"/>
      <c r="M151" s="172" t="str">
        <f t="shared" si="141"/>
        <v/>
      </c>
      <c r="N151" s="501"/>
      <c r="O151" s="501"/>
      <c r="P151" s="375"/>
      <c r="Q151" s="375"/>
      <c r="R151" s="377" t="str">
        <f t="shared" si="142"/>
        <v/>
      </c>
      <c r="S151" s="375" t="str">
        <f t="shared" si="143"/>
        <v/>
      </c>
      <c r="T151" s="500"/>
      <c r="U151" s="375"/>
      <c r="V151" s="375"/>
      <c r="W151" s="377" t="str">
        <f t="shared" si="144"/>
        <v/>
      </c>
      <c r="X151" s="375" t="str">
        <f t="shared" si="145"/>
        <v/>
      </c>
      <c r="Y151" s="500"/>
      <c r="Z151" s="375"/>
      <c r="AA151" s="375"/>
      <c r="AB151" s="377" t="str">
        <f t="shared" si="146"/>
        <v/>
      </c>
      <c r="AC151" s="375" t="str">
        <f t="shared" si="147"/>
        <v/>
      </c>
      <c r="AD151" s="500"/>
      <c r="AE151" s="375"/>
      <c r="AF151" s="375"/>
      <c r="AG151" s="377" t="str">
        <f t="shared" si="148"/>
        <v/>
      </c>
      <c r="AH151" s="375" t="str">
        <f t="shared" si="149"/>
        <v/>
      </c>
      <c r="AI151" s="500"/>
      <c r="AJ151" s="375"/>
      <c r="AK151" s="375"/>
      <c r="AL151" s="377" t="str">
        <f t="shared" si="150"/>
        <v/>
      </c>
      <c r="AM151" s="375" t="str">
        <f t="shared" si="151"/>
        <v/>
      </c>
      <c r="AN151" s="500"/>
      <c r="AO151" s="375"/>
      <c r="AP151" s="375"/>
      <c r="AQ151" s="377" t="str">
        <f t="shared" si="152"/>
        <v/>
      </c>
      <c r="AR151" s="375" t="str">
        <f t="shared" si="153"/>
        <v/>
      </c>
      <c r="AS151" s="500"/>
      <c r="AT151" s="375"/>
      <c r="AU151" s="375"/>
      <c r="AV151" s="377" t="str">
        <f t="shared" si="154"/>
        <v/>
      </c>
      <c r="AW151" s="375" t="str">
        <f t="shared" si="155"/>
        <v/>
      </c>
      <c r="AX151" s="500"/>
    </row>
    <row r="152" spans="2:50" hidden="1" x14ac:dyDescent="0.2">
      <c r="B152" s="506"/>
      <c r="C152" s="375">
        <v>6</v>
      </c>
      <c r="D152" s="375"/>
      <c r="E152" s="375"/>
      <c r="F152" s="375"/>
      <c r="G152" s="377"/>
      <c r="H152" s="500"/>
      <c r="I152" s="172" t="str">
        <f t="shared" si="156"/>
        <v/>
      </c>
      <c r="J152" s="172" t="str">
        <f t="shared" si="157"/>
        <v/>
      </c>
      <c r="K152" s="374" t="str">
        <f t="shared" si="158"/>
        <v/>
      </c>
      <c r="L152" s="508"/>
      <c r="M152" s="172" t="str">
        <f t="shared" si="141"/>
        <v/>
      </c>
      <c r="N152" s="501"/>
      <c r="O152" s="501"/>
      <c r="P152" s="375"/>
      <c r="Q152" s="375"/>
      <c r="R152" s="377" t="str">
        <f t="shared" si="142"/>
        <v/>
      </c>
      <c r="S152" s="375" t="str">
        <f t="shared" si="143"/>
        <v/>
      </c>
      <c r="T152" s="500"/>
      <c r="U152" s="375"/>
      <c r="V152" s="375"/>
      <c r="W152" s="377" t="str">
        <f t="shared" si="144"/>
        <v/>
      </c>
      <c r="X152" s="375" t="str">
        <f t="shared" si="145"/>
        <v/>
      </c>
      <c r="Y152" s="500"/>
      <c r="Z152" s="375"/>
      <c r="AA152" s="375"/>
      <c r="AB152" s="377" t="str">
        <f t="shared" si="146"/>
        <v/>
      </c>
      <c r="AC152" s="375" t="str">
        <f t="shared" si="147"/>
        <v/>
      </c>
      <c r="AD152" s="500"/>
      <c r="AE152" s="375"/>
      <c r="AF152" s="375"/>
      <c r="AG152" s="377" t="str">
        <f t="shared" si="148"/>
        <v/>
      </c>
      <c r="AH152" s="375" t="str">
        <f t="shared" si="149"/>
        <v/>
      </c>
      <c r="AI152" s="500"/>
      <c r="AJ152" s="375"/>
      <c r="AK152" s="375"/>
      <c r="AL152" s="377" t="str">
        <f t="shared" si="150"/>
        <v/>
      </c>
      <c r="AM152" s="375" t="str">
        <f t="shared" si="151"/>
        <v/>
      </c>
      <c r="AN152" s="500"/>
      <c r="AO152" s="375"/>
      <c r="AP152" s="375"/>
      <c r="AQ152" s="377" t="str">
        <f t="shared" si="152"/>
        <v/>
      </c>
      <c r="AR152" s="375" t="str">
        <f t="shared" si="153"/>
        <v/>
      </c>
      <c r="AS152" s="500"/>
      <c r="AT152" s="375"/>
      <c r="AU152" s="375"/>
      <c r="AV152" s="377" t="str">
        <f t="shared" si="154"/>
        <v/>
      </c>
      <c r="AW152" s="375" t="str">
        <f t="shared" si="155"/>
        <v/>
      </c>
      <c r="AX152" s="500"/>
    </row>
    <row r="153" spans="2:50" hidden="1" x14ac:dyDescent="0.2">
      <c r="B153" s="506"/>
      <c r="C153" s="375">
        <v>7</v>
      </c>
      <c r="D153" s="375"/>
      <c r="E153" s="375"/>
      <c r="F153" s="375"/>
      <c r="G153" s="377"/>
      <c r="H153" s="500"/>
      <c r="I153" s="172" t="str">
        <f t="shared" si="156"/>
        <v/>
      </c>
      <c r="J153" s="172" t="str">
        <f t="shared" si="157"/>
        <v/>
      </c>
      <c r="K153" s="374" t="str">
        <f t="shared" si="158"/>
        <v/>
      </c>
      <c r="L153" s="508"/>
      <c r="M153" s="172" t="str">
        <f t="shared" si="141"/>
        <v/>
      </c>
      <c r="N153" s="501"/>
      <c r="O153" s="501"/>
      <c r="P153" s="375"/>
      <c r="Q153" s="375"/>
      <c r="R153" s="377" t="str">
        <f t="shared" si="142"/>
        <v/>
      </c>
      <c r="S153" s="375" t="str">
        <f t="shared" si="143"/>
        <v/>
      </c>
      <c r="T153" s="500"/>
      <c r="U153" s="375"/>
      <c r="V153" s="375"/>
      <c r="W153" s="377" t="str">
        <f t="shared" si="144"/>
        <v/>
      </c>
      <c r="X153" s="375" t="str">
        <f t="shared" si="145"/>
        <v/>
      </c>
      <c r="Y153" s="500"/>
      <c r="Z153" s="375"/>
      <c r="AA153" s="375"/>
      <c r="AB153" s="377" t="str">
        <f t="shared" si="146"/>
        <v/>
      </c>
      <c r="AC153" s="375" t="str">
        <f t="shared" si="147"/>
        <v/>
      </c>
      <c r="AD153" s="500"/>
      <c r="AE153" s="375"/>
      <c r="AF153" s="375"/>
      <c r="AG153" s="377" t="str">
        <f t="shared" si="148"/>
        <v/>
      </c>
      <c r="AH153" s="375" t="str">
        <f t="shared" si="149"/>
        <v/>
      </c>
      <c r="AI153" s="500"/>
      <c r="AJ153" s="375"/>
      <c r="AK153" s="375"/>
      <c r="AL153" s="377" t="str">
        <f t="shared" si="150"/>
        <v/>
      </c>
      <c r="AM153" s="375" t="str">
        <f t="shared" si="151"/>
        <v/>
      </c>
      <c r="AN153" s="500"/>
      <c r="AO153" s="375"/>
      <c r="AP153" s="375"/>
      <c r="AQ153" s="377" t="str">
        <f t="shared" si="152"/>
        <v/>
      </c>
      <c r="AR153" s="375" t="str">
        <f t="shared" si="153"/>
        <v/>
      </c>
      <c r="AS153" s="500"/>
      <c r="AT153" s="375"/>
      <c r="AU153" s="375"/>
      <c r="AV153" s="377" t="str">
        <f t="shared" si="154"/>
        <v/>
      </c>
      <c r="AW153" s="375" t="str">
        <f t="shared" si="155"/>
        <v/>
      </c>
      <c r="AX153" s="500"/>
    </row>
    <row r="154" spans="2:50" hidden="1" x14ac:dyDescent="0.2">
      <c r="B154" s="506"/>
      <c r="C154" s="375">
        <v>8</v>
      </c>
      <c r="D154" s="375"/>
      <c r="E154" s="375"/>
      <c r="F154" s="375"/>
      <c r="G154" s="377"/>
      <c r="H154" s="500"/>
      <c r="I154" s="172" t="str">
        <f t="shared" si="156"/>
        <v/>
      </c>
      <c r="J154" s="172" t="str">
        <f t="shared" si="157"/>
        <v/>
      </c>
      <c r="K154" s="374" t="str">
        <f t="shared" si="158"/>
        <v/>
      </c>
      <c r="L154" s="508"/>
      <c r="M154" s="172" t="str">
        <f t="shared" si="141"/>
        <v/>
      </c>
      <c r="N154" s="501"/>
      <c r="O154" s="501"/>
      <c r="P154" s="375"/>
      <c r="Q154" s="375"/>
      <c r="R154" s="377" t="str">
        <f t="shared" si="142"/>
        <v/>
      </c>
      <c r="S154" s="375" t="str">
        <f t="shared" si="143"/>
        <v/>
      </c>
      <c r="T154" s="500"/>
      <c r="U154" s="375"/>
      <c r="V154" s="375"/>
      <c r="W154" s="377" t="str">
        <f t="shared" si="144"/>
        <v/>
      </c>
      <c r="X154" s="375" t="str">
        <f t="shared" si="145"/>
        <v/>
      </c>
      <c r="Y154" s="500"/>
      <c r="Z154" s="375"/>
      <c r="AA154" s="375"/>
      <c r="AB154" s="377" t="str">
        <f t="shared" si="146"/>
        <v/>
      </c>
      <c r="AC154" s="375" t="str">
        <f t="shared" si="147"/>
        <v/>
      </c>
      <c r="AD154" s="500"/>
      <c r="AE154" s="375"/>
      <c r="AF154" s="375"/>
      <c r="AG154" s="377" t="str">
        <f t="shared" si="148"/>
        <v/>
      </c>
      <c r="AH154" s="375" t="str">
        <f t="shared" si="149"/>
        <v/>
      </c>
      <c r="AI154" s="500"/>
      <c r="AJ154" s="375"/>
      <c r="AK154" s="375"/>
      <c r="AL154" s="377" t="str">
        <f t="shared" si="150"/>
        <v/>
      </c>
      <c r="AM154" s="375" t="str">
        <f t="shared" si="151"/>
        <v/>
      </c>
      <c r="AN154" s="500"/>
      <c r="AO154" s="375"/>
      <c r="AP154" s="375"/>
      <c r="AQ154" s="377" t="str">
        <f t="shared" si="152"/>
        <v/>
      </c>
      <c r="AR154" s="375" t="str">
        <f t="shared" si="153"/>
        <v/>
      </c>
      <c r="AS154" s="500"/>
      <c r="AT154" s="375"/>
      <c r="AU154" s="375"/>
      <c r="AV154" s="377" t="str">
        <f t="shared" si="154"/>
        <v/>
      </c>
      <c r="AW154" s="375" t="str">
        <f t="shared" si="155"/>
        <v/>
      </c>
      <c r="AX154" s="500"/>
    </row>
    <row r="155" spans="2:50" hidden="1" x14ac:dyDescent="0.2">
      <c r="B155" s="506"/>
      <c r="C155" s="375">
        <v>9</v>
      </c>
      <c r="D155" s="375"/>
      <c r="E155" s="375"/>
      <c r="F155" s="375"/>
      <c r="G155" s="377"/>
      <c r="H155" s="500"/>
      <c r="I155" s="172" t="str">
        <f t="shared" si="156"/>
        <v/>
      </c>
      <c r="J155" s="172" t="str">
        <f t="shared" si="157"/>
        <v/>
      </c>
      <c r="K155" s="374" t="str">
        <f t="shared" si="158"/>
        <v/>
      </c>
      <c r="L155" s="508"/>
      <c r="M155" s="172" t="str">
        <f t="shared" si="141"/>
        <v/>
      </c>
      <c r="N155" s="501"/>
      <c r="O155" s="501"/>
      <c r="P155" s="375"/>
      <c r="Q155" s="375"/>
      <c r="R155" s="377" t="str">
        <f t="shared" si="142"/>
        <v/>
      </c>
      <c r="S155" s="375" t="str">
        <f t="shared" si="143"/>
        <v/>
      </c>
      <c r="T155" s="500"/>
      <c r="U155" s="375"/>
      <c r="V155" s="375"/>
      <c r="W155" s="377" t="str">
        <f t="shared" si="144"/>
        <v/>
      </c>
      <c r="X155" s="375" t="str">
        <f t="shared" si="145"/>
        <v/>
      </c>
      <c r="Y155" s="500"/>
      <c r="Z155" s="375"/>
      <c r="AA155" s="375"/>
      <c r="AB155" s="377" t="str">
        <f t="shared" si="146"/>
        <v/>
      </c>
      <c r="AC155" s="375" t="str">
        <f t="shared" si="147"/>
        <v/>
      </c>
      <c r="AD155" s="500"/>
      <c r="AE155" s="375"/>
      <c r="AF155" s="375"/>
      <c r="AG155" s="377" t="str">
        <f t="shared" si="148"/>
        <v/>
      </c>
      <c r="AH155" s="375" t="str">
        <f t="shared" si="149"/>
        <v/>
      </c>
      <c r="AI155" s="500"/>
      <c r="AJ155" s="375"/>
      <c r="AK155" s="375"/>
      <c r="AL155" s="377" t="str">
        <f t="shared" si="150"/>
        <v/>
      </c>
      <c r="AM155" s="375" t="str">
        <f t="shared" si="151"/>
        <v/>
      </c>
      <c r="AN155" s="500"/>
      <c r="AO155" s="375"/>
      <c r="AP155" s="375"/>
      <c r="AQ155" s="377" t="str">
        <f t="shared" si="152"/>
        <v/>
      </c>
      <c r="AR155" s="375" t="str">
        <f t="shared" si="153"/>
        <v/>
      </c>
      <c r="AS155" s="500"/>
      <c r="AT155" s="375"/>
      <c r="AU155" s="375"/>
      <c r="AV155" s="377" t="str">
        <f t="shared" si="154"/>
        <v/>
      </c>
      <c r="AW155" s="375" t="str">
        <f t="shared" si="155"/>
        <v/>
      </c>
      <c r="AX155" s="500"/>
    </row>
    <row r="156" spans="2:50" hidden="1" x14ac:dyDescent="0.2">
      <c r="B156" s="506"/>
      <c r="C156" s="375">
        <v>10</v>
      </c>
      <c r="D156" s="375"/>
      <c r="E156" s="375"/>
      <c r="F156" s="375"/>
      <c r="G156" s="377"/>
      <c r="H156" s="500"/>
      <c r="I156" s="172" t="str">
        <f t="shared" si="156"/>
        <v/>
      </c>
      <c r="J156" s="172" t="str">
        <f t="shared" si="157"/>
        <v/>
      </c>
      <c r="K156" s="374" t="str">
        <f t="shared" si="158"/>
        <v/>
      </c>
      <c r="L156" s="508"/>
      <c r="M156" s="172" t="str">
        <f t="shared" si="141"/>
        <v/>
      </c>
      <c r="N156" s="501"/>
      <c r="O156" s="501"/>
      <c r="P156" s="375"/>
      <c r="Q156" s="375"/>
      <c r="R156" s="377" t="str">
        <f t="shared" si="142"/>
        <v/>
      </c>
      <c r="S156" s="375" t="str">
        <f t="shared" si="143"/>
        <v/>
      </c>
      <c r="T156" s="500"/>
      <c r="U156" s="375"/>
      <c r="V156" s="375"/>
      <c r="W156" s="377" t="str">
        <f t="shared" si="144"/>
        <v/>
      </c>
      <c r="X156" s="375" t="str">
        <f t="shared" si="145"/>
        <v/>
      </c>
      <c r="Y156" s="500"/>
      <c r="Z156" s="375"/>
      <c r="AA156" s="375"/>
      <c r="AB156" s="377" t="str">
        <f t="shared" si="146"/>
        <v/>
      </c>
      <c r="AC156" s="375" t="str">
        <f t="shared" si="147"/>
        <v/>
      </c>
      <c r="AD156" s="500"/>
      <c r="AE156" s="375"/>
      <c r="AF156" s="375"/>
      <c r="AG156" s="377" t="str">
        <f t="shared" si="148"/>
        <v/>
      </c>
      <c r="AH156" s="375" t="str">
        <f t="shared" si="149"/>
        <v/>
      </c>
      <c r="AI156" s="500"/>
      <c r="AJ156" s="375"/>
      <c r="AK156" s="375"/>
      <c r="AL156" s="377" t="str">
        <f t="shared" si="150"/>
        <v/>
      </c>
      <c r="AM156" s="375" t="str">
        <f t="shared" si="151"/>
        <v/>
      </c>
      <c r="AN156" s="500"/>
      <c r="AO156" s="375"/>
      <c r="AP156" s="375"/>
      <c r="AQ156" s="377" t="str">
        <f t="shared" si="152"/>
        <v/>
      </c>
      <c r="AR156" s="375" t="str">
        <f t="shared" si="153"/>
        <v/>
      </c>
      <c r="AS156" s="500"/>
      <c r="AT156" s="375"/>
      <c r="AU156" s="375"/>
      <c r="AV156" s="377" t="str">
        <f t="shared" si="154"/>
        <v/>
      </c>
      <c r="AW156" s="375" t="str">
        <f t="shared" si="155"/>
        <v/>
      </c>
      <c r="AX156" s="500"/>
    </row>
    <row r="157" spans="2:50" hidden="1" x14ac:dyDescent="0.2">
      <c r="B157" s="506"/>
      <c r="C157" s="375">
        <v>11</v>
      </c>
      <c r="D157" s="375"/>
      <c r="E157" s="375"/>
      <c r="F157" s="375"/>
      <c r="G157" s="377"/>
      <c r="H157" s="500"/>
      <c r="I157" s="172" t="str">
        <f t="shared" si="156"/>
        <v/>
      </c>
      <c r="J157" s="172" t="str">
        <f t="shared" si="157"/>
        <v/>
      </c>
      <c r="K157" s="374" t="str">
        <f t="shared" si="158"/>
        <v/>
      </c>
      <c r="L157" s="508"/>
      <c r="M157" s="172" t="str">
        <f t="shared" si="141"/>
        <v/>
      </c>
      <c r="N157" s="501"/>
      <c r="O157" s="501"/>
      <c r="P157" s="375"/>
      <c r="Q157" s="375"/>
      <c r="R157" s="377" t="str">
        <f t="shared" si="142"/>
        <v/>
      </c>
      <c r="S157" s="375" t="str">
        <f t="shared" si="143"/>
        <v/>
      </c>
      <c r="T157" s="500"/>
      <c r="U157" s="375"/>
      <c r="V157" s="375"/>
      <c r="W157" s="377" t="str">
        <f t="shared" si="144"/>
        <v/>
      </c>
      <c r="X157" s="375" t="str">
        <f t="shared" si="145"/>
        <v/>
      </c>
      <c r="Y157" s="500"/>
      <c r="Z157" s="375"/>
      <c r="AA157" s="375"/>
      <c r="AB157" s="377" t="str">
        <f t="shared" si="146"/>
        <v/>
      </c>
      <c r="AC157" s="375" t="str">
        <f t="shared" si="147"/>
        <v/>
      </c>
      <c r="AD157" s="500"/>
      <c r="AE157" s="375"/>
      <c r="AF157" s="375"/>
      <c r="AG157" s="377" t="str">
        <f t="shared" si="148"/>
        <v/>
      </c>
      <c r="AH157" s="375" t="str">
        <f t="shared" si="149"/>
        <v/>
      </c>
      <c r="AI157" s="500"/>
      <c r="AJ157" s="375"/>
      <c r="AK157" s="375"/>
      <c r="AL157" s="377" t="str">
        <f t="shared" si="150"/>
        <v/>
      </c>
      <c r="AM157" s="375" t="str">
        <f t="shared" si="151"/>
        <v/>
      </c>
      <c r="AN157" s="500"/>
      <c r="AO157" s="375"/>
      <c r="AP157" s="375"/>
      <c r="AQ157" s="377" t="str">
        <f t="shared" si="152"/>
        <v/>
      </c>
      <c r="AR157" s="375" t="str">
        <f t="shared" si="153"/>
        <v/>
      </c>
      <c r="AS157" s="500"/>
      <c r="AT157" s="375"/>
      <c r="AU157" s="375"/>
      <c r="AV157" s="377" t="str">
        <f t="shared" si="154"/>
        <v/>
      </c>
      <c r="AW157" s="375" t="str">
        <f t="shared" si="155"/>
        <v/>
      </c>
      <c r="AX157" s="500"/>
    </row>
    <row r="158" spans="2:50" hidden="1" x14ac:dyDescent="0.2">
      <c r="B158" s="506"/>
      <c r="C158" s="375">
        <v>12</v>
      </c>
      <c r="D158" s="375"/>
      <c r="E158" s="375"/>
      <c r="F158" s="375"/>
      <c r="G158" s="377"/>
      <c r="H158" s="500"/>
      <c r="I158" s="172" t="str">
        <f t="shared" si="156"/>
        <v/>
      </c>
      <c r="J158" s="172" t="str">
        <f t="shared" si="157"/>
        <v/>
      </c>
      <c r="K158" s="374" t="str">
        <f t="shared" si="158"/>
        <v/>
      </c>
      <c r="L158" s="508"/>
      <c r="M158" s="172" t="str">
        <f t="shared" si="141"/>
        <v/>
      </c>
      <c r="N158" s="501"/>
      <c r="O158" s="501"/>
      <c r="P158" s="375"/>
      <c r="Q158" s="375"/>
      <c r="R158" s="377" t="str">
        <f t="shared" si="142"/>
        <v/>
      </c>
      <c r="S158" s="375" t="str">
        <f t="shared" si="143"/>
        <v/>
      </c>
      <c r="T158" s="500"/>
      <c r="U158" s="375"/>
      <c r="V158" s="375"/>
      <c r="W158" s="377" t="str">
        <f t="shared" si="144"/>
        <v/>
      </c>
      <c r="X158" s="375" t="str">
        <f t="shared" si="145"/>
        <v/>
      </c>
      <c r="Y158" s="500"/>
      <c r="Z158" s="375"/>
      <c r="AA158" s="375"/>
      <c r="AB158" s="377" t="str">
        <f t="shared" si="146"/>
        <v/>
      </c>
      <c r="AC158" s="375" t="str">
        <f t="shared" si="147"/>
        <v/>
      </c>
      <c r="AD158" s="500"/>
      <c r="AE158" s="375"/>
      <c r="AF158" s="375"/>
      <c r="AG158" s="377" t="str">
        <f t="shared" si="148"/>
        <v/>
      </c>
      <c r="AH158" s="375" t="str">
        <f t="shared" si="149"/>
        <v/>
      </c>
      <c r="AI158" s="500"/>
      <c r="AJ158" s="375"/>
      <c r="AK158" s="375"/>
      <c r="AL158" s="377" t="str">
        <f t="shared" si="150"/>
        <v/>
      </c>
      <c r="AM158" s="375" t="str">
        <f t="shared" si="151"/>
        <v/>
      </c>
      <c r="AN158" s="500"/>
      <c r="AO158" s="375"/>
      <c r="AP158" s="375"/>
      <c r="AQ158" s="377" t="str">
        <f t="shared" si="152"/>
        <v/>
      </c>
      <c r="AR158" s="375" t="str">
        <f t="shared" si="153"/>
        <v/>
      </c>
      <c r="AS158" s="500"/>
      <c r="AT158" s="375"/>
      <c r="AU158" s="375"/>
      <c r="AV158" s="377" t="str">
        <f t="shared" si="154"/>
        <v/>
      </c>
      <c r="AW158" s="375" t="str">
        <f t="shared" si="155"/>
        <v/>
      </c>
      <c r="AX158" s="500"/>
    </row>
    <row r="159" spans="2:50" hidden="1" x14ac:dyDescent="0.2">
      <c r="B159" s="506"/>
      <c r="C159" s="375">
        <v>13</v>
      </c>
      <c r="D159" s="375"/>
      <c r="E159" s="375"/>
      <c r="F159" s="375"/>
      <c r="G159" s="377"/>
      <c r="H159" s="500"/>
      <c r="I159" s="172" t="str">
        <f t="shared" si="156"/>
        <v/>
      </c>
      <c r="J159" s="172" t="str">
        <f t="shared" si="157"/>
        <v/>
      </c>
      <c r="K159" s="374" t="str">
        <f t="shared" si="158"/>
        <v/>
      </c>
      <c r="L159" s="508"/>
      <c r="M159" s="172" t="str">
        <f t="shared" si="141"/>
        <v/>
      </c>
      <c r="N159" s="501"/>
      <c r="O159" s="501"/>
      <c r="P159" s="375"/>
      <c r="Q159" s="375"/>
      <c r="R159" s="377" t="str">
        <f t="shared" si="142"/>
        <v/>
      </c>
      <c r="S159" s="375" t="str">
        <f t="shared" si="143"/>
        <v/>
      </c>
      <c r="T159" s="500"/>
      <c r="U159" s="375"/>
      <c r="V159" s="375"/>
      <c r="W159" s="377" t="str">
        <f t="shared" si="144"/>
        <v/>
      </c>
      <c r="X159" s="375" t="str">
        <f t="shared" si="145"/>
        <v/>
      </c>
      <c r="Y159" s="500"/>
      <c r="Z159" s="375"/>
      <c r="AA159" s="375"/>
      <c r="AB159" s="377" t="str">
        <f t="shared" si="146"/>
        <v/>
      </c>
      <c r="AC159" s="375" t="str">
        <f t="shared" si="147"/>
        <v/>
      </c>
      <c r="AD159" s="500"/>
      <c r="AE159" s="375"/>
      <c r="AF159" s="375"/>
      <c r="AG159" s="377" t="str">
        <f t="shared" si="148"/>
        <v/>
      </c>
      <c r="AH159" s="375" t="str">
        <f t="shared" si="149"/>
        <v/>
      </c>
      <c r="AI159" s="500"/>
      <c r="AJ159" s="375"/>
      <c r="AK159" s="375"/>
      <c r="AL159" s="377" t="str">
        <f t="shared" si="150"/>
        <v/>
      </c>
      <c r="AM159" s="375" t="str">
        <f t="shared" si="151"/>
        <v/>
      </c>
      <c r="AN159" s="500"/>
      <c r="AO159" s="375"/>
      <c r="AP159" s="375"/>
      <c r="AQ159" s="377" t="str">
        <f t="shared" si="152"/>
        <v/>
      </c>
      <c r="AR159" s="375" t="str">
        <f t="shared" si="153"/>
        <v/>
      </c>
      <c r="AS159" s="500"/>
      <c r="AT159" s="375"/>
      <c r="AU159" s="375"/>
      <c r="AV159" s="377" t="str">
        <f t="shared" si="154"/>
        <v/>
      </c>
      <c r="AW159" s="375" t="str">
        <f t="shared" si="155"/>
        <v/>
      </c>
      <c r="AX159" s="500"/>
    </row>
    <row r="160" spans="2:50" hidden="1" x14ac:dyDescent="0.2">
      <c r="B160" s="506"/>
      <c r="C160" s="375">
        <v>14</v>
      </c>
      <c r="D160" s="375"/>
      <c r="E160" s="375"/>
      <c r="F160" s="375"/>
      <c r="G160" s="377"/>
      <c r="H160" s="500"/>
      <c r="I160" s="172" t="str">
        <f t="shared" si="156"/>
        <v/>
      </c>
      <c r="J160" s="172" t="str">
        <f t="shared" si="157"/>
        <v/>
      </c>
      <c r="K160" s="374" t="str">
        <f t="shared" si="158"/>
        <v/>
      </c>
      <c r="L160" s="508"/>
      <c r="M160" s="172" t="str">
        <f t="shared" si="141"/>
        <v/>
      </c>
      <c r="N160" s="501"/>
      <c r="O160" s="501"/>
      <c r="P160" s="375"/>
      <c r="Q160" s="375"/>
      <c r="R160" s="377" t="str">
        <f t="shared" si="142"/>
        <v/>
      </c>
      <c r="S160" s="375" t="str">
        <f t="shared" si="143"/>
        <v/>
      </c>
      <c r="T160" s="500"/>
      <c r="U160" s="375"/>
      <c r="V160" s="375"/>
      <c r="W160" s="377" t="str">
        <f t="shared" si="144"/>
        <v/>
      </c>
      <c r="X160" s="375" t="str">
        <f t="shared" si="145"/>
        <v/>
      </c>
      <c r="Y160" s="500"/>
      <c r="Z160" s="375"/>
      <c r="AA160" s="375"/>
      <c r="AB160" s="377" t="str">
        <f t="shared" si="146"/>
        <v/>
      </c>
      <c r="AC160" s="375" t="str">
        <f t="shared" si="147"/>
        <v/>
      </c>
      <c r="AD160" s="500"/>
      <c r="AE160" s="375"/>
      <c r="AF160" s="375"/>
      <c r="AG160" s="377" t="str">
        <f t="shared" si="148"/>
        <v/>
      </c>
      <c r="AH160" s="375" t="str">
        <f t="shared" si="149"/>
        <v/>
      </c>
      <c r="AI160" s="500"/>
      <c r="AJ160" s="375"/>
      <c r="AK160" s="375"/>
      <c r="AL160" s="377" t="str">
        <f t="shared" si="150"/>
        <v/>
      </c>
      <c r="AM160" s="375" t="str">
        <f t="shared" si="151"/>
        <v/>
      </c>
      <c r="AN160" s="500"/>
      <c r="AO160" s="375"/>
      <c r="AP160" s="375"/>
      <c r="AQ160" s="377" t="str">
        <f t="shared" si="152"/>
        <v/>
      </c>
      <c r="AR160" s="375" t="str">
        <f t="shared" si="153"/>
        <v/>
      </c>
      <c r="AS160" s="500"/>
      <c r="AT160" s="375"/>
      <c r="AU160" s="375"/>
      <c r="AV160" s="377" t="str">
        <f t="shared" si="154"/>
        <v/>
      </c>
      <c r="AW160" s="375" t="str">
        <f t="shared" si="155"/>
        <v/>
      </c>
      <c r="AX160" s="500"/>
    </row>
    <row r="161" spans="2:50" hidden="1" x14ac:dyDescent="0.2">
      <c r="B161" s="506"/>
      <c r="C161" s="375">
        <v>15</v>
      </c>
      <c r="D161" s="375"/>
      <c r="E161" s="375"/>
      <c r="F161" s="375"/>
      <c r="G161" s="377"/>
      <c r="H161" s="500"/>
      <c r="I161" s="172" t="str">
        <f t="shared" si="156"/>
        <v/>
      </c>
      <c r="J161" s="172" t="str">
        <f t="shared" si="157"/>
        <v/>
      </c>
      <c r="K161" s="374" t="str">
        <f t="shared" si="158"/>
        <v/>
      </c>
      <c r="L161" s="509"/>
      <c r="M161" s="172" t="str">
        <f t="shared" si="141"/>
        <v/>
      </c>
      <c r="N161" s="501"/>
      <c r="O161" s="501"/>
      <c r="P161" s="375"/>
      <c r="Q161" s="375"/>
      <c r="R161" s="377" t="str">
        <f t="shared" si="142"/>
        <v/>
      </c>
      <c r="S161" s="375" t="str">
        <f t="shared" si="143"/>
        <v/>
      </c>
      <c r="T161" s="500"/>
      <c r="U161" s="375"/>
      <c r="V161" s="375"/>
      <c r="W161" s="377" t="str">
        <f t="shared" si="144"/>
        <v/>
      </c>
      <c r="X161" s="375" t="str">
        <f t="shared" si="145"/>
        <v/>
      </c>
      <c r="Y161" s="500"/>
      <c r="Z161" s="375"/>
      <c r="AA161" s="375"/>
      <c r="AB161" s="377" t="str">
        <f t="shared" si="146"/>
        <v/>
      </c>
      <c r="AC161" s="375" t="str">
        <f t="shared" si="147"/>
        <v/>
      </c>
      <c r="AD161" s="500"/>
      <c r="AE161" s="375"/>
      <c r="AF161" s="375"/>
      <c r="AG161" s="377" t="str">
        <f t="shared" si="148"/>
        <v/>
      </c>
      <c r="AH161" s="375" t="str">
        <f t="shared" si="149"/>
        <v/>
      </c>
      <c r="AI161" s="500"/>
      <c r="AJ161" s="375"/>
      <c r="AK161" s="375"/>
      <c r="AL161" s="377" t="str">
        <f t="shared" si="150"/>
        <v/>
      </c>
      <c r="AM161" s="375" t="str">
        <f t="shared" si="151"/>
        <v/>
      </c>
      <c r="AN161" s="500"/>
      <c r="AO161" s="375"/>
      <c r="AP161" s="375"/>
      <c r="AQ161" s="377" t="str">
        <f t="shared" si="152"/>
        <v/>
      </c>
      <c r="AR161" s="375" t="str">
        <f t="shared" si="153"/>
        <v/>
      </c>
      <c r="AS161" s="500"/>
      <c r="AT161" s="375"/>
      <c r="AU161" s="375"/>
      <c r="AV161" s="377" t="str">
        <f t="shared" si="154"/>
        <v/>
      </c>
      <c r="AW161" s="375" t="str">
        <f t="shared" si="155"/>
        <v/>
      </c>
      <c r="AX161" s="500"/>
    </row>
    <row r="162" spans="2:50" ht="15.75" hidden="1" x14ac:dyDescent="0.2">
      <c r="B162" s="510" t="s">
        <v>169</v>
      </c>
      <c r="C162" s="511"/>
      <c r="D162" s="511"/>
      <c r="E162" s="511"/>
      <c r="F162" s="511"/>
      <c r="G162" s="511"/>
      <c r="H162" s="512"/>
      <c r="I162" s="207"/>
      <c r="J162" s="207"/>
      <c r="K162" s="207"/>
      <c r="L162" s="207"/>
      <c r="M162" s="207"/>
      <c r="N162" s="501" t="s">
        <v>161</v>
      </c>
      <c r="O162" s="514" t="s">
        <v>106</v>
      </c>
      <c r="P162" s="516">
        <f>AT142+1</f>
        <v>45923</v>
      </c>
      <c r="Q162" s="506"/>
      <c r="R162" s="506"/>
      <c r="S162" s="506"/>
      <c r="T162" s="506"/>
      <c r="U162" s="516">
        <f>P162+1</f>
        <v>45924</v>
      </c>
      <c r="V162" s="506"/>
      <c r="W162" s="506"/>
      <c r="X162" s="506"/>
      <c r="Y162" s="506"/>
      <c r="Z162" s="516">
        <f>U162+1</f>
        <v>45925</v>
      </c>
      <c r="AA162" s="506"/>
      <c r="AB162" s="506"/>
      <c r="AC162" s="506"/>
      <c r="AD162" s="506"/>
      <c r="AE162" s="516">
        <f>Z162+1</f>
        <v>45926</v>
      </c>
      <c r="AF162" s="506"/>
      <c r="AG162" s="506"/>
      <c r="AH162" s="506"/>
      <c r="AI162" s="506"/>
      <c r="AJ162" s="516">
        <f>AE162+1</f>
        <v>45927</v>
      </c>
      <c r="AK162" s="506"/>
      <c r="AL162" s="506"/>
      <c r="AM162" s="506"/>
      <c r="AN162" s="506"/>
      <c r="AO162" s="516">
        <f>AJ162+1</f>
        <v>45928</v>
      </c>
      <c r="AP162" s="506"/>
      <c r="AQ162" s="506"/>
      <c r="AR162" s="506"/>
      <c r="AS162" s="506"/>
      <c r="AT162" s="516">
        <f>AO162+1</f>
        <v>45929</v>
      </c>
      <c r="AU162" s="506"/>
      <c r="AV162" s="506"/>
      <c r="AW162" s="506"/>
      <c r="AX162" s="506"/>
    </row>
    <row r="163" spans="2:50" ht="15.75" hidden="1" x14ac:dyDescent="0.2">
      <c r="B163" s="513"/>
      <c r="C163" s="513"/>
      <c r="D163" s="513"/>
      <c r="E163" s="513"/>
      <c r="F163" s="513"/>
      <c r="G163" s="513"/>
      <c r="H163" s="513"/>
      <c r="I163" s="207"/>
      <c r="J163" s="207"/>
      <c r="K163" s="207"/>
      <c r="L163" s="207"/>
      <c r="M163" s="207"/>
      <c r="N163" s="501"/>
      <c r="O163" s="515"/>
      <c r="P163" s="516" t="s">
        <v>120</v>
      </c>
      <c r="Q163" s="506"/>
      <c r="R163" s="506"/>
      <c r="S163" s="506"/>
      <c r="T163" s="506"/>
      <c r="U163" s="516" t="s">
        <v>114</v>
      </c>
      <c r="V163" s="506"/>
      <c r="W163" s="506"/>
      <c r="X163" s="506"/>
      <c r="Y163" s="506"/>
      <c r="Z163" s="516" t="s">
        <v>115</v>
      </c>
      <c r="AA163" s="506"/>
      <c r="AB163" s="506"/>
      <c r="AC163" s="506"/>
      <c r="AD163" s="506"/>
      <c r="AE163" s="516" t="s">
        <v>116</v>
      </c>
      <c r="AF163" s="506"/>
      <c r="AG163" s="506"/>
      <c r="AH163" s="506"/>
      <c r="AI163" s="506"/>
      <c r="AJ163" s="516" t="s">
        <v>117</v>
      </c>
      <c r="AK163" s="506"/>
      <c r="AL163" s="506"/>
      <c r="AM163" s="506"/>
      <c r="AN163" s="506"/>
      <c r="AO163" s="516" t="s">
        <v>118</v>
      </c>
      <c r="AP163" s="506"/>
      <c r="AQ163" s="506"/>
      <c r="AR163" s="506"/>
      <c r="AS163" s="506"/>
      <c r="AT163" s="516" t="s">
        <v>119</v>
      </c>
      <c r="AU163" s="506"/>
      <c r="AV163" s="506"/>
      <c r="AW163" s="506"/>
      <c r="AX163" s="506"/>
    </row>
    <row r="164" spans="2:50" hidden="1" x14ac:dyDescent="0.2">
      <c r="B164" s="501" t="s">
        <v>157</v>
      </c>
      <c r="C164" s="501" t="s">
        <v>149</v>
      </c>
      <c r="D164" s="501"/>
      <c r="E164" s="501" t="s">
        <v>151</v>
      </c>
      <c r="F164" s="501"/>
      <c r="G164" s="501"/>
      <c r="H164" s="502" t="s">
        <v>158</v>
      </c>
      <c r="I164" s="505" t="s">
        <v>227</v>
      </c>
      <c r="J164" s="505"/>
      <c r="K164" s="505"/>
      <c r="L164" s="505" t="s">
        <v>158</v>
      </c>
      <c r="M164" s="505" t="s">
        <v>170</v>
      </c>
      <c r="N164" s="501"/>
      <c r="O164" s="501" t="s">
        <v>160</v>
      </c>
      <c r="P164" s="497" t="s">
        <v>154</v>
      </c>
      <c r="Q164" s="498"/>
      <c r="R164" s="498"/>
      <c r="S164" s="499"/>
      <c r="T164" s="501" t="s">
        <v>158</v>
      </c>
      <c r="U164" s="497" t="s">
        <v>154</v>
      </c>
      <c r="V164" s="498"/>
      <c r="W164" s="498"/>
      <c r="X164" s="499"/>
      <c r="Y164" s="501" t="s">
        <v>158</v>
      </c>
      <c r="Z164" s="497" t="s">
        <v>154</v>
      </c>
      <c r="AA164" s="498"/>
      <c r="AB164" s="498"/>
      <c r="AC164" s="499"/>
      <c r="AD164" s="501" t="s">
        <v>158</v>
      </c>
      <c r="AE164" s="497" t="s">
        <v>154</v>
      </c>
      <c r="AF164" s="498"/>
      <c r="AG164" s="498"/>
      <c r="AH164" s="499"/>
      <c r="AI164" s="501" t="s">
        <v>158</v>
      </c>
      <c r="AJ164" s="497" t="s">
        <v>154</v>
      </c>
      <c r="AK164" s="498"/>
      <c r="AL164" s="498"/>
      <c r="AM164" s="499"/>
      <c r="AN164" s="501" t="s">
        <v>158</v>
      </c>
      <c r="AO164" s="497" t="s">
        <v>154</v>
      </c>
      <c r="AP164" s="498"/>
      <c r="AQ164" s="498"/>
      <c r="AR164" s="499"/>
      <c r="AS164" s="501" t="s">
        <v>158</v>
      </c>
      <c r="AT164" s="497" t="s">
        <v>154</v>
      </c>
      <c r="AU164" s="498"/>
      <c r="AV164" s="498"/>
      <c r="AW164" s="499"/>
      <c r="AX164" s="501" t="s">
        <v>158</v>
      </c>
    </row>
    <row r="165" spans="2:50" hidden="1" x14ac:dyDescent="0.2">
      <c r="B165" s="501"/>
      <c r="C165" s="501"/>
      <c r="D165" s="501"/>
      <c r="E165" s="501" t="s">
        <v>150</v>
      </c>
      <c r="F165" s="501"/>
      <c r="G165" s="501"/>
      <c r="H165" s="503"/>
      <c r="I165" s="505" t="s">
        <v>150</v>
      </c>
      <c r="J165" s="505"/>
      <c r="K165" s="505"/>
      <c r="L165" s="505"/>
      <c r="M165" s="505"/>
      <c r="N165" s="501"/>
      <c r="O165" s="501"/>
      <c r="P165" s="497" t="s">
        <v>155</v>
      </c>
      <c r="Q165" s="498"/>
      <c r="R165" s="498"/>
      <c r="S165" s="499"/>
      <c r="T165" s="501"/>
      <c r="U165" s="497" t="s">
        <v>155</v>
      </c>
      <c r="V165" s="498"/>
      <c r="W165" s="498"/>
      <c r="X165" s="499"/>
      <c r="Y165" s="501"/>
      <c r="Z165" s="497" t="s">
        <v>155</v>
      </c>
      <c r="AA165" s="498"/>
      <c r="AB165" s="498"/>
      <c r="AC165" s="499"/>
      <c r="AD165" s="501"/>
      <c r="AE165" s="497" t="s">
        <v>155</v>
      </c>
      <c r="AF165" s="498"/>
      <c r="AG165" s="498"/>
      <c r="AH165" s="499"/>
      <c r="AI165" s="501"/>
      <c r="AJ165" s="497" t="s">
        <v>155</v>
      </c>
      <c r="AK165" s="498"/>
      <c r="AL165" s="498"/>
      <c r="AM165" s="499"/>
      <c r="AN165" s="501"/>
      <c r="AO165" s="497" t="s">
        <v>155</v>
      </c>
      <c r="AP165" s="498"/>
      <c r="AQ165" s="498"/>
      <c r="AR165" s="499"/>
      <c r="AS165" s="501"/>
      <c r="AT165" s="497" t="s">
        <v>155</v>
      </c>
      <c r="AU165" s="498"/>
      <c r="AV165" s="498"/>
      <c r="AW165" s="499"/>
      <c r="AX165" s="501"/>
    </row>
    <row r="166" spans="2:50" hidden="1" x14ac:dyDescent="0.2">
      <c r="B166" s="501"/>
      <c r="C166" s="501"/>
      <c r="D166" s="501"/>
      <c r="E166" s="376" t="s">
        <v>152</v>
      </c>
      <c r="F166" s="376" t="s">
        <v>153</v>
      </c>
      <c r="G166" s="376" t="s">
        <v>156</v>
      </c>
      <c r="H166" s="504"/>
      <c r="I166" s="373" t="s">
        <v>152</v>
      </c>
      <c r="J166" s="373" t="s">
        <v>153</v>
      </c>
      <c r="K166" s="373" t="s">
        <v>156</v>
      </c>
      <c r="L166" s="505"/>
      <c r="M166" s="505"/>
      <c r="N166" s="501"/>
      <c r="O166" s="501"/>
      <c r="P166" s="376" t="s">
        <v>152</v>
      </c>
      <c r="Q166" s="376" t="s">
        <v>153</v>
      </c>
      <c r="R166" s="376" t="s">
        <v>156</v>
      </c>
      <c r="S166" s="376" t="s">
        <v>170</v>
      </c>
      <c r="T166" s="501"/>
      <c r="U166" s="376" t="s">
        <v>152</v>
      </c>
      <c r="V166" s="376" t="s">
        <v>153</v>
      </c>
      <c r="W166" s="376" t="s">
        <v>156</v>
      </c>
      <c r="X166" s="376" t="s">
        <v>170</v>
      </c>
      <c r="Y166" s="501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01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01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01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01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01"/>
    </row>
    <row r="167" spans="2:50" hidden="1" x14ac:dyDescent="0.2">
      <c r="B167" s="501" t="s">
        <v>652</v>
      </c>
      <c r="C167" s="375">
        <v>1</v>
      </c>
      <c r="D167" s="375"/>
      <c r="E167" s="375"/>
      <c r="F167" s="375"/>
      <c r="G167" s="377" t="e">
        <f>F167/E167</f>
        <v>#DIV/0!</v>
      </c>
      <c r="H167" s="500" t="e">
        <f>AVERAGE(G167:G181)</f>
        <v>#DIV/0!</v>
      </c>
      <c r="I167" s="172" t="str">
        <f t="shared" ref="I167:I169" si="159">IFERROR(AVERAGE(P167,U167,Z167,AE167,AJ167,AO167,AT167),"")</f>
        <v/>
      </c>
      <c r="J167" s="172" t="str">
        <f t="shared" ref="J167:J169" si="160">IFERROR(AVERAGE(Q167,V167,AA167,AF167,AK167,AP167,AU167),"")</f>
        <v/>
      </c>
      <c r="K167" s="374" t="str">
        <f t="shared" ref="K167:K169" si="161">IFERROR(AVERAGE(R167,W167,AB167,AG167,AL167,AQ167,AV167),"")</f>
        <v/>
      </c>
      <c r="L167" s="507" t="str">
        <f>IFERROR(AVERAGE(K167:K181),"-")</f>
        <v>-</v>
      </c>
      <c r="M167" s="172" t="str">
        <f>IFERROR(RANK(K167, K$167:K$181),"")</f>
        <v/>
      </c>
      <c r="N167" s="501"/>
      <c r="O167" s="501"/>
      <c r="P167" s="375"/>
      <c r="Q167" s="375"/>
      <c r="R167" s="377" t="str">
        <f>IFERROR(Q167/P167,"")</f>
        <v/>
      </c>
      <c r="S167" s="375" t="str">
        <f>IFERROR(RANK(R167, R$167:R$181),"")</f>
        <v/>
      </c>
      <c r="T167" s="500" t="e">
        <f>AVERAGE(R167:R181)</f>
        <v>#DIV/0!</v>
      </c>
      <c r="U167" s="375"/>
      <c r="V167" s="375"/>
      <c r="W167" s="377" t="str">
        <f>IFERROR(V167/U167,"")</f>
        <v/>
      </c>
      <c r="X167" s="375" t="str">
        <f>IFERROR(RANK(W167, W$167:W$181),"")</f>
        <v/>
      </c>
      <c r="Y167" s="500" t="e">
        <f>AVERAGE(W167:W181)</f>
        <v>#DIV/0!</v>
      </c>
      <c r="Z167" s="375"/>
      <c r="AA167" s="375"/>
      <c r="AB167" s="377" t="str">
        <f>IFERROR(AA167/Z167,"")</f>
        <v/>
      </c>
      <c r="AC167" s="375" t="str">
        <f>IFERROR(RANK(AB167, AB$167:AB$181),"")</f>
        <v/>
      </c>
      <c r="AD167" s="500" t="e">
        <f>AVERAGE(AB167:AB181)</f>
        <v>#DIV/0!</v>
      </c>
      <c r="AE167" s="375"/>
      <c r="AF167" s="375"/>
      <c r="AG167" s="377" t="str">
        <f>IFERROR(AF167/AE167,"")</f>
        <v/>
      </c>
      <c r="AH167" s="375" t="str">
        <f>IFERROR(RANK(AG167, AG$167:AG$181),"")</f>
        <v/>
      </c>
      <c r="AI167" s="500" t="e">
        <f>AVERAGE(AG167:AG181)</f>
        <v>#DIV/0!</v>
      </c>
      <c r="AJ167" s="375"/>
      <c r="AK167" s="375"/>
      <c r="AL167" s="377" t="str">
        <f>IFERROR(AK167/AJ167,"")</f>
        <v/>
      </c>
      <c r="AM167" s="375" t="str">
        <f>IFERROR(RANK(AL167, AL$167:AL$181),"")</f>
        <v/>
      </c>
      <c r="AN167" s="500" t="e">
        <f>AVERAGE(AL167:AL181)</f>
        <v>#DIV/0!</v>
      </c>
      <c r="AO167" s="375"/>
      <c r="AP167" s="375"/>
      <c r="AQ167" s="377" t="str">
        <f>IFERROR(AP167/AO167,"")</f>
        <v/>
      </c>
      <c r="AR167" s="375" t="str">
        <f>IFERROR(RANK(AQ167, AQ$167:AQ$181),"")</f>
        <v/>
      </c>
      <c r="AS167" s="500" t="e">
        <f>AVERAGE(AQ167:AQ181)</f>
        <v>#DIV/0!</v>
      </c>
      <c r="AT167" s="375"/>
      <c r="AU167" s="375"/>
      <c r="AV167" s="377" t="str">
        <f>IFERROR(AU167/AT167,"")</f>
        <v/>
      </c>
      <c r="AW167" s="375" t="str">
        <f>IFERROR(RANK(AV167, AV$167:AV$181),"")</f>
        <v/>
      </c>
      <c r="AX167" s="500" t="e">
        <f>AVERAGE(AV167:AV181)</f>
        <v>#DIV/0!</v>
      </c>
    </row>
    <row r="168" spans="2:50" hidden="1" x14ac:dyDescent="0.2">
      <c r="B168" s="506"/>
      <c r="C168" s="375">
        <v>2</v>
      </c>
      <c r="D168" s="375"/>
      <c r="E168" s="375"/>
      <c r="F168" s="375"/>
      <c r="G168" s="377"/>
      <c r="H168" s="500"/>
      <c r="I168" s="172" t="str">
        <f t="shared" si="159"/>
        <v/>
      </c>
      <c r="J168" s="172" t="str">
        <f t="shared" si="160"/>
        <v/>
      </c>
      <c r="K168" s="374" t="str">
        <f t="shared" si="161"/>
        <v/>
      </c>
      <c r="L168" s="508"/>
      <c r="M168" s="172" t="str">
        <f t="shared" ref="M168:M181" si="162">IFERROR(RANK(K168, K$167:K$181),"")</f>
        <v/>
      </c>
      <c r="N168" s="501"/>
      <c r="O168" s="501"/>
      <c r="P168" s="375"/>
      <c r="Q168" s="375"/>
      <c r="R168" s="377" t="str">
        <f t="shared" ref="R168:R181" si="163">IFERROR(Q168/P168,"")</f>
        <v/>
      </c>
      <c r="S168" s="375" t="str">
        <f t="shared" ref="S168:S181" si="164">IFERROR(RANK(R168, R$167:R$181),"")</f>
        <v/>
      </c>
      <c r="T168" s="500"/>
      <c r="U168" s="375"/>
      <c r="V168" s="375"/>
      <c r="W168" s="377" t="str">
        <f t="shared" ref="W168:W181" si="165">IFERROR(V168/U168,"")</f>
        <v/>
      </c>
      <c r="X168" s="375" t="str">
        <f t="shared" ref="X168:X181" si="166">IFERROR(RANK(W168, W$167:W$181),"")</f>
        <v/>
      </c>
      <c r="Y168" s="500"/>
      <c r="Z168" s="375"/>
      <c r="AA168" s="375"/>
      <c r="AB168" s="377" t="str">
        <f t="shared" ref="AB168:AB181" si="167">IFERROR(AA168/Z168,"")</f>
        <v/>
      </c>
      <c r="AC168" s="375" t="str">
        <f t="shared" ref="AC168:AC181" si="168">IFERROR(RANK(AB168, AB$167:AB$181),"")</f>
        <v/>
      </c>
      <c r="AD168" s="500"/>
      <c r="AE168" s="375"/>
      <c r="AF168" s="375"/>
      <c r="AG168" s="377" t="str">
        <f t="shared" ref="AG168:AG181" si="169">IFERROR(AF168/AE168,"")</f>
        <v/>
      </c>
      <c r="AH168" s="375" t="str">
        <f t="shared" ref="AH168:AH181" si="170">IFERROR(RANK(AG168, AG$167:AG$181),"")</f>
        <v/>
      </c>
      <c r="AI168" s="500"/>
      <c r="AJ168" s="375"/>
      <c r="AK168" s="375"/>
      <c r="AL168" s="377" t="str">
        <f t="shared" ref="AL168:AL181" si="171">IFERROR(AK168/AJ168,"")</f>
        <v/>
      </c>
      <c r="AM168" s="375" t="str">
        <f t="shared" ref="AM168:AM181" si="172">IFERROR(RANK(AL168, AL$167:AL$181),"")</f>
        <v/>
      </c>
      <c r="AN168" s="500"/>
      <c r="AO168" s="375"/>
      <c r="AP168" s="375"/>
      <c r="AQ168" s="377" t="str">
        <f t="shared" ref="AQ168:AQ181" si="173">IFERROR(AP168/AO168,"")</f>
        <v/>
      </c>
      <c r="AR168" s="375" t="str">
        <f t="shared" ref="AR168:AR181" si="174">IFERROR(RANK(AQ168, AQ$167:AQ$181),"")</f>
        <v/>
      </c>
      <c r="AS168" s="500"/>
      <c r="AT168" s="375"/>
      <c r="AU168" s="375"/>
      <c r="AV168" s="377" t="str">
        <f t="shared" ref="AV168:AV181" si="175">IFERROR(AU168/AT168,"")</f>
        <v/>
      </c>
      <c r="AW168" s="375" t="str">
        <f t="shared" ref="AW168:AW181" si="176">IFERROR(RANK(AV168, AV$167:AV$181),"")</f>
        <v/>
      </c>
      <c r="AX168" s="500"/>
    </row>
    <row r="169" spans="2:50" hidden="1" x14ac:dyDescent="0.2">
      <c r="B169" s="506"/>
      <c r="C169" s="375">
        <v>3</v>
      </c>
      <c r="D169" s="375"/>
      <c r="E169" s="375"/>
      <c r="F169" s="375"/>
      <c r="G169" s="377"/>
      <c r="H169" s="500"/>
      <c r="I169" s="172" t="str">
        <f t="shared" si="159"/>
        <v/>
      </c>
      <c r="J169" s="172" t="str">
        <f t="shared" si="160"/>
        <v/>
      </c>
      <c r="K169" s="374" t="str">
        <f t="shared" si="161"/>
        <v/>
      </c>
      <c r="L169" s="508"/>
      <c r="M169" s="172" t="str">
        <f t="shared" si="162"/>
        <v/>
      </c>
      <c r="N169" s="501"/>
      <c r="O169" s="501"/>
      <c r="P169" s="375"/>
      <c r="Q169" s="375"/>
      <c r="R169" s="377" t="str">
        <f t="shared" si="163"/>
        <v/>
      </c>
      <c r="S169" s="375" t="str">
        <f t="shared" si="164"/>
        <v/>
      </c>
      <c r="T169" s="500"/>
      <c r="U169" s="375"/>
      <c r="V169" s="375"/>
      <c r="W169" s="377" t="str">
        <f t="shared" si="165"/>
        <v/>
      </c>
      <c r="X169" s="375" t="str">
        <f t="shared" si="166"/>
        <v/>
      </c>
      <c r="Y169" s="500"/>
      <c r="Z169" s="375"/>
      <c r="AA169" s="375"/>
      <c r="AB169" s="377" t="str">
        <f t="shared" si="167"/>
        <v/>
      </c>
      <c r="AC169" s="375" t="str">
        <f t="shared" si="168"/>
        <v/>
      </c>
      <c r="AD169" s="500"/>
      <c r="AE169" s="375"/>
      <c r="AF169" s="375"/>
      <c r="AG169" s="377" t="str">
        <f t="shared" si="169"/>
        <v/>
      </c>
      <c r="AH169" s="375" t="str">
        <f t="shared" si="170"/>
        <v/>
      </c>
      <c r="AI169" s="500"/>
      <c r="AJ169" s="375"/>
      <c r="AK169" s="375"/>
      <c r="AL169" s="377" t="str">
        <f t="shared" si="171"/>
        <v/>
      </c>
      <c r="AM169" s="375" t="str">
        <f t="shared" si="172"/>
        <v/>
      </c>
      <c r="AN169" s="500"/>
      <c r="AO169" s="375"/>
      <c r="AP169" s="375"/>
      <c r="AQ169" s="377" t="str">
        <f t="shared" si="173"/>
        <v/>
      </c>
      <c r="AR169" s="375" t="str">
        <f t="shared" si="174"/>
        <v/>
      </c>
      <c r="AS169" s="500"/>
      <c r="AT169" s="375"/>
      <c r="AU169" s="375"/>
      <c r="AV169" s="377" t="str">
        <f t="shared" si="175"/>
        <v/>
      </c>
      <c r="AW169" s="375" t="str">
        <f t="shared" si="176"/>
        <v/>
      </c>
      <c r="AX169" s="500"/>
    </row>
    <row r="170" spans="2:50" hidden="1" x14ac:dyDescent="0.2">
      <c r="B170" s="506"/>
      <c r="C170" s="375">
        <v>4</v>
      </c>
      <c r="D170" s="375"/>
      <c r="E170" s="375"/>
      <c r="F170" s="375"/>
      <c r="G170" s="377"/>
      <c r="H170" s="500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374" t="str">
        <f>IFERROR(AVERAGE(R170,W170,AB170,AG170,AL170,AQ170,AV170),"")</f>
        <v/>
      </c>
      <c r="L170" s="508"/>
      <c r="M170" s="172" t="str">
        <f t="shared" si="162"/>
        <v/>
      </c>
      <c r="N170" s="501"/>
      <c r="O170" s="501"/>
      <c r="P170" s="375"/>
      <c r="Q170" s="375"/>
      <c r="R170" s="377" t="str">
        <f t="shared" si="163"/>
        <v/>
      </c>
      <c r="S170" s="375" t="str">
        <f t="shared" si="164"/>
        <v/>
      </c>
      <c r="T170" s="500"/>
      <c r="U170" s="375"/>
      <c r="V170" s="375"/>
      <c r="W170" s="377" t="str">
        <f t="shared" si="165"/>
        <v/>
      </c>
      <c r="X170" s="375" t="str">
        <f t="shared" si="166"/>
        <v/>
      </c>
      <c r="Y170" s="500"/>
      <c r="Z170" s="375"/>
      <c r="AA170" s="375"/>
      <c r="AB170" s="377" t="str">
        <f t="shared" si="167"/>
        <v/>
      </c>
      <c r="AC170" s="375" t="str">
        <f t="shared" si="168"/>
        <v/>
      </c>
      <c r="AD170" s="500"/>
      <c r="AE170" s="375"/>
      <c r="AF170" s="375"/>
      <c r="AG170" s="377" t="str">
        <f t="shared" si="169"/>
        <v/>
      </c>
      <c r="AH170" s="375" t="str">
        <f t="shared" si="170"/>
        <v/>
      </c>
      <c r="AI170" s="500"/>
      <c r="AJ170" s="375"/>
      <c r="AK170" s="375"/>
      <c r="AL170" s="377" t="str">
        <f t="shared" si="171"/>
        <v/>
      </c>
      <c r="AM170" s="375" t="str">
        <f t="shared" si="172"/>
        <v/>
      </c>
      <c r="AN170" s="500"/>
      <c r="AO170" s="375"/>
      <c r="AP170" s="375"/>
      <c r="AQ170" s="377" t="str">
        <f t="shared" si="173"/>
        <v/>
      </c>
      <c r="AR170" s="375" t="str">
        <f t="shared" si="174"/>
        <v/>
      </c>
      <c r="AS170" s="500"/>
      <c r="AT170" s="375"/>
      <c r="AU170" s="375"/>
      <c r="AV170" s="377" t="str">
        <f t="shared" si="175"/>
        <v/>
      </c>
      <c r="AW170" s="375" t="str">
        <f t="shared" si="176"/>
        <v/>
      </c>
      <c r="AX170" s="500"/>
    </row>
    <row r="171" spans="2:50" hidden="1" x14ac:dyDescent="0.2">
      <c r="B171" s="506"/>
      <c r="C171" s="375">
        <v>5</v>
      </c>
      <c r="D171" s="375"/>
      <c r="E171" s="375"/>
      <c r="F171" s="375"/>
      <c r="G171" s="377"/>
      <c r="H171" s="500"/>
      <c r="I171" s="172" t="str">
        <f t="shared" ref="I171:I181" si="177">IFERROR(AVERAGE(P171,U171,Z171,AE171,AJ171,AO171,AT171),"")</f>
        <v/>
      </c>
      <c r="J171" s="172" t="str">
        <f t="shared" ref="J171:J181" si="178">IFERROR(AVERAGE(Q171,V171,AA171,AF171,AK171,AP171,AU171),"")</f>
        <v/>
      </c>
      <c r="K171" s="374" t="str">
        <f t="shared" ref="K171:K181" si="179">IFERROR(AVERAGE(R171,W171,AB171,AG171,AL171,AQ171,AV171),"")</f>
        <v/>
      </c>
      <c r="L171" s="508"/>
      <c r="M171" s="172" t="str">
        <f t="shared" si="162"/>
        <v/>
      </c>
      <c r="N171" s="501"/>
      <c r="O171" s="501"/>
      <c r="P171" s="375"/>
      <c r="Q171" s="375"/>
      <c r="R171" s="377" t="str">
        <f t="shared" si="163"/>
        <v/>
      </c>
      <c r="S171" s="375" t="str">
        <f t="shared" si="164"/>
        <v/>
      </c>
      <c r="T171" s="500"/>
      <c r="U171" s="375"/>
      <c r="V171" s="375"/>
      <c r="W171" s="377" t="str">
        <f t="shared" si="165"/>
        <v/>
      </c>
      <c r="X171" s="375" t="str">
        <f t="shared" si="166"/>
        <v/>
      </c>
      <c r="Y171" s="500"/>
      <c r="Z171" s="375"/>
      <c r="AA171" s="375"/>
      <c r="AB171" s="377" t="str">
        <f t="shared" si="167"/>
        <v/>
      </c>
      <c r="AC171" s="375" t="str">
        <f t="shared" si="168"/>
        <v/>
      </c>
      <c r="AD171" s="500"/>
      <c r="AE171" s="375"/>
      <c r="AF171" s="375"/>
      <c r="AG171" s="377" t="str">
        <f t="shared" si="169"/>
        <v/>
      </c>
      <c r="AH171" s="375" t="str">
        <f t="shared" si="170"/>
        <v/>
      </c>
      <c r="AI171" s="500"/>
      <c r="AJ171" s="375"/>
      <c r="AK171" s="375"/>
      <c r="AL171" s="377" t="str">
        <f t="shared" si="171"/>
        <v/>
      </c>
      <c r="AM171" s="375" t="str">
        <f t="shared" si="172"/>
        <v/>
      </c>
      <c r="AN171" s="500"/>
      <c r="AO171" s="375"/>
      <c r="AP171" s="375"/>
      <c r="AQ171" s="377" t="str">
        <f t="shared" si="173"/>
        <v/>
      </c>
      <c r="AR171" s="375" t="str">
        <f t="shared" si="174"/>
        <v/>
      </c>
      <c r="AS171" s="500"/>
      <c r="AT171" s="375"/>
      <c r="AU171" s="375"/>
      <c r="AV171" s="377" t="str">
        <f t="shared" si="175"/>
        <v/>
      </c>
      <c r="AW171" s="375" t="str">
        <f t="shared" si="176"/>
        <v/>
      </c>
      <c r="AX171" s="500"/>
    </row>
    <row r="172" spans="2:50" hidden="1" x14ac:dyDescent="0.2">
      <c r="B172" s="506"/>
      <c r="C172" s="375">
        <v>6</v>
      </c>
      <c r="D172" s="375"/>
      <c r="E172" s="375"/>
      <c r="F172" s="375"/>
      <c r="G172" s="377"/>
      <c r="H172" s="500"/>
      <c r="I172" s="172" t="str">
        <f t="shared" si="177"/>
        <v/>
      </c>
      <c r="J172" s="172" t="str">
        <f t="shared" si="178"/>
        <v/>
      </c>
      <c r="K172" s="374" t="str">
        <f t="shared" si="179"/>
        <v/>
      </c>
      <c r="L172" s="508"/>
      <c r="M172" s="172" t="str">
        <f t="shared" si="162"/>
        <v/>
      </c>
      <c r="N172" s="501"/>
      <c r="O172" s="501"/>
      <c r="P172" s="375"/>
      <c r="Q172" s="375"/>
      <c r="R172" s="377" t="str">
        <f t="shared" si="163"/>
        <v/>
      </c>
      <c r="S172" s="375" t="str">
        <f t="shared" si="164"/>
        <v/>
      </c>
      <c r="T172" s="500"/>
      <c r="U172" s="375"/>
      <c r="V172" s="375"/>
      <c r="W172" s="377" t="str">
        <f t="shared" si="165"/>
        <v/>
      </c>
      <c r="X172" s="375" t="str">
        <f t="shared" si="166"/>
        <v/>
      </c>
      <c r="Y172" s="500"/>
      <c r="Z172" s="375"/>
      <c r="AA172" s="375"/>
      <c r="AB172" s="377" t="str">
        <f t="shared" si="167"/>
        <v/>
      </c>
      <c r="AC172" s="375" t="str">
        <f t="shared" si="168"/>
        <v/>
      </c>
      <c r="AD172" s="500"/>
      <c r="AE172" s="375"/>
      <c r="AF172" s="375"/>
      <c r="AG172" s="377" t="str">
        <f t="shared" si="169"/>
        <v/>
      </c>
      <c r="AH172" s="375" t="str">
        <f t="shared" si="170"/>
        <v/>
      </c>
      <c r="AI172" s="500"/>
      <c r="AJ172" s="375"/>
      <c r="AK172" s="375"/>
      <c r="AL172" s="377" t="str">
        <f t="shared" si="171"/>
        <v/>
      </c>
      <c r="AM172" s="375" t="str">
        <f t="shared" si="172"/>
        <v/>
      </c>
      <c r="AN172" s="500"/>
      <c r="AO172" s="375"/>
      <c r="AP172" s="375"/>
      <c r="AQ172" s="377" t="str">
        <f t="shared" si="173"/>
        <v/>
      </c>
      <c r="AR172" s="375" t="str">
        <f t="shared" si="174"/>
        <v/>
      </c>
      <c r="AS172" s="500"/>
      <c r="AT172" s="375"/>
      <c r="AU172" s="375"/>
      <c r="AV172" s="377" t="str">
        <f t="shared" si="175"/>
        <v/>
      </c>
      <c r="AW172" s="375" t="str">
        <f t="shared" si="176"/>
        <v/>
      </c>
      <c r="AX172" s="500"/>
    </row>
    <row r="173" spans="2:50" hidden="1" x14ac:dyDescent="0.2">
      <c r="B173" s="506"/>
      <c r="C173" s="375">
        <v>7</v>
      </c>
      <c r="D173" s="375"/>
      <c r="E173" s="375"/>
      <c r="F173" s="375"/>
      <c r="G173" s="377"/>
      <c r="H173" s="500"/>
      <c r="I173" s="172" t="str">
        <f t="shared" si="177"/>
        <v/>
      </c>
      <c r="J173" s="172" t="str">
        <f t="shared" si="178"/>
        <v/>
      </c>
      <c r="K173" s="374" t="str">
        <f t="shared" si="179"/>
        <v/>
      </c>
      <c r="L173" s="508"/>
      <c r="M173" s="172" t="str">
        <f t="shared" si="162"/>
        <v/>
      </c>
      <c r="N173" s="501"/>
      <c r="O173" s="501"/>
      <c r="P173" s="375"/>
      <c r="Q173" s="375"/>
      <c r="R173" s="377" t="str">
        <f t="shared" si="163"/>
        <v/>
      </c>
      <c r="S173" s="375" t="str">
        <f t="shared" si="164"/>
        <v/>
      </c>
      <c r="T173" s="500"/>
      <c r="U173" s="375"/>
      <c r="V173" s="375"/>
      <c r="W173" s="377" t="str">
        <f t="shared" si="165"/>
        <v/>
      </c>
      <c r="X173" s="375" t="str">
        <f t="shared" si="166"/>
        <v/>
      </c>
      <c r="Y173" s="500"/>
      <c r="Z173" s="375"/>
      <c r="AA173" s="375"/>
      <c r="AB173" s="377" t="str">
        <f t="shared" si="167"/>
        <v/>
      </c>
      <c r="AC173" s="375" t="str">
        <f t="shared" si="168"/>
        <v/>
      </c>
      <c r="AD173" s="500"/>
      <c r="AE173" s="375"/>
      <c r="AF173" s="375"/>
      <c r="AG173" s="377" t="str">
        <f t="shared" si="169"/>
        <v/>
      </c>
      <c r="AH173" s="375" t="str">
        <f t="shared" si="170"/>
        <v/>
      </c>
      <c r="AI173" s="500"/>
      <c r="AJ173" s="375"/>
      <c r="AK173" s="375"/>
      <c r="AL173" s="377" t="str">
        <f t="shared" si="171"/>
        <v/>
      </c>
      <c r="AM173" s="375" t="str">
        <f t="shared" si="172"/>
        <v/>
      </c>
      <c r="AN173" s="500"/>
      <c r="AO173" s="375"/>
      <c r="AP173" s="375"/>
      <c r="AQ173" s="377" t="str">
        <f t="shared" si="173"/>
        <v/>
      </c>
      <c r="AR173" s="375" t="str">
        <f t="shared" si="174"/>
        <v/>
      </c>
      <c r="AS173" s="500"/>
      <c r="AT173" s="375"/>
      <c r="AU173" s="375"/>
      <c r="AV173" s="377" t="str">
        <f t="shared" si="175"/>
        <v/>
      </c>
      <c r="AW173" s="375" t="str">
        <f t="shared" si="176"/>
        <v/>
      </c>
      <c r="AX173" s="500"/>
    </row>
    <row r="174" spans="2:50" hidden="1" x14ac:dyDescent="0.2">
      <c r="B174" s="506"/>
      <c r="C174" s="375">
        <v>8</v>
      </c>
      <c r="D174" s="375"/>
      <c r="E174" s="375"/>
      <c r="F174" s="375"/>
      <c r="G174" s="377"/>
      <c r="H174" s="500"/>
      <c r="I174" s="172" t="str">
        <f t="shared" si="177"/>
        <v/>
      </c>
      <c r="J174" s="172" t="str">
        <f t="shared" si="178"/>
        <v/>
      </c>
      <c r="K174" s="374" t="str">
        <f t="shared" si="179"/>
        <v/>
      </c>
      <c r="L174" s="508"/>
      <c r="M174" s="172" t="str">
        <f t="shared" si="162"/>
        <v/>
      </c>
      <c r="N174" s="501"/>
      <c r="O174" s="501"/>
      <c r="P174" s="375"/>
      <c r="Q174" s="375"/>
      <c r="R174" s="377" t="str">
        <f t="shared" si="163"/>
        <v/>
      </c>
      <c r="S174" s="375" t="str">
        <f t="shared" si="164"/>
        <v/>
      </c>
      <c r="T174" s="500"/>
      <c r="U174" s="375"/>
      <c r="V174" s="375"/>
      <c r="W174" s="377" t="str">
        <f t="shared" si="165"/>
        <v/>
      </c>
      <c r="X174" s="375" t="str">
        <f t="shared" si="166"/>
        <v/>
      </c>
      <c r="Y174" s="500"/>
      <c r="Z174" s="375"/>
      <c r="AA174" s="375"/>
      <c r="AB174" s="377" t="str">
        <f t="shared" si="167"/>
        <v/>
      </c>
      <c r="AC174" s="375" t="str">
        <f t="shared" si="168"/>
        <v/>
      </c>
      <c r="AD174" s="500"/>
      <c r="AE174" s="375"/>
      <c r="AF174" s="375"/>
      <c r="AG174" s="377" t="str">
        <f t="shared" si="169"/>
        <v/>
      </c>
      <c r="AH174" s="375" t="str">
        <f t="shared" si="170"/>
        <v/>
      </c>
      <c r="AI174" s="500"/>
      <c r="AJ174" s="375"/>
      <c r="AK174" s="375"/>
      <c r="AL174" s="377" t="str">
        <f t="shared" si="171"/>
        <v/>
      </c>
      <c r="AM174" s="375" t="str">
        <f t="shared" si="172"/>
        <v/>
      </c>
      <c r="AN174" s="500"/>
      <c r="AO174" s="375"/>
      <c r="AP174" s="375"/>
      <c r="AQ174" s="377" t="str">
        <f t="shared" si="173"/>
        <v/>
      </c>
      <c r="AR174" s="375" t="str">
        <f t="shared" si="174"/>
        <v/>
      </c>
      <c r="AS174" s="500"/>
      <c r="AT174" s="375"/>
      <c r="AU174" s="375"/>
      <c r="AV174" s="377" t="str">
        <f t="shared" si="175"/>
        <v/>
      </c>
      <c r="AW174" s="375" t="str">
        <f t="shared" si="176"/>
        <v/>
      </c>
      <c r="AX174" s="500"/>
    </row>
    <row r="175" spans="2:50" hidden="1" x14ac:dyDescent="0.2">
      <c r="B175" s="506"/>
      <c r="C175" s="375">
        <v>9</v>
      </c>
      <c r="D175" s="375"/>
      <c r="E175" s="375"/>
      <c r="F175" s="375"/>
      <c r="G175" s="377"/>
      <c r="H175" s="500"/>
      <c r="I175" s="172" t="str">
        <f t="shared" si="177"/>
        <v/>
      </c>
      <c r="J175" s="172" t="str">
        <f t="shared" si="178"/>
        <v/>
      </c>
      <c r="K175" s="374" t="str">
        <f t="shared" si="179"/>
        <v/>
      </c>
      <c r="L175" s="508"/>
      <c r="M175" s="172" t="str">
        <f t="shared" si="162"/>
        <v/>
      </c>
      <c r="N175" s="501"/>
      <c r="O175" s="501"/>
      <c r="P175" s="375"/>
      <c r="Q175" s="375"/>
      <c r="R175" s="377" t="str">
        <f t="shared" si="163"/>
        <v/>
      </c>
      <c r="S175" s="375" t="str">
        <f t="shared" si="164"/>
        <v/>
      </c>
      <c r="T175" s="500"/>
      <c r="U175" s="375"/>
      <c r="V175" s="375"/>
      <c r="W175" s="377" t="str">
        <f t="shared" si="165"/>
        <v/>
      </c>
      <c r="X175" s="375" t="str">
        <f t="shared" si="166"/>
        <v/>
      </c>
      <c r="Y175" s="500"/>
      <c r="Z175" s="375"/>
      <c r="AA175" s="375"/>
      <c r="AB175" s="377" t="str">
        <f t="shared" si="167"/>
        <v/>
      </c>
      <c r="AC175" s="375" t="str">
        <f t="shared" si="168"/>
        <v/>
      </c>
      <c r="AD175" s="500"/>
      <c r="AE175" s="375"/>
      <c r="AF175" s="375"/>
      <c r="AG175" s="377" t="str">
        <f t="shared" si="169"/>
        <v/>
      </c>
      <c r="AH175" s="375" t="str">
        <f t="shared" si="170"/>
        <v/>
      </c>
      <c r="AI175" s="500"/>
      <c r="AJ175" s="375"/>
      <c r="AK175" s="375"/>
      <c r="AL175" s="377" t="str">
        <f t="shared" si="171"/>
        <v/>
      </c>
      <c r="AM175" s="375" t="str">
        <f t="shared" si="172"/>
        <v/>
      </c>
      <c r="AN175" s="500"/>
      <c r="AO175" s="375"/>
      <c r="AP175" s="375"/>
      <c r="AQ175" s="377" t="str">
        <f t="shared" si="173"/>
        <v/>
      </c>
      <c r="AR175" s="375" t="str">
        <f t="shared" si="174"/>
        <v/>
      </c>
      <c r="AS175" s="500"/>
      <c r="AT175" s="375"/>
      <c r="AU175" s="375"/>
      <c r="AV175" s="377" t="str">
        <f t="shared" si="175"/>
        <v/>
      </c>
      <c r="AW175" s="375" t="str">
        <f t="shared" si="176"/>
        <v/>
      </c>
      <c r="AX175" s="500"/>
    </row>
    <row r="176" spans="2:50" hidden="1" x14ac:dyDescent="0.2">
      <c r="B176" s="506"/>
      <c r="C176" s="375">
        <v>10</v>
      </c>
      <c r="D176" s="375"/>
      <c r="E176" s="375"/>
      <c r="F176" s="375"/>
      <c r="G176" s="377"/>
      <c r="H176" s="500"/>
      <c r="I176" s="172" t="str">
        <f t="shared" si="177"/>
        <v/>
      </c>
      <c r="J176" s="172" t="str">
        <f t="shared" si="178"/>
        <v/>
      </c>
      <c r="K176" s="374" t="str">
        <f t="shared" si="179"/>
        <v/>
      </c>
      <c r="L176" s="508"/>
      <c r="M176" s="172" t="str">
        <f t="shared" si="162"/>
        <v/>
      </c>
      <c r="N176" s="501"/>
      <c r="O176" s="501"/>
      <c r="P176" s="375"/>
      <c r="Q176" s="375"/>
      <c r="R176" s="377" t="str">
        <f t="shared" si="163"/>
        <v/>
      </c>
      <c r="S176" s="375" t="str">
        <f t="shared" si="164"/>
        <v/>
      </c>
      <c r="T176" s="500"/>
      <c r="U176" s="375"/>
      <c r="V176" s="375"/>
      <c r="W176" s="377" t="str">
        <f t="shared" si="165"/>
        <v/>
      </c>
      <c r="X176" s="375" t="str">
        <f t="shared" si="166"/>
        <v/>
      </c>
      <c r="Y176" s="500"/>
      <c r="Z176" s="375"/>
      <c r="AA176" s="375"/>
      <c r="AB176" s="377" t="str">
        <f t="shared" si="167"/>
        <v/>
      </c>
      <c r="AC176" s="375" t="str">
        <f t="shared" si="168"/>
        <v/>
      </c>
      <c r="AD176" s="500"/>
      <c r="AE176" s="375"/>
      <c r="AF176" s="375"/>
      <c r="AG176" s="377" t="str">
        <f t="shared" si="169"/>
        <v/>
      </c>
      <c r="AH176" s="375" t="str">
        <f t="shared" si="170"/>
        <v/>
      </c>
      <c r="AI176" s="500"/>
      <c r="AJ176" s="375"/>
      <c r="AK176" s="375"/>
      <c r="AL176" s="377" t="str">
        <f t="shared" si="171"/>
        <v/>
      </c>
      <c r="AM176" s="375" t="str">
        <f t="shared" si="172"/>
        <v/>
      </c>
      <c r="AN176" s="500"/>
      <c r="AO176" s="375"/>
      <c r="AP176" s="375"/>
      <c r="AQ176" s="377" t="str">
        <f t="shared" si="173"/>
        <v/>
      </c>
      <c r="AR176" s="375" t="str">
        <f t="shared" si="174"/>
        <v/>
      </c>
      <c r="AS176" s="500"/>
      <c r="AT176" s="375"/>
      <c r="AU176" s="375"/>
      <c r="AV176" s="377" t="str">
        <f t="shared" si="175"/>
        <v/>
      </c>
      <c r="AW176" s="375" t="str">
        <f t="shared" si="176"/>
        <v/>
      </c>
      <c r="AX176" s="500"/>
    </row>
    <row r="177" spans="2:50" hidden="1" x14ac:dyDescent="0.2">
      <c r="B177" s="506"/>
      <c r="C177" s="375">
        <v>11</v>
      </c>
      <c r="D177" s="375"/>
      <c r="E177" s="375"/>
      <c r="F177" s="375"/>
      <c r="G177" s="377"/>
      <c r="H177" s="500"/>
      <c r="I177" s="172" t="str">
        <f t="shared" si="177"/>
        <v/>
      </c>
      <c r="J177" s="172" t="str">
        <f t="shared" si="178"/>
        <v/>
      </c>
      <c r="K177" s="374" t="str">
        <f t="shared" si="179"/>
        <v/>
      </c>
      <c r="L177" s="508"/>
      <c r="M177" s="172" t="str">
        <f t="shared" si="162"/>
        <v/>
      </c>
      <c r="N177" s="501"/>
      <c r="O177" s="501"/>
      <c r="P177" s="375"/>
      <c r="Q177" s="375"/>
      <c r="R177" s="377" t="str">
        <f t="shared" si="163"/>
        <v/>
      </c>
      <c r="S177" s="375" t="str">
        <f t="shared" si="164"/>
        <v/>
      </c>
      <c r="T177" s="500"/>
      <c r="U177" s="375"/>
      <c r="V177" s="375"/>
      <c r="W177" s="377" t="str">
        <f t="shared" si="165"/>
        <v/>
      </c>
      <c r="X177" s="375" t="str">
        <f t="shared" si="166"/>
        <v/>
      </c>
      <c r="Y177" s="500"/>
      <c r="Z177" s="375"/>
      <c r="AA177" s="375"/>
      <c r="AB177" s="377" t="str">
        <f t="shared" si="167"/>
        <v/>
      </c>
      <c r="AC177" s="375" t="str">
        <f t="shared" si="168"/>
        <v/>
      </c>
      <c r="AD177" s="500"/>
      <c r="AE177" s="375"/>
      <c r="AF177" s="375"/>
      <c r="AG177" s="377" t="str">
        <f t="shared" si="169"/>
        <v/>
      </c>
      <c r="AH177" s="375" t="str">
        <f t="shared" si="170"/>
        <v/>
      </c>
      <c r="AI177" s="500"/>
      <c r="AJ177" s="375"/>
      <c r="AK177" s="375"/>
      <c r="AL177" s="377" t="str">
        <f t="shared" si="171"/>
        <v/>
      </c>
      <c r="AM177" s="375" t="str">
        <f t="shared" si="172"/>
        <v/>
      </c>
      <c r="AN177" s="500"/>
      <c r="AO177" s="375"/>
      <c r="AP177" s="375"/>
      <c r="AQ177" s="377" t="str">
        <f t="shared" si="173"/>
        <v/>
      </c>
      <c r="AR177" s="375" t="str">
        <f t="shared" si="174"/>
        <v/>
      </c>
      <c r="AS177" s="500"/>
      <c r="AT177" s="375"/>
      <c r="AU177" s="375"/>
      <c r="AV177" s="377" t="str">
        <f t="shared" si="175"/>
        <v/>
      </c>
      <c r="AW177" s="375" t="str">
        <f t="shared" si="176"/>
        <v/>
      </c>
      <c r="AX177" s="500"/>
    </row>
    <row r="178" spans="2:50" hidden="1" x14ac:dyDescent="0.2">
      <c r="B178" s="506"/>
      <c r="C178" s="375">
        <v>12</v>
      </c>
      <c r="D178" s="375"/>
      <c r="E178" s="375"/>
      <c r="F178" s="375"/>
      <c r="G178" s="377"/>
      <c r="H178" s="500"/>
      <c r="I178" s="172" t="str">
        <f t="shared" si="177"/>
        <v/>
      </c>
      <c r="J178" s="172" t="str">
        <f t="shared" si="178"/>
        <v/>
      </c>
      <c r="K178" s="374" t="str">
        <f t="shared" si="179"/>
        <v/>
      </c>
      <c r="L178" s="508"/>
      <c r="M178" s="172" t="str">
        <f t="shared" si="162"/>
        <v/>
      </c>
      <c r="N178" s="501"/>
      <c r="O178" s="501"/>
      <c r="P178" s="375"/>
      <c r="Q178" s="375"/>
      <c r="R178" s="377" t="str">
        <f t="shared" si="163"/>
        <v/>
      </c>
      <c r="S178" s="375" t="str">
        <f t="shared" si="164"/>
        <v/>
      </c>
      <c r="T178" s="500"/>
      <c r="U178" s="375"/>
      <c r="V178" s="375"/>
      <c r="W178" s="377" t="str">
        <f t="shared" si="165"/>
        <v/>
      </c>
      <c r="X178" s="375" t="str">
        <f t="shared" si="166"/>
        <v/>
      </c>
      <c r="Y178" s="500"/>
      <c r="Z178" s="375"/>
      <c r="AA178" s="375"/>
      <c r="AB178" s="377" t="str">
        <f t="shared" si="167"/>
        <v/>
      </c>
      <c r="AC178" s="375" t="str">
        <f t="shared" si="168"/>
        <v/>
      </c>
      <c r="AD178" s="500"/>
      <c r="AE178" s="375"/>
      <c r="AF178" s="375"/>
      <c r="AG178" s="377" t="str">
        <f t="shared" si="169"/>
        <v/>
      </c>
      <c r="AH178" s="375" t="str">
        <f t="shared" si="170"/>
        <v/>
      </c>
      <c r="AI178" s="500"/>
      <c r="AJ178" s="375"/>
      <c r="AK178" s="375"/>
      <c r="AL178" s="377" t="str">
        <f t="shared" si="171"/>
        <v/>
      </c>
      <c r="AM178" s="375" t="str">
        <f t="shared" si="172"/>
        <v/>
      </c>
      <c r="AN178" s="500"/>
      <c r="AO178" s="375"/>
      <c r="AP178" s="375"/>
      <c r="AQ178" s="377" t="str">
        <f t="shared" si="173"/>
        <v/>
      </c>
      <c r="AR178" s="375" t="str">
        <f t="shared" si="174"/>
        <v/>
      </c>
      <c r="AS178" s="500"/>
      <c r="AT178" s="375"/>
      <c r="AU178" s="375"/>
      <c r="AV178" s="377" t="str">
        <f t="shared" si="175"/>
        <v/>
      </c>
      <c r="AW178" s="375" t="str">
        <f t="shared" si="176"/>
        <v/>
      </c>
      <c r="AX178" s="500"/>
    </row>
    <row r="179" spans="2:50" hidden="1" x14ac:dyDescent="0.2">
      <c r="B179" s="506"/>
      <c r="C179" s="375">
        <v>13</v>
      </c>
      <c r="D179" s="375"/>
      <c r="E179" s="375"/>
      <c r="F179" s="375"/>
      <c r="G179" s="377"/>
      <c r="H179" s="500"/>
      <c r="I179" s="172" t="str">
        <f t="shared" si="177"/>
        <v/>
      </c>
      <c r="J179" s="172" t="str">
        <f t="shared" si="178"/>
        <v/>
      </c>
      <c r="K179" s="374" t="str">
        <f t="shared" si="179"/>
        <v/>
      </c>
      <c r="L179" s="508"/>
      <c r="M179" s="172" t="str">
        <f t="shared" si="162"/>
        <v/>
      </c>
      <c r="N179" s="501"/>
      <c r="O179" s="501"/>
      <c r="P179" s="375"/>
      <c r="Q179" s="375"/>
      <c r="R179" s="377" t="str">
        <f t="shared" si="163"/>
        <v/>
      </c>
      <c r="S179" s="375" t="str">
        <f t="shared" si="164"/>
        <v/>
      </c>
      <c r="T179" s="500"/>
      <c r="U179" s="375"/>
      <c r="V179" s="375"/>
      <c r="W179" s="377" t="str">
        <f t="shared" si="165"/>
        <v/>
      </c>
      <c r="X179" s="375" t="str">
        <f t="shared" si="166"/>
        <v/>
      </c>
      <c r="Y179" s="500"/>
      <c r="Z179" s="375"/>
      <c r="AA179" s="375"/>
      <c r="AB179" s="377" t="str">
        <f t="shared" si="167"/>
        <v/>
      </c>
      <c r="AC179" s="375" t="str">
        <f t="shared" si="168"/>
        <v/>
      </c>
      <c r="AD179" s="500"/>
      <c r="AE179" s="375"/>
      <c r="AF179" s="375"/>
      <c r="AG179" s="377" t="str">
        <f t="shared" si="169"/>
        <v/>
      </c>
      <c r="AH179" s="375" t="str">
        <f t="shared" si="170"/>
        <v/>
      </c>
      <c r="AI179" s="500"/>
      <c r="AJ179" s="375"/>
      <c r="AK179" s="375"/>
      <c r="AL179" s="377" t="str">
        <f t="shared" si="171"/>
        <v/>
      </c>
      <c r="AM179" s="375" t="str">
        <f t="shared" si="172"/>
        <v/>
      </c>
      <c r="AN179" s="500"/>
      <c r="AO179" s="375"/>
      <c r="AP179" s="375"/>
      <c r="AQ179" s="377" t="str">
        <f t="shared" si="173"/>
        <v/>
      </c>
      <c r="AR179" s="375" t="str">
        <f t="shared" si="174"/>
        <v/>
      </c>
      <c r="AS179" s="500"/>
      <c r="AT179" s="375"/>
      <c r="AU179" s="375"/>
      <c r="AV179" s="377" t="str">
        <f t="shared" si="175"/>
        <v/>
      </c>
      <c r="AW179" s="375" t="str">
        <f t="shared" si="176"/>
        <v/>
      </c>
      <c r="AX179" s="500"/>
    </row>
    <row r="180" spans="2:50" hidden="1" x14ac:dyDescent="0.2">
      <c r="B180" s="506"/>
      <c r="C180" s="375">
        <v>14</v>
      </c>
      <c r="D180" s="375"/>
      <c r="E180" s="375"/>
      <c r="F180" s="375"/>
      <c r="G180" s="377"/>
      <c r="H180" s="500"/>
      <c r="I180" s="172" t="str">
        <f t="shared" si="177"/>
        <v/>
      </c>
      <c r="J180" s="172" t="str">
        <f t="shared" si="178"/>
        <v/>
      </c>
      <c r="K180" s="374" t="str">
        <f t="shared" si="179"/>
        <v/>
      </c>
      <c r="L180" s="508"/>
      <c r="M180" s="172" t="str">
        <f t="shared" si="162"/>
        <v/>
      </c>
      <c r="N180" s="501"/>
      <c r="O180" s="501"/>
      <c r="P180" s="375"/>
      <c r="Q180" s="375"/>
      <c r="R180" s="377" t="str">
        <f t="shared" si="163"/>
        <v/>
      </c>
      <c r="S180" s="375" t="str">
        <f t="shared" si="164"/>
        <v/>
      </c>
      <c r="T180" s="500"/>
      <c r="U180" s="375"/>
      <c r="V180" s="375"/>
      <c r="W180" s="377" t="str">
        <f t="shared" si="165"/>
        <v/>
      </c>
      <c r="X180" s="375" t="str">
        <f t="shared" si="166"/>
        <v/>
      </c>
      <c r="Y180" s="500"/>
      <c r="Z180" s="375"/>
      <c r="AA180" s="375"/>
      <c r="AB180" s="377" t="str">
        <f t="shared" si="167"/>
        <v/>
      </c>
      <c r="AC180" s="375" t="str">
        <f t="shared" si="168"/>
        <v/>
      </c>
      <c r="AD180" s="500"/>
      <c r="AE180" s="375"/>
      <c r="AF180" s="375"/>
      <c r="AG180" s="377" t="str">
        <f t="shared" si="169"/>
        <v/>
      </c>
      <c r="AH180" s="375" t="str">
        <f t="shared" si="170"/>
        <v/>
      </c>
      <c r="AI180" s="500"/>
      <c r="AJ180" s="375"/>
      <c r="AK180" s="375"/>
      <c r="AL180" s="377" t="str">
        <f t="shared" si="171"/>
        <v/>
      </c>
      <c r="AM180" s="375" t="str">
        <f t="shared" si="172"/>
        <v/>
      </c>
      <c r="AN180" s="500"/>
      <c r="AO180" s="375"/>
      <c r="AP180" s="375"/>
      <c r="AQ180" s="377" t="str">
        <f t="shared" si="173"/>
        <v/>
      </c>
      <c r="AR180" s="375" t="str">
        <f t="shared" si="174"/>
        <v/>
      </c>
      <c r="AS180" s="500"/>
      <c r="AT180" s="375"/>
      <c r="AU180" s="375"/>
      <c r="AV180" s="377" t="str">
        <f t="shared" si="175"/>
        <v/>
      </c>
      <c r="AW180" s="375" t="str">
        <f t="shared" si="176"/>
        <v/>
      </c>
      <c r="AX180" s="500"/>
    </row>
    <row r="181" spans="2:50" hidden="1" x14ac:dyDescent="0.2">
      <c r="B181" s="506"/>
      <c r="C181" s="375">
        <v>15</v>
      </c>
      <c r="D181" s="375"/>
      <c r="E181" s="375"/>
      <c r="F181" s="375"/>
      <c r="G181" s="377"/>
      <c r="H181" s="500"/>
      <c r="I181" s="172" t="str">
        <f t="shared" si="177"/>
        <v/>
      </c>
      <c r="J181" s="172" t="str">
        <f t="shared" si="178"/>
        <v/>
      </c>
      <c r="K181" s="374" t="str">
        <f t="shared" si="179"/>
        <v/>
      </c>
      <c r="L181" s="509"/>
      <c r="M181" s="172" t="str">
        <f t="shared" si="162"/>
        <v/>
      </c>
      <c r="N181" s="501"/>
      <c r="O181" s="501"/>
      <c r="P181" s="375"/>
      <c r="Q181" s="375"/>
      <c r="R181" s="377" t="str">
        <f t="shared" si="163"/>
        <v/>
      </c>
      <c r="S181" s="375" t="str">
        <f t="shared" si="164"/>
        <v/>
      </c>
      <c r="T181" s="500"/>
      <c r="U181" s="375"/>
      <c r="V181" s="375"/>
      <c r="W181" s="377" t="str">
        <f t="shared" si="165"/>
        <v/>
      </c>
      <c r="X181" s="375" t="str">
        <f t="shared" si="166"/>
        <v/>
      </c>
      <c r="Y181" s="500"/>
      <c r="Z181" s="375"/>
      <c r="AA181" s="375"/>
      <c r="AB181" s="377" t="str">
        <f t="shared" si="167"/>
        <v/>
      </c>
      <c r="AC181" s="375" t="str">
        <f t="shared" si="168"/>
        <v/>
      </c>
      <c r="AD181" s="500"/>
      <c r="AE181" s="375"/>
      <c r="AF181" s="375"/>
      <c r="AG181" s="377" t="str">
        <f t="shared" si="169"/>
        <v/>
      </c>
      <c r="AH181" s="375" t="str">
        <f t="shared" si="170"/>
        <v/>
      </c>
      <c r="AI181" s="500"/>
      <c r="AJ181" s="375"/>
      <c r="AK181" s="375"/>
      <c r="AL181" s="377" t="str">
        <f t="shared" si="171"/>
        <v/>
      </c>
      <c r="AM181" s="375" t="str">
        <f t="shared" si="172"/>
        <v/>
      </c>
      <c r="AN181" s="500"/>
      <c r="AO181" s="375"/>
      <c r="AP181" s="375"/>
      <c r="AQ181" s="377" t="str">
        <f t="shared" si="173"/>
        <v/>
      </c>
      <c r="AR181" s="375" t="str">
        <f t="shared" si="174"/>
        <v/>
      </c>
      <c r="AS181" s="500"/>
      <c r="AT181" s="375"/>
      <c r="AU181" s="375"/>
      <c r="AV181" s="377" t="str">
        <f t="shared" si="175"/>
        <v/>
      </c>
      <c r="AW181" s="375" t="str">
        <f t="shared" si="176"/>
        <v/>
      </c>
      <c r="AX181" s="500"/>
    </row>
    <row r="182" spans="2:50" ht="15.75" x14ac:dyDescent="0.2">
      <c r="B182" s="510" t="s">
        <v>169</v>
      </c>
      <c r="C182" s="511"/>
      <c r="D182" s="511"/>
      <c r="E182" s="511"/>
      <c r="F182" s="511"/>
      <c r="G182" s="511"/>
      <c r="H182" s="512"/>
      <c r="I182" s="207"/>
      <c r="J182" s="207"/>
      <c r="K182" s="207"/>
      <c r="L182" s="207"/>
      <c r="M182" s="207"/>
      <c r="N182" s="501" t="s">
        <v>161</v>
      </c>
      <c r="O182" s="514" t="s">
        <v>106</v>
      </c>
      <c r="P182" s="516">
        <f>AT162+1</f>
        <v>45930</v>
      </c>
      <c r="Q182" s="506"/>
      <c r="R182" s="506"/>
      <c r="S182" s="506"/>
      <c r="T182" s="506"/>
      <c r="U182" s="516">
        <f>P182+1</f>
        <v>45931</v>
      </c>
      <c r="V182" s="506"/>
      <c r="W182" s="506"/>
      <c r="X182" s="506"/>
      <c r="Y182" s="506"/>
      <c r="Z182" s="516">
        <f>U182+1</f>
        <v>45932</v>
      </c>
      <c r="AA182" s="506"/>
      <c r="AB182" s="506"/>
      <c r="AC182" s="506"/>
      <c r="AD182" s="506"/>
      <c r="AE182" s="516">
        <f>Z182+1</f>
        <v>45933</v>
      </c>
      <c r="AF182" s="506"/>
      <c r="AG182" s="506"/>
      <c r="AH182" s="506"/>
      <c r="AI182" s="506"/>
      <c r="AJ182" s="516">
        <f>AE182+1</f>
        <v>45934</v>
      </c>
      <c r="AK182" s="506"/>
      <c r="AL182" s="506"/>
      <c r="AM182" s="506"/>
      <c r="AN182" s="506"/>
      <c r="AO182" s="516">
        <f>AJ182+1</f>
        <v>45935</v>
      </c>
      <c r="AP182" s="506"/>
      <c r="AQ182" s="506"/>
      <c r="AR182" s="506"/>
      <c r="AS182" s="506"/>
      <c r="AT182" s="516">
        <f>AO182+1</f>
        <v>45936</v>
      </c>
      <c r="AU182" s="506"/>
      <c r="AV182" s="506"/>
      <c r="AW182" s="506"/>
      <c r="AX182" s="506"/>
    </row>
    <row r="183" spans="2:50" ht="15.75" x14ac:dyDescent="0.2">
      <c r="B183" s="513"/>
      <c r="C183" s="513"/>
      <c r="D183" s="513"/>
      <c r="E183" s="513"/>
      <c r="F183" s="513"/>
      <c r="G183" s="513"/>
      <c r="H183" s="513"/>
      <c r="I183" s="207"/>
      <c r="J183" s="207"/>
      <c r="K183" s="207"/>
      <c r="L183" s="207"/>
      <c r="M183" s="207"/>
      <c r="N183" s="501"/>
      <c r="O183" s="515"/>
      <c r="P183" s="516" t="s">
        <v>120</v>
      </c>
      <c r="Q183" s="506"/>
      <c r="R183" s="506"/>
      <c r="S183" s="506"/>
      <c r="T183" s="506"/>
      <c r="U183" s="516" t="s">
        <v>114</v>
      </c>
      <c r="V183" s="506"/>
      <c r="W183" s="506"/>
      <c r="X183" s="506"/>
      <c r="Y183" s="506"/>
      <c r="Z183" s="516" t="s">
        <v>115</v>
      </c>
      <c r="AA183" s="506"/>
      <c r="AB183" s="506"/>
      <c r="AC183" s="506"/>
      <c r="AD183" s="506"/>
      <c r="AE183" s="516" t="s">
        <v>116</v>
      </c>
      <c r="AF183" s="506"/>
      <c r="AG183" s="506"/>
      <c r="AH183" s="506"/>
      <c r="AI183" s="506"/>
      <c r="AJ183" s="516" t="s">
        <v>117</v>
      </c>
      <c r="AK183" s="506"/>
      <c r="AL183" s="506"/>
      <c r="AM183" s="506"/>
      <c r="AN183" s="506"/>
      <c r="AO183" s="516" t="s">
        <v>118</v>
      </c>
      <c r="AP183" s="506"/>
      <c r="AQ183" s="506"/>
      <c r="AR183" s="506"/>
      <c r="AS183" s="506"/>
      <c r="AT183" s="516" t="s">
        <v>119</v>
      </c>
      <c r="AU183" s="506"/>
      <c r="AV183" s="506"/>
      <c r="AW183" s="506"/>
      <c r="AX183" s="506"/>
    </row>
    <row r="184" spans="2:50" x14ac:dyDescent="0.2">
      <c r="B184" s="501" t="s">
        <v>157</v>
      </c>
      <c r="C184" s="501" t="s">
        <v>149</v>
      </c>
      <c r="D184" s="501"/>
      <c r="E184" s="501" t="s">
        <v>151</v>
      </c>
      <c r="F184" s="501"/>
      <c r="G184" s="501"/>
      <c r="H184" s="502" t="s">
        <v>158</v>
      </c>
      <c r="I184" s="505" t="s">
        <v>227</v>
      </c>
      <c r="J184" s="505"/>
      <c r="K184" s="505"/>
      <c r="L184" s="505" t="s">
        <v>158</v>
      </c>
      <c r="M184" s="505" t="s">
        <v>170</v>
      </c>
      <c r="N184" s="501"/>
      <c r="O184" s="501" t="s">
        <v>160</v>
      </c>
      <c r="P184" s="497" t="s">
        <v>154</v>
      </c>
      <c r="Q184" s="498"/>
      <c r="R184" s="498"/>
      <c r="S184" s="499"/>
      <c r="T184" s="501" t="s">
        <v>158</v>
      </c>
      <c r="U184" s="497" t="s">
        <v>154</v>
      </c>
      <c r="V184" s="498"/>
      <c r="W184" s="498"/>
      <c r="X184" s="499"/>
      <c r="Y184" s="501" t="s">
        <v>158</v>
      </c>
      <c r="Z184" s="497" t="s">
        <v>154</v>
      </c>
      <c r="AA184" s="498"/>
      <c r="AB184" s="498"/>
      <c r="AC184" s="499"/>
      <c r="AD184" s="501" t="s">
        <v>158</v>
      </c>
      <c r="AE184" s="497" t="s">
        <v>154</v>
      </c>
      <c r="AF184" s="498"/>
      <c r="AG184" s="498"/>
      <c r="AH184" s="499"/>
      <c r="AI184" s="501" t="s">
        <v>158</v>
      </c>
      <c r="AJ184" s="497" t="s">
        <v>154</v>
      </c>
      <c r="AK184" s="498"/>
      <c r="AL184" s="498"/>
      <c r="AM184" s="499"/>
      <c r="AN184" s="501" t="s">
        <v>158</v>
      </c>
      <c r="AO184" s="497" t="s">
        <v>154</v>
      </c>
      <c r="AP184" s="498"/>
      <c r="AQ184" s="498"/>
      <c r="AR184" s="499"/>
      <c r="AS184" s="501" t="s">
        <v>158</v>
      </c>
      <c r="AT184" s="497" t="s">
        <v>154</v>
      </c>
      <c r="AU184" s="498"/>
      <c r="AV184" s="498"/>
      <c r="AW184" s="499"/>
      <c r="AX184" s="501" t="s">
        <v>158</v>
      </c>
    </row>
    <row r="185" spans="2:50" x14ac:dyDescent="0.2">
      <c r="B185" s="501"/>
      <c r="C185" s="501"/>
      <c r="D185" s="501"/>
      <c r="E185" s="501" t="s">
        <v>150</v>
      </c>
      <c r="F185" s="501"/>
      <c r="G185" s="501"/>
      <c r="H185" s="503"/>
      <c r="I185" s="505" t="s">
        <v>150</v>
      </c>
      <c r="J185" s="505"/>
      <c r="K185" s="505"/>
      <c r="L185" s="505"/>
      <c r="M185" s="505"/>
      <c r="N185" s="501"/>
      <c r="O185" s="501"/>
      <c r="P185" s="497" t="s">
        <v>155</v>
      </c>
      <c r="Q185" s="498"/>
      <c r="R185" s="498"/>
      <c r="S185" s="499"/>
      <c r="T185" s="501"/>
      <c r="U185" s="497" t="s">
        <v>155</v>
      </c>
      <c r="V185" s="498"/>
      <c r="W185" s="498"/>
      <c r="X185" s="499"/>
      <c r="Y185" s="501"/>
      <c r="Z185" s="497" t="s">
        <v>155</v>
      </c>
      <c r="AA185" s="498"/>
      <c r="AB185" s="498"/>
      <c r="AC185" s="499"/>
      <c r="AD185" s="501"/>
      <c r="AE185" s="497" t="s">
        <v>155</v>
      </c>
      <c r="AF185" s="498"/>
      <c r="AG185" s="498"/>
      <c r="AH185" s="499"/>
      <c r="AI185" s="501"/>
      <c r="AJ185" s="497" t="s">
        <v>155</v>
      </c>
      <c r="AK185" s="498"/>
      <c r="AL185" s="498"/>
      <c r="AM185" s="499"/>
      <c r="AN185" s="501"/>
      <c r="AO185" s="497" t="s">
        <v>155</v>
      </c>
      <c r="AP185" s="498"/>
      <c r="AQ185" s="498"/>
      <c r="AR185" s="499"/>
      <c r="AS185" s="501"/>
      <c r="AT185" s="497" t="s">
        <v>155</v>
      </c>
      <c r="AU185" s="498"/>
      <c r="AV185" s="498"/>
      <c r="AW185" s="499"/>
      <c r="AX185" s="501"/>
    </row>
    <row r="186" spans="2:50" x14ac:dyDescent="0.2">
      <c r="B186" s="501"/>
      <c r="C186" s="501"/>
      <c r="D186" s="501"/>
      <c r="E186" s="376" t="s">
        <v>152</v>
      </c>
      <c r="F186" s="376" t="s">
        <v>153</v>
      </c>
      <c r="G186" s="376" t="s">
        <v>156</v>
      </c>
      <c r="H186" s="504"/>
      <c r="I186" s="373" t="s">
        <v>152</v>
      </c>
      <c r="J186" s="373" t="s">
        <v>153</v>
      </c>
      <c r="K186" s="373" t="s">
        <v>156</v>
      </c>
      <c r="L186" s="505"/>
      <c r="M186" s="505"/>
      <c r="N186" s="501"/>
      <c r="O186" s="501"/>
      <c r="P186" s="376" t="s">
        <v>152</v>
      </c>
      <c r="Q186" s="376" t="s">
        <v>153</v>
      </c>
      <c r="R186" s="376" t="s">
        <v>156</v>
      </c>
      <c r="S186" s="376" t="s">
        <v>170</v>
      </c>
      <c r="T186" s="501"/>
      <c r="U186" s="376" t="s">
        <v>152</v>
      </c>
      <c r="V186" s="376" t="s">
        <v>153</v>
      </c>
      <c r="W186" s="376" t="s">
        <v>156</v>
      </c>
      <c r="X186" s="376" t="s">
        <v>170</v>
      </c>
      <c r="Y186" s="501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01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01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01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01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01"/>
    </row>
    <row r="187" spans="2:50" x14ac:dyDescent="0.2">
      <c r="B187" s="501" t="s">
        <v>652</v>
      </c>
      <c r="C187" s="375">
        <v>1</v>
      </c>
      <c r="D187" s="375"/>
      <c r="E187" s="375"/>
      <c r="F187" s="375"/>
      <c r="G187" s="377" t="e">
        <f>F187/E187</f>
        <v>#DIV/0!</v>
      </c>
      <c r="H187" s="500" t="e">
        <f>AVERAGE(G187:G201)</f>
        <v>#DIV/0!</v>
      </c>
      <c r="I187" s="172" t="str">
        <f t="shared" ref="I187:I189" si="180">IFERROR(AVERAGE(P187,U187,Z187,AE187,AJ187,AO187,AT187),"")</f>
        <v/>
      </c>
      <c r="J187" s="172" t="str">
        <f t="shared" ref="J187:J189" si="181">IFERROR(AVERAGE(Q187,V187,AA187,AF187,AK187,AP187,AU187),"")</f>
        <v/>
      </c>
      <c r="K187" s="374" t="str">
        <f t="shared" ref="K187:K189" si="182">IFERROR(AVERAGE(R187,W187,AB187,AG187,AL187,AQ187,AV187),"")</f>
        <v/>
      </c>
      <c r="L187" s="507" t="str">
        <f>IFERROR(AVERAGE(K187:K201),"-")</f>
        <v>-</v>
      </c>
      <c r="M187" s="172" t="str">
        <f>IFERROR(RANK(K187, K$187:K$201),"")</f>
        <v/>
      </c>
      <c r="N187" s="501"/>
      <c r="O187" s="501"/>
      <c r="P187" s="375"/>
      <c r="Q187" s="375"/>
      <c r="R187" s="377" t="str">
        <f>IFERROR(Q187/P187,"")</f>
        <v/>
      </c>
      <c r="S187" s="375" t="str">
        <f>IFERROR(RANK(R187, R$187:R$201),"")</f>
        <v/>
      </c>
      <c r="T187" s="500" t="e">
        <f>AVERAGE(R187:R201)</f>
        <v>#DIV/0!</v>
      </c>
      <c r="U187" s="375"/>
      <c r="V187" s="375"/>
      <c r="W187" s="377" t="str">
        <f>IFERROR(V187/U187,"")</f>
        <v/>
      </c>
      <c r="X187" s="375" t="str">
        <f>IFERROR(RANK(W187, W$187:W$201),"")</f>
        <v/>
      </c>
      <c r="Y187" s="500" t="e">
        <f>AVERAGE(W187:W201)</f>
        <v>#DIV/0!</v>
      </c>
      <c r="Z187" s="375"/>
      <c r="AA187" s="375"/>
      <c r="AB187" s="377" t="str">
        <f>IFERROR(AA187/Z187,"")</f>
        <v/>
      </c>
      <c r="AC187" s="375" t="str">
        <f>IFERROR(RANK(AB187, AB$187:AB$201),"")</f>
        <v/>
      </c>
      <c r="AD187" s="500" t="e">
        <f>AVERAGE(AB187:AB201)</f>
        <v>#DIV/0!</v>
      </c>
      <c r="AE187" s="375"/>
      <c r="AF187" s="375"/>
      <c r="AG187" s="377" t="str">
        <f>IFERROR(AF187/AE187,"")</f>
        <v/>
      </c>
      <c r="AH187" s="375" t="str">
        <f>IFERROR(RANK(AG187, AG$187:AG$201),"")</f>
        <v/>
      </c>
      <c r="AI187" s="500" t="e">
        <f>AVERAGE(AG187:AG201)</f>
        <v>#DIV/0!</v>
      </c>
      <c r="AJ187" s="375"/>
      <c r="AK187" s="375"/>
      <c r="AL187" s="377" t="str">
        <f>IFERROR(AK187/AJ187,"")</f>
        <v/>
      </c>
      <c r="AM187" s="375" t="str">
        <f>IFERROR(RANK(AL187, AL$187:AL$201),"")</f>
        <v/>
      </c>
      <c r="AN187" s="500" t="e">
        <f>AVERAGE(AL187:AL201)</f>
        <v>#DIV/0!</v>
      </c>
      <c r="AO187" s="375"/>
      <c r="AP187" s="375"/>
      <c r="AQ187" s="377" t="str">
        <f>IFERROR(AP187/AO187,"")</f>
        <v/>
      </c>
      <c r="AR187" s="375" t="str">
        <f>IFERROR(RANK(AQ187, AQ$187:AQ$201),"")</f>
        <v/>
      </c>
      <c r="AS187" s="500" t="e">
        <f>AVERAGE(AQ187:AQ201)</f>
        <v>#DIV/0!</v>
      </c>
      <c r="AT187" s="375"/>
      <c r="AU187" s="375"/>
      <c r="AV187" s="377" t="str">
        <f>IFERROR(AU187/AT187,"")</f>
        <v/>
      </c>
      <c r="AW187" s="375" t="str">
        <f>IFERROR(RANK(AV187, AV$187:AV$201),"")</f>
        <v/>
      </c>
      <c r="AX187" s="500" t="e">
        <f>AVERAGE(AV187:AV201)</f>
        <v>#DIV/0!</v>
      </c>
    </row>
    <row r="188" spans="2:50" x14ac:dyDescent="0.2">
      <c r="B188" s="506"/>
      <c r="C188" s="375">
        <v>2</v>
      </c>
      <c r="D188" s="375"/>
      <c r="E188" s="375"/>
      <c r="F188" s="375"/>
      <c r="G188" s="377"/>
      <c r="H188" s="500"/>
      <c r="I188" s="172" t="str">
        <f t="shared" si="180"/>
        <v/>
      </c>
      <c r="J188" s="172" t="str">
        <f t="shared" si="181"/>
        <v/>
      </c>
      <c r="K188" s="374" t="str">
        <f t="shared" si="182"/>
        <v/>
      </c>
      <c r="L188" s="508"/>
      <c r="M188" s="172" t="str">
        <f t="shared" ref="M188:M201" si="183">IFERROR(RANK(K188, K$187:K$201),"")</f>
        <v/>
      </c>
      <c r="N188" s="501"/>
      <c r="O188" s="501"/>
      <c r="P188" s="375"/>
      <c r="Q188" s="375"/>
      <c r="R188" s="377" t="str">
        <f t="shared" ref="R188:R201" si="184">IFERROR(Q188/P188,"")</f>
        <v/>
      </c>
      <c r="S188" s="375" t="str">
        <f t="shared" ref="S188:S201" si="185">IFERROR(RANK(R188, R$187:R$201),"")</f>
        <v/>
      </c>
      <c r="T188" s="500"/>
      <c r="U188" s="375"/>
      <c r="V188" s="375"/>
      <c r="W188" s="377" t="str">
        <f t="shared" ref="W188:W201" si="186">IFERROR(V188/U188,"")</f>
        <v/>
      </c>
      <c r="X188" s="375" t="str">
        <f t="shared" ref="X188:X201" si="187">IFERROR(RANK(W188, W$187:W$201),"")</f>
        <v/>
      </c>
      <c r="Y188" s="500"/>
      <c r="Z188" s="375"/>
      <c r="AA188" s="375"/>
      <c r="AB188" s="377" t="str">
        <f t="shared" ref="AB188:AB201" si="188">IFERROR(AA188/Z188,"")</f>
        <v/>
      </c>
      <c r="AC188" s="375" t="str">
        <f t="shared" ref="AC188:AC201" si="189">IFERROR(RANK(AB188, AB$187:AB$201),"")</f>
        <v/>
      </c>
      <c r="AD188" s="500"/>
      <c r="AE188" s="375"/>
      <c r="AF188" s="375"/>
      <c r="AG188" s="377" t="str">
        <f t="shared" ref="AG188:AG201" si="190">IFERROR(AF188/AE188,"")</f>
        <v/>
      </c>
      <c r="AH188" s="375" t="str">
        <f t="shared" ref="AH188:AH201" si="191">IFERROR(RANK(AG188, AG$187:AG$201),"")</f>
        <v/>
      </c>
      <c r="AI188" s="500"/>
      <c r="AJ188" s="375"/>
      <c r="AK188" s="375"/>
      <c r="AL188" s="377" t="str">
        <f t="shared" ref="AL188:AL201" si="192">IFERROR(AK188/AJ188,"")</f>
        <v/>
      </c>
      <c r="AM188" s="375" t="str">
        <f t="shared" ref="AM188:AM201" si="193">IFERROR(RANK(AL188, AL$187:AL$201),"")</f>
        <v/>
      </c>
      <c r="AN188" s="500"/>
      <c r="AO188" s="375"/>
      <c r="AP188" s="375"/>
      <c r="AQ188" s="377" t="str">
        <f t="shared" ref="AQ188:AQ201" si="194">IFERROR(AP188/AO188,"")</f>
        <v/>
      </c>
      <c r="AR188" s="375" t="str">
        <f t="shared" ref="AR188:AR201" si="195">IFERROR(RANK(AQ188, AQ$187:AQ$201),"")</f>
        <v/>
      </c>
      <c r="AS188" s="500"/>
      <c r="AT188" s="375"/>
      <c r="AU188" s="375"/>
      <c r="AV188" s="377" t="str">
        <f t="shared" ref="AV188:AV201" si="196">IFERROR(AU188/AT188,"")</f>
        <v/>
      </c>
      <c r="AW188" s="375" t="str">
        <f t="shared" ref="AW188:AW201" si="197">IFERROR(RANK(AV188, AV$187:AV$201),"")</f>
        <v/>
      </c>
      <c r="AX188" s="500"/>
    </row>
    <row r="189" spans="2:50" x14ac:dyDescent="0.2">
      <c r="B189" s="506"/>
      <c r="C189" s="375">
        <v>3</v>
      </c>
      <c r="D189" s="375"/>
      <c r="E189" s="375"/>
      <c r="F189" s="375"/>
      <c r="G189" s="377"/>
      <c r="H189" s="500"/>
      <c r="I189" s="172" t="str">
        <f t="shared" si="180"/>
        <v/>
      </c>
      <c r="J189" s="172" t="str">
        <f t="shared" si="181"/>
        <v/>
      </c>
      <c r="K189" s="374" t="str">
        <f t="shared" si="182"/>
        <v/>
      </c>
      <c r="L189" s="508"/>
      <c r="M189" s="172" t="str">
        <f t="shared" si="183"/>
        <v/>
      </c>
      <c r="N189" s="501"/>
      <c r="O189" s="501"/>
      <c r="P189" s="375"/>
      <c r="Q189" s="375"/>
      <c r="R189" s="377" t="str">
        <f t="shared" si="184"/>
        <v/>
      </c>
      <c r="S189" s="375" t="str">
        <f t="shared" si="185"/>
        <v/>
      </c>
      <c r="T189" s="500"/>
      <c r="U189" s="375"/>
      <c r="V189" s="375"/>
      <c r="W189" s="377" t="str">
        <f t="shared" si="186"/>
        <v/>
      </c>
      <c r="X189" s="375" t="str">
        <f t="shared" si="187"/>
        <v/>
      </c>
      <c r="Y189" s="500"/>
      <c r="Z189" s="375"/>
      <c r="AA189" s="375"/>
      <c r="AB189" s="377" t="str">
        <f t="shared" si="188"/>
        <v/>
      </c>
      <c r="AC189" s="375" t="str">
        <f t="shared" si="189"/>
        <v/>
      </c>
      <c r="AD189" s="500"/>
      <c r="AE189" s="375"/>
      <c r="AF189" s="375"/>
      <c r="AG189" s="377" t="str">
        <f t="shared" si="190"/>
        <v/>
      </c>
      <c r="AH189" s="375" t="str">
        <f t="shared" si="191"/>
        <v/>
      </c>
      <c r="AI189" s="500"/>
      <c r="AJ189" s="375"/>
      <c r="AK189" s="375"/>
      <c r="AL189" s="377" t="str">
        <f t="shared" si="192"/>
        <v/>
      </c>
      <c r="AM189" s="375" t="str">
        <f t="shared" si="193"/>
        <v/>
      </c>
      <c r="AN189" s="500"/>
      <c r="AO189" s="375"/>
      <c r="AP189" s="375"/>
      <c r="AQ189" s="377" t="str">
        <f t="shared" si="194"/>
        <v/>
      </c>
      <c r="AR189" s="375" t="str">
        <f t="shared" si="195"/>
        <v/>
      </c>
      <c r="AS189" s="500"/>
      <c r="AT189" s="375"/>
      <c r="AU189" s="375"/>
      <c r="AV189" s="377" t="str">
        <f t="shared" si="196"/>
        <v/>
      </c>
      <c r="AW189" s="375" t="str">
        <f t="shared" si="197"/>
        <v/>
      </c>
      <c r="AX189" s="500"/>
    </row>
    <row r="190" spans="2:50" x14ac:dyDescent="0.2">
      <c r="B190" s="506"/>
      <c r="C190" s="375">
        <v>4</v>
      </c>
      <c r="D190" s="375"/>
      <c r="E190" s="375"/>
      <c r="F190" s="375"/>
      <c r="G190" s="377"/>
      <c r="H190" s="500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374" t="str">
        <f>IFERROR(AVERAGE(R190,W190,AB190,AG190,AL190,AQ190,AV190),"")</f>
        <v/>
      </c>
      <c r="L190" s="508"/>
      <c r="M190" s="172" t="str">
        <f t="shared" si="183"/>
        <v/>
      </c>
      <c r="N190" s="501"/>
      <c r="O190" s="501"/>
      <c r="P190" s="375"/>
      <c r="Q190" s="375"/>
      <c r="R190" s="377" t="str">
        <f t="shared" si="184"/>
        <v/>
      </c>
      <c r="S190" s="375" t="str">
        <f t="shared" si="185"/>
        <v/>
      </c>
      <c r="T190" s="500"/>
      <c r="U190" s="375"/>
      <c r="V190" s="375"/>
      <c r="W190" s="377" t="str">
        <f t="shared" si="186"/>
        <v/>
      </c>
      <c r="X190" s="375" t="str">
        <f t="shared" si="187"/>
        <v/>
      </c>
      <c r="Y190" s="500"/>
      <c r="Z190" s="375"/>
      <c r="AA190" s="375"/>
      <c r="AB190" s="377" t="str">
        <f t="shared" si="188"/>
        <v/>
      </c>
      <c r="AC190" s="375" t="str">
        <f t="shared" si="189"/>
        <v/>
      </c>
      <c r="AD190" s="500"/>
      <c r="AE190" s="375"/>
      <c r="AF190" s="375"/>
      <c r="AG190" s="377" t="str">
        <f t="shared" si="190"/>
        <v/>
      </c>
      <c r="AH190" s="375" t="str">
        <f t="shared" si="191"/>
        <v/>
      </c>
      <c r="AI190" s="500"/>
      <c r="AJ190" s="375"/>
      <c r="AK190" s="375"/>
      <c r="AL190" s="377" t="str">
        <f t="shared" si="192"/>
        <v/>
      </c>
      <c r="AM190" s="375" t="str">
        <f t="shared" si="193"/>
        <v/>
      </c>
      <c r="AN190" s="500"/>
      <c r="AO190" s="375"/>
      <c r="AP190" s="375"/>
      <c r="AQ190" s="377" t="str">
        <f t="shared" si="194"/>
        <v/>
      </c>
      <c r="AR190" s="375" t="str">
        <f t="shared" si="195"/>
        <v/>
      </c>
      <c r="AS190" s="500"/>
      <c r="AT190" s="375"/>
      <c r="AU190" s="375"/>
      <c r="AV190" s="377" t="str">
        <f t="shared" si="196"/>
        <v/>
      </c>
      <c r="AW190" s="375" t="str">
        <f t="shared" si="197"/>
        <v/>
      </c>
      <c r="AX190" s="500"/>
    </row>
    <row r="191" spans="2:50" x14ac:dyDescent="0.2">
      <c r="B191" s="506"/>
      <c r="C191" s="375">
        <v>5</v>
      </c>
      <c r="D191" s="375"/>
      <c r="E191" s="375"/>
      <c r="F191" s="375"/>
      <c r="G191" s="377"/>
      <c r="H191" s="500"/>
      <c r="I191" s="172" t="str">
        <f t="shared" ref="I191:I201" si="198">IFERROR(AVERAGE(P191,U191,Z191,AE191,AJ191,AO191,AT191),"")</f>
        <v/>
      </c>
      <c r="J191" s="172" t="str">
        <f t="shared" ref="J191:J201" si="199">IFERROR(AVERAGE(Q191,V191,AA191,AF191,AK191,AP191,AU191),"")</f>
        <v/>
      </c>
      <c r="K191" s="374" t="str">
        <f t="shared" ref="K191:K201" si="200">IFERROR(AVERAGE(R191,W191,AB191,AG191,AL191,AQ191,AV191),"")</f>
        <v/>
      </c>
      <c r="L191" s="508"/>
      <c r="M191" s="172" t="str">
        <f t="shared" si="183"/>
        <v/>
      </c>
      <c r="N191" s="501"/>
      <c r="O191" s="501"/>
      <c r="P191" s="375"/>
      <c r="Q191" s="375"/>
      <c r="R191" s="377" t="str">
        <f t="shared" si="184"/>
        <v/>
      </c>
      <c r="S191" s="375" t="str">
        <f t="shared" si="185"/>
        <v/>
      </c>
      <c r="T191" s="500"/>
      <c r="U191" s="375"/>
      <c r="V191" s="375"/>
      <c r="W191" s="377" t="str">
        <f t="shared" si="186"/>
        <v/>
      </c>
      <c r="X191" s="375" t="str">
        <f t="shared" si="187"/>
        <v/>
      </c>
      <c r="Y191" s="500"/>
      <c r="Z191" s="375"/>
      <c r="AA191" s="375"/>
      <c r="AB191" s="377" t="str">
        <f t="shared" si="188"/>
        <v/>
      </c>
      <c r="AC191" s="375" t="str">
        <f t="shared" si="189"/>
        <v/>
      </c>
      <c r="AD191" s="500"/>
      <c r="AE191" s="375"/>
      <c r="AF191" s="375"/>
      <c r="AG191" s="377" t="str">
        <f t="shared" si="190"/>
        <v/>
      </c>
      <c r="AH191" s="375" t="str">
        <f t="shared" si="191"/>
        <v/>
      </c>
      <c r="AI191" s="500"/>
      <c r="AJ191" s="375"/>
      <c r="AK191" s="375"/>
      <c r="AL191" s="377" t="str">
        <f t="shared" si="192"/>
        <v/>
      </c>
      <c r="AM191" s="375" t="str">
        <f t="shared" si="193"/>
        <v/>
      </c>
      <c r="AN191" s="500"/>
      <c r="AO191" s="375"/>
      <c r="AP191" s="375"/>
      <c r="AQ191" s="377" t="str">
        <f t="shared" si="194"/>
        <v/>
      </c>
      <c r="AR191" s="375" t="str">
        <f t="shared" si="195"/>
        <v/>
      </c>
      <c r="AS191" s="500"/>
      <c r="AT191" s="375"/>
      <c r="AU191" s="375"/>
      <c r="AV191" s="377" t="str">
        <f t="shared" si="196"/>
        <v/>
      </c>
      <c r="AW191" s="375" t="str">
        <f t="shared" si="197"/>
        <v/>
      </c>
      <c r="AX191" s="500"/>
    </row>
    <row r="192" spans="2:50" x14ac:dyDescent="0.2">
      <c r="B192" s="506"/>
      <c r="C192" s="375">
        <v>6</v>
      </c>
      <c r="D192" s="375"/>
      <c r="E192" s="375"/>
      <c r="F192" s="375"/>
      <c r="G192" s="377"/>
      <c r="H192" s="500"/>
      <c r="I192" s="172" t="str">
        <f t="shared" si="198"/>
        <v/>
      </c>
      <c r="J192" s="172" t="str">
        <f t="shared" si="199"/>
        <v/>
      </c>
      <c r="K192" s="374" t="str">
        <f t="shared" si="200"/>
        <v/>
      </c>
      <c r="L192" s="508"/>
      <c r="M192" s="172" t="str">
        <f t="shared" si="183"/>
        <v/>
      </c>
      <c r="N192" s="501"/>
      <c r="O192" s="501"/>
      <c r="P192" s="375"/>
      <c r="Q192" s="375"/>
      <c r="R192" s="377" t="str">
        <f t="shared" si="184"/>
        <v/>
      </c>
      <c r="S192" s="375" t="str">
        <f t="shared" si="185"/>
        <v/>
      </c>
      <c r="T192" s="500"/>
      <c r="U192" s="375"/>
      <c r="V192" s="375"/>
      <c r="W192" s="377" t="str">
        <f t="shared" si="186"/>
        <v/>
      </c>
      <c r="X192" s="375" t="str">
        <f t="shared" si="187"/>
        <v/>
      </c>
      <c r="Y192" s="500"/>
      <c r="Z192" s="375"/>
      <c r="AA192" s="375"/>
      <c r="AB192" s="377" t="str">
        <f t="shared" si="188"/>
        <v/>
      </c>
      <c r="AC192" s="375" t="str">
        <f t="shared" si="189"/>
        <v/>
      </c>
      <c r="AD192" s="500"/>
      <c r="AE192" s="375"/>
      <c r="AF192" s="375"/>
      <c r="AG192" s="377" t="str">
        <f t="shared" si="190"/>
        <v/>
      </c>
      <c r="AH192" s="375" t="str">
        <f t="shared" si="191"/>
        <v/>
      </c>
      <c r="AI192" s="500"/>
      <c r="AJ192" s="375"/>
      <c r="AK192" s="375"/>
      <c r="AL192" s="377" t="str">
        <f t="shared" si="192"/>
        <v/>
      </c>
      <c r="AM192" s="375" t="str">
        <f t="shared" si="193"/>
        <v/>
      </c>
      <c r="AN192" s="500"/>
      <c r="AO192" s="375"/>
      <c r="AP192" s="375"/>
      <c r="AQ192" s="377" t="str">
        <f t="shared" si="194"/>
        <v/>
      </c>
      <c r="AR192" s="375" t="str">
        <f t="shared" si="195"/>
        <v/>
      </c>
      <c r="AS192" s="500"/>
      <c r="AT192" s="375"/>
      <c r="AU192" s="375"/>
      <c r="AV192" s="377" t="str">
        <f t="shared" si="196"/>
        <v/>
      </c>
      <c r="AW192" s="375" t="str">
        <f t="shared" si="197"/>
        <v/>
      </c>
      <c r="AX192" s="500"/>
    </row>
    <row r="193" spans="2:50" x14ac:dyDescent="0.2">
      <c r="B193" s="506"/>
      <c r="C193" s="375">
        <v>7</v>
      </c>
      <c r="D193" s="375"/>
      <c r="E193" s="375"/>
      <c r="F193" s="375"/>
      <c r="G193" s="377"/>
      <c r="H193" s="500"/>
      <c r="I193" s="172" t="str">
        <f t="shared" si="198"/>
        <v/>
      </c>
      <c r="J193" s="172" t="str">
        <f t="shared" si="199"/>
        <v/>
      </c>
      <c r="K193" s="374" t="str">
        <f t="shared" si="200"/>
        <v/>
      </c>
      <c r="L193" s="508"/>
      <c r="M193" s="172" t="str">
        <f t="shared" si="183"/>
        <v/>
      </c>
      <c r="N193" s="501"/>
      <c r="O193" s="501"/>
      <c r="P193" s="375"/>
      <c r="Q193" s="375"/>
      <c r="R193" s="377" t="str">
        <f t="shared" si="184"/>
        <v/>
      </c>
      <c r="S193" s="375" t="str">
        <f t="shared" si="185"/>
        <v/>
      </c>
      <c r="T193" s="500"/>
      <c r="U193" s="375"/>
      <c r="V193" s="375"/>
      <c r="W193" s="377" t="str">
        <f t="shared" si="186"/>
        <v/>
      </c>
      <c r="X193" s="375" t="str">
        <f t="shared" si="187"/>
        <v/>
      </c>
      <c r="Y193" s="500"/>
      <c r="Z193" s="375"/>
      <c r="AA193" s="375"/>
      <c r="AB193" s="377" t="str">
        <f t="shared" si="188"/>
        <v/>
      </c>
      <c r="AC193" s="375" t="str">
        <f t="shared" si="189"/>
        <v/>
      </c>
      <c r="AD193" s="500"/>
      <c r="AE193" s="375"/>
      <c r="AF193" s="375"/>
      <c r="AG193" s="377" t="str">
        <f t="shared" si="190"/>
        <v/>
      </c>
      <c r="AH193" s="375" t="str">
        <f t="shared" si="191"/>
        <v/>
      </c>
      <c r="AI193" s="500"/>
      <c r="AJ193" s="375"/>
      <c r="AK193" s="375"/>
      <c r="AL193" s="377" t="str">
        <f t="shared" si="192"/>
        <v/>
      </c>
      <c r="AM193" s="375" t="str">
        <f t="shared" si="193"/>
        <v/>
      </c>
      <c r="AN193" s="500"/>
      <c r="AO193" s="375"/>
      <c r="AP193" s="375"/>
      <c r="AQ193" s="377" t="str">
        <f t="shared" si="194"/>
        <v/>
      </c>
      <c r="AR193" s="375" t="str">
        <f t="shared" si="195"/>
        <v/>
      </c>
      <c r="AS193" s="500"/>
      <c r="AT193" s="375"/>
      <c r="AU193" s="375"/>
      <c r="AV193" s="377" t="str">
        <f t="shared" si="196"/>
        <v/>
      </c>
      <c r="AW193" s="375" t="str">
        <f t="shared" si="197"/>
        <v/>
      </c>
      <c r="AX193" s="500"/>
    </row>
    <row r="194" spans="2:50" x14ac:dyDescent="0.2">
      <c r="B194" s="506"/>
      <c r="C194" s="375">
        <v>8</v>
      </c>
      <c r="D194" s="375"/>
      <c r="E194" s="375"/>
      <c r="F194" s="375"/>
      <c r="G194" s="377"/>
      <c r="H194" s="500"/>
      <c r="I194" s="172" t="str">
        <f t="shared" si="198"/>
        <v/>
      </c>
      <c r="J194" s="172" t="str">
        <f t="shared" si="199"/>
        <v/>
      </c>
      <c r="K194" s="374" t="str">
        <f t="shared" si="200"/>
        <v/>
      </c>
      <c r="L194" s="508"/>
      <c r="M194" s="172" t="str">
        <f t="shared" si="183"/>
        <v/>
      </c>
      <c r="N194" s="501"/>
      <c r="O194" s="501"/>
      <c r="P194" s="375"/>
      <c r="Q194" s="375"/>
      <c r="R194" s="377" t="str">
        <f t="shared" si="184"/>
        <v/>
      </c>
      <c r="S194" s="375" t="str">
        <f t="shared" si="185"/>
        <v/>
      </c>
      <c r="T194" s="500"/>
      <c r="U194" s="375"/>
      <c r="V194" s="375"/>
      <c r="W194" s="377" t="str">
        <f t="shared" si="186"/>
        <v/>
      </c>
      <c r="X194" s="375" t="str">
        <f t="shared" si="187"/>
        <v/>
      </c>
      <c r="Y194" s="500"/>
      <c r="Z194" s="375"/>
      <c r="AA194" s="375"/>
      <c r="AB194" s="377" t="str">
        <f t="shared" si="188"/>
        <v/>
      </c>
      <c r="AC194" s="375" t="str">
        <f t="shared" si="189"/>
        <v/>
      </c>
      <c r="AD194" s="500"/>
      <c r="AE194" s="375"/>
      <c r="AF194" s="375"/>
      <c r="AG194" s="377" t="str">
        <f t="shared" si="190"/>
        <v/>
      </c>
      <c r="AH194" s="375" t="str">
        <f t="shared" si="191"/>
        <v/>
      </c>
      <c r="AI194" s="500"/>
      <c r="AJ194" s="375"/>
      <c r="AK194" s="375"/>
      <c r="AL194" s="377" t="str">
        <f t="shared" si="192"/>
        <v/>
      </c>
      <c r="AM194" s="375" t="str">
        <f t="shared" si="193"/>
        <v/>
      </c>
      <c r="AN194" s="500"/>
      <c r="AO194" s="375"/>
      <c r="AP194" s="375"/>
      <c r="AQ194" s="377" t="str">
        <f t="shared" si="194"/>
        <v/>
      </c>
      <c r="AR194" s="375" t="str">
        <f t="shared" si="195"/>
        <v/>
      </c>
      <c r="AS194" s="500"/>
      <c r="AT194" s="375"/>
      <c r="AU194" s="375"/>
      <c r="AV194" s="377" t="str">
        <f t="shared" si="196"/>
        <v/>
      </c>
      <c r="AW194" s="375" t="str">
        <f t="shared" si="197"/>
        <v/>
      </c>
      <c r="AX194" s="500"/>
    </row>
    <row r="195" spans="2:50" x14ac:dyDescent="0.2">
      <c r="B195" s="506"/>
      <c r="C195" s="375">
        <v>9</v>
      </c>
      <c r="D195" s="375"/>
      <c r="E195" s="375"/>
      <c r="F195" s="375"/>
      <c r="G195" s="377"/>
      <c r="H195" s="500"/>
      <c r="I195" s="172" t="str">
        <f t="shared" si="198"/>
        <v/>
      </c>
      <c r="J195" s="172" t="str">
        <f t="shared" si="199"/>
        <v/>
      </c>
      <c r="K195" s="374" t="str">
        <f t="shared" si="200"/>
        <v/>
      </c>
      <c r="L195" s="508"/>
      <c r="M195" s="172" t="str">
        <f t="shared" si="183"/>
        <v/>
      </c>
      <c r="N195" s="501"/>
      <c r="O195" s="501"/>
      <c r="P195" s="375"/>
      <c r="Q195" s="375"/>
      <c r="R195" s="377" t="str">
        <f t="shared" si="184"/>
        <v/>
      </c>
      <c r="S195" s="375" t="str">
        <f t="shared" si="185"/>
        <v/>
      </c>
      <c r="T195" s="500"/>
      <c r="U195" s="375"/>
      <c r="V195" s="375"/>
      <c r="W195" s="377" t="str">
        <f t="shared" si="186"/>
        <v/>
      </c>
      <c r="X195" s="375" t="str">
        <f t="shared" si="187"/>
        <v/>
      </c>
      <c r="Y195" s="500"/>
      <c r="Z195" s="375"/>
      <c r="AA195" s="375"/>
      <c r="AB195" s="377" t="str">
        <f t="shared" si="188"/>
        <v/>
      </c>
      <c r="AC195" s="375" t="str">
        <f t="shared" si="189"/>
        <v/>
      </c>
      <c r="AD195" s="500"/>
      <c r="AE195" s="375"/>
      <c r="AF195" s="375"/>
      <c r="AG195" s="377" t="str">
        <f t="shared" si="190"/>
        <v/>
      </c>
      <c r="AH195" s="375" t="str">
        <f t="shared" si="191"/>
        <v/>
      </c>
      <c r="AI195" s="500"/>
      <c r="AJ195" s="375"/>
      <c r="AK195" s="375"/>
      <c r="AL195" s="377" t="str">
        <f t="shared" si="192"/>
        <v/>
      </c>
      <c r="AM195" s="375" t="str">
        <f t="shared" si="193"/>
        <v/>
      </c>
      <c r="AN195" s="500"/>
      <c r="AO195" s="375"/>
      <c r="AP195" s="375"/>
      <c r="AQ195" s="377" t="str">
        <f t="shared" si="194"/>
        <v/>
      </c>
      <c r="AR195" s="375" t="str">
        <f t="shared" si="195"/>
        <v/>
      </c>
      <c r="AS195" s="500"/>
      <c r="AT195" s="375"/>
      <c r="AU195" s="375"/>
      <c r="AV195" s="377" t="str">
        <f t="shared" si="196"/>
        <v/>
      </c>
      <c r="AW195" s="375" t="str">
        <f t="shared" si="197"/>
        <v/>
      </c>
      <c r="AX195" s="500"/>
    </row>
    <row r="196" spans="2:50" x14ac:dyDescent="0.2">
      <c r="B196" s="506"/>
      <c r="C196" s="375">
        <v>10</v>
      </c>
      <c r="D196" s="375"/>
      <c r="E196" s="375"/>
      <c r="F196" s="375"/>
      <c r="G196" s="377"/>
      <c r="H196" s="500"/>
      <c r="I196" s="172" t="str">
        <f t="shared" si="198"/>
        <v/>
      </c>
      <c r="J196" s="172" t="str">
        <f t="shared" si="199"/>
        <v/>
      </c>
      <c r="K196" s="374" t="str">
        <f t="shared" si="200"/>
        <v/>
      </c>
      <c r="L196" s="508"/>
      <c r="M196" s="172" t="str">
        <f t="shared" si="183"/>
        <v/>
      </c>
      <c r="N196" s="501"/>
      <c r="O196" s="501"/>
      <c r="P196" s="375"/>
      <c r="Q196" s="375"/>
      <c r="R196" s="377" t="str">
        <f t="shared" si="184"/>
        <v/>
      </c>
      <c r="S196" s="375" t="str">
        <f t="shared" si="185"/>
        <v/>
      </c>
      <c r="T196" s="500"/>
      <c r="U196" s="375"/>
      <c r="V196" s="375"/>
      <c r="W196" s="377" t="str">
        <f t="shared" si="186"/>
        <v/>
      </c>
      <c r="X196" s="375" t="str">
        <f t="shared" si="187"/>
        <v/>
      </c>
      <c r="Y196" s="500"/>
      <c r="Z196" s="375"/>
      <c r="AA196" s="375"/>
      <c r="AB196" s="377" t="str">
        <f t="shared" si="188"/>
        <v/>
      </c>
      <c r="AC196" s="375" t="str">
        <f t="shared" si="189"/>
        <v/>
      </c>
      <c r="AD196" s="500"/>
      <c r="AE196" s="375"/>
      <c r="AF196" s="375"/>
      <c r="AG196" s="377" t="str">
        <f t="shared" si="190"/>
        <v/>
      </c>
      <c r="AH196" s="375" t="str">
        <f t="shared" si="191"/>
        <v/>
      </c>
      <c r="AI196" s="500"/>
      <c r="AJ196" s="375"/>
      <c r="AK196" s="375"/>
      <c r="AL196" s="377" t="str">
        <f t="shared" si="192"/>
        <v/>
      </c>
      <c r="AM196" s="375" t="str">
        <f t="shared" si="193"/>
        <v/>
      </c>
      <c r="AN196" s="500"/>
      <c r="AO196" s="375"/>
      <c r="AP196" s="375"/>
      <c r="AQ196" s="377" t="str">
        <f t="shared" si="194"/>
        <v/>
      </c>
      <c r="AR196" s="375" t="str">
        <f t="shared" si="195"/>
        <v/>
      </c>
      <c r="AS196" s="500"/>
      <c r="AT196" s="375"/>
      <c r="AU196" s="375"/>
      <c r="AV196" s="377" t="str">
        <f t="shared" si="196"/>
        <v/>
      </c>
      <c r="AW196" s="375" t="str">
        <f t="shared" si="197"/>
        <v/>
      </c>
      <c r="AX196" s="500"/>
    </row>
    <row r="197" spans="2:50" x14ac:dyDescent="0.2">
      <c r="B197" s="506"/>
      <c r="C197" s="375">
        <v>11</v>
      </c>
      <c r="D197" s="375"/>
      <c r="E197" s="375"/>
      <c r="F197" s="375"/>
      <c r="G197" s="377"/>
      <c r="H197" s="500"/>
      <c r="I197" s="172" t="str">
        <f t="shared" si="198"/>
        <v/>
      </c>
      <c r="J197" s="172" t="str">
        <f t="shared" si="199"/>
        <v/>
      </c>
      <c r="K197" s="374" t="str">
        <f t="shared" si="200"/>
        <v/>
      </c>
      <c r="L197" s="508"/>
      <c r="M197" s="172" t="str">
        <f t="shared" si="183"/>
        <v/>
      </c>
      <c r="N197" s="501"/>
      <c r="O197" s="501"/>
      <c r="P197" s="375"/>
      <c r="Q197" s="375"/>
      <c r="R197" s="377" t="str">
        <f t="shared" si="184"/>
        <v/>
      </c>
      <c r="S197" s="375" t="str">
        <f t="shared" si="185"/>
        <v/>
      </c>
      <c r="T197" s="500"/>
      <c r="U197" s="375"/>
      <c r="V197" s="375"/>
      <c r="W197" s="377" t="str">
        <f t="shared" si="186"/>
        <v/>
      </c>
      <c r="X197" s="375" t="str">
        <f t="shared" si="187"/>
        <v/>
      </c>
      <c r="Y197" s="500"/>
      <c r="Z197" s="375"/>
      <c r="AA197" s="375"/>
      <c r="AB197" s="377" t="str">
        <f t="shared" si="188"/>
        <v/>
      </c>
      <c r="AC197" s="375" t="str">
        <f t="shared" si="189"/>
        <v/>
      </c>
      <c r="AD197" s="500"/>
      <c r="AE197" s="375"/>
      <c r="AF197" s="375"/>
      <c r="AG197" s="377" t="str">
        <f t="shared" si="190"/>
        <v/>
      </c>
      <c r="AH197" s="375" t="str">
        <f t="shared" si="191"/>
        <v/>
      </c>
      <c r="AI197" s="500"/>
      <c r="AJ197" s="375"/>
      <c r="AK197" s="375"/>
      <c r="AL197" s="377" t="str">
        <f t="shared" si="192"/>
        <v/>
      </c>
      <c r="AM197" s="375" t="str">
        <f t="shared" si="193"/>
        <v/>
      </c>
      <c r="AN197" s="500"/>
      <c r="AO197" s="375"/>
      <c r="AP197" s="375"/>
      <c r="AQ197" s="377" t="str">
        <f t="shared" si="194"/>
        <v/>
      </c>
      <c r="AR197" s="375" t="str">
        <f t="shared" si="195"/>
        <v/>
      </c>
      <c r="AS197" s="500"/>
      <c r="AT197" s="375"/>
      <c r="AU197" s="375"/>
      <c r="AV197" s="377" t="str">
        <f t="shared" si="196"/>
        <v/>
      </c>
      <c r="AW197" s="375" t="str">
        <f t="shared" si="197"/>
        <v/>
      </c>
      <c r="AX197" s="500"/>
    </row>
    <row r="198" spans="2:50" x14ac:dyDescent="0.2">
      <c r="B198" s="506"/>
      <c r="C198" s="375">
        <v>12</v>
      </c>
      <c r="D198" s="375"/>
      <c r="E198" s="375"/>
      <c r="F198" s="375"/>
      <c r="G198" s="377"/>
      <c r="H198" s="500"/>
      <c r="I198" s="172" t="str">
        <f t="shared" si="198"/>
        <v/>
      </c>
      <c r="J198" s="172" t="str">
        <f t="shared" si="199"/>
        <v/>
      </c>
      <c r="K198" s="374" t="str">
        <f t="shared" si="200"/>
        <v/>
      </c>
      <c r="L198" s="508"/>
      <c r="M198" s="172" t="str">
        <f t="shared" si="183"/>
        <v/>
      </c>
      <c r="N198" s="501"/>
      <c r="O198" s="501"/>
      <c r="P198" s="375"/>
      <c r="Q198" s="375"/>
      <c r="R198" s="377" t="str">
        <f t="shared" si="184"/>
        <v/>
      </c>
      <c r="S198" s="375" t="str">
        <f t="shared" si="185"/>
        <v/>
      </c>
      <c r="T198" s="500"/>
      <c r="U198" s="375"/>
      <c r="V198" s="375"/>
      <c r="W198" s="377" t="str">
        <f t="shared" si="186"/>
        <v/>
      </c>
      <c r="X198" s="375" t="str">
        <f t="shared" si="187"/>
        <v/>
      </c>
      <c r="Y198" s="500"/>
      <c r="Z198" s="375"/>
      <c r="AA198" s="375"/>
      <c r="AB198" s="377" t="str">
        <f t="shared" si="188"/>
        <v/>
      </c>
      <c r="AC198" s="375" t="str">
        <f t="shared" si="189"/>
        <v/>
      </c>
      <c r="AD198" s="500"/>
      <c r="AE198" s="375"/>
      <c r="AF198" s="375"/>
      <c r="AG198" s="377" t="str">
        <f t="shared" si="190"/>
        <v/>
      </c>
      <c r="AH198" s="375" t="str">
        <f t="shared" si="191"/>
        <v/>
      </c>
      <c r="AI198" s="500"/>
      <c r="AJ198" s="375"/>
      <c r="AK198" s="375"/>
      <c r="AL198" s="377" t="str">
        <f t="shared" si="192"/>
        <v/>
      </c>
      <c r="AM198" s="375" t="str">
        <f t="shared" si="193"/>
        <v/>
      </c>
      <c r="AN198" s="500"/>
      <c r="AO198" s="375"/>
      <c r="AP198" s="375"/>
      <c r="AQ198" s="377" t="str">
        <f t="shared" si="194"/>
        <v/>
      </c>
      <c r="AR198" s="375" t="str">
        <f t="shared" si="195"/>
        <v/>
      </c>
      <c r="AS198" s="500"/>
      <c r="AT198" s="375"/>
      <c r="AU198" s="375"/>
      <c r="AV198" s="377" t="str">
        <f t="shared" si="196"/>
        <v/>
      </c>
      <c r="AW198" s="375" t="str">
        <f t="shared" si="197"/>
        <v/>
      </c>
      <c r="AX198" s="500"/>
    </row>
    <row r="199" spans="2:50" x14ac:dyDescent="0.2">
      <c r="B199" s="506"/>
      <c r="C199" s="375">
        <v>13</v>
      </c>
      <c r="D199" s="375"/>
      <c r="E199" s="375"/>
      <c r="F199" s="375"/>
      <c r="G199" s="377"/>
      <c r="H199" s="500"/>
      <c r="I199" s="172" t="str">
        <f t="shared" si="198"/>
        <v/>
      </c>
      <c r="J199" s="172" t="str">
        <f t="shared" si="199"/>
        <v/>
      </c>
      <c r="K199" s="374" t="str">
        <f t="shared" si="200"/>
        <v/>
      </c>
      <c r="L199" s="508"/>
      <c r="M199" s="172" t="str">
        <f t="shared" si="183"/>
        <v/>
      </c>
      <c r="N199" s="501"/>
      <c r="O199" s="501"/>
      <c r="P199" s="375"/>
      <c r="Q199" s="375"/>
      <c r="R199" s="377" t="str">
        <f t="shared" si="184"/>
        <v/>
      </c>
      <c r="S199" s="375" t="str">
        <f t="shared" si="185"/>
        <v/>
      </c>
      <c r="T199" s="500"/>
      <c r="U199" s="375"/>
      <c r="V199" s="375"/>
      <c r="W199" s="377" t="str">
        <f t="shared" si="186"/>
        <v/>
      </c>
      <c r="X199" s="375" t="str">
        <f t="shared" si="187"/>
        <v/>
      </c>
      <c r="Y199" s="500"/>
      <c r="Z199" s="375"/>
      <c r="AA199" s="375"/>
      <c r="AB199" s="377" t="str">
        <f t="shared" si="188"/>
        <v/>
      </c>
      <c r="AC199" s="375" t="str">
        <f t="shared" si="189"/>
        <v/>
      </c>
      <c r="AD199" s="500"/>
      <c r="AE199" s="375"/>
      <c r="AF199" s="375"/>
      <c r="AG199" s="377" t="str">
        <f t="shared" si="190"/>
        <v/>
      </c>
      <c r="AH199" s="375" t="str">
        <f t="shared" si="191"/>
        <v/>
      </c>
      <c r="AI199" s="500"/>
      <c r="AJ199" s="375"/>
      <c r="AK199" s="375"/>
      <c r="AL199" s="377" t="str">
        <f t="shared" si="192"/>
        <v/>
      </c>
      <c r="AM199" s="375" t="str">
        <f t="shared" si="193"/>
        <v/>
      </c>
      <c r="AN199" s="500"/>
      <c r="AO199" s="375"/>
      <c r="AP199" s="375"/>
      <c r="AQ199" s="377" t="str">
        <f t="shared" si="194"/>
        <v/>
      </c>
      <c r="AR199" s="375" t="str">
        <f t="shared" si="195"/>
        <v/>
      </c>
      <c r="AS199" s="500"/>
      <c r="AT199" s="375"/>
      <c r="AU199" s="375"/>
      <c r="AV199" s="377" t="str">
        <f t="shared" si="196"/>
        <v/>
      </c>
      <c r="AW199" s="375" t="str">
        <f t="shared" si="197"/>
        <v/>
      </c>
      <c r="AX199" s="500"/>
    </row>
    <row r="200" spans="2:50" x14ac:dyDescent="0.2">
      <c r="B200" s="506"/>
      <c r="C200" s="375">
        <v>14</v>
      </c>
      <c r="D200" s="375"/>
      <c r="E200" s="375"/>
      <c r="F200" s="375"/>
      <c r="G200" s="377"/>
      <c r="H200" s="500"/>
      <c r="I200" s="172" t="str">
        <f t="shared" si="198"/>
        <v/>
      </c>
      <c r="J200" s="172" t="str">
        <f t="shared" si="199"/>
        <v/>
      </c>
      <c r="K200" s="374" t="str">
        <f t="shared" si="200"/>
        <v/>
      </c>
      <c r="L200" s="508"/>
      <c r="M200" s="172" t="str">
        <f t="shared" si="183"/>
        <v/>
      </c>
      <c r="N200" s="501"/>
      <c r="O200" s="501"/>
      <c r="P200" s="375"/>
      <c r="Q200" s="375"/>
      <c r="R200" s="377" t="str">
        <f t="shared" si="184"/>
        <v/>
      </c>
      <c r="S200" s="375" t="str">
        <f t="shared" si="185"/>
        <v/>
      </c>
      <c r="T200" s="500"/>
      <c r="U200" s="375"/>
      <c r="V200" s="375"/>
      <c r="W200" s="377" t="str">
        <f t="shared" si="186"/>
        <v/>
      </c>
      <c r="X200" s="375" t="str">
        <f t="shared" si="187"/>
        <v/>
      </c>
      <c r="Y200" s="500"/>
      <c r="Z200" s="375"/>
      <c r="AA200" s="375"/>
      <c r="AB200" s="377" t="str">
        <f t="shared" si="188"/>
        <v/>
      </c>
      <c r="AC200" s="375" t="str">
        <f t="shared" si="189"/>
        <v/>
      </c>
      <c r="AD200" s="500"/>
      <c r="AE200" s="375"/>
      <c r="AF200" s="375"/>
      <c r="AG200" s="377" t="str">
        <f t="shared" si="190"/>
        <v/>
      </c>
      <c r="AH200" s="375" t="str">
        <f t="shared" si="191"/>
        <v/>
      </c>
      <c r="AI200" s="500"/>
      <c r="AJ200" s="375"/>
      <c r="AK200" s="375"/>
      <c r="AL200" s="377" t="str">
        <f t="shared" si="192"/>
        <v/>
      </c>
      <c r="AM200" s="375" t="str">
        <f t="shared" si="193"/>
        <v/>
      </c>
      <c r="AN200" s="500"/>
      <c r="AO200" s="375"/>
      <c r="AP200" s="375"/>
      <c r="AQ200" s="377" t="str">
        <f t="shared" si="194"/>
        <v/>
      </c>
      <c r="AR200" s="375" t="str">
        <f t="shared" si="195"/>
        <v/>
      </c>
      <c r="AS200" s="500"/>
      <c r="AT200" s="375"/>
      <c r="AU200" s="375"/>
      <c r="AV200" s="377" t="str">
        <f t="shared" si="196"/>
        <v/>
      </c>
      <c r="AW200" s="375" t="str">
        <f t="shared" si="197"/>
        <v/>
      </c>
      <c r="AX200" s="500"/>
    </row>
    <row r="201" spans="2:50" x14ac:dyDescent="0.2">
      <c r="B201" s="506"/>
      <c r="C201" s="375">
        <v>15</v>
      </c>
      <c r="D201" s="375"/>
      <c r="E201" s="375"/>
      <c r="F201" s="375"/>
      <c r="G201" s="377"/>
      <c r="H201" s="500"/>
      <c r="I201" s="172" t="str">
        <f t="shared" si="198"/>
        <v/>
      </c>
      <c r="J201" s="172" t="str">
        <f t="shared" si="199"/>
        <v/>
      </c>
      <c r="K201" s="374" t="str">
        <f t="shared" si="200"/>
        <v/>
      </c>
      <c r="L201" s="509"/>
      <c r="M201" s="172" t="str">
        <f t="shared" si="183"/>
        <v/>
      </c>
      <c r="N201" s="501"/>
      <c r="O201" s="501"/>
      <c r="P201" s="375"/>
      <c r="Q201" s="375"/>
      <c r="R201" s="377" t="str">
        <f t="shared" si="184"/>
        <v/>
      </c>
      <c r="S201" s="375" t="str">
        <f t="shared" si="185"/>
        <v/>
      </c>
      <c r="T201" s="500"/>
      <c r="U201" s="375"/>
      <c r="V201" s="375"/>
      <c r="W201" s="377" t="str">
        <f t="shared" si="186"/>
        <v/>
      </c>
      <c r="X201" s="375" t="str">
        <f t="shared" si="187"/>
        <v/>
      </c>
      <c r="Y201" s="500"/>
      <c r="Z201" s="375"/>
      <c r="AA201" s="375"/>
      <c r="AB201" s="377" t="str">
        <f t="shared" si="188"/>
        <v/>
      </c>
      <c r="AC201" s="375" t="str">
        <f t="shared" si="189"/>
        <v/>
      </c>
      <c r="AD201" s="500"/>
      <c r="AE201" s="375"/>
      <c r="AF201" s="375"/>
      <c r="AG201" s="377" t="str">
        <f t="shared" si="190"/>
        <v/>
      </c>
      <c r="AH201" s="375" t="str">
        <f t="shared" si="191"/>
        <v/>
      </c>
      <c r="AI201" s="500"/>
      <c r="AJ201" s="375"/>
      <c r="AK201" s="375"/>
      <c r="AL201" s="377" t="str">
        <f t="shared" si="192"/>
        <v/>
      </c>
      <c r="AM201" s="375" t="str">
        <f t="shared" si="193"/>
        <v/>
      </c>
      <c r="AN201" s="500"/>
      <c r="AO201" s="375"/>
      <c r="AP201" s="375"/>
      <c r="AQ201" s="377" t="str">
        <f t="shared" si="194"/>
        <v/>
      </c>
      <c r="AR201" s="375" t="str">
        <f t="shared" si="195"/>
        <v/>
      </c>
      <c r="AS201" s="500"/>
      <c r="AT201" s="375"/>
      <c r="AU201" s="375"/>
      <c r="AV201" s="377" t="str">
        <f t="shared" si="196"/>
        <v/>
      </c>
      <c r="AW201" s="375" t="str">
        <f t="shared" si="197"/>
        <v/>
      </c>
      <c r="AX201" s="500"/>
    </row>
    <row r="202" spans="2:50" ht="15.75" x14ac:dyDescent="0.2">
      <c r="B202" s="510" t="s">
        <v>169</v>
      </c>
      <c r="C202" s="511"/>
      <c r="D202" s="511"/>
      <c r="E202" s="511"/>
      <c r="F202" s="511"/>
      <c r="G202" s="511"/>
      <c r="H202" s="512"/>
      <c r="I202" s="207"/>
      <c r="J202" s="207"/>
      <c r="K202" s="207"/>
      <c r="L202" s="207"/>
      <c r="M202" s="207"/>
      <c r="N202" s="501" t="s">
        <v>161</v>
      </c>
      <c r="O202" s="514" t="s">
        <v>106</v>
      </c>
      <c r="P202" s="516">
        <f>AT182+1</f>
        <v>45937</v>
      </c>
      <c r="Q202" s="506"/>
      <c r="R202" s="506"/>
      <c r="S202" s="506"/>
      <c r="T202" s="506"/>
      <c r="U202" s="516">
        <f>P202+1</f>
        <v>45938</v>
      </c>
      <c r="V202" s="506"/>
      <c r="W202" s="506"/>
      <c r="X202" s="506"/>
      <c r="Y202" s="506"/>
      <c r="Z202" s="516">
        <f>U202+1</f>
        <v>45939</v>
      </c>
      <c r="AA202" s="506"/>
      <c r="AB202" s="506"/>
      <c r="AC202" s="506"/>
      <c r="AD202" s="506"/>
      <c r="AE202" s="516">
        <f>Z202+1</f>
        <v>45940</v>
      </c>
      <c r="AF202" s="506"/>
      <c r="AG202" s="506"/>
      <c r="AH202" s="506"/>
      <c r="AI202" s="506"/>
      <c r="AJ202" s="516">
        <f>AE202+1</f>
        <v>45941</v>
      </c>
      <c r="AK202" s="506"/>
      <c r="AL202" s="506"/>
      <c r="AM202" s="506"/>
      <c r="AN202" s="506"/>
      <c r="AO202" s="516">
        <f>AJ202+1</f>
        <v>45942</v>
      </c>
      <c r="AP202" s="506"/>
      <c r="AQ202" s="506"/>
      <c r="AR202" s="506"/>
      <c r="AS202" s="506"/>
      <c r="AT202" s="516">
        <f>AO202+1</f>
        <v>45943</v>
      </c>
      <c r="AU202" s="506"/>
      <c r="AV202" s="506"/>
      <c r="AW202" s="506"/>
      <c r="AX202" s="506"/>
    </row>
    <row r="203" spans="2:50" ht="15.75" x14ac:dyDescent="0.2">
      <c r="B203" s="513"/>
      <c r="C203" s="513"/>
      <c r="D203" s="513"/>
      <c r="E203" s="513"/>
      <c r="F203" s="513"/>
      <c r="G203" s="513"/>
      <c r="H203" s="513"/>
      <c r="I203" s="207"/>
      <c r="J203" s="207"/>
      <c r="K203" s="207"/>
      <c r="L203" s="207"/>
      <c r="M203" s="207"/>
      <c r="N203" s="501"/>
      <c r="O203" s="515"/>
      <c r="P203" s="516" t="s">
        <v>120</v>
      </c>
      <c r="Q203" s="506"/>
      <c r="R203" s="506"/>
      <c r="S203" s="506"/>
      <c r="T203" s="506"/>
      <c r="U203" s="516" t="s">
        <v>114</v>
      </c>
      <c r="V203" s="506"/>
      <c r="W203" s="506"/>
      <c r="X203" s="506"/>
      <c r="Y203" s="506"/>
      <c r="Z203" s="516" t="s">
        <v>115</v>
      </c>
      <c r="AA203" s="506"/>
      <c r="AB203" s="506"/>
      <c r="AC203" s="506"/>
      <c r="AD203" s="506"/>
      <c r="AE203" s="516" t="s">
        <v>116</v>
      </c>
      <c r="AF203" s="506"/>
      <c r="AG203" s="506"/>
      <c r="AH203" s="506"/>
      <c r="AI203" s="506"/>
      <c r="AJ203" s="516" t="s">
        <v>117</v>
      </c>
      <c r="AK203" s="506"/>
      <c r="AL203" s="506"/>
      <c r="AM203" s="506"/>
      <c r="AN203" s="506"/>
      <c r="AO203" s="516" t="s">
        <v>118</v>
      </c>
      <c r="AP203" s="506"/>
      <c r="AQ203" s="506"/>
      <c r="AR203" s="506"/>
      <c r="AS203" s="506"/>
      <c r="AT203" s="516" t="s">
        <v>119</v>
      </c>
      <c r="AU203" s="506"/>
      <c r="AV203" s="506"/>
      <c r="AW203" s="506"/>
      <c r="AX203" s="506"/>
    </row>
    <row r="204" spans="2:50" x14ac:dyDescent="0.2">
      <c r="B204" s="501" t="s">
        <v>157</v>
      </c>
      <c r="C204" s="501" t="s">
        <v>149</v>
      </c>
      <c r="D204" s="501"/>
      <c r="E204" s="501" t="s">
        <v>151</v>
      </c>
      <c r="F204" s="501"/>
      <c r="G204" s="501"/>
      <c r="H204" s="502" t="s">
        <v>158</v>
      </c>
      <c r="I204" s="505" t="s">
        <v>227</v>
      </c>
      <c r="J204" s="505"/>
      <c r="K204" s="505"/>
      <c r="L204" s="505" t="s">
        <v>158</v>
      </c>
      <c r="M204" s="505" t="s">
        <v>170</v>
      </c>
      <c r="N204" s="501"/>
      <c r="O204" s="501" t="s">
        <v>160</v>
      </c>
      <c r="P204" s="497" t="s">
        <v>154</v>
      </c>
      <c r="Q204" s="498"/>
      <c r="R204" s="498"/>
      <c r="S204" s="499"/>
      <c r="T204" s="501" t="s">
        <v>158</v>
      </c>
      <c r="U204" s="497" t="s">
        <v>154</v>
      </c>
      <c r="V204" s="498"/>
      <c r="W204" s="498"/>
      <c r="X204" s="499"/>
      <c r="Y204" s="501" t="s">
        <v>158</v>
      </c>
      <c r="Z204" s="497" t="s">
        <v>154</v>
      </c>
      <c r="AA204" s="498"/>
      <c r="AB204" s="498"/>
      <c r="AC204" s="499"/>
      <c r="AD204" s="501" t="s">
        <v>158</v>
      </c>
      <c r="AE204" s="497" t="s">
        <v>154</v>
      </c>
      <c r="AF204" s="498"/>
      <c r="AG204" s="498"/>
      <c r="AH204" s="499"/>
      <c r="AI204" s="501" t="s">
        <v>158</v>
      </c>
      <c r="AJ204" s="497" t="s">
        <v>154</v>
      </c>
      <c r="AK204" s="498"/>
      <c r="AL204" s="498"/>
      <c r="AM204" s="499"/>
      <c r="AN204" s="501" t="s">
        <v>158</v>
      </c>
      <c r="AO204" s="497" t="s">
        <v>154</v>
      </c>
      <c r="AP204" s="498"/>
      <c r="AQ204" s="498"/>
      <c r="AR204" s="499"/>
      <c r="AS204" s="501" t="s">
        <v>158</v>
      </c>
      <c r="AT204" s="497" t="s">
        <v>154</v>
      </c>
      <c r="AU204" s="498"/>
      <c r="AV204" s="498"/>
      <c r="AW204" s="499"/>
      <c r="AX204" s="501" t="s">
        <v>158</v>
      </c>
    </row>
    <row r="205" spans="2:50" x14ac:dyDescent="0.2">
      <c r="B205" s="501"/>
      <c r="C205" s="501"/>
      <c r="D205" s="501"/>
      <c r="E205" s="501" t="s">
        <v>150</v>
      </c>
      <c r="F205" s="501"/>
      <c r="G205" s="501"/>
      <c r="H205" s="503"/>
      <c r="I205" s="505" t="s">
        <v>150</v>
      </c>
      <c r="J205" s="505"/>
      <c r="K205" s="505"/>
      <c r="L205" s="505"/>
      <c r="M205" s="505"/>
      <c r="N205" s="501"/>
      <c r="O205" s="501"/>
      <c r="P205" s="497" t="s">
        <v>155</v>
      </c>
      <c r="Q205" s="498"/>
      <c r="R205" s="498"/>
      <c r="S205" s="499"/>
      <c r="T205" s="501"/>
      <c r="U205" s="497" t="s">
        <v>155</v>
      </c>
      <c r="V205" s="498"/>
      <c r="W205" s="498"/>
      <c r="X205" s="499"/>
      <c r="Y205" s="501"/>
      <c r="Z205" s="497" t="s">
        <v>155</v>
      </c>
      <c r="AA205" s="498"/>
      <c r="AB205" s="498"/>
      <c r="AC205" s="499"/>
      <c r="AD205" s="501"/>
      <c r="AE205" s="497" t="s">
        <v>155</v>
      </c>
      <c r="AF205" s="498"/>
      <c r="AG205" s="498"/>
      <c r="AH205" s="499"/>
      <c r="AI205" s="501"/>
      <c r="AJ205" s="497" t="s">
        <v>155</v>
      </c>
      <c r="AK205" s="498"/>
      <c r="AL205" s="498"/>
      <c r="AM205" s="499"/>
      <c r="AN205" s="501"/>
      <c r="AO205" s="497" t="s">
        <v>155</v>
      </c>
      <c r="AP205" s="498"/>
      <c r="AQ205" s="498"/>
      <c r="AR205" s="499"/>
      <c r="AS205" s="501"/>
      <c r="AT205" s="497" t="s">
        <v>155</v>
      </c>
      <c r="AU205" s="498"/>
      <c r="AV205" s="498"/>
      <c r="AW205" s="499"/>
      <c r="AX205" s="501"/>
    </row>
    <row r="206" spans="2:50" x14ac:dyDescent="0.2">
      <c r="B206" s="501"/>
      <c r="C206" s="501"/>
      <c r="D206" s="501"/>
      <c r="E206" s="418" t="s">
        <v>152</v>
      </c>
      <c r="F206" s="418" t="s">
        <v>153</v>
      </c>
      <c r="G206" s="418" t="s">
        <v>156</v>
      </c>
      <c r="H206" s="504"/>
      <c r="I206" s="419" t="s">
        <v>152</v>
      </c>
      <c r="J206" s="419" t="s">
        <v>153</v>
      </c>
      <c r="K206" s="419" t="s">
        <v>156</v>
      </c>
      <c r="L206" s="505"/>
      <c r="M206" s="505"/>
      <c r="N206" s="501"/>
      <c r="O206" s="501"/>
      <c r="P206" s="418" t="s">
        <v>152</v>
      </c>
      <c r="Q206" s="418" t="s">
        <v>153</v>
      </c>
      <c r="R206" s="418" t="s">
        <v>156</v>
      </c>
      <c r="S206" s="418" t="s">
        <v>170</v>
      </c>
      <c r="T206" s="501"/>
      <c r="U206" s="418" t="s">
        <v>152</v>
      </c>
      <c r="V206" s="418" t="s">
        <v>153</v>
      </c>
      <c r="W206" s="418" t="s">
        <v>156</v>
      </c>
      <c r="X206" s="418" t="s">
        <v>170</v>
      </c>
      <c r="Y206" s="501"/>
      <c r="Z206" s="418" t="s">
        <v>152</v>
      </c>
      <c r="AA206" s="418" t="s">
        <v>153</v>
      </c>
      <c r="AB206" s="418" t="s">
        <v>156</v>
      </c>
      <c r="AC206" s="418" t="s">
        <v>170</v>
      </c>
      <c r="AD206" s="501"/>
      <c r="AE206" s="418" t="s">
        <v>152</v>
      </c>
      <c r="AF206" s="418" t="s">
        <v>153</v>
      </c>
      <c r="AG206" s="418" t="s">
        <v>156</v>
      </c>
      <c r="AH206" s="418" t="s">
        <v>170</v>
      </c>
      <c r="AI206" s="501"/>
      <c r="AJ206" s="418" t="s">
        <v>152</v>
      </c>
      <c r="AK206" s="418" t="s">
        <v>153</v>
      </c>
      <c r="AL206" s="418" t="s">
        <v>156</v>
      </c>
      <c r="AM206" s="418" t="s">
        <v>170</v>
      </c>
      <c r="AN206" s="501"/>
      <c r="AO206" s="418" t="s">
        <v>152</v>
      </c>
      <c r="AP206" s="418" t="s">
        <v>153</v>
      </c>
      <c r="AQ206" s="418" t="s">
        <v>156</v>
      </c>
      <c r="AR206" s="418" t="s">
        <v>170</v>
      </c>
      <c r="AS206" s="501"/>
      <c r="AT206" s="418" t="s">
        <v>152</v>
      </c>
      <c r="AU206" s="418" t="s">
        <v>153</v>
      </c>
      <c r="AV206" s="418" t="s">
        <v>156</v>
      </c>
      <c r="AW206" s="418" t="s">
        <v>170</v>
      </c>
      <c r="AX206" s="501"/>
    </row>
    <row r="207" spans="2:50" x14ac:dyDescent="0.2">
      <c r="B207" s="501" t="s">
        <v>652</v>
      </c>
      <c r="C207" s="437">
        <v>1</v>
      </c>
      <c r="D207" s="417"/>
      <c r="E207" s="417"/>
      <c r="F207" s="417"/>
      <c r="G207" s="416" t="e">
        <f>F207/E207</f>
        <v>#DIV/0!</v>
      </c>
      <c r="H207" s="500" t="e">
        <f>AVERAGE(G207:G221)</f>
        <v>#DIV/0!</v>
      </c>
      <c r="I207" s="172" t="str">
        <f t="shared" ref="I207:I209" si="201">IFERROR(AVERAGE(P207,U207,Z207,AE207,AJ207,AO207,AT207),"")</f>
        <v/>
      </c>
      <c r="J207" s="172" t="str">
        <f t="shared" ref="J207:J209" si="202">IFERROR(AVERAGE(Q207,V207,AA207,AF207,AK207,AP207,AU207),"")</f>
        <v/>
      </c>
      <c r="K207" s="420" t="str">
        <f t="shared" ref="K207:K209" si="203">IFERROR(AVERAGE(R207,W207,AB207,AG207,AL207,AQ207,AV207),"")</f>
        <v/>
      </c>
      <c r="L207" s="507" t="str">
        <f>IFERROR(AVERAGE(K207:K221),"-")</f>
        <v>-</v>
      </c>
      <c r="M207" s="172" t="str">
        <f>IFERROR(RANK(K207, K$207:K$221),"")</f>
        <v/>
      </c>
      <c r="N207" s="501"/>
      <c r="O207" s="501"/>
      <c r="P207" s="417"/>
      <c r="Q207" s="417"/>
      <c r="R207" s="416" t="str">
        <f>IFERROR(Q207/P207,"")</f>
        <v/>
      </c>
      <c r="S207" s="417" t="str">
        <f>IFERROR(RANK(R207, R$207:R$221),"")</f>
        <v/>
      </c>
      <c r="T207" s="500" t="e">
        <f>AVERAGE(R207:R221)</f>
        <v>#DIV/0!</v>
      </c>
      <c r="U207" s="417"/>
      <c r="V207" s="417"/>
      <c r="W207" s="416" t="str">
        <f>IFERROR(V207/U207,"")</f>
        <v/>
      </c>
      <c r="X207" s="417" t="str">
        <f>IFERROR(RANK(W207, W$207:W$221),"")</f>
        <v/>
      </c>
      <c r="Y207" s="500" t="e">
        <f>AVERAGE(W207:W221)</f>
        <v>#DIV/0!</v>
      </c>
      <c r="Z207" s="417"/>
      <c r="AA207" s="417"/>
      <c r="AB207" s="416" t="str">
        <f>IFERROR(AA207/Z207,"")</f>
        <v/>
      </c>
      <c r="AC207" s="417" t="str">
        <f>IFERROR(RANK(AB207, AB$207:AB$221),"")</f>
        <v/>
      </c>
      <c r="AD207" s="500" t="e">
        <f>AVERAGE(AB207:AB221)</f>
        <v>#DIV/0!</v>
      </c>
      <c r="AE207" s="417"/>
      <c r="AF207" s="417"/>
      <c r="AG207" s="416" t="str">
        <f>IFERROR(AF207/AE207,"")</f>
        <v/>
      </c>
      <c r="AH207" s="417" t="str">
        <f>IFERROR(RANK(AG207, AG$207:AG$221),"")</f>
        <v/>
      </c>
      <c r="AI207" s="500" t="e">
        <f>AVERAGE(AG207:AG221)</f>
        <v>#DIV/0!</v>
      </c>
      <c r="AJ207" s="417"/>
      <c r="AK207" s="417"/>
      <c r="AL207" s="416" t="str">
        <f>IFERROR(AK207/AJ207,"")</f>
        <v/>
      </c>
      <c r="AM207" s="417" t="str">
        <f>IFERROR(RANK(AL207, AL$207:AL$221),"")</f>
        <v/>
      </c>
      <c r="AN207" s="500" t="e">
        <f>AVERAGE(AL207:AL221)</f>
        <v>#DIV/0!</v>
      </c>
      <c r="AO207" s="417"/>
      <c r="AP207" s="417"/>
      <c r="AQ207" s="416" t="str">
        <f>IFERROR(AP207/AO207,"")</f>
        <v/>
      </c>
      <c r="AR207" s="417" t="str">
        <f>IFERROR(RANK(AQ207, AQ$207:AQ$221),"")</f>
        <v/>
      </c>
      <c r="AS207" s="500" t="e">
        <f>AVERAGE(AQ207:AQ221)</f>
        <v>#DIV/0!</v>
      </c>
      <c r="AT207" s="417"/>
      <c r="AU207" s="417"/>
      <c r="AV207" s="416" t="str">
        <f>IFERROR(AU207/AT207,"")</f>
        <v/>
      </c>
      <c r="AW207" s="417" t="str">
        <f>IFERROR(RANK(AV207, AV$207:AV$221),"")</f>
        <v/>
      </c>
      <c r="AX207" s="500" t="e">
        <f>AVERAGE(AV207:AV221)</f>
        <v>#DIV/0!</v>
      </c>
    </row>
    <row r="208" spans="2:50" x14ac:dyDescent="0.2">
      <c r="B208" s="506"/>
      <c r="C208" s="437">
        <v>2</v>
      </c>
      <c r="D208" s="417"/>
      <c r="E208" s="417"/>
      <c r="F208" s="417"/>
      <c r="G208" s="416"/>
      <c r="H208" s="500"/>
      <c r="I208" s="172" t="str">
        <f t="shared" si="201"/>
        <v/>
      </c>
      <c r="J208" s="172" t="str">
        <f t="shared" si="202"/>
        <v/>
      </c>
      <c r="K208" s="420" t="str">
        <f t="shared" si="203"/>
        <v/>
      </c>
      <c r="L208" s="508"/>
      <c r="M208" s="172" t="str">
        <f t="shared" ref="M208:M221" si="204">IFERROR(RANK(K208, K$207:K$221),"")</f>
        <v/>
      </c>
      <c r="N208" s="501"/>
      <c r="O208" s="501"/>
      <c r="P208" s="417"/>
      <c r="Q208" s="417"/>
      <c r="R208" s="416" t="str">
        <f t="shared" ref="R208:R221" si="205">IFERROR(Q208/P208,"")</f>
        <v/>
      </c>
      <c r="S208" s="417" t="str">
        <f t="shared" ref="S208:S221" si="206">IFERROR(RANK(R208, R$207:R$221),"")</f>
        <v/>
      </c>
      <c r="T208" s="500"/>
      <c r="U208" s="417"/>
      <c r="V208" s="417"/>
      <c r="W208" s="416" t="str">
        <f t="shared" ref="W208:W221" si="207">IFERROR(V208/U208,"")</f>
        <v/>
      </c>
      <c r="X208" s="417" t="str">
        <f t="shared" ref="X208:X221" si="208">IFERROR(RANK(W208, W$207:W$221),"")</f>
        <v/>
      </c>
      <c r="Y208" s="500"/>
      <c r="Z208" s="417"/>
      <c r="AA208" s="417"/>
      <c r="AB208" s="416" t="str">
        <f t="shared" ref="AB208:AB221" si="209">IFERROR(AA208/Z208,"")</f>
        <v/>
      </c>
      <c r="AC208" s="417" t="str">
        <f t="shared" ref="AC208:AC221" si="210">IFERROR(RANK(AB208, AB$207:AB$221),"")</f>
        <v/>
      </c>
      <c r="AD208" s="500"/>
      <c r="AE208" s="417"/>
      <c r="AF208" s="417"/>
      <c r="AG208" s="416" t="str">
        <f t="shared" ref="AG208:AG221" si="211">IFERROR(AF208/AE208,"")</f>
        <v/>
      </c>
      <c r="AH208" s="417" t="str">
        <f t="shared" ref="AH208:AH221" si="212">IFERROR(RANK(AG208, AG$207:AG$221),"")</f>
        <v/>
      </c>
      <c r="AI208" s="500"/>
      <c r="AJ208" s="417"/>
      <c r="AK208" s="417"/>
      <c r="AL208" s="416" t="str">
        <f t="shared" ref="AL208:AL221" si="213">IFERROR(AK208/AJ208,"")</f>
        <v/>
      </c>
      <c r="AM208" s="417" t="str">
        <f t="shared" ref="AM208:AM221" si="214">IFERROR(RANK(AL208, AL$207:AL$221),"")</f>
        <v/>
      </c>
      <c r="AN208" s="500"/>
      <c r="AO208" s="417"/>
      <c r="AP208" s="417"/>
      <c r="AQ208" s="416" t="str">
        <f t="shared" ref="AQ208:AQ221" si="215">IFERROR(AP208/AO208,"")</f>
        <v/>
      </c>
      <c r="AR208" s="417" t="str">
        <f t="shared" ref="AR208:AR221" si="216">IFERROR(RANK(AQ208, AQ$207:AQ$221),"")</f>
        <v/>
      </c>
      <c r="AS208" s="500"/>
      <c r="AT208" s="417"/>
      <c r="AU208" s="417"/>
      <c r="AV208" s="416" t="str">
        <f t="shared" ref="AV208:AV221" si="217">IFERROR(AU208/AT208,"")</f>
        <v/>
      </c>
      <c r="AW208" s="417" t="str">
        <f t="shared" ref="AW208:AW221" si="218">IFERROR(RANK(AV208, AV$207:AV$221),"")</f>
        <v/>
      </c>
      <c r="AX208" s="500"/>
    </row>
    <row r="209" spans="2:50" x14ac:dyDescent="0.2">
      <c r="B209" s="506"/>
      <c r="C209" s="437">
        <v>3</v>
      </c>
      <c r="D209" s="417"/>
      <c r="E209" s="417"/>
      <c r="F209" s="417"/>
      <c r="G209" s="416"/>
      <c r="H209" s="500"/>
      <c r="I209" s="172" t="str">
        <f t="shared" si="201"/>
        <v/>
      </c>
      <c r="J209" s="172" t="str">
        <f t="shared" si="202"/>
        <v/>
      </c>
      <c r="K209" s="420" t="str">
        <f t="shared" si="203"/>
        <v/>
      </c>
      <c r="L209" s="508"/>
      <c r="M209" s="172" t="str">
        <f t="shared" si="204"/>
        <v/>
      </c>
      <c r="N209" s="501"/>
      <c r="O209" s="501"/>
      <c r="P209" s="417"/>
      <c r="Q209" s="417"/>
      <c r="R209" s="416" t="str">
        <f t="shared" si="205"/>
        <v/>
      </c>
      <c r="S209" s="417" t="str">
        <f t="shared" si="206"/>
        <v/>
      </c>
      <c r="T209" s="500"/>
      <c r="U209" s="417"/>
      <c r="V209" s="417"/>
      <c r="W209" s="416" t="str">
        <f t="shared" si="207"/>
        <v/>
      </c>
      <c r="X209" s="417" t="str">
        <f t="shared" si="208"/>
        <v/>
      </c>
      <c r="Y209" s="500"/>
      <c r="Z209" s="417"/>
      <c r="AA209" s="417"/>
      <c r="AB209" s="416" t="str">
        <f t="shared" si="209"/>
        <v/>
      </c>
      <c r="AC209" s="417" t="str">
        <f t="shared" si="210"/>
        <v/>
      </c>
      <c r="AD209" s="500"/>
      <c r="AE209" s="417"/>
      <c r="AF209" s="417"/>
      <c r="AG209" s="416" t="str">
        <f t="shared" si="211"/>
        <v/>
      </c>
      <c r="AH209" s="417" t="str">
        <f t="shared" si="212"/>
        <v/>
      </c>
      <c r="AI209" s="500"/>
      <c r="AJ209" s="417"/>
      <c r="AK209" s="417"/>
      <c r="AL209" s="416" t="str">
        <f t="shared" si="213"/>
        <v/>
      </c>
      <c r="AM209" s="417" t="str">
        <f t="shared" si="214"/>
        <v/>
      </c>
      <c r="AN209" s="500"/>
      <c r="AO209" s="417"/>
      <c r="AP209" s="417"/>
      <c r="AQ209" s="416" t="str">
        <f t="shared" si="215"/>
        <v/>
      </c>
      <c r="AR209" s="417" t="str">
        <f t="shared" si="216"/>
        <v/>
      </c>
      <c r="AS209" s="500"/>
      <c r="AT209" s="417"/>
      <c r="AU209" s="417"/>
      <c r="AV209" s="416" t="str">
        <f t="shared" si="217"/>
        <v/>
      </c>
      <c r="AW209" s="417" t="str">
        <f t="shared" si="218"/>
        <v/>
      </c>
      <c r="AX209" s="500"/>
    </row>
    <row r="210" spans="2:50" x14ac:dyDescent="0.2">
      <c r="B210" s="506"/>
      <c r="C210" s="437">
        <v>4</v>
      </c>
      <c r="D210" s="417"/>
      <c r="E210" s="417"/>
      <c r="F210" s="417"/>
      <c r="G210" s="416"/>
      <c r="H210" s="500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20" t="str">
        <f>IFERROR(AVERAGE(R210,W210,AB210,AG210,AL210,AQ210,AV210),"")</f>
        <v/>
      </c>
      <c r="L210" s="508"/>
      <c r="M210" s="172" t="str">
        <f t="shared" si="204"/>
        <v/>
      </c>
      <c r="N210" s="501"/>
      <c r="O210" s="501"/>
      <c r="P210" s="417"/>
      <c r="Q210" s="417"/>
      <c r="R210" s="416" t="str">
        <f t="shared" si="205"/>
        <v/>
      </c>
      <c r="S210" s="417" t="str">
        <f t="shared" si="206"/>
        <v/>
      </c>
      <c r="T210" s="500"/>
      <c r="U210" s="417"/>
      <c r="V210" s="417"/>
      <c r="W210" s="416" t="str">
        <f t="shared" si="207"/>
        <v/>
      </c>
      <c r="X210" s="417" t="str">
        <f t="shared" si="208"/>
        <v/>
      </c>
      <c r="Y210" s="500"/>
      <c r="Z210" s="417"/>
      <c r="AA210" s="417"/>
      <c r="AB210" s="416" t="str">
        <f t="shared" si="209"/>
        <v/>
      </c>
      <c r="AC210" s="417" t="str">
        <f t="shared" si="210"/>
        <v/>
      </c>
      <c r="AD210" s="500"/>
      <c r="AE210" s="417"/>
      <c r="AF210" s="417"/>
      <c r="AG210" s="416" t="str">
        <f t="shared" si="211"/>
        <v/>
      </c>
      <c r="AH210" s="417" t="str">
        <f t="shared" si="212"/>
        <v/>
      </c>
      <c r="AI210" s="500"/>
      <c r="AJ210" s="417"/>
      <c r="AK210" s="417"/>
      <c r="AL210" s="416" t="str">
        <f t="shared" si="213"/>
        <v/>
      </c>
      <c r="AM210" s="417" t="str">
        <f t="shared" si="214"/>
        <v/>
      </c>
      <c r="AN210" s="500"/>
      <c r="AO210" s="417"/>
      <c r="AP210" s="417"/>
      <c r="AQ210" s="416" t="str">
        <f t="shared" si="215"/>
        <v/>
      </c>
      <c r="AR210" s="417" t="str">
        <f t="shared" si="216"/>
        <v/>
      </c>
      <c r="AS210" s="500"/>
      <c r="AT210" s="417"/>
      <c r="AU210" s="417"/>
      <c r="AV210" s="416" t="str">
        <f t="shared" si="217"/>
        <v/>
      </c>
      <c r="AW210" s="417" t="str">
        <f t="shared" si="218"/>
        <v/>
      </c>
      <c r="AX210" s="500"/>
    </row>
    <row r="211" spans="2:50" x14ac:dyDescent="0.2">
      <c r="B211" s="506"/>
      <c r="C211" s="437">
        <v>5</v>
      </c>
      <c r="D211" s="417"/>
      <c r="E211" s="417"/>
      <c r="F211" s="417"/>
      <c r="G211" s="416"/>
      <c r="H211" s="500"/>
      <c r="I211" s="172" t="str">
        <f t="shared" ref="I211:I221" si="219">IFERROR(AVERAGE(P211,U211,Z211,AE211,AJ211,AO211,AT211),"")</f>
        <v/>
      </c>
      <c r="J211" s="172" t="str">
        <f t="shared" ref="J211:J221" si="220">IFERROR(AVERAGE(Q211,V211,AA211,AF211,AK211,AP211,AU211),"")</f>
        <v/>
      </c>
      <c r="K211" s="420" t="str">
        <f t="shared" ref="K211:K221" si="221">IFERROR(AVERAGE(R211,W211,AB211,AG211,AL211,AQ211,AV211),"")</f>
        <v/>
      </c>
      <c r="L211" s="508"/>
      <c r="M211" s="172" t="str">
        <f t="shared" si="204"/>
        <v/>
      </c>
      <c r="N211" s="501"/>
      <c r="O211" s="501"/>
      <c r="P211" s="417"/>
      <c r="Q211" s="417"/>
      <c r="R211" s="416" t="str">
        <f t="shared" si="205"/>
        <v/>
      </c>
      <c r="S211" s="417" t="str">
        <f t="shared" si="206"/>
        <v/>
      </c>
      <c r="T211" s="500"/>
      <c r="U211" s="417"/>
      <c r="V211" s="417"/>
      <c r="W211" s="416" t="str">
        <f t="shared" si="207"/>
        <v/>
      </c>
      <c r="X211" s="417" t="str">
        <f t="shared" si="208"/>
        <v/>
      </c>
      <c r="Y211" s="500"/>
      <c r="Z211" s="417"/>
      <c r="AA211" s="417"/>
      <c r="AB211" s="416" t="str">
        <f t="shared" si="209"/>
        <v/>
      </c>
      <c r="AC211" s="417" t="str">
        <f t="shared" si="210"/>
        <v/>
      </c>
      <c r="AD211" s="500"/>
      <c r="AE211" s="417"/>
      <c r="AF211" s="417"/>
      <c r="AG211" s="416" t="str">
        <f t="shared" si="211"/>
        <v/>
      </c>
      <c r="AH211" s="417" t="str">
        <f t="shared" si="212"/>
        <v/>
      </c>
      <c r="AI211" s="500"/>
      <c r="AJ211" s="417"/>
      <c r="AK211" s="417"/>
      <c r="AL211" s="416" t="str">
        <f t="shared" si="213"/>
        <v/>
      </c>
      <c r="AM211" s="417" t="str">
        <f t="shared" si="214"/>
        <v/>
      </c>
      <c r="AN211" s="500"/>
      <c r="AO211" s="417"/>
      <c r="AP211" s="417"/>
      <c r="AQ211" s="416" t="str">
        <f t="shared" si="215"/>
        <v/>
      </c>
      <c r="AR211" s="417" t="str">
        <f t="shared" si="216"/>
        <v/>
      </c>
      <c r="AS211" s="500"/>
      <c r="AT211" s="417"/>
      <c r="AU211" s="417"/>
      <c r="AV211" s="416" t="str">
        <f t="shared" si="217"/>
        <v/>
      </c>
      <c r="AW211" s="417" t="str">
        <f t="shared" si="218"/>
        <v/>
      </c>
      <c r="AX211" s="500"/>
    </row>
    <row r="212" spans="2:50" x14ac:dyDescent="0.2">
      <c r="B212" s="506"/>
      <c r="C212" s="437">
        <v>6</v>
      </c>
      <c r="D212" s="417"/>
      <c r="E212" s="417"/>
      <c r="F212" s="417"/>
      <c r="G212" s="416"/>
      <c r="H212" s="500"/>
      <c r="I212" s="172" t="str">
        <f t="shared" si="219"/>
        <v/>
      </c>
      <c r="J212" s="172" t="str">
        <f t="shared" si="220"/>
        <v/>
      </c>
      <c r="K212" s="420" t="str">
        <f t="shared" si="221"/>
        <v/>
      </c>
      <c r="L212" s="508"/>
      <c r="M212" s="172" t="str">
        <f t="shared" si="204"/>
        <v/>
      </c>
      <c r="N212" s="501"/>
      <c r="O212" s="501"/>
      <c r="P212" s="417"/>
      <c r="Q212" s="417"/>
      <c r="R212" s="416" t="str">
        <f t="shared" si="205"/>
        <v/>
      </c>
      <c r="S212" s="417" t="str">
        <f t="shared" si="206"/>
        <v/>
      </c>
      <c r="T212" s="500"/>
      <c r="U212" s="417"/>
      <c r="V212" s="417"/>
      <c r="W212" s="416" t="str">
        <f t="shared" si="207"/>
        <v/>
      </c>
      <c r="X212" s="417" t="str">
        <f t="shared" si="208"/>
        <v/>
      </c>
      <c r="Y212" s="500"/>
      <c r="Z212" s="417"/>
      <c r="AA212" s="417"/>
      <c r="AB212" s="416" t="str">
        <f t="shared" si="209"/>
        <v/>
      </c>
      <c r="AC212" s="417" t="str">
        <f t="shared" si="210"/>
        <v/>
      </c>
      <c r="AD212" s="500"/>
      <c r="AE212" s="417"/>
      <c r="AF212" s="417"/>
      <c r="AG212" s="416" t="str">
        <f t="shared" si="211"/>
        <v/>
      </c>
      <c r="AH212" s="417" t="str">
        <f t="shared" si="212"/>
        <v/>
      </c>
      <c r="AI212" s="500"/>
      <c r="AJ212" s="417"/>
      <c r="AK212" s="417"/>
      <c r="AL212" s="416" t="str">
        <f t="shared" si="213"/>
        <v/>
      </c>
      <c r="AM212" s="417" t="str">
        <f t="shared" si="214"/>
        <v/>
      </c>
      <c r="AN212" s="500"/>
      <c r="AO212" s="417"/>
      <c r="AP212" s="417"/>
      <c r="AQ212" s="416" t="str">
        <f t="shared" si="215"/>
        <v/>
      </c>
      <c r="AR212" s="417" t="str">
        <f t="shared" si="216"/>
        <v/>
      </c>
      <c r="AS212" s="500"/>
      <c r="AT212" s="417"/>
      <c r="AU212" s="417"/>
      <c r="AV212" s="416" t="str">
        <f t="shared" si="217"/>
        <v/>
      </c>
      <c r="AW212" s="417" t="str">
        <f t="shared" si="218"/>
        <v/>
      </c>
      <c r="AX212" s="500"/>
    </row>
    <row r="213" spans="2:50" x14ac:dyDescent="0.2">
      <c r="B213" s="506"/>
      <c r="C213" s="437">
        <v>7</v>
      </c>
      <c r="D213" s="417"/>
      <c r="E213" s="417"/>
      <c r="F213" s="417"/>
      <c r="G213" s="416"/>
      <c r="H213" s="500"/>
      <c r="I213" s="172" t="str">
        <f t="shared" si="219"/>
        <v/>
      </c>
      <c r="J213" s="172" t="str">
        <f t="shared" si="220"/>
        <v/>
      </c>
      <c r="K213" s="420" t="str">
        <f t="shared" si="221"/>
        <v/>
      </c>
      <c r="L213" s="508"/>
      <c r="M213" s="172" t="str">
        <f t="shared" si="204"/>
        <v/>
      </c>
      <c r="N213" s="501"/>
      <c r="O213" s="501"/>
      <c r="P213" s="417"/>
      <c r="Q213" s="417"/>
      <c r="R213" s="416" t="str">
        <f t="shared" si="205"/>
        <v/>
      </c>
      <c r="S213" s="417" t="str">
        <f t="shared" si="206"/>
        <v/>
      </c>
      <c r="T213" s="500"/>
      <c r="U213" s="417"/>
      <c r="V213" s="417"/>
      <c r="W213" s="416" t="str">
        <f t="shared" si="207"/>
        <v/>
      </c>
      <c r="X213" s="417" t="str">
        <f t="shared" si="208"/>
        <v/>
      </c>
      <c r="Y213" s="500"/>
      <c r="Z213" s="417"/>
      <c r="AA213" s="417"/>
      <c r="AB213" s="416" t="str">
        <f t="shared" si="209"/>
        <v/>
      </c>
      <c r="AC213" s="417" t="str">
        <f t="shared" si="210"/>
        <v/>
      </c>
      <c r="AD213" s="500"/>
      <c r="AE213" s="417"/>
      <c r="AF213" s="417"/>
      <c r="AG213" s="416" t="str">
        <f t="shared" si="211"/>
        <v/>
      </c>
      <c r="AH213" s="417" t="str">
        <f t="shared" si="212"/>
        <v/>
      </c>
      <c r="AI213" s="500"/>
      <c r="AJ213" s="417"/>
      <c r="AK213" s="417"/>
      <c r="AL213" s="416" t="str">
        <f t="shared" si="213"/>
        <v/>
      </c>
      <c r="AM213" s="417" t="str">
        <f t="shared" si="214"/>
        <v/>
      </c>
      <c r="AN213" s="500"/>
      <c r="AO213" s="417"/>
      <c r="AP213" s="417"/>
      <c r="AQ213" s="416" t="str">
        <f t="shared" si="215"/>
        <v/>
      </c>
      <c r="AR213" s="417" t="str">
        <f t="shared" si="216"/>
        <v/>
      </c>
      <c r="AS213" s="500"/>
      <c r="AT213" s="417"/>
      <c r="AU213" s="417"/>
      <c r="AV213" s="416" t="str">
        <f t="shared" si="217"/>
        <v/>
      </c>
      <c r="AW213" s="417" t="str">
        <f t="shared" si="218"/>
        <v/>
      </c>
      <c r="AX213" s="500"/>
    </row>
    <row r="214" spans="2:50" x14ac:dyDescent="0.2">
      <c r="B214" s="506"/>
      <c r="C214" s="437">
        <v>8</v>
      </c>
      <c r="D214" s="417"/>
      <c r="E214" s="417"/>
      <c r="F214" s="417"/>
      <c r="G214" s="416"/>
      <c r="H214" s="500"/>
      <c r="I214" s="172" t="str">
        <f t="shared" si="219"/>
        <v/>
      </c>
      <c r="J214" s="172" t="str">
        <f t="shared" si="220"/>
        <v/>
      </c>
      <c r="K214" s="420" t="str">
        <f t="shared" si="221"/>
        <v/>
      </c>
      <c r="L214" s="508"/>
      <c r="M214" s="172" t="str">
        <f t="shared" si="204"/>
        <v/>
      </c>
      <c r="N214" s="501"/>
      <c r="O214" s="501"/>
      <c r="P214" s="417"/>
      <c r="Q214" s="417"/>
      <c r="R214" s="416" t="str">
        <f t="shared" si="205"/>
        <v/>
      </c>
      <c r="S214" s="417" t="str">
        <f t="shared" si="206"/>
        <v/>
      </c>
      <c r="T214" s="500"/>
      <c r="U214" s="417"/>
      <c r="V214" s="417"/>
      <c r="W214" s="416" t="str">
        <f t="shared" si="207"/>
        <v/>
      </c>
      <c r="X214" s="417" t="str">
        <f t="shared" si="208"/>
        <v/>
      </c>
      <c r="Y214" s="500"/>
      <c r="Z214" s="417"/>
      <c r="AA214" s="417"/>
      <c r="AB214" s="416" t="str">
        <f t="shared" si="209"/>
        <v/>
      </c>
      <c r="AC214" s="417" t="str">
        <f t="shared" si="210"/>
        <v/>
      </c>
      <c r="AD214" s="500"/>
      <c r="AE214" s="417"/>
      <c r="AF214" s="417"/>
      <c r="AG214" s="416" t="str">
        <f t="shared" si="211"/>
        <v/>
      </c>
      <c r="AH214" s="417" t="str">
        <f t="shared" si="212"/>
        <v/>
      </c>
      <c r="AI214" s="500"/>
      <c r="AJ214" s="417"/>
      <c r="AK214" s="417"/>
      <c r="AL214" s="416" t="str">
        <f t="shared" si="213"/>
        <v/>
      </c>
      <c r="AM214" s="417" t="str">
        <f t="shared" si="214"/>
        <v/>
      </c>
      <c r="AN214" s="500"/>
      <c r="AO214" s="417"/>
      <c r="AP214" s="417"/>
      <c r="AQ214" s="416" t="str">
        <f t="shared" si="215"/>
        <v/>
      </c>
      <c r="AR214" s="417" t="str">
        <f t="shared" si="216"/>
        <v/>
      </c>
      <c r="AS214" s="500"/>
      <c r="AT214" s="417"/>
      <c r="AU214" s="417"/>
      <c r="AV214" s="416" t="str">
        <f t="shared" si="217"/>
        <v/>
      </c>
      <c r="AW214" s="417" t="str">
        <f t="shared" si="218"/>
        <v/>
      </c>
      <c r="AX214" s="500"/>
    </row>
    <row r="215" spans="2:50" x14ac:dyDescent="0.2">
      <c r="B215" s="506"/>
      <c r="C215" s="437">
        <v>9</v>
      </c>
      <c r="D215" s="417"/>
      <c r="E215" s="417"/>
      <c r="F215" s="417"/>
      <c r="G215" s="416"/>
      <c r="H215" s="500"/>
      <c r="I215" s="172" t="str">
        <f t="shared" si="219"/>
        <v/>
      </c>
      <c r="J215" s="172" t="str">
        <f t="shared" si="220"/>
        <v/>
      </c>
      <c r="K215" s="420" t="str">
        <f t="shared" si="221"/>
        <v/>
      </c>
      <c r="L215" s="508"/>
      <c r="M215" s="172" t="str">
        <f t="shared" si="204"/>
        <v/>
      </c>
      <c r="N215" s="501"/>
      <c r="O215" s="501"/>
      <c r="P215" s="417"/>
      <c r="Q215" s="417"/>
      <c r="R215" s="416" t="str">
        <f t="shared" si="205"/>
        <v/>
      </c>
      <c r="S215" s="417" t="str">
        <f t="shared" si="206"/>
        <v/>
      </c>
      <c r="T215" s="500"/>
      <c r="U215" s="417"/>
      <c r="V215" s="417"/>
      <c r="W215" s="416" t="str">
        <f t="shared" si="207"/>
        <v/>
      </c>
      <c r="X215" s="417" t="str">
        <f t="shared" si="208"/>
        <v/>
      </c>
      <c r="Y215" s="500"/>
      <c r="Z215" s="417"/>
      <c r="AA215" s="417"/>
      <c r="AB215" s="416" t="str">
        <f t="shared" si="209"/>
        <v/>
      </c>
      <c r="AC215" s="417" t="str">
        <f t="shared" si="210"/>
        <v/>
      </c>
      <c r="AD215" s="500"/>
      <c r="AE215" s="417"/>
      <c r="AF215" s="417"/>
      <c r="AG215" s="416" t="str">
        <f t="shared" si="211"/>
        <v/>
      </c>
      <c r="AH215" s="417" t="str">
        <f t="shared" si="212"/>
        <v/>
      </c>
      <c r="AI215" s="500"/>
      <c r="AJ215" s="417"/>
      <c r="AK215" s="417"/>
      <c r="AL215" s="416" t="str">
        <f t="shared" si="213"/>
        <v/>
      </c>
      <c r="AM215" s="417" t="str">
        <f t="shared" si="214"/>
        <v/>
      </c>
      <c r="AN215" s="500"/>
      <c r="AO215" s="417"/>
      <c r="AP215" s="417"/>
      <c r="AQ215" s="416" t="str">
        <f t="shared" si="215"/>
        <v/>
      </c>
      <c r="AR215" s="417" t="str">
        <f t="shared" si="216"/>
        <v/>
      </c>
      <c r="AS215" s="500"/>
      <c r="AT215" s="417"/>
      <c r="AU215" s="417"/>
      <c r="AV215" s="416" t="str">
        <f t="shared" si="217"/>
        <v/>
      </c>
      <c r="AW215" s="417" t="str">
        <f t="shared" si="218"/>
        <v/>
      </c>
      <c r="AX215" s="500"/>
    </row>
    <row r="216" spans="2:50" x14ac:dyDescent="0.2">
      <c r="B216" s="506"/>
      <c r="C216" s="437">
        <v>10</v>
      </c>
      <c r="D216" s="417"/>
      <c r="E216" s="417"/>
      <c r="F216" s="417"/>
      <c r="G216" s="416"/>
      <c r="H216" s="500"/>
      <c r="I216" s="172" t="str">
        <f t="shared" si="219"/>
        <v/>
      </c>
      <c r="J216" s="172" t="str">
        <f t="shared" si="220"/>
        <v/>
      </c>
      <c r="K216" s="420" t="str">
        <f t="shared" si="221"/>
        <v/>
      </c>
      <c r="L216" s="508"/>
      <c r="M216" s="172" t="str">
        <f t="shared" si="204"/>
        <v/>
      </c>
      <c r="N216" s="501"/>
      <c r="O216" s="501"/>
      <c r="P216" s="417"/>
      <c r="Q216" s="417"/>
      <c r="R216" s="416" t="str">
        <f t="shared" si="205"/>
        <v/>
      </c>
      <c r="S216" s="417" t="str">
        <f t="shared" si="206"/>
        <v/>
      </c>
      <c r="T216" s="500"/>
      <c r="U216" s="417"/>
      <c r="V216" s="417"/>
      <c r="W216" s="416" t="str">
        <f t="shared" si="207"/>
        <v/>
      </c>
      <c r="X216" s="417" t="str">
        <f t="shared" si="208"/>
        <v/>
      </c>
      <c r="Y216" s="500"/>
      <c r="Z216" s="417"/>
      <c r="AA216" s="417"/>
      <c r="AB216" s="416" t="str">
        <f t="shared" si="209"/>
        <v/>
      </c>
      <c r="AC216" s="417" t="str">
        <f t="shared" si="210"/>
        <v/>
      </c>
      <c r="AD216" s="500"/>
      <c r="AE216" s="417"/>
      <c r="AF216" s="417"/>
      <c r="AG216" s="416" t="str">
        <f t="shared" si="211"/>
        <v/>
      </c>
      <c r="AH216" s="417" t="str">
        <f t="shared" si="212"/>
        <v/>
      </c>
      <c r="AI216" s="500"/>
      <c r="AJ216" s="417"/>
      <c r="AK216" s="417"/>
      <c r="AL216" s="416" t="str">
        <f t="shared" si="213"/>
        <v/>
      </c>
      <c r="AM216" s="417" t="str">
        <f t="shared" si="214"/>
        <v/>
      </c>
      <c r="AN216" s="500"/>
      <c r="AO216" s="417"/>
      <c r="AP216" s="417"/>
      <c r="AQ216" s="416" t="str">
        <f t="shared" si="215"/>
        <v/>
      </c>
      <c r="AR216" s="417" t="str">
        <f t="shared" si="216"/>
        <v/>
      </c>
      <c r="AS216" s="500"/>
      <c r="AT216" s="417"/>
      <c r="AU216" s="417"/>
      <c r="AV216" s="416" t="str">
        <f t="shared" si="217"/>
        <v/>
      </c>
      <c r="AW216" s="417" t="str">
        <f t="shared" si="218"/>
        <v/>
      </c>
      <c r="AX216" s="500"/>
    </row>
    <row r="217" spans="2:50" x14ac:dyDescent="0.2">
      <c r="B217" s="506"/>
      <c r="C217" s="437">
        <v>11</v>
      </c>
      <c r="D217" s="417"/>
      <c r="E217" s="417"/>
      <c r="F217" s="417"/>
      <c r="G217" s="416"/>
      <c r="H217" s="500"/>
      <c r="I217" s="172" t="str">
        <f t="shared" si="219"/>
        <v/>
      </c>
      <c r="J217" s="172" t="str">
        <f t="shared" si="220"/>
        <v/>
      </c>
      <c r="K217" s="420" t="str">
        <f t="shared" si="221"/>
        <v/>
      </c>
      <c r="L217" s="508"/>
      <c r="M217" s="172" t="str">
        <f t="shared" si="204"/>
        <v/>
      </c>
      <c r="N217" s="501"/>
      <c r="O217" s="501"/>
      <c r="P217" s="417"/>
      <c r="Q217" s="417"/>
      <c r="R217" s="416" t="str">
        <f t="shared" si="205"/>
        <v/>
      </c>
      <c r="S217" s="417" t="str">
        <f t="shared" si="206"/>
        <v/>
      </c>
      <c r="T217" s="500"/>
      <c r="U217" s="417"/>
      <c r="V217" s="417"/>
      <c r="W217" s="416" t="str">
        <f t="shared" si="207"/>
        <v/>
      </c>
      <c r="X217" s="417" t="str">
        <f t="shared" si="208"/>
        <v/>
      </c>
      <c r="Y217" s="500"/>
      <c r="Z217" s="417"/>
      <c r="AA217" s="417"/>
      <c r="AB217" s="416" t="str">
        <f t="shared" si="209"/>
        <v/>
      </c>
      <c r="AC217" s="417" t="str">
        <f t="shared" si="210"/>
        <v/>
      </c>
      <c r="AD217" s="500"/>
      <c r="AE217" s="417"/>
      <c r="AF217" s="417"/>
      <c r="AG217" s="416" t="str">
        <f t="shared" si="211"/>
        <v/>
      </c>
      <c r="AH217" s="417" t="str">
        <f t="shared" si="212"/>
        <v/>
      </c>
      <c r="AI217" s="500"/>
      <c r="AJ217" s="417"/>
      <c r="AK217" s="417"/>
      <c r="AL217" s="416" t="str">
        <f t="shared" si="213"/>
        <v/>
      </c>
      <c r="AM217" s="417" t="str">
        <f t="shared" si="214"/>
        <v/>
      </c>
      <c r="AN217" s="500"/>
      <c r="AO217" s="417"/>
      <c r="AP217" s="417"/>
      <c r="AQ217" s="416" t="str">
        <f t="shared" si="215"/>
        <v/>
      </c>
      <c r="AR217" s="417" t="str">
        <f t="shared" si="216"/>
        <v/>
      </c>
      <c r="AS217" s="500"/>
      <c r="AT217" s="417"/>
      <c r="AU217" s="417"/>
      <c r="AV217" s="416" t="str">
        <f t="shared" si="217"/>
        <v/>
      </c>
      <c r="AW217" s="417" t="str">
        <f t="shared" si="218"/>
        <v/>
      </c>
      <c r="AX217" s="500"/>
    </row>
    <row r="218" spans="2:50" x14ac:dyDescent="0.2">
      <c r="B218" s="506"/>
      <c r="C218" s="437">
        <v>12</v>
      </c>
      <c r="D218" s="417"/>
      <c r="E218" s="417"/>
      <c r="F218" s="417"/>
      <c r="G218" s="416"/>
      <c r="H218" s="500"/>
      <c r="I218" s="172" t="str">
        <f t="shared" si="219"/>
        <v/>
      </c>
      <c r="J218" s="172" t="str">
        <f t="shared" si="220"/>
        <v/>
      </c>
      <c r="K218" s="420" t="str">
        <f t="shared" si="221"/>
        <v/>
      </c>
      <c r="L218" s="508"/>
      <c r="M218" s="172" t="str">
        <f t="shared" si="204"/>
        <v/>
      </c>
      <c r="N218" s="501"/>
      <c r="O218" s="501"/>
      <c r="P218" s="417"/>
      <c r="Q218" s="417"/>
      <c r="R218" s="416" t="str">
        <f t="shared" si="205"/>
        <v/>
      </c>
      <c r="S218" s="417" t="str">
        <f t="shared" si="206"/>
        <v/>
      </c>
      <c r="T218" s="500"/>
      <c r="U218" s="417"/>
      <c r="V218" s="417"/>
      <c r="W218" s="416" t="str">
        <f t="shared" si="207"/>
        <v/>
      </c>
      <c r="X218" s="417" t="str">
        <f t="shared" si="208"/>
        <v/>
      </c>
      <c r="Y218" s="500"/>
      <c r="Z218" s="417"/>
      <c r="AA218" s="417"/>
      <c r="AB218" s="416" t="str">
        <f t="shared" si="209"/>
        <v/>
      </c>
      <c r="AC218" s="417" t="str">
        <f t="shared" si="210"/>
        <v/>
      </c>
      <c r="AD218" s="500"/>
      <c r="AE218" s="417"/>
      <c r="AF218" s="417"/>
      <c r="AG218" s="416" t="str">
        <f t="shared" si="211"/>
        <v/>
      </c>
      <c r="AH218" s="417" t="str">
        <f t="shared" si="212"/>
        <v/>
      </c>
      <c r="AI218" s="500"/>
      <c r="AJ218" s="417"/>
      <c r="AK218" s="417"/>
      <c r="AL218" s="416" t="str">
        <f t="shared" si="213"/>
        <v/>
      </c>
      <c r="AM218" s="417" t="str">
        <f t="shared" si="214"/>
        <v/>
      </c>
      <c r="AN218" s="500"/>
      <c r="AO218" s="417"/>
      <c r="AP218" s="417"/>
      <c r="AQ218" s="416" t="str">
        <f t="shared" si="215"/>
        <v/>
      </c>
      <c r="AR218" s="417" t="str">
        <f t="shared" si="216"/>
        <v/>
      </c>
      <c r="AS218" s="500"/>
      <c r="AT218" s="417"/>
      <c r="AU218" s="417"/>
      <c r="AV218" s="416" t="str">
        <f t="shared" si="217"/>
        <v/>
      </c>
      <c r="AW218" s="417" t="str">
        <f t="shared" si="218"/>
        <v/>
      </c>
      <c r="AX218" s="500"/>
    </row>
    <row r="219" spans="2:50" x14ac:dyDescent="0.2">
      <c r="B219" s="506"/>
      <c r="C219" s="437">
        <v>13</v>
      </c>
      <c r="D219" s="417"/>
      <c r="E219" s="417"/>
      <c r="F219" s="417"/>
      <c r="G219" s="416"/>
      <c r="H219" s="500"/>
      <c r="I219" s="172" t="str">
        <f t="shared" si="219"/>
        <v/>
      </c>
      <c r="J219" s="172" t="str">
        <f t="shared" si="220"/>
        <v/>
      </c>
      <c r="K219" s="420" t="str">
        <f t="shared" si="221"/>
        <v/>
      </c>
      <c r="L219" s="508"/>
      <c r="M219" s="172" t="str">
        <f t="shared" si="204"/>
        <v/>
      </c>
      <c r="N219" s="501"/>
      <c r="O219" s="501"/>
      <c r="P219" s="417"/>
      <c r="Q219" s="417"/>
      <c r="R219" s="416" t="str">
        <f t="shared" si="205"/>
        <v/>
      </c>
      <c r="S219" s="417" t="str">
        <f t="shared" si="206"/>
        <v/>
      </c>
      <c r="T219" s="500"/>
      <c r="U219" s="417"/>
      <c r="V219" s="417"/>
      <c r="W219" s="416" t="str">
        <f t="shared" si="207"/>
        <v/>
      </c>
      <c r="X219" s="417" t="str">
        <f t="shared" si="208"/>
        <v/>
      </c>
      <c r="Y219" s="500"/>
      <c r="Z219" s="417"/>
      <c r="AA219" s="417"/>
      <c r="AB219" s="416" t="str">
        <f t="shared" si="209"/>
        <v/>
      </c>
      <c r="AC219" s="417" t="str">
        <f t="shared" si="210"/>
        <v/>
      </c>
      <c r="AD219" s="500"/>
      <c r="AE219" s="417"/>
      <c r="AF219" s="417"/>
      <c r="AG219" s="416" t="str">
        <f t="shared" si="211"/>
        <v/>
      </c>
      <c r="AH219" s="417" t="str">
        <f t="shared" si="212"/>
        <v/>
      </c>
      <c r="AI219" s="500"/>
      <c r="AJ219" s="417"/>
      <c r="AK219" s="417"/>
      <c r="AL219" s="416" t="str">
        <f t="shared" si="213"/>
        <v/>
      </c>
      <c r="AM219" s="417" t="str">
        <f t="shared" si="214"/>
        <v/>
      </c>
      <c r="AN219" s="500"/>
      <c r="AO219" s="417"/>
      <c r="AP219" s="417"/>
      <c r="AQ219" s="416" t="str">
        <f t="shared" si="215"/>
        <v/>
      </c>
      <c r="AR219" s="417" t="str">
        <f t="shared" si="216"/>
        <v/>
      </c>
      <c r="AS219" s="500"/>
      <c r="AT219" s="417"/>
      <c r="AU219" s="417"/>
      <c r="AV219" s="416" t="str">
        <f t="shared" si="217"/>
        <v/>
      </c>
      <c r="AW219" s="417" t="str">
        <f t="shared" si="218"/>
        <v/>
      </c>
      <c r="AX219" s="500"/>
    </row>
    <row r="220" spans="2:50" x14ac:dyDescent="0.2">
      <c r="B220" s="506"/>
      <c r="C220" s="437">
        <v>14</v>
      </c>
      <c r="D220" s="417"/>
      <c r="E220" s="417"/>
      <c r="F220" s="417"/>
      <c r="G220" s="416"/>
      <c r="H220" s="500"/>
      <c r="I220" s="172" t="str">
        <f t="shared" si="219"/>
        <v/>
      </c>
      <c r="J220" s="172" t="str">
        <f t="shared" si="220"/>
        <v/>
      </c>
      <c r="K220" s="420" t="str">
        <f t="shared" si="221"/>
        <v/>
      </c>
      <c r="L220" s="508"/>
      <c r="M220" s="172" t="str">
        <f t="shared" si="204"/>
        <v/>
      </c>
      <c r="N220" s="501"/>
      <c r="O220" s="501"/>
      <c r="P220" s="417"/>
      <c r="Q220" s="417"/>
      <c r="R220" s="416" t="str">
        <f t="shared" si="205"/>
        <v/>
      </c>
      <c r="S220" s="417" t="str">
        <f t="shared" si="206"/>
        <v/>
      </c>
      <c r="T220" s="500"/>
      <c r="U220" s="417"/>
      <c r="V220" s="417"/>
      <c r="W220" s="416" t="str">
        <f t="shared" si="207"/>
        <v/>
      </c>
      <c r="X220" s="417" t="str">
        <f t="shared" si="208"/>
        <v/>
      </c>
      <c r="Y220" s="500"/>
      <c r="Z220" s="417"/>
      <c r="AA220" s="417"/>
      <c r="AB220" s="416" t="str">
        <f t="shared" si="209"/>
        <v/>
      </c>
      <c r="AC220" s="417" t="str">
        <f t="shared" si="210"/>
        <v/>
      </c>
      <c r="AD220" s="500"/>
      <c r="AE220" s="417"/>
      <c r="AF220" s="417"/>
      <c r="AG220" s="416" t="str">
        <f t="shared" si="211"/>
        <v/>
      </c>
      <c r="AH220" s="417" t="str">
        <f t="shared" si="212"/>
        <v/>
      </c>
      <c r="AI220" s="500"/>
      <c r="AJ220" s="417"/>
      <c r="AK220" s="417"/>
      <c r="AL220" s="416" t="str">
        <f t="shared" si="213"/>
        <v/>
      </c>
      <c r="AM220" s="417" t="str">
        <f t="shared" si="214"/>
        <v/>
      </c>
      <c r="AN220" s="500"/>
      <c r="AO220" s="417"/>
      <c r="AP220" s="417"/>
      <c r="AQ220" s="416" t="str">
        <f t="shared" si="215"/>
        <v/>
      </c>
      <c r="AR220" s="417" t="str">
        <f t="shared" si="216"/>
        <v/>
      </c>
      <c r="AS220" s="500"/>
      <c r="AT220" s="417"/>
      <c r="AU220" s="417"/>
      <c r="AV220" s="416" t="str">
        <f t="shared" si="217"/>
        <v/>
      </c>
      <c r="AW220" s="417" t="str">
        <f t="shared" si="218"/>
        <v/>
      </c>
      <c r="AX220" s="500"/>
    </row>
    <row r="221" spans="2:50" x14ac:dyDescent="0.2">
      <c r="B221" s="506"/>
      <c r="C221" s="437">
        <v>15</v>
      </c>
      <c r="D221" s="417"/>
      <c r="E221" s="417"/>
      <c r="F221" s="417"/>
      <c r="G221" s="416"/>
      <c r="H221" s="500"/>
      <c r="I221" s="172" t="str">
        <f t="shared" si="219"/>
        <v/>
      </c>
      <c r="J221" s="172" t="str">
        <f t="shared" si="220"/>
        <v/>
      </c>
      <c r="K221" s="420" t="str">
        <f t="shared" si="221"/>
        <v/>
      </c>
      <c r="L221" s="509"/>
      <c r="M221" s="172" t="str">
        <f t="shared" si="204"/>
        <v/>
      </c>
      <c r="N221" s="501"/>
      <c r="O221" s="501"/>
      <c r="P221" s="417"/>
      <c r="Q221" s="417"/>
      <c r="R221" s="416" t="str">
        <f t="shared" si="205"/>
        <v/>
      </c>
      <c r="S221" s="417" t="str">
        <f t="shared" si="206"/>
        <v/>
      </c>
      <c r="T221" s="500"/>
      <c r="U221" s="417"/>
      <c r="V221" s="417"/>
      <c r="W221" s="416" t="str">
        <f t="shared" si="207"/>
        <v/>
      </c>
      <c r="X221" s="417" t="str">
        <f t="shared" si="208"/>
        <v/>
      </c>
      <c r="Y221" s="500"/>
      <c r="Z221" s="417"/>
      <c r="AA221" s="417"/>
      <c r="AB221" s="416" t="str">
        <f t="shared" si="209"/>
        <v/>
      </c>
      <c r="AC221" s="417" t="str">
        <f t="shared" si="210"/>
        <v/>
      </c>
      <c r="AD221" s="500"/>
      <c r="AE221" s="417"/>
      <c r="AF221" s="417"/>
      <c r="AG221" s="416" t="str">
        <f t="shared" si="211"/>
        <v/>
      </c>
      <c r="AH221" s="417" t="str">
        <f t="shared" si="212"/>
        <v/>
      </c>
      <c r="AI221" s="500"/>
      <c r="AJ221" s="417"/>
      <c r="AK221" s="417"/>
      <c r="AL221" s="416" t="str">
        <f t="shared" si="213"/>
        <v/>
      </c>
      <c r="AM221" s="417" t="str">
        <f t="shared" si="214"/>
        <v/>
      </c>
      <c r="AN221" s="500"/>
      <c r="AO221" s="417"/>
      <c r="AP221" s="417"/>
      <c r="AQ221" s="416" t="str">
        <f t="shared" si="215"/>
        <v/>
      </c>
      <c r="AR221" s="417" t="str">
        <f t="shared" si="216"/>
        <v/>
      </c>
      <c r="AS221" s="500"/>
      <c r="AT221" s="417"/>
      <c r="AU221" s="417"/>
      <c r="AV221" s="416" t="str">
        <f t="shared" si="217"/>
        <v/>
      </c>
      <c r="AW221" s="417" t="str">
        <f t="shared" si="218"/>
        <v/>
      </c>
      <c r="AX221" s="500"/>
    </row>
    <row r="222" spans="2:50" ht="15.75" x14ac:dyDescent="0.2">
      <c r="B222" s="510" t="s">
        <v>169</v>
      </c>
      <c r="C222" s="511"/>
      <c r="D222" s="511"/>
      <c r="E222" s="511"/>
      <c r="F222" s="511"/>
      <c r="G222" s="511"/>
      <c r="H222" s="512"/>
      <c r="I222" s="207"/>
      <c r="J222" s="207"/>
      <c r="K222" s="207"/>
      <c r="L222" s="207"/>
      <c r="M222" s="207"/>
      <c r="N222" s="501" t="s">
        <v>161</v>
      </c>
      <c r="O222" s="514" t="s">
        <v>106</v>
      </c>
      <c r="P222" s="516">
        <f>AT202+1</f>
        <v>45944</v>
      </c>
      <c r="Q222" s="506"/>
      <c r="R222" s="506"/>
      <c r="S222" s="506"/>
      <c r="T222" s="506"/>
      <c r="U222" s="516">
        <f>P222+1</f>
        <v>45945</v>
      </c>
      <c r="V222" s="506"/>
      <c r="W222" s="506"/>
      <c r="X222" s="506"/>
      <c r="Y222" s="506"/>
      <c r="Z222" s="516">
        <f>U222+1</f>
        <v>45946</v>
      </c>
      <c r="AA222" s="506"/>
      <c r="AB222" s="506"/>
      <c r="AC222" s="506"/>
      <c r="AD222" s="506"/>
      <c r="AE222" s="516">
        <f>Z222+1</f>
        <v>45947</v>
      </c>
      <c r="AF222" s="506"/>
      <c r="AG222" s="506"/>
      <c r="AH222" s="506"/>
      <c r="AI222" s="506"/>
      <c r="AJ222" s="516">
        <f>AE222+1</f>
        <v>45948</v>
      </c>
      <c r="AK222" s="506"/>
      <c r="AL222" s="506"/>
      <c r="AM222" s="506"/>
      <c r="AN222" s="506"/>
      <c r="AO222" s="516">
        <f>AJ222+1</f>
        <v>45949</v>
      </c>
      <c r="AP222" s="506"/>
      <c r="AQ222" s="506"/>
      <c r="AR222" s="506"/>
      <c r="AS222" s="506"/>
      <c r="AT222" s="516">
        <f>AO222+1</f>
        <v>45950</v>
      </c>
      <c r="AU222" s="506"/>
      <c r="AV222" s="506"/>
      <c r="AW222" s="506"/>
      <c r="AX222" s="506"/>
    </row>
    <row r="223" spans="2:50" ht="15.75" x14ac:dyDescent="0.2">
      <c r="B223" s="513"/>
      <c r="C223" s="513"/>
      <c r="D223" s="513"/>
      <c r="E223" s="513"/>
      <c r="F223" s="513"/>
      <c r="G223" s="513"/>
      <c r="H223" s="513"/>
      <c r="I223" s="207"/>
      <c r="J223" s="207"/>
      <c r="K223" s="207"/>
      <c r="L223" s="207"/>
      <c r="M223" s="207"/>
      <c r="N223" s="501"/>
      <c r="O223" s="515"/>
      <c r="P223" s="516" t="s">
        <v>120</v>
      </c>
      <c r="Q223" s="506"/>
      <c r="R223" s="506"/>
      <c r="S223" s="506"/>
      <c r="T223" s="506"/>
      <c r="U223" s="516" t="s">
        <v>114</v>
      </c>
      <c r="V223" s="506"/>
      <c r="W223" s="506"/>
      <c r="X223" s="506"/>
      <c r="Y223" s="506"/>
      <c r="Z223" s="516" t="s">
        <v>115</v>
      </c>
      <c r="AA223" s="506"/>
      <c r="AB223" s="506"/>
      <c r="AC223" s="506"/>
      <c r="AD223" s="506"/>
      <c r="AE223" s="516" t="s">
        <v>116</v>
      </c>
      <c r="AF223" s="506"/>
      <c r="AG223" s="506"/>
      <c r="AH223" s="506"/>
      <c r="AI223" s="506"/>
      <c r="AJ223" s="516" t="s">
        <v>117</v>
      </c>
      <c r="AK223" s="506"/>
      <c r="AL223" s="506"/>
      <c r="AM223" s="506"/>
      <c r="AN223" s="506"/>
      <c r="AO223" s="516" t="s">
        <v>118</v>
      </c>
      <c r="AP223" s="506"/>
      <c r="AQ223" s="506"/>
      <c r="AR223" s="506"/>
      <c r="AS223" s="506"/>
      <c r="AT223" s="516" t="s">
        <v>119</v>
      </c>
      <c r="AU223" s="506"/>
      <c r="AV223" s="506"/>
      <c r="AW223" s="506"/>
      <c r="AX223" s="506"/>
    </row>
    <row r="224" spans="2:50" x14ac:dyDescent="0.2">
      <c r="B224" s="501" t="s">
        <v>157</v>
      </c>
      <c r="C224" s="501" t="s">
        <v>149</v>
      </c>
      <c r="D224" s="501"/>
      <c r="E224" s="501" t="s">
        <v>151</v>
      </c>
      <c r="F224" s="501"/>
      <c r="G224" s="501"/>
      <c r="H224" s="502" t="s">
        <v>158</v>
      </c>
      <c r="I224" s="505" t="s">
        <v>227</v>
      </c>
      <c r="J224" s="505"/>
      <c r="K224" s="505"/>
      <c r="L224" s="505" t="s">
        <v>158</v>
      </c>
      <c r="M224" s="505" t="s">
        <v>170</v>
      </c>
      <c r="N224" s="501"/>
      <c r="O224" s="501" t="s">
        <v>160</v>
      </c>
      <c r="P224" s="497" t="s">
        <v>154</v>
      </c>
      <c r="Q224" s="498"/>
      <c r="R224" s="498"/>
      <c r="S224" s="499"/>
      <c r="T224" s="501" t="s">
        <v>158</v>
      </c>
      <c r="U224" s="497" t="s">
        <v>154</v>
      </c>
      <c r="V224" s="498"/>
      <c r="W224" s="498"/>
      <c r="X224" s="499"/>
      <c r="Y224" s="501" t="s">
        <v>158</v>
      </c>
      <c r="Z224" s="497" t="s">
        <v>154</v>
      </c>
      <c r="AA224" s="498"/>
      <c r="AB224" s="498"/>
      <c r="AC224" s="499"/>
      <c r="AD224" s="501" t="s">
        <v>158</v>
      </c>
      <c r="AE224" s="497" t="s">
        <v>154</v>
      </c>
      <c r="AF224" s="498"/>
      <c r="AG224" s="498"/>
      <c r="AH224" s="499"/>
      <c r="AI224" s="501" t="s">
        <v>158</v>
      </c>
      <c r="AJ224" s="497" t="s">
        <v>154</v>
      </c>
      <c r="AK224" s="498"/>
      <c r="AL224" s="498"/>
      <c r="AM224" s="499"/>
      <c r="AN224" s="501" t="s">
        <v>158</v>
      </c>
      <c r="AO224" s="497" t="s">
        <v>154</v>
      </c>
      <c r="AP224" s="498"/>
      <c r="AQ224" s="498"/>
      <c r="AR224" s="499"/>
      <c r="AS224" s="501" t="s">
        <v>158</v>
      </c>
      <c r="AT224" s="497" t="s">
        <v>154</v>
      </c>
      <c r="AU224" s="498"/>
      <c r="AV224" s="498"/>
      <c r="AW224" s="499"/>
      <c r="AX224" s="501" t="s">
        <v>158</v>
      </c>
    </row>
    <row r="225" spans="2:50" x14ac:dyDescent="0.2">
      <c r="B225" s="501"/>
      <c r="C225" s="501"/>
      <c r="D225" s="501"/>
      <c r="E225" s="501" t="s">
        <v>150</v>
      </c>
      <c r="F225" s="501"/>
      <c r="G225" s="501"/>
      <c r="H225" s="503"/>
      <c r="I225" s="505" t="s">
        <v>150</v>
      </c>
      <c r="J225" s="505"/>
      <c r="K225" s="505"/>
      <c r="L225" s="505"/>
      <c r="M225" s="505"/>
      <c r="N225" s="501"/>
      <c r="O225" s="501"/>
      <c r="P225" s="497" t="s">
        <v>155</v>
      </c>
      <c r="Q225" s="498"/>
      <c r="R225" s="498"/>
      <c r="S225" s="499"/>
      <c r="T225" s="501"/>
      <c r="U225" s="497" t="s">
        <v>155</v>
      </c>
      <c r="V225" s="498"/>
      <c r="W225" s="498"/>
      <c r="X225" s="499"/>
      <c r="Y225" s="501"/>
      <c r="Z225" s="497" t="s">
        <v>155</v>
      </c>
      <c r="AA225" s="498"/>
      <c r="AB225" s="498"/>
      <c r="AC225" s="499"/>
      <c r="AD225" s="501"/>
      <c r="AE225" s="497" t="s">
        <v>155</v>
      </c>
      <c r="AF225" s="498"/>
      <c r="AG225" s="498"/>
      <c r="AH225" s="499"/>
      <c r="AI225" s="501"/>
      <c r="AJ225" s="497" t="s">
        <v>155</v>
      </c>
      <c r="AK225" s="498"/>
      <c r="AL225" s="498"/>
      <c r="AM225" s="499"/>
      <c r="AN225" s="501"/>
      <c r="AO225" s="497" t="s">
        <v>155</v>
      </c>
      <c r="AP225" s="498"/>
      <c r="AQ225" s="498"/>
      <c r="AR225" s="499"/>
      <c r="AS225" s="501"/>
      <c r="AT225" s="497" t="s">
        <v>155</v>
      </c>
      <c r="AU225" s="498"/>
      <c r="AV225" s="498"/>
      <c r="AW225" s="499"/>
      <c r="AX225" s="501"/>
    </row>
    <row r="226" spans="2:50" x14ac:dyDescent="0.2">
      <c r="B226" s="501"/>
      <c r="C226" s="501"/>
      <c r="D226" s="501"/>
      <c r="E226" s="418" t="s">
        <v>152</v>
      </c>
      <c r="F226" s="418" t="s">
        <v>153</v>
      </c>
      <c r="G226" s="418" t="s">
        <v>156</v>
      </c>
      <c r="H226" s="504"/>
      <c r="I226" s="419" t="s">
        <v>152</v>
      </c>
      <c r="J226" s="419" t="s">
        <v>153</v>
      </c>
      <c r="K226" s="419" t="s">
        <v>156</v>
      </c>
      <c r="L226" s="505"/>
      <c r="M226" s="505"/>
      <c r="N226" s="501"/>
      <c r="O226" s="501"/>
      <c r="P226" s="418" t="s">
        <v>152</v>
      </c>
      <c r="Q226" s="418" t="s">
        <v>153</v>
      </c>
      <c r="R226" s="418" t="s">
        <v>156</v>
      </c>
      <c r="S226" s="418" t="s">
        <v>170</v>
      </c>
      <c r="T226" s="501"/>
      <c r="U226" s="418" t="s">
        <v>152</v>
      </c>
      <c r="V226" s="418" t="s">
        <v>153</v>
      </c>
      <c r="W226" s="418" t="s">
        <v>156</v>
      </c>
      <c r="X226" s="418" t="s">
        <v>170</v>
      </c>
      <c r="Y226" s="501"/>
      <c r="Z226" s="418" t="s">
        <v>152</v>
      </c>
      <c r="AA226" s="418" t="s">
        <v>153</v>
      </c>
      <c r="AB226" s="418" t="s">
        <v>156</v>
      </c>
      <c r="AC226" s="418" t="s">
        <v>170</v>
      </c>
      <c r="AD226" s="501"/>
      <c r="AE226" s="418" t="s">
        <v>152</v>
      </c>
      <c r="AF226" s="418" t="s">
        <v>153</v>
      </c>
      <c r="AG226" s="418" t="s">
        <v>156</v>
      </c>
      <c r="AH226" s="418" t="s">
        <v>170</v>
      </c>
      <c r="AI226" s="501"/>
      <c r="AJ226" s="418" t="s">
        <v>152</v>
      </c>
      <c r="AK226" s="418" t="s">
        <v>153</v>
      </c>
      <c r="AL226" s="418" t="s">
        <v>156</v>
      </c>
      <c r="AM226" s="418" t="s">
        <v>170</v>
      </c>
      <c r="AN226" s="501"/>
      <c r="AO226" s="418" t="s">
        <v>152</v>
      </c>
      <c r="AP226" s="418" t="s">
        <v>153</v>
      </c>
      <c r="AQ226" s="418" t="s">
        <v>156</v>
      </c>
      <c r="AR226" s="418" t="s">
        <v>170</v>
      </c>
      <c r="AS226" s="501"/>
      <c r="AT226" s="418" t="s">
        <v>152</v>
      </c>
      <c r="AU226" s="418" t="s">
        <v>153</v>
      </c>
      <c r="AV226" s="418" t="s">
        <v>156</v>
      </c>
      <c r="AW226" s="418" t="s">
        <v>170</v>
      </c>
      <c r="AX226" s="501"/>
    </row>
    <row r="227" spans="2:50" x14ac:dyDescent="0.2">
      <c r="B227" s="501" t="s">
        <v>652</v>
      </c>
      <c r="C227" s="437">
        <v>1</v>
      </c>
      <c r="D227" s="417"/>
      <c r="E227" s="417"/>
      <c r="F227" s="417"/>
      <c r="G227" s="416" t="e">
        <f>F227/E227</f>
        <v>#DIV/0!</v>
      </c>
      <c r="H227" s="500" t="e">
        <f>AVERAGE(G227:G241)</f>
        <v>#DIV/0!</v>
      </c>
      <c r="I227" s="172" t="str">
        <f t="shared" ref="I227:I229" si="222">IFERROR(AVERAGE(P227,U227,Z227,AE227,AJ227,AO227,AT227),"")</f>
        <v/>
      </c>
      <c r="J227" s="172" t="str">
        <f t="shared" ref="J227:J229" si="223">IFERROR(AVERAGE(Q227,V227,AA227,AF227,AK227,AP227,AU227),"")</f>
        <v/>
      </c>
      <c r="K227" s="420" t="str">
        <f t="shared" ref="K227:K229" si="224">IFERROR(AVERAGE(R227,W227,AB227,AG227,AL227,AQ227,AV227),"")</f>
        <v/>
      </c>
      <c r="L227" s="507" t="str">
        <f>IFERROR(AVERAGE(K227:K241),"-")</f>
        <v>-</v>
      </c>
      <c r="M227" s="172" t="str">
        <f>IFERROR(RANK(K227, K$227:K$241),"")</f>
        <v/>
      </c>
      <c r="N227" s="501"/>
      <c r="O227" s="501"/>
      <c r="P227" s="417"/>
      <c r="Q227" s="417"/>
      <c r="R227" s="416" t="str">
        <f>IFERROR(Q227/P227,"")</f>
        <v/>
      </c>
      <c r="S227" s="417" t="str">
        <f>IFERROR(RANK(R227, R$227:R$241),"")</f>
        <v/>
      </c>
      <c r="T227" s="500" t="e">
        <f>AVERAGE(R227:R241)</f>
        <v>#DIV/0!</v>
      </c>
      <c r="U227" s="417"/>
      <c r="V227" s="417"/>
      <c r="W227" s="416" t="str">
        <f>IFERROR(V227/U227,"")</f>
        <v/>
      </c>
      <c r="X227" s="417" t="str">
        <f>IFERROR(RANK(W227, W$227:W$241),"")</f>
        <v/>
      </c>
      <c r="Y227" s="500" t="e">
        <f>AVERAGE(W227:W241)</f>
        <v>#DIV/0!</v>
      </c>
      <c r="Z227" s="417"/>
      <c r="AA227" s="417"/>
      <c r="AB227" s="416" t="str">
        <f>IFERROR(AA227/Z227,"")</f>
        <v/>
      </c>
      <c r="AC227" s="417" t="str">
        <f>IFERROR(RANK(AB227, AB$227:AB$241),"")</f>
        <v/>
      </c>
      <c r="AD227" s="500" t="e">
        <f>AVERAGE(AB227:AB241)</f>
        <v>#DIV/0!</v>
      </c>
      <c r="AE227" s="417"/>
      <c r="AF227" s="417"/>
      <c r="AG227" s="416" t="str">
        <f>IFERROR(AF227/AE227,"")</f>
        <v/>
      </c>
      <c r="AH227" s="417" t="str">
        <f>IFERROR(RANK(AG227, AG$227:AG$241),"")</f>
        <v/>
      </c>
      <c r="AI227" s="500" t="e">
        <f>AVERAGE(AG227:AG241)</f>
        <v>#DIV/0!</v>
      </c>
      <c r="AJ227" s="417"/>
      <c r="AK227" s="417"/>
      <c r="AL227" s="416" t="str">
        <f>IFERROR(AK227/AJ227,"")</f>
        <v/>
      </c>
      <c r="AM227" s="417" t="str">
        <f>IFERROR(RANK(AL227, AL$227:AL$241),"")</f>
        <v/>
      </c>
      <c r="AN227" s="500" t="e">
        <f>AVERAGE(AL227:AL241)</f>
        <v>#DIV/0!</v>
      </c>
      <c r="AO227" s="417"/>
      <c r="AP227" s="417"/>
      <c r="AQ227" s="416" t="str">
        <f>IFERROR(AP227/AO227,"")</f>
        <v/>
      </c>
      <c r="AR227" s="417" t="str">
        <f>IFERROR(RANK(AQ227, AQ$227:AQ$241),"")</f>
        <v/>
      </c>
      <c r="AS227" s="500" t="e">
        <f>AVERAGE(AQ227:AQ241)</f>
        <v>#DIV/0!</v>
      </c>
      <c r="AT227" s="417"/>
      <c r="AU227" s="417"/>
      <c r="AV227" s="416" t="str">
        <f>IFERROR(AU227/AT227,"")</f>
        <v/>
      </c>
      <c r="AW227" s="417" t="str">
        <f>IFERROR(RANK(AV227, AV$227:AV$241),"")</f>
        <v/>
      </c>
      <c r="AX227" s="500" t="e">
        <f>AVERAGE(AV227:AV241)</f>
        <v>#DIV/0!</v>
      </c>
    </row>
    <row r="228" spans="2:50" x14ac:dyDescent="0.2">
      <c r="B228" s="506"/>
      <c r="C228" s="437">
        <v>2</v>
      </c>
      <c r="D228" s="417"/>
      <c r="E228" s="417"/>
      <c r="F228" s="417"/>
      <c r="G228" s="416"/>
      <c r="H228" s="500"/>
      <c r="I228" s="172" t="str">
        <f t="shared" si="222"/>
        <v/>
      </c>
      <c r="J228" s="172" t="str">
        <f t="shared" si="223"/>
        <v/>
      </c>
      <c r="K228" s="420" t="str">
        <f t="shared" si="224"/>
        <v/>
      </c>
      <c r="L228" s="508"/>
      <c r="M228" s="172" t="str">
        <f t="shared" ref="M228:M241" si="225">IFERROR(RANK(K228, K$227:K$241),"")</f>
        <v/>
      </c>
      <c r="N228" s="501"/>
      <c r="O228" s="501"/>
      <c r="P228" s="417"/>
      <c r="Q228" s="417"/>
      <c r="R228" s="416" t="str">
        <f t="shared" ref="R228:R241" si="226">IFERROR(Q228/P228,"")</f>
        <v/>
      </c>
      <c r="S228" s="417" t="str">
        <f t="shared" ref="S228:S241" si="227">IFERROR(RANK(R228, R$227:R$241),"")</f>
        <v/>
      </c>
      <c r="T228" s="500"/>
      <c r="U228" s="417"/>
      <c r="V228" s="417"/>
      <c r="W228" s="416" t="str">
        <f t="shared" ref="W228:W241" si="228">IFERROR(V228/U228,"")</f>
        <v/>
      </c>
      <c r="X228" s="417" t="str">
        <f t="shared" ref="X228:X241" si="229">IFERROR(RANK(W228, W$227:W$241),"")</f>
        <v/>
      </c>
      <c r="Y228" s="500"/>
      <c r="Z228" s="417"/>
      <c r="AA228" s="417"/>
      <c r="AB228" s="416" t="str">
        <f t="shared" ref="AB228:AB241" si="230">IFERROR(AA228/Z228,"")</f>
        <v/>
      </c>
      <c r="AC228" s="417" t="str">
        <f t="shared" ref="AC228:AC241" si="231">IFERROR(RANK(AB228, AB$227:AB$241),"")</f>
        <v/>
      </c>
      <c r="AD228" s="500"/>
      <c r="AE228" s="417"/>
      <c r="AF228" s="417"/>
      <c r="AG228" s="416" t="str">
        <f t="shared" ref="AG228:AG241" si="232">IFERROR(AF228/AE228,"")</f>
        <v/>
      </c>
      <c r="AH228" s="417" t="str">
        <f t="shared" ref="AH228:AH241" si="233">IFERROR(RANK(AG228, AG$227:AG$241),"")</f>
        <v/>
      </c>
      <c r="AI228" s="500"/>
      <c r="AJ228" s="417"/>
      <c r="AK228" s="417"/>
      <c r="AL228" s="416" t="str">
        <f t="shared" ref="AL228:AL241" si="234">IFERROR(AK228/AJ228,"")</f>
        <v/>
      </c>
      <c r="AM228" s="417" t="str">
        <f t="shared" ref="AM228:AM241" si="235">IFERROR(RANK(AL228, AL$227:AL$241),"")</f>
        <v/>
      </c>
      <c r="AN228" s="500"/>
      <c r="AO228" s="417"/>
      <c r="AP228" s="417"/>
      <c r="AQ228" s="416" t="str">
        <f t="shared" ref="AQ228:AQ241" si="236">IFERROR(AP228/AO228,"")</f>
        <v/>
      </c>
      <c r="AR228" s="417" t="str">
        <f t="shared" ref="AR228:AR241" si="237">IFERROR(RANK(AQ228, AQ$227:AQ$241),"")</f>
        <v/>
      </c>
      <c r="AS228" s="500"/>
      <c r="AT228" s="417"/>
      <c r="AU228" s="417"/>
      <c r="AV228" s="416" t="str">
        <f t="shared" ref="AV228:AV241" si="238">IFERROR(AU228/AT228,"")</f>
        <v/>
      </c>
      <c r="AW228" s="417" t="str">
        <f t="shared" ref="AW228:AW241" si="239">IFERROR(RANK(AV228, AV$227:AV$241),"")</f>
        <v/>
      </c>
      <c r="AX228" s="500"/>
    </row>
    <row r="229" spans="2:50" x14ac:dyDescent="0.2">
      <c r="B229" s="506"/>
      <c r="C229" s="437">
        <v>3</v>
      </c>
      <c r="D229" s="417"/>
      <c r="E229" s="417"/>
      <c r="F229" s="417"/>
      <c r="G229" s="416"/>
      <c r="H229" s="500"/>
      <c r="I229" s="172" t="str">
        <f t="shared" si="222"/>
        <v/>
      </c>
      <c r="J229" s="172" t="str">
        <f t="shared" si="223"/>
        <v/>
      </c>
      <c r="K229" s="420" t="str">
        <f t="shared" si="224"/>
        <v/>
      </c>
      <c r="L229" s="508"/>
      <c r="M229" s="172" t="str">
        <f t="shared" si="225"/>
        <v/>
      </c>
      <c r="N229" s="501"/>
      <c r="O229" s="501"/>
      <c r="P229" s="417"/>
      <c r="Q229" s="417"/>
      <c r="R229" s="416" t="str">
        <f t="shared" si="226"/>
        <v/>
      </c>
      <c r="S229" s="417" t="str">
        <f t="shared" si="227"/>
        <v/>
      </c>
      <c r="T229" s="500"/>
      <c r="U229" s="417"/>
      <c r="V229" s="417"/>
      <c r="W229" s="416" t="str">
        <f t="shared" si="228"/>
        <v/>
      </c>
      <c r="X229" s="417" t="str">
        <f t="shared" si="229"/>
        <v/>
      </c>
      <c r="Y229" s="500"/>
      <c r="Z229" s="417"/>
      <c r="AA229" s="417"/>
      <c r="AB229" s="416" t="str">
        <f t="shared" si="230"/>
        <v/>
      </c>
      <c r="AC229" s="417" t="str">
        <f t="shared" si="231"/>
        <v/>
      </c>
      <c r="AD229" s="500"/>
      <c r="AE229" s="417"/>
      <c r="AF229" s="417"/>
      <c r="AG229" s="416" t="str">
        <f t="shared" si="232"/>
        <v/>
      </c>
      <c r="AH229" s="417" t="str">
        <f t="shared" si="233"/>
        <v/>
      </c>
      <c r="AI229" s="500"/>
      <c r="AJ229" s="417"/>
      <c r="AK229" s="417"/>
      <c r="AL229" s="416" t="str">
        <f t="shared" si="234"/>
        <v/>
      </c>
      <c r="AM229" s="417" t="str">
        <f t="shared" si="235"/>
        <v/>
      </c>
      <c r="AN229" s="500"/>
      <c r="AO229" s="417"/>
      <c r="AP229" s="417"/>
      <c r="AQ229" s="416" t="str">
        <f t="shared" si="236"/>
        <v/>
      </c>
      <c r="AR229" s="417" t="str">
        <f t="shared" si="237"/>
        <v/>
      </c>
      <c r="AS229" s="500"/>
      <c r="AT229" s="417"/>
      <c r="AU229" s="417"/>
      <c r="AV229" s="416" t="str">
        <f t="shared" si="238"/>
        <v/>
      </c>
      <c r="AW229" s="417" t="str">
        <f t="shared" si="239"/>
        <v/>
      </c>
      <c r="AX229" s="500"/>
    </row>
    <row r="230" spans="2:50" x14ac:dyDescent="0.2">
      <c r="B230" s="506"/>
      <c r="C230" s="437">
        <v>4</v>
      </c>
      <c r="D230" s="417"/>
      <c r="E230" s="417"/>
      <c r="F230" s="417"/>
      <c r="G230" s="416"/>
      <c r="H230" s="500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20" t="str">
        <f>IFERROR(AVERAGE(R230,W230,AB230,AG230,AL230,AQ230,AV230),"")</f>
        <v/>
      </c>
      <c r="L230" s="508"/>
      <c r="M230" s="172" t="str">
        <f t="shared" si="225"/>
        <v/>
      </c>
      <c r="N230" s="501"/>
      <c r="O230" s="501"/>
      <c r="P230" s="417"/>
      <c r="Q230" s="417"/>
      <c r="R230" s="416" t="str">
        <f t="shared" si="226"/>
        <v/>
      </c>
      <c r="S230" s="417" t="str">
        <f t="shared" si="227"/>
        <v/>
      </c>
      <c r="T230" s="500"/>
      <c r="U230" s="417"/>
      <c r="V230" s="417"/>
      <c r="W230" s="416" t="str">
        <f t="shared" si="228"/>
        <v/>
      </c>
      <c r="X230" s="417" t="str">
        <f t="shared" si="229"/>
        <v/>
      </c>
      <c r="Y230" s="500"/>
      <c r="Z230" s="417"/>
      <c r="AA230" s="417"/>
      <c r="AB230" s="416" t="str">
        <f t="shared" si="230"/>
        <v/>
      </c>
      <c r="AC230" s="417" t="str">
        <f t="shared" si="231"/>
        <v/>
      </c>
      <c r="AD230" s="500"/>
      <c r="AE230" s="417"/>
      <c r="AF230" s="417"/>
      <c r="AG230" s="416" t="str">
        <f t="shared" si="232"/>
        <v/>
      </c>
      <c r="AH230" s="417" t="str">
        <f t="shared" si="233"/>
        <v/>
      </c>
      <c r="AI230" s="500"/>
      <c r="AJ230" s="417"/>
      <c r="AK230" s="417"/>
      <c r="AL230" s="416" t="str">
        <f t="shared" si="234"/>
        <v/>
      </c>
      <c r="AM230" s="417" t="str">
        <f t="shared" si="235"/>
        <v/>
      </c>
      <c r="AN230" s="500"/>
      <c r="AO230" s="417"/>
      <c r="AP230" s="417"/>
      <c r="AQ230" s="416" t="str">
        <f t="shared" si="236"/>
        <v/>
      </c>
      <c r="AR230" s="417" t="str">
        <f t="shared" si="237"/>
        <v/>
      </c>
      <c r="AS230" s="500"/>
      <c r="AT230" s="417"/>
      <c r="AU230" s="417"/>
      <c r="AV230" s="416" t="str">
        <f t="shared" si="238"/>
        <v/>
      </c>
      <c r="AW230" s="417" t="str">
        <f t="shared" si="239"/>
        <v/>
      </c>
      <c r="AX230" s="500"/>
    </row>
    <row r="231" spans="2:50" x14ac:dyDescent="0.2">
      <c r="B231" s="506"/>
      <c r="C231" s="437">
        <v>5</v>
      </c>
      <c r="D231" s="417"/>
      <c r="E231" s="417"/>
      <c r="F231" s="417"/>
      <c r="G231" s="416"/>
      <c r="H231" s="500"/>
      <c r="I231" s="172" t="str">
        <f t="shared" ref="I231:I241" si="240">IFERROR(AVERAGE(P231,U231,Z231,AE231,AJ231,AO231,AT231),"")</f>
        <v/>
      </c>
      <c r="J231" s="172" t="str">
        <f t="shared" ref="J231:J241" si="241">IFERROR(AVERAGE(Q231,V231,AA231,AF231,AK231,AP231,AU231),"")</f>
        <v/>
      </c>
      <c r="K231" s="420" t="str">
        <f t="shared" ref="K231:K241" si="242">IFERROR(AVERAGE(R231,W231,AB231,AG231,AL231,AQ231,AV231),"")</f>
        <v/>
      </c>
      <c r="L231" s="508"/>
      <c r="M231" s="172" t="str">
        <f t="shared" si="225"/>
        <v/>
      </c>
      <c r="N231" s="501"/>
      <c r="O231" s="501"/>
      <c r="P231" s="417"/>
      <c r="Q231" s="417"/>
      <c r="R231" s="416" t="str">
        <f t="shared" si="226"/>
        <v/>
      </c>
      <c r="S231" s="417" t="str">
        <f t="shared" si="227"/>
        <v/>
      </c>
      <c r="T231" s="500"/>
      <c r="U231" s="417"/>
      <c r="V231" s="417"/>
      <c r="W231" s="416" t="str">
        <f t="shared" si="228"/>
        <v/>
      </c>
      <c r="X231" s="417" t="str">
        <f t="shared" si="229"/>
        <v/>
      </c>
      <c r="Y231" s="500"/>
      <c r="Z231" s="417"/>
      <c r="AA231" s="417"/>
      <c r="AB231" s="416" t="str">
        <f t="shared" si="230"/>
        <v/>
      </c>
      <c r="AC231" s="417" t="str">
        <f t="shared" si="231"/>
        <v/>
      </c>
      <c r="AD231" s="500"/>
      <c r="AE231" s="417"/>
      <c r="AF231" s="417"/>
      <c r="AG231" s="416" t="str">
        <f t="shared" si="232"/>
        <v/>
      </c>
      <c r="AH231" s="417" t="str">
        <f t="shared" si="233"/>
        <v/>
      </c>
      <c r="AI231" s="500"/>
      <c r="AJ231" s="417"/>
      <c r="AK231" s="417"/>
      <c r="AL231" s="416" t="str">
        <f t="shared" si="234"/>
        <v/>
      </c>
      <c r="AM231" s="417" t="str">
        <f t="shared" si="235"/>
        <v/>
      </c>
      <c r="AN231" s="500"/>
      <c r="AO231" s="417"/>
      <c r="AP231" s="417"/>
      <c r="AQ231" s="416" t="str">
        <f t="shared" si="236"/>
        <v/>
      </c>
      <c r="AR231" s="417" t="str">
        <f t="shared" si="237"/>
        <v/>
      </c>
      <c r="AS231" s="500"/>
      <c r="AT231" s="417"/>
      <c r="AU231" s="417"/>
      <c r="AV231" s="416" t="str">
        <f t="shared" si="238"/>
        <v/>
      </c>
      <c r="AW231" s="417" t="str">
        <f t="shared" si="239"/>
        <v/>
      </c>
      <c r="AX231" s="500"/>
    </row>
    <row r="232" spans="2:50" x14ac:dyDescent="0.2">
      <c r="B232" s="506"/>
      <c r="C232" s="437">
        <v>6</v>
      </c>
      <c r="D232" s="417"/>
      <c r="E232" s="417"/>
      <c r="F232" s="417"/>
      <c r="G232" s="416"/>
      <c r="H232" s="500"/>
      <c r="I232" s="172" t="str">
        <f t="shared" si="240"/>
        <v/>
      </c>
      <c r="J232" s="172" t="str">
        <f t="shared" si="241"/>
        <v/>
      </c>
      <c r="K232" s="420" t="str">
        <f t="shared" si="242"/>
        <v/>
      </c>
      <c r="L232" s="508"/>
      <c r="M232" s="172" t="str">
        <f t="shared" si="225"/>
        <v/>
      </c>
      <c r="N232" s="501"/>
      <c r="O232" s="501"/>
      <c r="P232" s="417"/>
      <c r="Q232" s="417"/>
      <c r="R232" s="416" t="str">
        <f t="shared" si="226"/>
        <v/>
      </c>
      <c r="S232" s="417" t="str">
        <f t="shared" si="227"/>
        <v/>
      </c>
      <c r="T232" s="500"/>
      <c r="U232" s="417"/>
      <c r="V232" s="417"/>
      <c r="W232" s="416" t="str">
        <f t="shared" si="228"/>
        <v/>
      </c>
      <c r="X232" s="417" t="str">
        <f t="shared" si="229"/>
        <v/>
      </c>
      <c r="Y232" s="500"/>
      <c r="Z232" s="417"/>
      <c r="AA232" s="417"/>
      <c r="AB232" s="416" t="str">
        <f t="shared" si="230"/>
        <v/>
      </c>
      <c r="AC232" s="417" t="str">
        <f t="shared" si="231"/>
        <v/>
      </c>
      <c r="AD232" s="500"/>
      <c r="AE232" s="417"/>
      <c r="AF232" s="417"/>
      <c r="AG232" s="416" t="str">
        <f t="shared" si="232"/>
        <v/>
      </c>
      <c r="AH232" s="417" t="str">
        <f t="shared" si="233"/>
        <v/>
      </c>
      <c r="AI232" s="500"/>
      <c r="AJ232" s="417"/>
      <c r="AK232" s="417"/>
      <c r="AL232" s="416" t="str">
        <f t="shared" si="234"/>
        <v/>
      </c>
      <c r="AM232" s="417" t="str">
        <f t="shared" si="235"/>
        <v/>
      </c>
      <c r="AN232" s="500"/>
      <c r="AO232" s="417"/>
      <c r="AP232" s="417"/>
      <c r="AQ232" s="416" t="str">
        <f t="shared" si="236"/>
        <v/>
      </c>
      <c r="AR232" s="417" t="str">
        <f t="shared" si="237"/>
        <v/>
      </c>
      <c r="AS232" s="500"/>
      <c r="AT232" s="417"/>
      <c r="AU232" s="417"/>
      <c r="AV232" s="416" t="str">
        <f t="shared" si="238"/>
        <v/>
      </c>
      <c r="AW232" s="417" t="str">
        <f t="shared" si="239"/>
        <v/>
      </c>
      <c r="AX232" s="500"/>
    </row>
    <row r="233" spans="2:50" x14ac:dyDescent="0.2">
      <c r="B233" s="506"/>
      <c r="C233" s="437">
        <v>7</v>
      </c>
      <c r="D233" s="417"/>
      <c r="E233" s="417"/>
      <c r="F233" s="417"/>
      <c r="G233" s="416"/>
      <c r="H233" s="500"/>
      <c r="I233" s="172" t="str">
        <f t="shared" si="240"/>
        <v/>
      </c>
      <c r="J233" s="172" t="str">
        <f t="shared" si="241"/>
        <v/>
      </c>
      <c r="K233" s="420" t="str">
        <f t="shared" si="242"/>
        <v/>
      </c>
      <c r="L233" s="508"/>
      <c r="M233" s="172" t="str">
        <f t="shared" si="225"/>
        <v/>
      </c>
      <c r="N233" s="501"/>
      <c r="O233" s="501"/>
      <c r="P233" s="417"/>
      <c r="Q233" s="417"/>
      <c r="R233" s="416" t="str">
        <f t="shared" si="226"/>
        <v/>
      </c>
      <c r="S233" s="417" t="str">
        <f t="shared" si="227"/>
        <v/>
      </c>
      <c r="T233" s="500"/>
      <c r="U233" s="417"/>
      <c r="V233" s="417"/>
      <c r="W233" s="416" t="str">
        <f t="shared" si="228"/>
        <v/>
      </c>
      <c r="X233" s="417" t="str">
        <f t="shared" si="229"/>
        <v/>
      </c>
      <c r="Y233" s="500"/>
      <c r="Z233" s="417"/>
      <c r="AA233" s="417"/>
      <c r="AB233" s="416" t="str">
        <f t="shared" si="230"/>
        <v/>
      </c>
      <c r="AC233" s="417" t="str">
        <f t="shared" si="231"/>
        <v/>
      </c>
      <c r="AD233" s="500"/>
      <c r="AE233" s="417"/>
      <c r="AF233" s="417"/>
      <c r="AG233" s="416" t="str">
        <f t="shared" si="232"/>
        <v/>
      </c>
      <c r="AH233" s="417" t="str">
        <f t="shared" si="233"/>
        <v/>
      </c>
      <c r="AI233" s="500"/>
      <c r="AJ233" s="417"/>
      <c r="AK233" s="417"/>
      <c r="AL233" s="416" t="str">
        <f t="shared" si="234"/>
        <v/>
      </c>
      <c r="AM233" s="417" t="str">
        <f t="shared" si="235"/>
        <v/>
      </c>
      <c r="AN233" s="500"/>
      <c r="AO233" s="417"/>
      <c r="AP233" s="417"/>
      <c r="AQ233" s="416" t="str">
        <f t="shared" si="236"/>
        <v/>
      </c>
      <c r="AR233" s="417" t="str">
        <f t="shared" si="237"/>
        <v/>
      </c>
      <c r="AS233" s="500"/>
      <c r="AT233" s="417"/>
      <c r="AU233" s="417"/>
      <c r="AV233" s="416" t="str">
        <f t="shared" si="238"/>
        <v/>
      </c>
      <c r="AW233" s="417" t="str">
        <f t="shared" si="239"/>
        <v/>
      </c>
      <c r="AX233" s="500"/>
    </row>
    <row r="234" spans="2:50" x14ac:dyDescent="0.2">
      <c r="B234" s="506"/>
      <c r="C234" s="437">
        <v>8</v>
      </c>
      <c r="D234" s="417"/>
      <c r="E234" s="417"/>
      <c r="F234" s="417"/>
      <c r="G234" s="416"/>
      <c r="H234" s="500"/>
      <c r="I234" s="172" t="str">
        <f t="shared" si="240"/>
        <v/>
      </c>
      <c r="J234" s="172" t="str">
        <f t="shared" si="241"/>
        <v/>
      </c>
      <c r="K234" s="420" t="str">
        <f t="shared" si="242"/>
        <v/>
      </c>
      <c r="L234" s="508"/>
      <c r="M234" s="172" t="str">
        <f t="shared" si="225"/>
        <v/>
      </c>
      <c r="N234" s="501"/>
      <c r="O234" s="501"/>
      <c r="P234" s="417"/>
      <c r="Q234" s="417"/>
      <c r="R234" s="416" t="str">
        <f t="shared" si="226"/>
        <v/>
      </c>
      <c r="S234" s="417" t="str">
        <f t="shared" si="227"/>
        <v/>
      </c>
      <c r="T234" s="500"/>
      <c r="U234" s="417"/>
      <c r="V234" s="417"/>
      <c r="W234" s="416" t="str">
        <f t="shared" si="228"/>
        <v/>
      </c>
      <c r="X234" s="417" t="str">
        <f t="shared" si="229"/>
        <v/>
      </c>
      <c r="Y234" s="500"/>
      <c r="Z234" s="417"/>
      <c r="AA234" s="417"/>
      <c r="AB234" s="416" t="str">
        <f t="shared" si="230"/>
        <v/>
      </c>
      <c r="AC234" s="417" t="str">
        <f t="shared" si="231"/>
        <v/>
      </c>
      <c r="AD234" s="500"/>
      <c r="AE234" s="417"/>
      <c r="AF234" s="417"/>
      <c r="AG234" s="416" t="str">
        <f t="shared" si="232"/>
        <v/>
      </c>
      <c r="AH234" s="417" t="str">
        <f t="shared" si="233"/>
        <v/>
      </c>
      <c r="AI234" s="500"/>
      <c r="AJ234" s="417"/>
      <c r="AK234" s="417"/>
      <c r="AL234" s="416" t="str">
        <f t="shared" si="234"/>
        <v/>
      </c>
      <c r="AM234" s="417" t="str">
        <f t="shared" si="235"/>
        <v/>
      </c>
      <c r="AN234" s="500"/>
      <c r="AO234" s="417"/>
      <c r="AP234" s="417"/>
      <c r="AQ234" s="416" t="str">
        <f t="shared" si="236"/>
        <v/>
      </c>
      <c r="AR234" s="417" t="str">
        <f t="shared" si="237"/>
        <v/>
      </c>
      <c r="AS234" s="500"/>
      <c r="AT234" s="417"/>
      <c r="AU234" s="417"/>
      <c r="AV234" s="416" t="str">
        <f t="shared" si="238"/>
        <v/>
      </c>
      <c r="AW234" s="417" t="str">
        <f t="shared" si="239"/>
        <v/>
      </c>
      <c r="AX234" s="500"/>
    </row>
    <row r="235" spans="2:50" x14ac:dyDescent="0.2">
      <c r="B235" s="506"/>
      <c r="C235" s="437">
        <v>9</v>
      </c>
      <c r="D235" s="417"/>
      <c r="E235" s="417"/>
      <c r="F235" s="417"/>
      <c r="G235" s="416"/>
      <c r="H235" s="500"/>
      <c r="I235" s="172" t="str">
        <f t="shared" si="240"/>
        <v/>
      </c>
      <c r="J235" s="172" t="str">
        <f t="shared" si="241"/>
        <v/>
      </c>
      <c r="K235" s="420" t="str">
        <f t="shared" si="242"/>
        <v/>
      </c>
      <c r="L235" s="508"/>
      <c r="M235" s="172" t="str">
        <f t="shared" si="225"/>
        <v/>
      </c>
      <c r="N235" s="501"/>
      <c r="O235" s="501"/>
      <c r="P235" s="417"/>
      <c r="Q235" s="417"/>
      <c r="R235" s="416" t="str">
        <f t="shared" si="226"/>
        <v/>
      </c>
      <c r="S235" s="417" t="str">
        <f t="shared" si="227"/>
        <v/>
      </c>
      <c r="T235" s="500"/>
      <c r="U235" s="417"/>
      <c r="V235" s="417"/>
      <c r="W235" s="416" t="str">
        <f t="shared" si="228"/>
        <v/>
      </c>
      <c r="X235" s="417" t="str">
        <f t="shared" si="229"/>
        <v/>
      </c>
      <c r="Y235" s="500"/>
      <c r="Z235" s="417"/>
      <c r="AA235" s="417"/>
      <c r="AB235" s="416" t="str">
        <f t="shared" si="230"/>
        <v/>
      </c>
      <c r="AC235" s="417" t="str">
        <f t="shared" si="231"/>
        <v/>
      </c>
      <c r="AD235" s="500"/>
      <c r="AE235" s="417"/>
      <c r="AF235" s="417"/>
      <c r="AG235" s="416" t="str">
        <f t="shared" si="232"/>
        <v/>
      </c>
      <c r="AH235" s="417" t="str">
        <f t="shared" si="233"/>
        <v/>
      </c>
      <c r="AI235" s="500"/>
      <c r="AJ235" s="417"/>
      <c r="AK235" s="417"/>
      <c r="AL235" s="416" t="str">
        <f t="shared" si="234"/>
        <v/>
      </c>
      <c r="AM235" s="417" t="str">
        <f t="shared" si="235"/>
        <v/>
      </c>
      <c r="AN235" s="500"/>
      <c r="AO235" s="417"/>
      <c r="AP235" s="417"/>
      <c r="AQ235" s="416" t="str">
        <f t="shared" si="236"/>
        <v/>
      </c>
      <c r="AR235" s="417" t="str">
        <f t="shared" si="237"/>
        <v/>
      </c>
      <c r="AS235" s="500"/>
      <c r="AT235" s="417"/>
      <c r="AU235" s="417"/>
      <c r="AV235" s="416" t="str">
        <f t="shared" si="238"/>
        <v/>
      </c>
      <c r="AW235" s="417" t="str">
        <f t="shared" si="239"/>
        <v/>
      </c>
      <c r="AX235" s="500"/>
    </row>
    <row r="236" spans="2:50" x14ac:dyDescent="0.2">
      <c r="B236" s="506"/>
      <c r="C236" s="437">
        <v>10</v>
      </c>
      <c r="D236" s="417"/>
      <c r="E236" s="417"/>
      <c r="F236" s="417"/>
      <c r="G236" s="416"/>
      <c r="H236" s="500"/>
      <c r="I236" s="172" t="str">
        <f t="shared" si="240"/>
        <v/>
      </c>
      <c r="J236" s="172" t="str">
        <f t="shared" si="241"/>
        <v/>
      </c>
      <c r="K236" s="420" t="str">
        <f t="shared" si="242"/>
        <v/>
      </c>
      <c r="L236" s="508"/>
      <c r="M236" s="172" t="str">
        <f t="shared" si="225"/>
        <v/>
      </c>
      <c r="N236" s="501"/>
      <c r="O236" s="501"/>
      <c r="P236" s="417"/>
      <c r="Q236" s="417"/>
      <c r="R236" s="416" t="str">
        <f t="shared" si="226"/>
        <v/>
      </c>
      <c r="S236" s="417" t="str">
        <f t="shared" si="227"/>
        <v/>
      </c>
      <c r="T236" s="500"/>
      <c r="U236" s="417"/>
      <c r="V236" s="417"/>
      <c r="W236" s="416" t="str">
        <f t="shared" si="228"/>
        <v/>
      </c>
      <c r="X236" s="417" t="str">
        <f t="shared" si="229"/>
        <v/>
      </c>
      <c r="Y236" s="500"/>
      <c r="Z236" s="417"/>
      <c r="AA236" s="417"/>
      <c r="AB236" s="416" t="str">
        <f t="shared" si="230"/>
        <v/>
      </c>
      <c r="AC236" s="417" t="str">
        <f t="shared" si="231"/>
        <v/>
      </c>
      <c r="AD236" s="500"/>
      <c r="AE236" s="417"/>
      <c r="AF236" s="417"/>
      <c r="AG236" s="416" t="str">
        <f t="shared" si="232"/>
        <v/>
      </c>
      <c r="AH236" s="417" t="str">
        <f t="shared" si="233"/>
        <v/>
      </c>
      <c r="AI236" s="500"/>
      <c r="AJ236" s="417"/>
      <c r="AK236" s="417"/>
      <c r="AL236" s="416" t="str">
        <f t="shared" si="234"/>
        <v/>
      </c>
      <c r="AM236" s="417" t="str">
        <f t="shared" si="235"/>
        <v/>
      </c>
      <c r="AN236" s="500"/>
      <c r="AO236" s="417"/>
      <c r="AP236" s="417"/>
      <c r="AQ236" s="416" t="str">
        <f t="shared" si="236"/>
        <v/>
      </c>
      <c r="AR236" s="417" t="str">
        <f t="shared" si="237"/>
        <v/>
      </c>
      <c r="AS236" s="500"/>
      <c r="AT236" s="417"/>
      <c r="AU236" s="417"/>
      <c r="AV236" s="416" t="str">
        <f t="shared" si="238"/>
        <v/>
      </c>
      <c r="AW236" s="417" t="str">
        <f t="shared" si="239"/>
        <v/>
      </c>
      <c r="AX236" s="500"/>
    </row>
    <row r="237" spans="2:50" x14ac:dyDescent="0.2">
      <c r="B237" s="506"/>
      <c r="C237" s="437">
        <v>11</v>
      </c>
      <c r="D237" s="417"/>
      <c r="E237" s="417"/>
      <c r="F237" s="417"/>
      <c r="G237" s="416"/>
      <c r="H237" s="500"/>
      <c r="I237" s="172" t="str">
        <f t="shared" si="240"/>
        <v/>
      </c>
      <c r="J237" s="172" t="str">
        <f t="shared" si="241"/>
        <v/>
      </c>
      <c r="K237" s="420" t="str">
        <f t="shared" si="242"/>
        <v/>
      </c>
      <c r="L237" s="508"/>
      <c r="M237" s="172" t="str">
        <f t="shared" si="225"/>
        <v/>
      </c>
      <c r="N237" s="501"/>
      <c r="O237" s="501"/>
      <c r="P237" s="417"/>
      <c r="Q237" s="417"/>
      <c r="R237" s="416" t="str">
        <f t="shared" si="226"/>
        <v/>
      </c>
      <c r="S237" s="417" t="str">
        <f t="shared" si="227"/>
        <v/>
      </c>
      <c r="T237" s="500"/>
      <c r="U237" s="417"/>
      <c r="V237" s="417"/>
      <c r="W237" s="416" t="str">
        <f t="shared" si="228"/>
        <v/>
      </c>
      <c r="X237" s="417" t="str">
        <f t="shared" si="229"/>
        <v/>
      </c>
      <c r="Y237" s="500"/>
      <c r="Z237" s="417"/>
      <c r="AA237" s="417"/>
      <c r="AB237" s="416" t="str">
        <f t="shared" si="230"/>
        <v/>
      </c>
      <c r="AC237" s="417" t="str">
        <f t="shared" si="231"/>
        <v/>
      </c>
      <c r="AD237" s="500"/>
      <c r="AE237" s="417"/>
      <c r="AF237" s="417"/>
      <c r="AG237" s="416" t="str">
        <f t="shared" si="232"/>
        <v/>
      </c>
      <c r="AH237" s="417" t="str">
        <f t="shared" si="233"/>
        <v/>
      </c>
      <c r="AI237" s="500"/>
      <c r="AJ237" s="417"/>
      <c r="AK237" s="417"/>
      <c r="AL237" s="416" t="str">
        <f t="shared" si="234"/>
        <v/>
      </c>
      <c r="AM237" s="417" t="str">
        <f t="shared" si="235"/>
        <v/>
      </c>
      <c r="AN237" s="500"/>
      <c r="AO237" s="417"/>
      <c r="AP237" s="417"/>
      <c r="AQ237" s="416" t="str">
        <f t="shared" si="236"/>
        <v/>
      </c>
      <c r="AR237" s="417" t="str">
        <f t="shared" si="237"/>
        <v/>
      </c>
      <c r="AS237" s="500"/>
      <c r="AT237" s="417"/>
      <c r="AU237" s="417"/>
      <c r="AV237" s="416" t="str">
        <f t="shared" si="238"/>
        <v/>
      </c>
      <c r="AW237" s="417" t="str">
        <f t="shared" si="239"/>
        <v/>
      </c>
      <c r="AX237" s="500"/>
    </row>
    <row r="238" spans="2:50" x14ac:dyDescent="0.2">
      <c r="B238" s="506"/>
      <c r="C238" s="437">
        <v>12</v>
      </c>
      <c r="D238" s="417"/>
      <c r="E238" s="417"/>
      <c r="F238" s="417"/>
      <c r="G238" s="416"/>
      <c r="H238" s="500"/>
      <c r="I238" s="172" t="str">
        <f t="shared" si="240"/>
        <v/>
      </c>
      <c r="J238" s="172" t="str">
        <f t="shared" si="241"/>
        <v/>
      </c>
      <c r="K238" s="420" t="str">
        <f t="shared" si="242"/>
        <v/>
      </c>
      <c r="L238" s="508"/>
      <c r="M238" s="172" t="str">
        <f t="shared" si="225"/>
        <v/>
      </c>
      <c r="N238" s="501"/>
      <c r="O238" s="501"/>
      <c r="P238" s="417"/>
      <c r="Q238" s="417"/>
      <c r="R238" s="416" t="str">
        <f t="shared" si="226"/>
        <v/>
      </c>
      <c r="S238" s="417" t="str">
        <f t="shared" si="227"/>
        <v/>
      </c>
      <c r="T238" s="500"/>
      <c r="U238" s="417"/>
      <c r="V238" s="417"/>
      <c r="W238" s="416" t="str">
        <f t="shared" si="228"/>
        <v/>
      </c>
      <c r="X238" s="417" t="str">
        <f t="shared" si="229"/>
        <v/>
      </c>
      <c r="Y238" s="500"/>
      <c r="Z238" s="417"/>
      <c r="AA238" s="417"/>
      <c r="AB238" s="416" t="str">
        <f t="shared" si="230"/>
        <v/>
      </c>
      <c r="AC238" s="417" t="str">
        <f t="shared" si="231"/>
        <v/>
      </c>
      <c r="AD238" s="500"/>
      <c r="AE238" s="417"/>
      <c r="AF238" s="417"/>
      <c r="AG238" s="416" t="str">
        <f t="shared" si="232"/>
        <v/>
      </c>
      <c r="AH238" s="417" t="str">
        <f t="shared" si="233"/>
        <v/>
      </c>
      <c r="AI238" s="500"/>
      <c r="AJ238" s="417"/>
      <c r="AK238" s="417"/>
      <c r="AL238" s="416" t="str">
        <f t="shared" si="234"/>
        <v/>
      </c>
      <c r="AM238" s="417" t="str">
        <f t="shared" si="235"/>
        <v/>
      </c>
      <c r="AN238" s="500"/>
      <c r="AO238" s="417"/>
      <c r="AP238" s="417"/>
      <c r="AQ238" s="416" t="str">
        <f t="shared" si="236"/>
        <v/>
      </c>
      <c r="AR238" s="417" t="str">
        <f t="shared" si="237"/>
        <v/>
      </c>
      <c r="AS238" s="500"/>
      <c r="AT238" s="417"/>
      <c r="AU238" s="417"/>
      <c r="AV238" s="416" t="str">
        <f t="shared" si="238"/>
        <v/>
      </c>
      <c r="AW238" s="417" t="str">
        <f t="shared" si="239"/>
        <v/>
      </c>
      <c r="AX238" s="500"/>
    </row>
    <row r="239" spans="2:50" x14ac:dyDescent="0.2">
      <c r="B239" s="506"/>
      <c r="C239" s="437">
        <v>13</v>
      </c>
      <c r="D239" s="417"/>
      <c r="E239" s="417"/>
      <c r="F239" s="417"/>
      <c r="G239" s="416"/>
      <c r="H239" s="500"/>
      <c r="I239" s="172" t="str">
        <f t="shared" si="240"/>
        <v/>
      </c>
      <c r="J239" s="172" t="str">
        <f t="shared" si="241"/>
        <v/>
      </c>
      <c r="K239" s="420" t="str">
        <f t="shared" si="242"/>
        <v/>
      </c>
      <c r="L239" s="508"/>
      <c r="M239" s="172" t="str">
        <f t="shared" si="225"/>
        <v/>
      </c>
      <c r="N239" s="501"/>
      <c r="O239" s="501"/>
      <c r="P239" s="417"/>
      <c r="Q239" s="417"/>
      <c r="R239" s="416" t="str">
        <f t="shared" si="226"/>
        <v/>
      </c>
      <c r="S239" s="417" t="str">
        <f t="shared" si="227"/>
        <v/>
      </c>
      <c r="T239" s="500"/>
      <c r="U239" s="417"/>
      <c r="V239" s="417"/>
      <c r="W239" s="416" t="str">
        <f t="shared" si="228"/>
        <v/>
      </c>
      <c r="X239" s="417" t="str">
        <f t="shared" si="229"/>
        <v/>
      </c>
      <c r="Y239" s="500"/>
      <c r="Z239" s="417"/>
      <c r="AA239" s="417"/>
      <c r="AB239" s="416" t="str">
        <f t="shared" si="230"/>
        <v/>
      </c>
      <c r="AC239" s="417" t="str">
        <f t="shared" si="231"/>
        <v/>
      </c>
      <c r="AD239" s="500"/>
      <c r="AE239" s="417"/>
      <c r="AF239" s="417"/>
      <c r="AG239" s="416" t="str">
        <f t="shared" si="232"/>
        <v/>
      </c>
      <c r="AH239" s="417" t="str">
        <f t="shared" si="233"/>
        <v/>
      </c>
      <c r="AI239" s="500"/>
      <c r="AJ239" s="417"/>
      <c r="AK239" s="417"/>
      <c r="AL239" s="416" t="str">
        <f t="shared" si="234"/>
        <v/>
      </c>
      <c r="AM239" s="417" t="str">
        <f t="shared" si="235"/>
        <v/>
      </c>
      <c r="AN239" s="500"/>
      <c r="AO239" s="417"/>
      <c r="AP239" s="417"/>
      <c r="AQ239" s="416" t="str">
        <f t="shared" si="236"/>
        <v/>
      </c>
      <c r="AR239" s="417" t="str">
        <f t="shared" si="237"/>
        <v/>
      </c>
      <c r="AS239" s="500"/>
      <c r="AT239" s="417"/>
      <c r="AU239" s="417"/>
      <c r="AV239" s="416" t="str">
        <f t="shared" si="238"/>
        <v/>
      </c>
      <c r="AW239" s="417" t="str">
        <f t="shared" si="239"/>
        <v/>
      </c>
      <c r="AX239" s="500"/>
    </row>
    <row r="240" spans="2:50" x14ac:dyDescent="0.2">
      <c r="B240" s="506"/>
      <c r="C240" s="437">
        <v>14</v>
      </c>
      <c r="D240" s="417"/>
      <c r="E240" s="417"/>
      <c r="F240" s="417"/>
      <c r="G240" s="416"/>
      <c r="H240" s="500"/>
      <c r="I240" s="172" t="str">
        <f t="shared" si="240"/>
        <v/>
      </c>
      <c r="J240" s="172" t="str">
        <f t="shared" si="241"/>
        <v/>
      </c>
      <c r="K240" s="420" t="str">
        <f t="shared" si="242"/>
        <v/>
      </c>
      <c r="L240" s="508"/>
      <c r="M240" s="172" t="str">
        <f t="shared" si="225"/>
        <v/>
      </c>
      <c r="N240" s="501"/>
      <c r="O240" s="501"/>
      <c r="P240" s="417"/>
      <c r="Q240" s="417"/>
      <c r="R240" s="416" t="str">
        <f t="shared" si="226"/>
        <v/>
      </c>
      <c r="S240" s="417" t="str">
        <f t="shared" si="227"/>
        <v/>
      </c>
      <c r="T240" s="500"/>
      <c r="U240" s="417"/>
      <c r="V240" s="417"/>
      <c r="W240" s="416" t="str">
        <f t="shared" si="228"/>
        <v/>
      </c>
      <c r="X240" s="417" t="str">
        <f t="shared" si="229"/>
        <v/>
      </c>
      <c r="Y240" s="500"/>
      <c r="Z240" s="417"/>
      <c r="AA240" s="417"/>
      <c r="AB240" s="416" t="str">
        <f t="shared" si="230"/>
        <v/>
      </c>
      <c r="AC240" s="417" t="str">
        <f t="shared" si="231"/>
        <v/>
      </c>
      <c r="AD240" s="500"/>
      <c r="AE240" s="417"/>
      <c r="AF240" s="417"/>
      <c r="AG240" s="416" t="str">
        <f t="shared" si="232"/>
        <v/>
      </c>
      <c r="AH240" s="417" t="str">
        <f t="shared" si="233"/>
        <v/>
      </c>
      <c r="AI240" s="500"/>
      <c r="AJ240" s="417"/>
      <c r="AK240" s="417"/>
      <c r="AL240" s="416" t="str">
        <f t="shared" si="234"/>
        <v/>
      </c>
      <c r="AM240" s="417" t="str">
        <f t="shared" si="235"/>
        <v/>
      </c>
      <c r="AN240" s="500"/>
      <c r="AO240" s="417"/>
      <c r="AP240" s="417"/>
      <c r="AQ240" s="416" t="str">
        <f t="shared" si="236"/>
        <v/>
      </c>
      <c r="AR240" s="417" t="str">
        <f t="shared" si="237"/>
        <v/>
      </c>
      <c r="AS240" s="500"/>
      <c r="AT240" s="417"/>
      <c r="AU240" s="417"/>
      <c r="AV240" s="416" t="str">
        <f t="shared" si="238"/>
        <v/>
      </c>
      <c r="AW240" s="417" t="str">
        <f t="shared" si="239"/>
        <v/>
      </c>
      <c r="AX240" s="500"/>
    </row>
    <row r="241" spans="2:50" x14ac:dyDescent="0.2">
      <c r="B241" s="506"/>
      <c r="C241" s="437">
        <v>15</v>
      </c>
      <c r="D241" s="417"/>
      <c r="E241" s="417"/>
      <c r="F241" s="417"/>
      <c r="G241" s="416"/>
      <c r="H241" s="500"/>
      <c r="I241" s="172" t="str">
        <f t="shared" si="240"/>
        <v/>
      </c>
      <c r="J241" s="172" t="str">
        <f t="shared" si="241"/>
        <v/>
      </c>
      <c r="K241" s="420" t="str">
        <f t="shared" si="242"/>
        <v/>
      </c>
      <c r="L241" s="509"/>
      <c r="M241" s="172" t="str">
        <f t="shared" si="225"/>
        <v/>
      </c>
      <c r="N241" s="501"/>
      <c r="O241" s="501"/>
      <c r="P241" s="417"/>
      <c r="Q241" s="417"/>
      <c r="R241" s="416" t="str">
        <f t="shared" si="226"/>
        <v/>
      </c>
      <c r="S241" s="417" t="str">
        <f t="shared" si="227"/>
        <v/>
      </c>
      <c r="T241" s="500"/>
      <c r="U241" s="417"/>
      <c r="V241" s="417"/>
      <c r="W241" s="416" t="str">
        <f t="shared" si="228"/>
        <v/>
      </c>
      <c r="X241" s="417" t="str">
        <f t="shared" si="229"/>
        <v/>
      </c>
      <c r="Y241" s="500"/>
      <c r="Z241" s="417"/>
      <c r="AA241" s="417"/>
      <c r="AB241" s="416" t="str">
        <f t="shared" si="230"/>
        <v/>
      </c>
      <c r="AC241" s="417" t="str">
        <f t="shared" si="231"/>
        <v/>
      </c>
      <c r="AD241" s="500"/>
      <c r="AE241" s="417"/>
      <c r="AF241" s="417"/>
      <c r="AG241" s="416" t="str">
        <f t="shared" si="232"/>
        <v/>
      </c>
      <c r="AH241" s="417" t="str">
        <f t="shared" si="233"/>
        <v/>
      </c>
      <c r="AI241" s="500"/>
      <c r="AJ241" s="417"/>
      <c r="AK241" s="417"/>
      <c r="AL241" s="416" t="str">
        <f t="shared" si="234"/>
        <v/>
      </c>
      <c r="AM241" s="417" t="str">
        <f t="shared" si="235"/>
        <v/>
      </c>
      <c r="AN241" s="500"/>
      <c r="AO241" s="417"/>
      <c r="AP241" s="417"/>
      <c r="AQ241" s="416" t="str">
        <f t="shared" si="236"/>
        <v/>
      </c>
      <c r="AR241" s="417" t="str">
        <f t="shared" si="237"/>
        <v/>
      </c>
      <c r="AS241" s="500"/>
      <c r="AT241" s="417"/>
      <c r="AU241" s="417"/>
      <c r="AV241" s="416" t="str">
        <f t="shared" si="238"/>
        <v/>
      </c>
      <c r="AW241" s="417" t="str">
        <f t="shared" si="239"/>
        <v/>
      </c>
      <c r="AX241" s="500"/>
    </row>
    <row r="242" spans="2:50" ht="15.75" x14ac:dyDescent="0.2">
      <c r="B242" s="510" t="s">
        <v>169</v>
      </c>
      <c r="C242" s="511"/>
      <c r="D242" s="511"/>
      <c r="E242" s="511"/>
      <c r="F242" s="511"/>
      <c r="G242" s="511"/>
      <c r="H242" s="512"/>
      <c r="I242" s="207"/>
      <c r="J242" s="207"/>
      <c r="K242" s="207"/>
      <c r="L242" s="207"/>
      <c r="M242" s="207"/>
      <c r="N242" s="501" t="s">
        <v>161</v>
      </c>
      <c r="O242" s="514" t="s">
        <v>106</v>
      </c>
      <c r="P242" s="516">
        <f>AT222+1</f>
        <v>45951</v>
      </c>
      <c r="Q242" s="506"/>
      <c r="R242" s="506"/>
      <c r="S242" s="506"/>
      <c r="T242" s="506"/>
      <c r="U242" s="516">
        <f>P242+1</f>
        <v>45952</v>
      </c>
      <c r="V242" s="506"/>
      <c r="W242" s="506"/>
      <c r="X242" s="506"/>
      <c r="Y242" s="506"/>
      <c r="Z242" s="516">
        <f>U242+1</f>
        <v>45953</v>
      </c>
      <c r="AA242" s="506"/>
      <c r="AB242" s="506"/>
      <c r="AC242" s="506"/>
      <c r="AD242" s="506"/>
      <c r="AE242" s="516">
        <f>Z242+1</f>
        <v>45954</v>
      </c>
      <c r="AF242" s="506"/>
      <c r="AG242" s="506"/>
      <c r="AH242" s="506"/>
      <c r="AI242" s="506"/>
      <c r="AJ242" s="516">
        <f>AE242+1</f>
        <v>45955</v>
      </c>
      <c r="AK242" s="506"/>
      <c r="AL242" s="506"/>
      <c r="AM242" s="506"/>
      <c r="AN242" s="506"/>
      <c r="AO242" s="516">
        <f>AJ242+1</f>
        <v>45956</v>
      </c>
      <c r="AP242" s="506"/>
      <c r="AQ242" s="506"/>
      <c r="AR242" s="506"/>
      <c r="AS242" s="506"/>
      <c r="AT242" s="516">
        <f>AO242+1</f>
        <v>45957</v>
      </c>
      <c r="AU242" s="506"/>
      <c r="AV242" s="506"/>
      <c r="AW242" s="506"/>
      <c r="AX242" s="506"/>
    </row>
    <row r="243" spans="2:50" ht="15.75" x14ac:dyDescent="0.2">
      <c r="B243" s="513"/>
      <c r="C243" s="513"/>
      <c r="D243" s="513"/>
      <c r="E243" s="513"/>
      <c r="F243" s="513"/>
      <c r="G243" s="513"/>
      <c r="H243" s="513"/>
      <c r="I243" s="207"/>
      <c r="J243" s="207"/>
      <c r="K243" s="207"/>
      <c r="L243" s="207"/>
      <c r="M243" s="207"/>
      <c r="N243" s="501"/>
      <c r="O243" s="515"/>
      <c r="P243" s="516" t="s">
        <v>120</v>
      </c>
      <c r="Q243" s="506"/>
      <c r="R243" s="506"/>
      <c r="S243" s="506"/>
      <c r="T243" s="506"/>
      <c r="U243" s="516" t="s">
        <v>114</v>
      </c>
      <c r="V243" s="506"/>
      <c r="W243" s="506"/>
      <c r="X243" s="506"/>
      <c r="Y243" s="506"/>
      <c r="Z243" s="516" t="s">
        <v>115</v>
      </c>
      <c r="AA243" s="506"/>
      <c r="AB243" s="506"/>
      <c r="AC243" s="506"/>
      <c r="AD243" s="506"/>
      <c r="AE243" s="516" t="s">
        <v>116</v>
      </c>
      <c r="AF243" s="506"/>
      <c r="AG243" s="506"/>
      <c r="AH243" s="506"/>
      <c r="AI243" s="506"/>
      <c r="AJ243" s="516" t="s">
        <v>117</v>
      </c>
      <c r="AK243" s="506"/>
      <c r="AL243" s="506"/>
      <c r="AM243" s="506"/>
      <c r="AN243" s="506"/>
      <c r="AO243" s="516" t="s">
        <v>118</v>
      </c>
      <c r="AP243" s="506"/>
      <c r="AQ243" s="506"/>
      <c r="AR243" s="506"/>
      <c r="AS243" s="506"/>
      <c r="AT243" s="516" t="s">
        <v>119</v>
      </c>
      <c r="AU243" s="506"/>
      <c r="AV243" s="506"/>
      <c r="AW243" s="506"/>
      <c r="AX243" s="506"/>
    </row>
    <row r="244" spans="2:50" x14ac:dyDescent="0.2">
      <c r="B244" s="501" t="s">
        <v>157</v>
      </c>
      <c r="C244" s="501" t="s">
        <v>149</v>
      </c>
      <c r="D244" s="501"/>
      <c r="E244" s="501" t="s">
        <v>151</v>
      </c>
      <c r="F244" s="501"/>
      <c r="G244" s="501"/>
      <c r="H244" s="502" t="s">
        <v>158</v>
      </c>
      <c r="I244" s="505" t="s">
        <v>227</v>
      </c>
      <c r="J244" s="505"/>
      <c r="K244" s="505"/>
      <c r="L244" s="505" t="s">
        <v>158</v>
      </c>
      <c r="M244" s="505" t="s">
        <v>170</v>
      </c>
      <c r="N244" s="501"/>
      <c r="O244" s="501" t="s">
        <v>160</v>
      </c>
      <c r="P244" s="497" t="s">
        <v>154</v>
      </c>
      <c r="Q244" s="498"/>
      <c r="R244" s="498"/>
      <c r="S244" s="499"/>
      <c r="T244" s="501" t="s">
        <v>158</v>
      </c>
      <c r="U244" s="497" t="s">
        <v>154</v>
      </c>
      <c r="V244" s="498"/>
      <c r="W244" s="498"/>
      <c r="X244" s="499"/>
      <c r="Y244" s="501" t="s">
        <v>158</v>
      </c>
      <c r="Z244" s="497" t="s">
        <v>154</v>
      </c>
      <c r="AA244" s="498"/>
      <c r="AB244" s="498"/>
      <c r="AC244" s="499"/>
      <c r="AD244" s="501" t="s">
        <v>158</v>
      </c>
      <c r="AE244" s="497" t="s">
        <v>154</v>
      </c>
      <c r="AF244" s="498"/>
      <c r="AG244" s="498"/>
      <c r="AH244" s="499"/>
      <c r="AI244" s="501" t="s">
        <v>158</v>
      </c>
      <c r="AJ244" s="497" t="s">
        <v>154</v>
      </c>
      <c r="AK244" s="498"/>
      <c r="AL244" s="498"/>
      <c r="AM244" s="499"/>
      <c r="AN244" s="501" t="s">
        <v>158</v>
      </c>
      <c r="AO244" s="497" t="s">
        <v>154</v>
      </c>
      <c r="AP244" s="498"/>
      <c r="AQ244" s="498"/>
      <c r="AR244" s="499"/>
      <c r="AS244" s="501" t="s">
        <v>158</v>
      </c>
      <c r="AT244" s="497" t="s">
        <v>154</v>
      </c>
      <c r="AU244" s="498"/>
      <c r="AV244" s="498"/>
      <c r="AW244" s="499"/>
      <c r="AX244" s="501" t="s">
        <v>158</v>
      </c>
    </row>
    <row r="245" spans="2:50" x14ac:dyDescent="0.2">
      <c r="B245" s="501"/>
      <c r="C245" s="501"/>
      <c r="D245" s="501"/>
      <c r="E245" s="501" t="s">
        <v>150</v>
      </c>
      <c r="F245" s="501"/>
      <c r="G245" s="501"/>
      <c r="H245" s="503"/>
      <c r="I245" s="505" t="s">
        <v>150</v>
      </c>
      <c r="J245" s="505"/>
      <c r="K245" s="505"/>
      <c r="L245" s="505"/>
      <c r="M245" s="505"/>
      <c r="N245" s="501"/>
      <c r="O245" s="501"/>
      <c r="P245" s="497" t="s">
        <v>155</v>
      </c>
      <c r="Q245" s="498"/>
      <c r="R245" s="498"/>
      <c r="S245" s="499"/>
      <c r="T245" s="501"/>
      <c r="U245" s="497" t="s">
        <v>155</v>
      </c>
      <c r="V245" s="498"/>
      <c r="W245" s="498"/>
      <c r="X245" s="499"/>
      <c r="Y245" s="501"/>
      <c r="Z245" s="497" t="s">
        <v>155</v>
      </c>
      <c r="AA245" s="498"/>
      <c r="AB245" s="498"/>
      <c r="AC245" s="499"/>
      <c r="AD245" s="501"/>
      <c r="AE245" s="497" t="s">
        <v>155</v>
      </c>
      <c r="AF245" s="498"/>
      <c r="AG245" s="498"/>
      <c r="AH245" s="499"/>
      <c r="AI245" s="501"/>
      <c r="AJ245" s="497" t="s">
        <v>155</v>
      </c>
      <c r="AK245" s="498"/>
      <c r="AL245" s="498"/>
      <c r="AM245" s="499"/>
      <c r="AN245" s="501"/>
      <c r="AO245" s="497" t="s">
        <v>155</v>
      </c>
      <c r="AP245" s="498"/>
      <c r="AQ245" s="498"/>
      <c r="AR245" s="499"/>
      <c r="AS245" s="501"/>
      <c r="AT245" s="497" t="s">
        <v>155</v>
      </c>
      <c r="AU245" s="498"/>
      <c r="AV245" s="498"/>
      <c r="AW245" s="499"/>
      <c r="AX245" s="501"/>
    </row>
    <row r="246" spans="2:50" x14ac:dyDescent="0.2">
      <c r="B246" s="501"/>
      <c r="C246" s="501"/>
      <c r="D246" s="501"/>
      <c r="E246" s="418" t="s">
        <v>152</v>
      </c>
      <c r="F246" s="418" t="s">
        <v>153</v>
      </c>
      <c r="G246" s="418" t="s">
        <v>156</v>
      </c>
      <c r="H246" s="504"/>
      <c r="I246" s="419" t="s">
        <v>152</v>
      </c>
      <c r="J246" s="419" t="s">
        <v>153</v>
      </c>
      <c r="K246" s="419" t="s">
        <v>156</v>
      </c>
      <c r="L246" s="505"/>
      <c r="M246" s="505"/>
      <c r="N246" s="501"/>
      <c r="O246" s="501"/>
      <c r="P246" s="418" t="s">
        <v>152</v>
      </c>
      <c r="Q246" s="418" t="s">
        <v>153</v>
      </c>
      <c r="R246" s="418" t="s">
        <v>156</v>
      </c>
      <c r="S246" s="418" t="s">
        <v>170</v>
      </c>
      <c r="T246" s="501"/>
      <c r="U246" s="418" t="s">
        <v>152</v>
      </c>
      <c r="V246" s="418" t="s">
        <v>153</v>
      </c>
      <c r="W246" s="418" t="s">
        <v>156</v>
      </c>
      <c r="X246" s="418" t="s">
        <v>170</v>
      </c>
      <c r="Y246" s="501"/>
      <c r="Z246" s="418" t="s">
        <v>152</v>
      </c>
      <c r="AA246" s="418" t="s">
        <v>153</v>
      </c>
      <c r="AB246" s="418" t="s">
        <v>156</v>
      </c>
      <c r="AC246" s="418" t="s">
        <v>170</v>
      </c>
      <c r="AD246" s="501"/>
      <c r="AE246" s="418" t="s">
        <v>152</v>
      </c>
      <c r="AF246" s="418" t="s">
        <v>153</v>
      </c>
      <c r="AG246" s="418" t="s">
        <v>156</v>
      </c>
      <c r="AH246" s="418" t="s">
        <v>170</v>
      </c>
      <c r="AI246" s="501"/>
      <c r="AJ246" s="418" t="s">
        <v>152</v>
      </c>
      <c r="AK246" s="418" t="s">
        <v>153</v>
      </c>
      <c r="AL246" s="418" t="s">
        <v>156</v>
      </c>
      <c r="AM246" s="418" t="s">
        <v>170</v>
      </c>
      <c r="AN246" s="501"/>
      <c r="AO246" s="418" t="s">
        <v>152</v>
      </c>
      <c r="AP246" s="418" t="s">
        <v>153</v>
      </c>
      <c r="AQ246" s="418" t="s">
        <v>156</v>
      </c>
      <c r="AR246" s="418" t="s">
        <v>170</v>
      </c>
      <c r="AS246" s="501"/>
      <c r="AT246" s="418" t="s">
        <v>152</v>
      </c>
      <c r="AU246" s="418" t="s">
        <v>153</v>
      </c>
      <c r="AV246" s="418" t="s">
        <v>156</v>
      </c>
      <c r="AW246" s="418" t="s">
        <v>170</v>
      </c>
      <c r="AX246" s="501"/>
    </row>
    <row r="247" spans="2:50" x14ac:dyDescent="0.2">
      <c r="B247" s="501" t="s">
        <v>652</v>
      </c>
      <c r="C247" s="437">
        <v>1</v>
      </c>
      <c r="D247" s="417"/>
      <c r="E247" s="417"/>
      <c r="F247" s="417"/>
      <c r="G247" s="416" t="e">
        <f>F247/E247</f>
        <v>#DIV/0!</v>
      </c>
      <c r="H247" s="500" t="e">
        <f>AVERAGE(G247:G261)</f>
        <v>#DIV/0!</v>
      </c>
      <c r="I247" s="172" t="str">
        <f t="shared" ref="I247:I249" si="243">IFERROR(AVERAGE(P247,U247,Z247,AE247,AJ247,AO247,AT247),"")</f>
        <v/>
      </c>
      <c r="J247" s="172" t="str">
        <f t="shared" ref="J247:J249" si="244">IFERROR(AVERAGE(Q247,V247,AA247,AF247,AK247,AP247,AU247),"")</f>
        <v/>
      </c>
      <c r="K247" s="420" t="str">
        <f t="shared" ref="K247:K249" si="245">IFERROR(AVERAGE(R247,W247,AB247,AG247,AL247,AQ247,AV247),"")</f>
        <v/>
      </c>
      <c r="L247" s="507" t="str">
        <f>IFERROR(AVERAGE(K247:K261),"-")</f>
        <v>-</v>
      </c>
      <c r="M247" s="172" t="str">
        <f>IFERROR(RANK(K247, K$247:K$261),"")</f>
        <v/>
      </c>
      <c r="N247" s="501"/>
      <c r="O247" s="501"/>
      <c r="P247" s="417"/>
      <c r="Q247" s="417"/>
      <c r="R247" s="416" t="str">
        <f>IFERROR(Q247/P247,"")</f>
        <v/>
      </c>
      <c r="S247" s="417" t="str">
        <f>IFERROR(RANK(R247, R$247:R$261),"")</f>
        <v/>
      </c>
      <c r="T247" s="500" t="e">
        <f>AVERAGE(R247:R261)</f>
        <v>#DIV/0!</v>
      </c>
      <c r="U247" s="417"/>
      <c r="V247" s="417"/>
      <c r="W247" s="416" t="str">
        <f>IFERROR(V247/U247,"")</f>
        <v/>
      </c>
      <c r="X247" s="417" t="str">
        <f>IFERROR(RANK(W247, W$247:W$261),"")</f>
        <v/>
      </c>
      <c r="Y247" s="500" t="e">
        <f>AVERAGE(W247:W261)</f>
        <v>#DIV/0!</v>
      </c>
      <c r="Z247" s="417"/>
      <c r="AA247" s="417"/>
      <c r="AB247" s="416" t="str">
        <f>IFERROR(AA247/Z247,"")</f>
        <v/>
      </c>
      <c r="AC247" s="417" t="str">
        <f>IFERROR(RANK(AB247, AB$247:AB$261),"")</f>
        <v/>
      </c>
      <c r="AD247" s="500" t="e">
        <f>AVERAGE(AB247:AB261)</f>
        <v>#DIV/0!</v>
      </c>
      <c r="AE247" s="417"/>
      <c r="AF247" s="417"/>
      <c r="AG247" s="416" t="str">
        <f>IFERROR(AF247/AE247,"")</f>
        <v/>
      </c>
      <c r="AH247" s="417" t="str">
        <f>IFERROR(RANK(AG247, AG$247:AG$261),"")</f>
        <v/>
      </c>
      <c r="AI247" s="500" t="e">
        <f>AVERAGE(AG247:AG261)</f>
        <v>#DIV/0!</v>
      </c>
      <c r="AJ247" s="417"/>
      <c r="AK247" s="417"/>
      <c r="AL247" s="416" t="str">
        <f>IFERROR(AK247/AJ247,"")</f>
        <v/>
      </c>
      <c r="AM247" s="417" t="str">
        <f>IFERROR(RANK(AL247, AL$247:AL$261),"")</f>
        <v/>
      </c>
      <c r="AN247" s="500" t="e">
        <f>AVERAGE(AL247:AL261)</f>
        <v>#DIV/0!</v>
      </c>
      <c r="AO247" s="417"/>
      <c r="AP247" s="417"/>
      <c r="AQ247" s="416" t="str">
        <f>IFERROR(AP247/AO247,"")</f>
        <v/>
      </c>
      <c r="AR247" s="417" t="str">
        <f>IFERROR(RANK(AQ247, AQ$247:AQ$261),"")</f>
        <v/>
      </c>
      <c r="AS247" s="500" t="e">
        <f>AVERAGE(AQ247:AQ261)</f>
        <v>#DIV/0!</v>
      </c>
      <c r="AT247" s="417"/>
      <c r="AU247" s="417"/>
      <c r="AV247" s="416" t="str">
        <f>IFERROR(AU247/AT247,"")</f>
        <v/>
      </c>
      <c r="AW247" s="417" t="str">
        <f>IFERROR(RANK(AV247, AV$247:AV$261),"")</f>
        <v/>
      </c>
      <c r="AX247" s="500" t="e">
        <f>AVERAGE(AV247:AV261)</f>
        <v>#DIV/0!</v>
      </c>
    </row>
    <row r="248" spans="2:50" x14ac:dyDescent="0.2">
      <c r="B248" s="506"/>
      <c r="C248" s="437">
        <v>2</v>
      </c>
      <c r="D248" s="417"/>
      <c r="E248" s="417"/>
      <c r="F248" s="417"/>
      <c r="G248" s="416"/>
      <c r="H248" s="500"/>
      <c r="I248" s="172" t="str">
        <f t="shared" si="243"/>
        <v/>
      </c>
      <c r="J248" s="172" t="str">
        <f t="shared" si="244"/>
        <v/>
      </c>
      <c r="K248" s="420" t="str">
        <f t="shared" si="245"/>
        <v/>
      </c>
      <c r="L248" s="508"/>
      <c r="M248" s="172" t="str">
        <f t="shared" ref="M248:M261" si="246">IFERROR(RANK(K248, K$247:K$261),"")</f>
        <v/>
      </c>
      <c r="N248" s="501"/>
      <c r="O248" s="501"/>
      <c r="P248" s="417"/>
      <c r="Q248" s="417"/>
      <c r="R248" s="416" t="str">
        <f t="shared" ref="R248:R261" si="247">IFERROR(Q248/P248,"")</f>
        <v/>
      </c>
      <c r="S248" s="417" t="str">
        <f t="shared" ref="S248:S261" si="248">IFERROR(RANK(R248, R$247:R$261),"")</f>
        <v/>
      </c>
      <c r="T248" s="500"/>
      <c r="U248" s="417"/>
      <c r="V248" s="417"/>
      <c r="W248" s="416" t="str">
        <f t="shared" ref="W248:W261" si="249">IFERROR(V248/U248,"")</f>
        <v/>
      </c>
      <c r="X248" s="417" t="str">
        <f t="shared" ref="X248:X261" si="250">IFERROR(RANK(W248, W$247:W$261),"")</f>
        <v/>
      </c>
      <c r="Y248" s="500"/>
      <c r="Z248" s="417"/>
      <c r="AA248" s="417"/>
      <c r="AB248" s="416" t="str">
        <f t="shared" ref="AB248:AB261" si="251">IFERROR(AA248/Z248,"")</f>
        <v/>
      </c>
      <c r="AC248" s="417" t="str">
        <f t="shared" ref="AC248:AC261" si="252">IFERROR(RANK(AB248, AB$247:AB$261),"")</f>
        <v/>
      </c>
      <c r="AD248" s="500"/>
      <c r="AE248" s="417"/>
      <c r="AF248" s="417"/>
      <c r="AG248" s="416" t="str">
        <f t="shared" ref="AG248:AG261" si="253">IFERROR(AF248/AE248,"")</f>
        <v/>
      </c>
      <c r="AH248" s="417" t="str">
        <f t="shared" ref="AH248:AH261" si="254">IFERROR(RANK(AG248, AG$247:AG$261),"")</f>
        <v/>
      </c>
      <c r="AI248" s="500"/>
      <c r="AJ248" s="417"/>
      <c r="AK248" s="417"/>
      <c r="AL248" s="416" t="str">
        <f t="shared" ref="AL248:AL261" si="255">IFERROR(AK248/AJ248,"")</f>
        <v/>
      </c>
      <c r="AM248" s="417" t="str">
        <f t="shared" ref="AM248:AM261" si="256">IFERROR(RANK(AL248, AL$247:AL$261),"")</f>
        <v/>
      </c>
      <c r="AN248" s="500"/>
      <c r="AO248" s="417"/>
      <c r="AP248" s="417"/>
      <c r="AQ248" s="416" t="str">
        <f t="shared" ref="AQ248:AQ261" si="257">IFERROR(AP248/AO248,"")</f>
        <v/>
      </c>
      <c r="AR248" s="417" t="str">
        <f t="shared" ref="AR248:AR261" si="258">IFERROR(RANK(AQ248, AQ$247:AQ$261),"")</f>
        <v/>
      </c>
      <c r="AS248" s="500"/>
      <c r="AT248" s="417"/>
      <c r="AU248" s="417"/>
      <c r="AV248" s="416" t="str">
        <f t="shared" ref="AV248:AV261" si="259">IFERROR(AU248/AT248,"")</f>
        <v/>
      </c>
      <c r="AW248" s="417" t="str">
        <f t="shared" ref="AW248:AW261" si="260">IFERROR(RANK(AV248, AV$247:AV$261),"")</f>
        <v/>
      </c>
      <c r="AX248" s="500"/>
    </row>
    <row r="249" spans="2:50" x14ac:dyDescent="0.2">
      <c r="B249" s="506"/>
      <c r="C249" s="437">
        <v>3</v>
      </c>
      <c r="D249" s="417"/>
      <c r="E249" s="417"/>
      <c r="F249" s="417"/>
      <c r="G249" s="416"/>
      <c r="H249" s="500"/>
      <c r="I249" s="172" t="str">
        <f t="shared" si="243"/>
        <v/>
      </c>
      <c r="J249" s="172" t="str">
        <f t="shared" si="244"/>
        <v/>
      </c>
      <c r="K249" s="420" t="str">
        <f t="shared" si="245"/>
        <v/>
      </c>
      <c r="L249" s="508"/>
      <c r="M249" s="172" t="str">
        <f t="shared" si="246"/>
        <v/>
      </c>
      <c r="N249" s="501"/>
      <c r="O249" s="501"/>
      <c r="P249" s="417"/>
      <c r="Q249" s="417"/>
      <c r="R249" s="416" t="str">
        <f t="shared" si="247"/>
        <v/>
      </c>
      <c r="S249" s="417" t="str">
        <f t="shared" si="248"/>
        <v/>
      </c>
      <c r="T249" s="500"/>
      <c r="U249" s="417"/>
      <c r="V249" s="417"/>
      <c r="W249" s="416" t="str">
        <f t="shared" si="249"/>
        <v/>
      </c>
      <c r="X249" s="417" t="str">
        <f t="shared" si="250"/>
        <v/>
      </c>
      <c r="Y249" s="500"/>
      <c r="Z249" s="417"/>
      <c r="AA249" s="417"/>
      <c r="AB249" s="416" t="str">
        <f t="shared" si="251"/>
        <v/>
      </c>
      <c r="AC249" s="417" t="str">
        <f t="shared" si="252"/>
        <v/>
      </c>
      <c r="AD249" s="500"/>
      <c r="AE249" s="417"/>
      <c r="AF249" s="417"/>
      <c r="AG249" s="416" t="str">
        <f t="shared" si="253"/>
        <v/>
      </c>
      <c r="AH249" s="417" t="str">
        <f t="shared" si="254"/>
        <v/>
      </c>
      <c r="AI249" s="500"/>
      <c r="AJ249" s="417"/>
      <c r="AK249" s="417"/>
      <c r="AL249" s="416" t="str">
        <f t="shared" si="255"/>
        <v/>
      </c>
      <c r="AM249" s="417" t="str">
        <f t="shared" si="256"/>
        <v/>
      </c>
      <c r="AN249" s="500"/>
      <c r="AO249" s="417"/>
      <c r="AP249" s="417"/>
      <c r="AQ249" s="416" t="str">
        <f t="shared" si="257"/>
        <v/>
      </c>
      <c r="AR249" s="417" t="str">
        <f t="shared" si="258"/>
        <v/>
      </c>
      <c r="AS249" s="500"/>
      <c r="AT249" s="417"/>
      <c r="AU249" s="417"/>
      <c r="AV249" s="416" t="str">
        <f t="shared" si="259"/>
        <v/>
      </c>
      <c r="AW249" s="417" t="str">
        <f t="shared" si="260"/>
        <v/>
      </c>
      <c r="AX249" s="500"/>
    </row>
    <row r="250" spans="2:50" x14ac:dyDescent="0.2">
      <c r="B250" s="506"/>
      <c r="C250" s="437">
        <v>4</v>
      </c>
      <c r="D250" s="417"/>
      <c r="E250" s="417"/>
      <c r="F250" s="417"/>
      <c r="G250" s="416"/>
      <c r="H250" s="500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20" t="str">
        <f>IFERROR(AVERAGE(R250,W250,AB250,AG250,AL250,AQ250,AV250),"")</f>
        <v/>
      </c>
      <c r="L250" s="508"/>
      <c r="M250" s="172" t="str">
        <f t="shared" si="246"/>
        <v/>
      </c>
      <c r="N250" s="501"/>
      <c r="O250" s="501"/>
      <c r="P250" s="417"/>
      <c r="Q250" s="417"/>
      <c r="R250" s="416" t="str">
        <f t="shared" si="247"/>
        <v/>
      </c>
      <c r="S250" s="417" t="str">
        <f t="shared" si="248"/>
        <v/>
      </c>
      <c r="T250" s="500"/>
      <c r="U250" s="417"/>
      <c r="V250" s="417"/>
      <c r="W250" s="416" t="str">
        <f t="shared" si="249"/>
        <v/>
      </c>
      <c r="X250" s="417" t="str">
        <f t="shared" si="250"/>
        <v/>
      </c>
      <c r="Y250" s="500"/>
      <c r="Z250" s="417"/>
      <c r="AA250" s="417"/>
      <c r="AB250" s="416" t="str">
        <f t="shared" si="251"/>
        <v/>
      </c>
      <c r="AC250" s="417" t="str">
        <f t="shared" si="252"/>
        <v/>
      </c>
      <c r="AD250" s="500"/>
      <c r="AE250" s="417"/>
      <c r="AF250" s="417"/>
      <c r="AG250" s="416" t="str">
        <f t="shared" si="253"/>
        <v/>
      </c>
      <c r="AH250" s="417" t="str">
        <f t="shared" si="254"/>
        <v/>
      </c>
      <c r="AI250" s="500"/>
      <c r="AJ250" s="417"/>
      <c r="AK250" s="417"/>
      <c r="AL250" s="416" t="str">
        <f t="shared" si="255"/>
        <v/>
      </c>
      <c r="AM250" s="417" t="str">
        <f t="shared" si="256"/>
        <v/>
      </c>
      <c r="AN250" s="500"/>
      <c r="AO250" s="417"/>
      <c r="AP250" s="417"/>
      <c r="AQ250" s="416" t="str">
        <f t="shared" si="257"/>
        <v/>
      </c>
      <c r="AR250" s="417" t="str">
        <f t="shared" si="258"/>
        <v/>
      </c>
      <c r="AS250" s="500"/>
      <c r="AT250" s="417"/>
      <c r="AU250" s="417"/>
      <c r="AV250" s="416" t="str">
        <f t="shared" si="259"/>
        <v/>
      </c>
      <c r="AW250" s="417" t="str">
        <f t="shared" si="260"/>
        <v/>
      </c>
      <c r="AX250" s="500"/>
    </row>
    <row r="251" spans="2:50" x14ac:dyDescent="0.2">
      <c r="B251" s="506"/>
      <c r="C251" s="437">
        <v>5</v>
      </c>
      <c r="D251" s="417"/>
      <c r="E251" s="417"/>
      <c r="F251" s="417"/>
      <c r="G251" s="416"/>
      <c r="H251" s="500"/>
      <c r="I251" s="172" t="str">
        <f t="shared" ref="I251:I261" si="261">IFERROR(AVERAGE(P251,U251,Z251,AE251,AJ251,AO251,AT251),"")</f>
        <v/>
      </c>
      <c r="J251" s="172" t="str">
        <f t="shared" ref="J251:J261" si="262">IFERROR(AVERAGE(Q251,V251,AA251,AF251,AK251,AP251,AU251),"")</f>
        <v/>
      </c>
      <c r="K251" s="420" t="str">
        <f t="shared" ref="K251:K261" si="263">IFERROR(AVERAGE(R251,W251,AB251,AG251,AL251,AQ251,AV251),"")</f>
        <v/>
      </c>
      <c r="L251" s="508"/>
      <c r="M251" s="172" t="str">
        <f t="shared" si="246"/>
        <v/>
      </c>
      <c r="N251" s="501"/>
      <c r="O251" s="501"/>
      <c r="P251" s="417"/>
      <c r="Q251" s="417"/>
      <c r="R251" s="416" t="str">
        <f t="shared" si="247"/>
        <v/>
      </c>
      <c r="S251" s="417" t="str">
        <f t="shared" si="248"/>
        <v/>
      </c>
      <c r="T251" s="500"/>
      <c r="U251" s="417"/>
      <c r="V251" s="417"/>
      <c r="W251" s="416" t="str">
        <f t="shared" si="249"/>
        <v/>
      </c>
      <c r="X251" s="417" t="str">
        <f t="shared" si="250"/>
        <v/>
      </c>
      <c r="Y251" s="500"/>
      <c r="Z251" s="417"/>
      <c r="AA251" s="417"/>
      <c r="AB251" s="416" t="str">
        <f t="shared" si="251"/>
        <v/>
      </c>
      <c r="AC251" s="417" t="str">
        <f t="shared" si="252"/>
        <v/>
      </c>
      <c r="AD251" s="500"/>
      <c r="AE251" s="417"/>
      <c r="AF251" s="417"/>
      <c r="AG251" s="416" t="str">
        <f t="shared" si="253"/>
        <v/>
      </c>
      <c r="AH251" s="417" t="str">
        <f t="shared" si="254"/>
        <v/>
      </c>
      <c r="AI251" s="500"/>
      <c r="AJ251" s="417"/>
      <c r="AK251" s="417"/>
      <c r="AL251" s="416" t="str">
        <f t="shared" si="255"/>
        <v/>
      </c>
      <c r="AM251" s="417" t="str">
        <f t="shared" si="256"/>
        <v/>
      </c>
      <c r="AN251" s="500"/>
      <c r="AO251" s="417"/>
      <c r="AP251" s="417"/>
      <c r="AQ251" s="416" t="str">
        <f t="shared" si="257"/>
        <v/>
      </c>
      <c r="AR251" s="417" t="str">
        <f t="shared" si="258"/>
        <v/>
      </c>
      <c r="AS251" s="500"/>
      <c r="AT251" s="417"/>
      <c r="AU251" s="417"/>
      <c r="AV251" s="416" t="str">
        <f t="shared" si="259"/>
        <v/>
      </c>
      <c r="AW251" s="417" t="str">
        <f t="shared" si="260"/>
        <v/>
      </c>
      <c r="AX251" s="500"/>
    </row>
    <row r="252" spans="2:50" x14ac:dyDescent="0.2">
      <c r="B252" s="506"/>
      <c r="C252" s="437">
        <v>6</v>
      </c>
      <c r="D252" s="417"/>
      <c r="E252" s="417"/>
      <c r="F252" s="417"/>
      <c r="G252" s="416"/>
      <c r="H252" s="500"/>
      <c r="I252" s="172" t="str">
        <f t="shared" si="261"/>
        <v/>
      </c>
      <c r="J252" s="172" t="str">
        <f t="shared" si="262"/>
        <v/>
      </c>
      <c r="K252" s="420" t="str">
        <f t="shared" si="263"/>
        <v/>
      </c>
      <c r="L252" s="508"/>
      <c r="M252" s="172" t="str">
        <f t="shared" si="246"/>
        <v/>
      </c>
      <c r="N252" s="501"/>
      <c r="O252" s="501"/>
      <c r="P252" s="417"/>
      <c r="Q252" s="417"/>
      <c r="R252" s="416" t="str">
        <f t="shared" si="247"/>
        <v/>
      </c>
      <c r="S252" s="417" t="str">
        <f t="shared" si="248"/>
        <v/>
      </c>
      <c r="T252" s="500"/>
      <c r="U252" s="417"/>
      <c r="V252" s="417"/>
      <c r="W252" s="416" t="str">
        <f t="shared" si="249"/>
        <v/>
      </c>
      <c r="X252" s="417" t="str">
        <f t="shared" si="250"/>
        <v/>
      </c>
      <c r="Y252" s="500"/>
      <c r="Z252" s="417"/>
      <c r="AA252" s="417"/>
      <c r="AB252" s="416" t="str">
        <f t="shared" si="251"/>
        <v/>
      </c>
      <c r="AC252" s="417" t="str">
        <f t="shared" si="252"/>
        <v/>
      </c>
      <c r="AD252" s="500"/>
      <c r="AE252" s="417"/>
      <c r="AF252" s="417"/>
      <c r="AG252" s="416" t="str">
        <f t="shared" si="253"/>
        <v/>
      </c>
      <c r="AH252" s="417" t="str">
        <f t="shared" si="254"/>
        <v/>
      </c>
      <c r="AI252" s="500"/>
      <c r="AJ252" s="417"/>
      <c r="AK252" s="417"/>
      <c r="AL252" s="416" t="str">
        <f t="shared" si="255"/>
        <v/>
      </c>
      <c r="AM252" s="417" t="str">
        <f t="shared" si="256"/>
        <v/>
      </c>
      <c r="AN252" s="500"/>
      <c r="AO252" s="417"/>
      <c r="AP252" s="417"/>
      <c r="AQ252" s="416" t="str">
        <f t="shared" si="257"/>
        <v/>
      </c>
      <c r="AR252" s="417" t="str">
        <f t="shared" si="258"/>
        <v/>
      </c>
      <c r="AS252" s="500"/>
      <c r="AT252" s="417"/>
      <c r="AU252" s="417"/>
      <c r="AV252" s="416" t="str">
        <f t="shared" si="259"/>
        <v/>
      </c>
      <c r="AW252" s="417" t="str">
        <f t="shared" si="260"/>
        <v/>
      </c>
      <c r="AX252" s="500"/>
    </row>
    <row r="253" spans="2:50" x14ac:dyDescent="0.2">
      <c r="B253" s="506"/>
      <c r="C253" s="437">
        <v>7</v>
      </c>
      <c r="D253" s="417"/>
      <c r="E253" s="417"/>
      <c r="F253" s="417"/>
      <c r="G253" s="416"/>
      <c r="H253" s="500"/>
      <c r="I253" s="172" t="str">
        <f t="shared" si="261"/>
        <v/>
      </c>
      <c r="J253" s="172" t="str">
        <f t="shared" si="262"/>
        <v/>
      </c>
      <c r="K253" s="420" t="str">
        <f t="shared" si="263"/>
        <v/>
      </c>
      <c r="L253" s="508"/>
      <c r="M253" s="172" t="str">
        <f t="shared" si="246"/>
        <v/>
      </c>
      <c r="N253" s="501"/>
      <c r="O253" s="501"/>
      <c r="P253" s="417"/>
      <c r="Q253" s="417"/>
      <c r="R253" s="416" t="str">
        <f t="shared" si="247"/>
        <v/>
      </c>
      <c r="S253" s="417" t="str">
        <f t="shared" si="248"/>
        <v/>
      </c>
      <c r="T253" s="500"/>
      <c r="U253" s="417"/>
      <c r="V253" s="417"/>
      <c r="W253" s="416" t="str">
        <f t="shared" si="249"/>
        <v/>
      </c>
      <c r="X253" s="417" t="str">
        <f t="shared" si="250"/>
        <v/>
      </c>
      <c r="Y253" s="500"/>
      <c r="Z253" s="417"/>
      <c r="AA253" s="417"/>
      <c r="AB253" s="416" t="str">
        <f t="shared" si="251"/>
        <v/>
      </c>
      <c r="AC253" s="417" t="str">
        <f t="shared" si="252"/>
        <v/>
      </c>
      <c r="AD253" s="500"/>
      <c r="AE253" s="417"/>
      <c r="AF253" s="417"/>
      <c r="AG253" s="416" t="str">
        <f t="shared" si="253"/>
        <v/>
      </c>
      <c r="AH253" s="417" t="str">
        <f t="shared" si="254"/>
        <v/>
      </c>
      <c r="AI253" s="500"/>
      <c r="AJ253" s="417"/>
      <c r="AK253" s="417"/>
      <c r="AL253" s="416" t="str">
        <f t="shared" si="255"/>
        <v/>
      </c>
      <c r="AM253" s="417" t="str">
        <f t="shared" si="256"/>
        <v/>
      </c>
      <c r="AN253" s="500"/>
      <c r="AO253" s="417"/>
      <c r="AP253" s="417"/>
      <c r="AQ253" s="416" t="str">
        <f t="shared" si="257"/>
        <v/>
      </c>
      <c r="AR253" s="417" t="str">
        <f t="shared" si="258"/>
        <v/>
      </c>
      <c r="AS253" s="500"/>
      <c r="AT253" s="417"/>
      <c r="AU253" s="417"/>
      <c r="AV253" s="416" t="str">
        <f t="shared" si="259"/>
        <v/>
      </c>
      <c r="AW253" s="417" t="str">
        <f t="shared" si="260"/>
        <v/>
      </c>
      <c r="AX253" s="500"/>
    </row>
    <row r="254" spans="2:50" x14ac:dyDescent="0.2">
      <c r="B254" s="506"/>
      <c r="C254" s="437">
        <v>8</v>
      </c>
      <c r="D254" s="417"/>
      <c r="E254" s="417"/>
      <c r="F254" s="417"/>
      <c r="G254" s="416"/>
      <c r="H254" s="500"/>
      <c r="I254" s="172" t="str">
        <f t="shared" si="261"/>
        <v/>
      </c>
      <c r="J254" s="172" t="str">
        <f t="shared" si="262"/>
        <v/>
      </c>
      <c r="K254" s="420" t="str">
        <f t="shared" si="263"/>
        <v/>
      </c>
      <c r="L254" s="508"/>
      <c r="M254" s="172" t="str">
        <f t="shared" si="246"/>
        <v/>
      </c>
      <c r="N254" s="501"/>
      <c r="O254" s="501"/>
      <c r="P254" s="417"/>
      <c r="Q254" s="417"/>
      <c r="R254" s="416" t="str">
        <f t="shared" si="247"/>
        <v/>
      </c>
      <c r="S254" s="417" t="str">
        <f t="shared" si="248"/>
        <v/>
      </c>
      <c r="T254" s="500"/>
      <c r="U254" s="417"/>
      <c r="V254" s="417"/>
      <c r="W254" s="416" t="str">
        <f t="shared" si="249"/>
        <v/>
      </c>
      <c r="X254" s="417" t="str">
        <f t="shared" si="250"/>
        <v/>
      </c>
      <c r="Y254" s="500"/>
      <c r="Z254" s="417"/>
      <c r="AA254" s="417"/>
      <c r="AB254" s="416" t="str">
        <f t="shared" si="251"/>
        <v/>
      </c>
      <c r="AC254" s="417" t="str">
        <f t="shared" si="252"/>
        <v/>
      </c>
      <c r="AD254" s="500"/>
      <c r="AE254" s="417"/>
      <c r="AF254" s="417"/>
      <c r="AG254" s="416" t="str">
        <f t="shared" si="253"/>
        <v/>
      </c>
      <c r="AH254" s="417" t="str">
        <f t="shared" si="254"/>
        <v/>
      </c>
      <c r="AI254" s="500"/>
      <c r="AJ254" s="417"/>
      <c r="AK254" s="417"/>
      <c r="AL254" s="416" t="str">
        <f t="shared" si="255"/>
        <v/>
      </c>
      <c r="AM254" s="417" t="str">
        <f t="shared" si="256"/>
        <v/>
      </c>
      <c r="AN254" s="500"/>
      <c r="AO254" s="417"/>
      <c r="AP254" s="417"/>
      <c r="AQ254" s="416" t="str">
        <f t="shared" si="257"/>
        <v/>
      </c>
      <c r="AR254" s="417" t="str">
        <f t="shared" si="258"/>
        <v/>
      </c>
      <c r="AS254" s="500"/>
      <c r="AT254" s="417"/>
      <c r="AU254" s="417"/>
      <c r="AV254" s="416" t="str">
        <f t="shared" si="259"/>
        <v/>
      </c>
      <c r="AW254" s="417" t="str">
        <f t="shared" si="260"/>
        <v/>
      </c>
      <c r="AX254" s="500"/>
    </row>
    <row r="255" spans="2:50" x14ac:dyDescent="0.2">
      <c r="B255" s="506"/>
      <c r="C255" s="437">
        <v>9</v>
      </c>
      <c r="D255" s="417"/>
      <c r="E255" s="417"/>
      <c r="F255" s="417"/>
      <c r="G255" s="416"/>
      <c r="H255" s="500"/>
      <c r="I255" s="172" t="str">
        <f t="shared" si="261"/>
        <v/>
      </c>
      <c r="J255" s="172" t="str">
        <f t="shared" si="262"/>
        <v/>
      </c>
      <c r="K255" s="420" t="str">
        <f t="shared" si="263"/>
        <v/>
      </c>
      <c r="L255" s="508"/>
      <c r="M255" s="172" t="str">
        <f t="shared" si="246"/>
        <v/>
      </c>
      <c r="N255" s="501"/>
      <c r="O255" s="501"/>
      <c r="P255" s="417"/>
      <c r="Q255" s="417"/>
      <c r="R255" s="416" t="str">
        <f t="shared" si="247"/>
        <v/>
      </c>
      <c r="S255" s="417" t="str">
        <f t="shared" si="248"/>
        <v/>
      </c>
      <c r="T255" s="500"/>
      <c r="U255" s="417"/>
      <c r="V255" s="417"/>
      <c r="W255" s="416" t="str">
        <f t="shared" si="249"/>
        <v/>
      </c>
      <c r="X255" s="417" t="str">
        <f t="shared" si="250"/>
        <v/>
      </c>
      <c r="Y255" s="500"/>
      <c r="Z255" s="417"/>
      <c r="AA255" s="417"/>
      <c r="AB255" s="416" t="str">
        <f t="shared" si="251"/>
        <v/>
      </c>
      <c r="AC255" s="417" t="str">
        <f t="shared" si="252"/>
        <v/>
      </c>
      <c r="AD255" s="500"/>
      <c r="AE255" s="417"/>
      <c r="AF255" s="417"/>
      <c r="AG255" s="416" t="str">
        <f t="shared" si="253"/>
        <v/>
      </c>
      <c r="AH255" s="417" t="str">
        <f t="shared" si="254"/>
        <v/>
      </c>
      <c r="AI255" s="500"/>
      <c r="AJ255" s="417"/>
      <c r="AK255" s="417"/>
      <c r="AL255" s="416" t="str">
        <f t="shared" si="255"/>
        <v/>
      </c>
      <c r="AM255" s="417" t="str">
        <f t="shared" si="256"/>
        <v/>
      </c>
      <c r="AN255" s="500"/>
      <c r="AO255" s="417"/>
      <c r="AP255" s="417"/>
      <c r="AQ255" s="416" t="str">
        <f t="shared" si="257"/>
        <v/>
      </c>
      <c r="AR255" s="417" t="str">
        <f t="shared" si="258"/>
        <v/>
      </c>
      <c r="AS255" s="500"/>
      <c r="AT255" s="417"/>
      <c r="AU255" s="417"/>
      <c r="AV255" s="416" t="str">
        <f t="shared" si="259"/>
        <v/>
      </c>
      <c r="AW255" s="417" t="str">
        <f t="shared" si="260"/>
        <v/>
      </c>
      <c r="AX255" s="500"/>
    </row>
    <row r="256" spans="2:50" x14ac:dyDescent="0.2">
      <c r="B256" s="506"/>
      <c r="C256" s="437">
        <v>10</v>
      </c>
      <c r="D256" s="417"/>
      <c r="E256" s="417"/>
      <c r="F256" s="417"/>
      <c r="G256" s="416"/>
      <c r="H256" s="500"/>
      <c r="I256" s="172" t="str">
        <f t="shared" si="261"/>
        <v/>
      </c>
      <c r="J256" s="172" t="str">
        <f t="shared" si="262"/>
        <v/>
      </c>
      <c r="K256" s="420" t="str">
        <f t="shared" si="263"/>
        <v/>
      </c>
      <c r="L256" s="508"/>
      <c r="M256" s="172" t="str">
        <f t="shared" si="246"/>
        <v/>
      </c>
      <c r="N256" s="501"/>
      <c r="O256" s="501"/>
      <c r="P256" s="417"/>
      <c r="Q256" s="417"/>
      <c r="R256" s="416" t="str">
        <f t="shared" si="247"/>
        <v/>
      </c>
      <c r="S256" s="417" t="str">
        <f t="shared" si="248"/>
        <v/>
      </c>
      <c r="T256" s="500"/>
      <c r="U256" s="417"/>
      <c r="V256" s="417"/>
      <c r="W256" s="416" t="str">
        <f t="shared" si="249"/>
        <v/>
      </c>
      <c r="X256" s="417" t="str">
        <f t="shared" si="250"/>
        <v/>
      </c>
      <c r="Y256" s="500"/>
      <c r="Z256" s="417"/>
      <c r="AA256" s="417"/>
      <c r="AB256" s="416" t="str">
        <f t="shared" si="251"/>
        <v/>
      </c>
      <c r="AC256" s="417" t="str">
        <f t="shared" si="252"/>
        <v/>
      </c>
      <c r="AD256" s="500"/>
      <c r="AE256" s="417"/>
      <c r="AF256" s="417"/>
      <c r="AG256" s="416" t="str">
        <f t="shared" si="253"/>
        <v/>
      </c>
      <c r="AH256" s="417" t="str">
        <f t="shared" si="254"/>
        <v/>
      </c>
      <c r="AI256" s="500"/>
      <c r="AJ256" s="417"/>
      <c r="AK256" s="417"/>
      <c r="AL256" s="416" t="str">
        <f t="shared" si="255"/>
        <v/>
      </c>
      <c r="AM256" s="417" t="str">
        <f t="shared" si="256"/>
        <v/>
      </c>
      <c r="AN256" s="500"/>
      <c r="AO256" s="417"/>
      <c r="AP256" s="417"/>
      <c r="AQ256" s="416" t="str">
        <f t="shared" si="257"/>
        <v/>
      </c>
      <c r="AR256" s="417" t="str">
        <f t="shared" si="258"/>
        <v/>
      </c>
      <c r="AS256" s="500"/>
      <c r="AT256" s="417"/>
      <c r="AU256" s="417"/>
      <c r="AV256" s="416" t="str">
        <f t="shared" si="259"/>
        <v/>
      </c>
      <c r="AW256" s="417" t="str">
        <f t="shared" si="260"/>
        <v/>
      </c>
      <c r="AX256" s="500"/>
    </row>
    <row r="257" spans="2:50" x14ac:dyDescent="0.2">
      <c r="B257" s="506"/>
      <c r="C257" s="437">
        <v>11</v>
      </c>
      <c r="D257" s="417"/>
      <c r="E257" s="417"/>
      <c r="F257" s="417"/>
      <c r="G257" s="416"/>
      <c r="H257" s="500"/>
      <c r="I257" s="172" t="str">
        <f t="shared" si="261"/>
        <v/>
      </c>
      <c r="J257" s="172" t="str">
        <f t="shared" si="262"/>
        <v/>
      </c>
      <c r="K257" s="420" t="str">
        <f t="shared" si="263"/>
        <v/>
      </c>
      <c r="L257" s="508"/>
      <c r="M257" s="172" t="str">
        <f t="shared" si="246"/>
        <v/>
      </c>
      <c r="N257" s="501"/>
      <c r="O257" s="501"/>
      <c r="P257" s="417"/>
      <c r="Q257" s="417"/>
      <c r="R257" s="416" t="str">
        <f t="shared" si="247"/>
        <v/>
      </c>
      <c r="S257" s="417" t="str">
        <f t="shared" si="248"/>
        <v/>
      </c>
      <c r="T257" s="500"/>
      <c r="U257" s="417"/>
      <c r="V257" s="417"/>
      <c r="W257" s="416" t="str">
        <f t="shared" si="249"/>
        <v/>
      </c>
      <c r="X257" s="417" t="str">
        <f t="shared" si="250"/>
        <v/>
      </c>
      <c r="Y257" s="500"/>
      <c r="Z257" s="417"/>
      <c r="AA257" s="417"/>
      <c r="AB257" s="416" t="str">
        <f t="shared" si="251"/>
        <v/>
      </c>
      <c r="AC257" s="417" t="str">
        <f t="shared" si="252"/>
        <v/>
      </c>
      <c r="AD257" s="500"/>
      <c r="AE257" s="417"/>
      <c r="AF257" s="417"/>
      <c r="AG257" s="416" t="str">
        <f t="shared" si="253"/>
        <v/>
      </c>
      <c r="AH257" s="417" t="str">
        <f t="shared" si="254"/>
        <v/>
      </c>
      <c r="AI257" s="500"/>
      <c r="AJ257" s="417"/>
      <c r="AK257" s="417"/>
      <c r="AL257" s="416" t="str">
        <f t="shared" si="255"/>
        <v/>
      </c>
      <c r="AM257" s="417" t="str">
        <f t="shared" si="256"/>
        <v/>
      </c>
      <c r="AN257" s="500"/>
      <c r="AO257" s="417"/>
      <c r="AP257" s="417"/>
      <c r="AQ257" s="416" t="str">
        <f t="shared" si="257"/>
        <v/>
      </c>
      <c r="AR257" s="417" t="str">
        <f t="shared" si="258"/>
        <v/>
      </c>
      <c r="AS257" s="500"/>
      <c r="AT257" s="417"/>
      <c r="AU257" s="417"/>
      <c r="AV257" s="416" t="str">
        <f t="shared" si="259"/>
        <v/>
      </c>
      <c r="AW257" s="417" t="str">
        <f t="shared" si="260"/>
        <v/>
      </c>
      <c r="AX257" s="500"/>
    </row>
    <row r="258" spans="2:50" x14ac:dyDescent="0.2">
      <c r="B258" s="506"/>
      <c r="C258" s="437">
        <v>12</v>
      </c>
      <c r="D258" s="417"/>
      <c r="E258" s="417"/>
      <c r="F258" s="417"/>
      <c r="G258" s="416"/>
      <c r="H258" s="500"/>
      <c r="I258" s="172" t="str">
        <f t="shared" si="261"/>
        <v/>
      </c>
      <c r="J258" s="172" t="str">
        <f t="shared" si="262"/>
        <v/>
      </c>
      <c r="K258" s="420" t="str">
        <f t="shared" si="263"/>
        <v/>
      </c>
      <c r="L258" s="508"/>
      <c r="M258" s="172" t="str">
        <f t="shared" si="246"/>
        <v/>
      </c>
      <c r="N258" s="501"/>
      <c r="O258" s="501"/>
      <c r="P258" s="417"/>
      <c r="Q258" s="417"/>
      <c r="R258" s="416" t="str">
        <f t="shared" si="247"/>
        <v/>
      </c>
      <c r="S258" s="417" t="str">
        <f t="shared" si="248"/>
        <v/>
      </c>
      <c r="T258" s="500"/>
      <c r="U258" s="417"/>
      <c r="V258" s="417"/>
      <c r="W258" s="416" t="str">
        <f t="shared" si="249"/>
        <v/>
      </c>
      <c r="X258" s="417" t="str">
        <f t="shared" si="250"/>
        <v/>
      </c>
      <c r="Y258" s="500"/>
      <c r="Z258" s="417"/>
      <c r="AA258" s="417"/>
      <c r="AB258" s="416" t="str">
        <f t="shared" si="251"/>
        <v/>
      </c>
      <c r="AC258" s="417" t="str">
        <f t="shared" si="252"/>
        <v/>
      </c>
      <c r="AD258" s="500"/>
      <c r="AE258" s="417"/>
      <c r="AF258" s="417"/>
      <c r="AG258" s="416" t="str">
        <f t="shared" si="253"/>
        <v/>
      </c>
      <c r="AH258" s="417" t="str">
        <f t="shared" si="254"/>
        <v/>
      </c>
      <c r="AI258" s="500"/>
      <c r="AJ258" s="417"/>
      <c r="AK258" s="417"/>
      <c r="AL258" s="416" t="str">
        <f t="shared" si="255"/>
        <v/>
      </c>
      <c r="AM258" s="417" t="str">
        <f t="shared" si="256"/>
        <v/>
      </c>
      <c r="AN258" s="500"/>
      <c r="AO258" s="417"/>
      <c r="AP258" s="417"/>
      <c r="AQ258" s="416" t="str">
        <f t="shared" si="257"/>
        <v/>
      </c>
      <c r="AR258" s="417" t="str">
        <f t="shared" si="258"/>
        <v/>
      </c>
      <c r="AS258" s="500"/>
      <c r="AT258" s="417"/>
      <c r="AU258" s="417"/>
      <c r="AV258" s="416" t="str">
        <f t="shared" si="259"/>
        <v/>
      </c>
      <c r="AW258" s="417" t="str">
        <f t="shared" si="260"/>
        <v/>
      </c>
      <c r="AX258" s="500"/>
    </row>
    <row r="259" spans="2:50" x14ac:dyDescent="0.2">
      <c r="B259" s="506"/>
      <c r="C259" s="437">
        <v>13</v>
      </c>
      <c r="D259" s="417"/>
      <c r="E259" s="417"/>
      <c r="F259" s="417"/>
      <c r="G259" s="416"/>
      <c r="H259" s="500"/>
      <c r="I259" s="172" t="str">
        <f t="shared" si="261"/>
        <v/>
      </c>
      <c r="J259" s="172" t="str">
        <f t="shared" si="262"/>
        <v/>
      </c>
      <c r="K259" s="420" t="str">
        <f t="shared" si="263"/>
        <v/>
      </c>
      <c r="L259" s="508"/>
      <c r="M259" s="172" t="str">
        <f t="shared" si="246"/>
        <v/>
      </c>
      <c r="N259" s="501"/>
      <c r="O259" s="501"/>
      <c r="P259" s="417"/>
      <c r="Q259" s="417"/>
      <c r="R259" s="416" t="str">
        <f t="shared" si="247"/>
        <v/>
      </c>
      <c r="S259" s="417" t="str">
        <f t="shared" si="248"/>
        <v/>
      </c>
      <c r="T259" s="500"/>
      <c r="U259" s="417"/>
      <c r="V259" s="417"/>
      <c r="W259" s="416" t="str">
        <f t="shared" si="249"/>
        <v/>
      </c>
      <c r="X259" s="417" t="str">
        <f t="shared" si="250"/>
        <v/>
      </c>
      <c r="Y259" s="500"/>
      <c r="Z259" s="417"/>
      <c r="AA259" s="417"/>
      <c r="AB259" s="416" t="str">
        <f t="shared" si="251"/>
        <v/>
      </c>
      <c r="AC259" s="417" t="str">
        <f t="shared" si="252"/>
        <v/>
      </c>
      <c r="AD259" s="500"/>
      <c r="AE259" s="417"/>
      <c r="AF259" s="417"/>
      <c r="AG259" s="416" t="str">
        <f t="shared" si="253"/>
        <v/>
      </c>
      <c r="AH259" s="417" t="str">
        <f t="shared" si="254"/>
        <v/>
      </c>
      <c r="AI259" s="500"/>
      <c r="AJ259" s="417"/>
      <c r="AK259" s="417"/>
      <c r="AL259" s="416" t="str">
        <f t="shared" si="255"/>
        <v/>
      </c>
      <c r="AM259" s="417" t="str">
        <f t="shared" si="256"/>
        <v/>
      </c>
      <c r="AN259" s="500"/>
      <c r="AO259" s="417"/>
      <c r="AP259" s="417"/>
      <c r="AQ259" s="416" t="str">
        <f t="shared" si="257"/>
        <v/>
      </c>
      <c r="AR259" s="417" t="str">
        <f t="shared" si="258"/>
        <v/>
      </c>
      <c r="AS259" s="500"/>
      <c r="AT259" s="417"/>
      <c r="AU259" s="417"/>
      <c r="AV259" s="416" t="str">
        <f t="shared" si="259"/>
        <v/>
      </c>
      <c r="AW259" s="417" t="str">
        <f t="shared" si="260"/>
        <v/>
      </c>
      <c r="AX259" s="500"/>
    </row>
    <row r="260" spans="2:50" x14ac:dyDescent="0.2">
      <c r="B260" s="506"/>
      <c r="C260" s="437">
        <v>14</v>
      </c>
      <c r="D260" s="417"/>
      <c r="E260" s="417"/>
      <c r="F260" s="417"/>
      <c r="G260" s="416"/>
      <c r="H260" s="500"/>
      <c r="I260" s="172" t="str">
        <f t="shared" si="261"/>
        <v/>
      </c>
      <c r="J260" s="172" t="str">
        <f t="shared" si="262"/>
        <v/>
      </c>
      <c r="K260" s="420" t="str">
        <f t="shared" si="263"/>
        <v/>
      </c>
      <c r="L260" s="508"/>
      <c r="M260" s="172" t="str">
        <f t="shared" si="246"/>
        <v/>
      </c>
      <c r="N260" s="501"/>
      <c r="O260" s="501"/>
      <c r="P260" s="417"/>
      <c r="Q260" s="417"/>
      <c r="R260" s="416" t="str">
        <f t="shared" si="247"/>
        <v/>
      </c>
      <c r="S260" s="417" t="str">
        <f t="shared" si="248"/>
        <v/>
      </c>
      <c r="T260" s="500"/>
      <c r="U260" s="417"/>
      <c r="V260" s="417"/>
      <c r="W260" s="416" t="str">
        <f t="shared" si="249"/>
        <v/>
      </c>
      <c r="X260" s="417" t="str">
        <f t="shared" si="250"/>
        <v/>
      </c>
      <c r="Y260" s="500"/>
      <c r="Z260" s="417"/>
      <c r="AA260" s="417"/>
      <c r="AB260" s="416" t="str">
        <f t="shared" si="251"/>
        <v/>
      </c>
      <c r="AC260" s="417" t="str">
        <f t="shared" si="252"/>
        <v/>
      </c>
      <c r="AD260" s="500"/>
      <c r="AE260" s="417"/>
      <c r="AF260" s="417"/>
      <c r="AG260" s="416" t="str">
        <f t="shared" si="253"/>
        <v/>
      </c>
      <c r="AH260" s="417" t="str">
        <f t="shared" si="254"/>
        <v/>
      </c>
      <c r="AI260" s="500"/>
      <c r="AJ260" s="417"/>
      <c r="AK260" s="417"/>
      <c r="AL260" s="416" t="str">
        <f t="shared" si="255"/>
        <v/>
      </c>
      <c r="AM260" s="417" t="str">
        <f t="shared" si="256"/>
        <v/>
      </c>
      <c r="AN260" s="500"/>
      <c r="AO260" s="417"/>
      <c r="AP260" s="417"/>
      <c r="AQ260" s="416" t="str">
        <f t="shared" si="257"/>
        <v/>
      </c>
      <c r="AR260" s="417" t="str">
        <f t="shared" si="258"/>
        <v/>
      </c>
      <c r="AS260" s="500"/>
      <c r="AT260" s="417"/>
      <c r="AU260" s="417"/>
      <c r="AV260" s="416" t="str">
        <f t="shared" si="259"/>
        <v/>
      </c>
      <c r="AW260" s="417" t="str">
        <f t="shared" si="260"/>
        <v/>
      </c>
      <c r="AX260" s="500"/>
    </row>
    <row r="261" spans="2:50" x14ac:dyDescent="0.2">
      <c r="B261" s="506"/>
      <c r="C261" s="437">
        <v>15</v>
      </c>
      <c r="D261" s="417"/>
      <c r="E261" s="417"/>
      <c r="F261" s="417"/>
      <c r="G261" s="416"/>
      <c r="H261" s="500"/>
      <c r="I261" s="172" t="str">
        <f t="shared" si="261"/>
        <v/>
      </c>
      <c r="J261" s="172" t="str">
        <f t="shared" si="262"/>
        <v/>
      </c>
      <c r="K261" s="420" t="str">
        <f t="shared" si="263"/>
        <v/>
      </c>
      <c r="L261" s="509"/>
      <c r="M261" s="172" t="str">
        <f t="shared" si="246"/>
        <v/>
      </c>
      <c r="N261" s="501"/>
      <c r="O261" s="501"/>
      <c r="P261" s="417"/>
      <c r="Q261" s="417"/>
      <c r="R261" s="416" t="str">
        <f t="shared" si="247"/>
        <v/>
      </c>
      <c r="S261" s="417" t="str">
        <f t="shared" si="248"/>
        <v/>
      </c>
      <c r="T261" s="500"/>
      <c r="U261" s="417"/>
      <c r="V261" s="417"/>
      <c r="W261" s="416" t="str">
        <f t="shared" si="249"/>
        <v/>
      </c>
      <c r="X261" s="417" t="str">
        <f t="shared" si="250"/>
        <v/>
      </c>
      <c r="Y261" s="500"/>
      <c r="Z261" s="417"/>
      <c r="AA261" s="417"/>
      <c r="AB261" s="416" t="str">
        <f t="shared" si="251"/>
        <v/>
      </c>
      <c r="AC261" s="417" t="str">
        <f t="shared" si="252"/>
        <v/>
      </c>
      <c r="AD261" s="500"/>
      <c r="AE261" s="417"/>
      <c r="AF261" s="417"/>
      <c r="AG261" s="416" t="str">
        <f t="shared" si="253"/>
        <v/>
      </c>
      <c r="AH261" s="417" t="str">
        <f t="shared" si="254"/>
        <v/>
      </c>
      <c r="AI261" s="500"/>
      <c r="AJ261" s="417"/>
      <c r="AK261" s="417"/>
      <c r="AL261" s="416" t="str">
        <f t="shared" si="255"/>
        <v/>
      </c>
      <c r="AM261" s="417" t="str">
        <f t="shared" si="256"/>
        <v/>
      </c>
      <c r="AN261" s="500"/>
      <c r="AO261" s="417"/>
      <c r="AP261" s="417"/>
      <c r="AQ261" s="416" t="str">
        <f t="shared" si="257"/>
        <v/>
      </c>
      <c r="AR261" s="417" t="str">
        <f t="shared" si="258"/>
        <v/>
      </c>
      <c r="AS261" s="500"/>
      <c r="AT261" s="417"/>
      <c r="AU261" s="417"/>
      <c r="AV261" s="416" t="str">
        <f t="shared" si="259"/>
        <v/>
      </c>
      <c r="AW261" s="417" t="str">
        <f t="shared" si="260"/>
        <v/>
      </c>
      <c r="AX261" s="500"/>
    </row>
    <row r="262" spans="2:50" ht="15.75" x14ac:dyDescent="0.2">
      <c r="B262" s="510" t="s">
        <v>169</v>
      </c>
      <c r="C262" s="511"/>
      <c r="D262" s="511"/>
      <c r="E262" s="511"/>
      <c r="F262" s="511"/>
      <c r="G262" s="511"/>
      <c r="H262" s="512"/>
      <c r="I262" s="207"/>
      <c r="J262" s="207"/>
      <c r="K262" s="207"/>
      <c r="L262" s="207"/>
      <c r="M262" s="207"/>
      <c r="N262" s="501" t="s">
        <v>161</v>
      </c>
      <c r="O262" s="514" t="s">
        <v>106</v>
      </c>
      <c r="P262" s="516">
        <f>AT242+1</f>
        <v>45958</v>
      </c>
      <c r="Q262" s="506"/>
      <c r="R262" s="506"/>
      <c r="S262" s="506"/>
      <c r="T262" s="506"/>
      <c r="U262" s="516">
        <f>P262+1</f>
        <v>45959</v>
      </c>
      <c r="V262" s="506"/>
      <c r="W262" s="506"/>
      <c r="X262" s="506"/>
      <c r="Y262" s="506"/>
      <c r="Z262" s="516">
        <f>U262+1</f>
        <v>45960</v>
      </c>
      <c r="AA262" s="506"/>
      <c r="AB262" s="506"/>
      <c r="AC262" s="506"/>
      <c r="AD262" s="506"/>
      <c r="AE262" s="516">
        <f>Z262+1</f>
        <v>45961</v>
      </c>
      <c r="AF262" s="506"/>
      <c r="AG262" s="506"/>
      <c r="AH262" s="506"/>
      <c r="AI262" s="506"/>
      <c r="AJ262" s="516">
        <f>AE262+1</f>
        <v>45962</v>
      </c>
      <c r="AK262" s="506"/>
      <c r="AL262" s="506"/>
      <c r="AM262" s="506"/>
      <c r="AN262" s="506"/>
      <c r="AO262" s="516">
        <f>AJ262+1</f>
        <v>45963</v>
      </c>
      <c r="AP262" s="506"/>
      <c r="AQ262" s="506"/>
      <c r="AR262" s="506"/>
      <c r="AS262" s="506"/>
      <c r="AT262" s="516">
        <f>AO262+1</f>
        <v>45964</v>
      </c>
      <c r="AU262" s="506"/>
      <c r="AV262" s="506"/>
      <c r="AW262" s="506"/>
      <c r="AX262" s="506"/>
    </row>
    <row r="263" spans="2:50" ht="15.75" x14ac:dyDescent="0.2">
      <c r="B263" s="513"/>
      <c r="C263" s="513"/>
      <c r="D263" s="513"/>
      <c r="E263" s="513"/>
      <c r="F263" s="513"/>
      <c r="G263" s="513"/>
      <c r="H263" s="513"/>
      <c r="I263" s="207"/>
      <c r="J263" s="207"/>
      <c r="K263" s="207"/>
      <c r="L263" s="207"/>
      <c r="M263" s="207"/>
      <c r="N263" s="501"/>
      <c r="O263" s="515"/>
      <c r="P263" s="516" t="s">
        <v>120</v>
      </c>
      <c r="Q263" s="506"/>
      <c r="R263" s="506"/>
      <c r="S263" s="506"/>
      <c r="T263" s="506"/>
      <c r="U263" s="516" t="s">
        <v>114</v>
      </c>
      <c r="V263" s="506"/>
      <c r="W263" s="506"/>
      <c r="X263" s="506"/>
      <c r="Y263" s="506"/>
      <c r="Z263" s="516" t="s">
        <v>115</v>
      </c>
      <c r="AA263" s="506"/>
      <c r="AB263" s="506"/>
      <c r="AC263" s="506"/>
      <c r="AD263" s="506"/>
      <c r="AE263" s="516" t="s">
        <v>116</v>
      </c>
      <c r="AF263" s="506"/>
      <c r="AG263" s="506"/>
      <c r="AH263" s="506"/>
      <c r="AI263" s="506"/>
      <c r="AJ263" s="516" t="s">
        <v>117</v>
      </c>
      <c r="AK263" s="506"/>
      <c r="AL263" s="506"/>
      <c r="AM263" s="506"/>
      <c r="AN263" s="506"/>
      <c r="AO263" s="516" t="s">
        <v>118</v>
      </c>
      <c r="AP263" s="506"/>
      <c r="AQ263" s="506"/>
      <c r="AR263" s="506"/>
      <c r="AS263" s="506"/>
      <c r="AT263" s="516" t="s">
        <v>119</v>
      </c>
      <c r="AU263" s="506"/>
      <c r="AV263" s="506"/>
      <c r="AW263" s="506"/>
      <c r="AX263" s="506"/>
    </row>
    <row r="264" spans="2:50" x14ac:dyDescent="0.2">
      <c r="B264" s="501" t="s">
        <v>157</v>
      </c>
      <c r="C264" s="501" t="s">
        <v>149</v>
      </c>
      <c r="D264" s="501"/>
      <c r="E264" s="501" t="s">
        <v>151</v>
      </c>
      <c r="F264" s="501"/>
      <c r="G264" s="501"/>
      <c r="H264" s="502" t="s">
        <v>158</v>
      </c>
      <c r="I264" s="505" t="s">
        <v>227</v>
      </c>
      <c r="J264" s="505"/>
      <c r="K264" s="505"/>
      <c r="L264" s="505" t="s">
        <v>158</v>
      </c>
      <c r="M264" s="505" t="s">
        <v>170</v>
      </c>
      <c r="N264" s="501"/>
      <c r="O264" s="501" t="s">
        <v>160</v>
      </c>
      <c r="P264" s="497" t="s">
        <v>154</v>
      </c>
      <c r="Q264" s="498"/>
      <c r="R264" s="498"/>
      <c r="S264" s="499"/>
      <c r="T264" s="501" t="s">
        <v>158</v>
      </c>
      <c r="U264" s="497" t="s">
        <v>154</v>
      </c>
      <c r="V264" s="498"/>
      <c r="W264" s="498"/>
      <c r="X264" s="499"/>
      <c r="Y264" s="501" t="s">
        <v>158</v>
      </c>
      <c r="Z264" s="497" t="s">
        <v>154</v>
      </c>
      <c r="AA264" s="498"/>
      <c r="AB264" s="498"/>
      <c r="AC264" s="499"/>
      <c r="AD264" s="501" t="s">
        <v>158</v>
      </c>
      <c r="AE264" s="497" t="s">
        <v>154</v>
      </c>
      <c r="AF264" s="498"/>
      <c r="AG264" s="498"/>
      <c r="AH264" s="499"/>
      <c r="AI264" s="501" t="s">
        <v>158</v>
      </c>
      <c r="AJ264" s="497" t="s">
        <v>154</v>
      </c>
      <c r="AK264" s="498"/>
      <c r="AL264" s="498"/>
      <c r="AM264" s="499"/>
      <c r="AN264" s="501" t="s">
        <v>158</v>
      </c>
      <c r="AO264" s="497" t="s">
        <v>154</v>
      </c>
      <c r="AP264" s="498"/>
      <c r="AQ264" s="498"/>
      <c r="AR264" s="499"/>
      <c r="AS264" s="501" t="s">
        <v>158</v>
      </c>
      <c r="AT264" s="497" t="s">
        <v>154</v>
      </c>
      <c r="AU264" s="498"/>
      <c r="AV264" s="498"/>
      <c r="AW264" s="499"/>
      <c r="AX264" s="501" t="s">
        <v>158</v>
      </c>
    </row>
    <row r="265" spans="2:50" x14ac:dyDescent="0.2">
      <c r="B265" s="501"/>
      <c r="C265" s="501"/>
      <c r="D265" s="501"/>
      <c r="E265" s="501" t="s">
        <v>150</v>
      </c>
      <c r="F265" s="501"/>
      <c r="G265" s="501"/>
      <c r="H265" s="503"/>
      <c r="I265" s="505" t="s">
        <v>150</v>
      </c>
      <c r="J265" s="505"/>
      <c r="K265" s="505"/>
      <c r="L265" s="505"/>
      <c r="M265" s="505"/>
      <c r="N265" s="501"/>
      <c r="O265" s="501"/>
      <c r="P265" s="497" t="s">
        <v>155</v>
      </c>
      <c r="Q265" s="498"/>
      <c r="R265" s="498"/>
      <c r="S265" s="499"/>
      <c r="T265" s="501"/>
      <c r="U265" s="497" t="s">
        <v>155</v>
      </c>
      <c r="V265" s="498"/>
      <c r="W265" s="498"/>
      <c r="X265" s="499"/>
      <c r="Y265" s="501"/>
      <c r="Z265" s="497" t="s">
        <v>155</v>
      </c>
      <c r="AA265" s="498"/>
      <c r="AB265" s="498"/>
      <c r="AC265" s="499"/>
      <c r="AD265" s="501"/>
      <c r="AE265" s="497" t="s">
        <v>155</v>
      </c>
      <c r="AF265" s="498"/>
      <c r="AG265" s="498"/>
      <c r="AH265" s="499"/>
      <c r="AI265" s="501"/>
      <c r="AJ265" s="497" t="s">
        <v>155</v>
      </c>
      <c r="AK265" s="498"/>
      <c r="AL265" s="498"/>
      <c r="AM265" s="499"/>
      <c r="AN265" s="501"/>
      <c r="AO265" s="497" t="s">
        <v>155</v>
      </c>
      <c r="AP265" s="498"/>
      <c r="AQ265" s="498"/>
      <c r="AR265" s="499"/>
      <c r="AS265" s="501"/>
      <c r="AT265" s="497" t="s">
        <v>155</v>
      </c>
      <c r="AU265" s="498"/>
      <c r="AV265" s="498"/>
      <c r="AW265" s="499"/>
      <c r="AX265" s="501"/>
    </row>
    <row r="266" spans="2:50" x14ac:dyDescent="0.2">
      <c r="B266" s="501"/>
      <c r="C266" s="501"/>
      <c r="D266" s="501"/>
      <c r="E266" s="418" t="s">
        <v>152</v>
      </c>
      <c r="F266" s="418" t="s">
        <v>153</v>
      </c>
      <c r="G266" s="418" t="s">
        <v>156</v>
      </c>
      <c r="H266" s="504"/>
      <c r="I266" s="419" t="s">
        <v>152</v>
      </c>
      <c r="J266" s="419" t="s">
        <v>153</v>
      </c>
      <c r="K266" s="419" t="s">
        <v>156</v>
      </c>
      <c r="L266" s="505"/>
      <c r="M266" s="505"/>
      <c r="N266" s="501"/>
      <c r="O266" s="501"/>
      <c r="P266" s="418" t="s">
        <v>152</v>
      </c>
      <c r="Q266" s="418" t="s">
        <v>153</v>
      </c>
      <c r="R266" s="418" t="s">
        <v>156</v>
      </c>
      <c r="S266" s="418" t="s">
        <v>170</v>
      </c>
      <c r="T266" s="501"/>
      <c r="U266" s="418" t="s">
        <v>152</v>
      </c>
      <c r="V266" s="418" t="s">
        <v>153</v>
      </c>
      <c r="W266" s="418" t="s">
        <v>156</v>
      </c>
      <c r="X266" s="418" t="s">
        <v>170</v>
      </c>
      <c r="Y266" s="501"/>
      <c r="Z266" s="418" t="s">
        <v>152</v>
      </c>
      <c r="AA266" s="418" t="s">
        <v>153</v>
      </c>
      <c r="AB266" s="418" t="s">
        <v>156</v>
      </c>
      <c r="AC266" s="418" t="s">
        <v>170</v>
      </c>
      <c r="AD266" s="501"/>
      <c r="AE266" s="418" t="s">
        <v>152</v>
      </c>
      <c r="AF266" s="418" t="s">
        <v>153</v>
      </c>
      <c r="AG266" s="418" t="s">
        <v>156</v>
      </c>
      <c r="AH266" s="418" t="s">
        <v>170</v>
      </c>
      <c r="AI266" s="501"/>
      <c r="AJ266" s="418" t="s">
        <v>152</v>
      </c>
      <c r="AK266" s="418" t="s">
        <v>153</v>
      </c>
      <c r="AL266" s="418" t="s">
        <v>156</v>
      </c>
      <c r="AM266" s="418" t="s">
        <v>170</v>
      </c>
      <c r="AN266" s="501"/>
      <c r="AO266" s="418" t="s">
        <v>152</v>
      </c>
      <c r="AP266" s="418" t="s">
        <v>153</v>
      </c>
      <c r="AQ266" s="418" t="s">
        <v>156</v>
      </c>
      <c r="AR266" s="418" t="s">
        <v>170</v>
      </c>
      <c r="AS266" s="501"/>
      <c r="AT266" s="418" t="s">
        <v>152</v>
      </c>
      <c r="AU266" s="418" t="s">
        <v>153</v>
      </c>
      <c r="AV266" s="418" t="s">
        <v>156</v>
      </c>
      <c r="AW266" s="418" t="s">
        <v>170</v>
      </c>
      <c r="AX266" s="501"/>
    </row>
    <row r="267" spans="2:50" x14ac:dyDescent="0.2">
      <c r="B267" s="501" t="s">
        <v>652</v>
      </c>
      <c r="C267" s="437">
        <v>1</v>
      </c>
      <c r="D267" s="417"/>
      <c r="E267" s="417"/>
      <c r="F267" s="417"/>
      <c r="G267" s="416" t="e">
        <f>F267/E267</f>
        <v>#DIV/0!</v>
      </c>
      <c r="H267" s="500" t="e">
        <f>AVERAGE(G267:G281)</f>
        <v>#DIV/0!</v>
      </c>
      <c r="I267" s="172" t="str">
        <f t="shared" ref="I267:I269" si="264">IFERROR(AVERAGE(P267,U267,Z267,AE267,AJ267,AO267,AT267),"")</f>
        <v/>
      </c>
      <c r="J267" s="172" t="str">
        <f t="shared" ref="J267:J269" si="265">IFERROR(AVERAGE(Q267,V267,AA267,AF267,AK267,AP267,AU267),"")</f>
        <v/>
      </c>
      <c r="K267" s="420" t="str">
        <f t="shared" ref="K267:K269" si="266">IFERROR(AVERAGE(R267,W267,AB267,AG267,AL267,AQ267,AV267),"")</f>
        <v/>
      </c>
      <c r="L267" s="507" t="str">
        <f>IFERROR(AVERAGE(K267:K281),"-")</f>
        <v>-</v>
      </c>
      <c r="M267" s="172" t="str">
        <f>IFERROR(RANK(K267, K$267:K$281),"")</f>
        <v/>
      </c>
      <c r="N267" s="501"/>
      <c r="O267" s="501"/>
      <c r="P267" s="417"/>
      <c r="Q267" s="417"/>
      <c r="R267" s="416" t="str">
        <f>IFERROR(Q267/P267,"")</f>
        <v/>
      </c>
      <c r="S267" s="417" t="str">
        <f>IFERROR(RANK(R267, R$267:R$281),"")</f>
        <v/>
      </c>
      <c r="T267" s="500" t="e">
        <f>AVERAGE(R267:R281)</f>
        <v>#DIV/0!</v>
      </c>
      <c r="U267" s="417"/>
      <c r="V267" s="417"/>
      <c r="W267" s="416" t="str">
        <f>IFERROR(V267/U267,"")</f>
        <v/>
      </c>
      <c r="X267" s="417" t="str">
        <f>IFERROR(RANK(W267, W$267:W$281),"")</f>
        <v/>
      </c>
      <c r="Y267" s="500" t="e">
        <f>AVERAGE(W267:W281)</f>
        <v>#DIV/0!</v>
      </c>
      <c r="Z267" s="417"/>
      <c r="AA267" s="417"/>
      <c r="AB267" s="416" t="str">
        <f>IFERROR(AA267/Z267,"")</f>
        <v/>
      </c>
      <c r="AC267" s="417" t="str">
        <f>IFERROR(RANK(AB267, AB$267:AB$281),"")</f>
        <v/>
      </c>
      <c r="AD267" s="500" t="e">
        <f>AVERAGE(AB267:AB281)</f>
        <v>#DIV/0!</v>
      </c>
      <c r="AE267" s="417"/>
      <c r="AF267" s="417"/>
      <c r="AG267" s="416" t="str">
        <f>IFERROR(AF267/AE267,"")</f>
        <v/>
      </c>
      <c r="AH267" s="417" t="str">
        <f>IFERROR(RANK(AG267, AG$267:AG$281),"")</f>
        <v/>
      </c>
      <c r="AI267" s="500" t="e">
        <f>AVERAGE(AG267:AG281)</f>
        <v>#DIV/0!</v>
      </c>
      <c r="AJ267" s="417"/>
      <c r="AK267" s="417"/>
      <c r="AL267" s="416" t="str">
        <f>IFERROR(AK267/AJ267,"")</f>
        <v/>
      </c>
      <c r="AM267" s="417" t="str">
        <f>IFERROR(RANK(AL267, AL$267:AL$281),"")</f>
        <v/>
      </c>
      <c r="AN267" s="500" t="e">
        <f>AVERAGE(AL267:AL281)</f>
        <v>#DIV/0!</v>
      </c>
      <c r="AO267" s="417"/>
      <c r="AP267" s="417"/>
      <c r="AQ267" s="416" t="str">
        <f>IFERROR(AP267/AO267,"")</f>
        <v/>
      </c>
      <c r="AR267" s="417" t="str">
        <f>IFERROR(RANK(AQ267, AQ$267:AQ$281),"")</f>
        <v/>
      </c>
      <c r="AS267" s="500" t="e">
        <f>AVERAGE(AQ267:AQ281)</f>
        <v>#DIV/0!</v>
      </c>
      <c r="AT267" s="417"/>
      <c r="AU267" s="417"/>
      <c r="AV267" s="416" t="str">
        <f>IFERROR(AU267/AT267,"")</f>
        <v/>
      </c>
      <c r="AW267" s="417" t="str">
        <f>IFERROR(RANK(AV267, AV$267:AV$281),"")</f>
        <v/>
      </c>
      <c r="AX267" s="500" t="e">
        <f>AVERAGE(AV267:AV281)</f>
        <v>#DIV/0!</v>
      </c>
    </row>
    <row r="268" spans="2:50" x14ac:dyDescent="0.2">
      <c r="B268" s="506"/>
      <c r="C268" s="437">
        <v>2</v>
      </c>
      <c r="D268" s="417"/>
      <c r="E268" s="417"/>
      <c r="F268" s="417"/>
      <c r="G268" s="416"/>
      <c r="H268" s="500"/>
      <c r="I268" s="172" t="str">
        <f t="shared" si="264"/>
        <v/>
      </c>
      <c r="J268" s="172" t="str">
        <f t="shared" si="265"/>
        <v/>
      </c>
      <c r="K268" s="420" t="str">
        <f t="shared" si="266"/>
        <v/>
      </c>
      <c r="L268" s="508"/>
      <c r="M268" s="172" t="str">
        <f t="shared" ref="M268:M281" si="267">IFERROR(RANK(K268, K$267:K$281),"")</f>
        <v/>
      </c>
      <c r="N268" s="501"/>
      <c r="O268" s="501"/>
      <c r="P268" s="417"/>
      <c r="Q268" s="417"/>
      <c r="R268" s="416" t="str">
        <f t="shared" ref="R268:R281" si="268">IFERROR(Q268/P268,"")</f>
        <v/>
      </c>
      <c r="S268" s="417" t="str">
        <f t="shared" ref="S268:S281" si="269">IFERROR(RANK(R268, R$267:R$281),"")</f>
        <v/>
      </c>
      <c r="T268" s="500"/>
      <c r="U268" s="417"/>
      <c r="V268" s="417"/>
      <c r="W268" s="416" t="str">
        <f t="shared" ref="W268:W281" si="270">IFERROR(V268/U268,"")</f>
        <v/>
      </c>
      <c r="X268" s="417" t="str">
        <f t="shared" ref="X268:X281" si="271">IFERROR(RANK(W268, W$267:W$281),"")</f>
        <v/>
      </c>
      <c r="Y268" s="500"/>
      <c r="Z268" s="417"/>
      <c r="AA268" s="417"/>
      <c r="AB268" s="416" t="str">
        <f t="shared" ref="AB268:AB281" si="272">IFERROR(AA268/Z268,"")</f>
        <v/>
      </c>
      <c r="AC268" s="417" t="str">
        <f t="shared" ref="AC268:AC281" si="273">IFERROR(RANK(AB268, AB$267:AB$281),"")</f>
        <v/>
      </c>
      <c r="AD268" s="500"/>
      <c r="AE268" s="417"/>
      <c r="AF268" s="417"/>
      <c r="AG268" s="416" t="str">
        <f t="shared" ref="AG268:AG281" si="274">IFERROR(AF268/AE268,"")</f>
        <v/>
      </c>
      <c r="AH268" s="417" t="str">
        <f t="shared" ref="AH268:AH281" si="275">IFERROR(RANK(AG268, AG$267:AG$281),"")</f>
        <v/>
      </c>
      <c r="AI268" s="500"/>
      <c r="AJ268" s="417"/>
      <c r="AK268" s="417"/>
      <c r="AL268" s="416" t="str">
        <f t="shared" ref="AL268:AL281" si="276">IFERROR(AK268/AJ268,"")</f>
        <v/>
      </c>
      <c r="AM268" s="417" t="str">
        <f t="shared" ref="AM268:AM281" si="277">IFERROR(RANK(AL268, AL$267:AL$281),"")</f>
        <v/>
      </c>
      <c r="AN268" s="500"/>
      <c r="AO268" s="417"/>
      <c r="AP268" s="417"/>
      <c r="AQ268" s="416" t="str">
        <f t="shared" ref="AQ268:AQ281" si="278">IFERROR(AP268/AO268,"")</f>
        <v/>
      </c>
      <c r="AR268" s="417" t="str">
        <f t="shared" ref="AR268:AR281" si="279">IFERROR(RANK(AQ268, AQ$267:AQ$281),"")</f>
        <v/>
      </c>
      <c r="AS268" s="500"/>
      <c r="AT268" s="417"/>
      <c r="AU268" s="417"/>
      <c r="AV268" s="416" t="str">
        <f t="shared" ref="AV268:AV281" si="280">IFERROR(AU268/AT268,"")</f>
        <v/>
      </c>
      <c r="AW268" s="417" t="str">
        <f t="shared" ref="AW268:AW281" si="281">IFERROR(RANK(AV268, AV$267:AV$281),"")</f>
        <v/>
      </c>
      <c r="AX268" s="500"/>
    </row>
    <row r="269" spans="2:50" x14ac:dyDescent="0.2">
      <c r="B269" s="506"/>
      <c r="C269" s="437">
        <v>3</v>
      </c>
      <c r="D269" s="417"/>
      <c r="E269" s="417"/>
      <c r="F269" s="417"/>
      <c r="G269" s="416"/>
      <c r="H269" s="500"/>
      <c r="I269" s="172" t="str">
        <f t="shared" si="264"/>
        <v/>
      </c>
      <c r="J269" s="172" t="str">
        <f t="shared" si="265"/>
        <v/>
      </c>
      <c r="K269" s="420" t="str">
        <f t="shared" si="266"/>
        <v/>
      </c>
      <c r="L269" s="508"/>
      <c r="M269" s="172" t="str">
        <f t="shared" si="267"/>
        <v/>
      </c>
      <c r="N269" s="501"/>
      <c r="O269" s="501"/>
      <c r="P269" s="417"/>
      <c r="Q269" s="417"/>
      <c r="R269" s="416" t="str">
        <f t="shared" si="268"/>
        <v/>
      </c>
      <c r="S269" s="417" t="str">
        <f t="shared" si="269"/>
        <v/>
      </c>
      <c r="T269" s="500"/>
      <c r="U269" s="417"/>
      <c r="V269" s="417"/>
      <c r="W269" s="416" t="str">
        <f t="shared" si="270"/>
        <v/>
      </c>
      <c r="X269" s="417" t="str">
        <f t="shared" si="271"/>
        <v/>
      </c>
      <c r="Y269" s="500"/>
      <c r="Z269" s="417"/>
      <c r="AA269" s="417"/>
      <c r="AB269" s="416" t="str">
        <f t="shared" si="272"/>
        <v/>
      </c>
      <c r="AC269" s="417" t="str">
        <f t="shared" si="273"/>
        <v/>
      </c>
      <c r="AD269" s="500"/>
      <c r="AE269" s="417"/>
      <c r="AF269" s="417"/>
      <c r="AG269" s="416" t="str">
        <f t="shared" si="274"/>
        <v/>
      </c>
      <c r="AH269" s="417" t="str">
        <f t="shared" si="275"/>
        <v/>
      </c>
      <c r="AI269" s="500"/>
      <c r="AJ269" s="417"/>
      <c r="AK269" s="417"/>
      <c r="AL269" s="416" t="str">
        <f t="shared" si="276"/>
        <v/>
      </c>
      <c r="AM269" s="417" t="str">
        <f t="shared" si="277"/>
        <v/>
      </c>
      <c r="AN269" s="500"/>
      <c r="AO269" s="417"/>
      <c r="AP269" s="417"/>
      <c r="AQ269" s="416" t="str">
        <f t="shared" si="278"/>
        <v/>
      </c>
      <c r="AR269" s="417" t="str">
        <f t="shared" si="279"/>
        <v/>
      </c>
      <c r="AS269" s="500"/>
      <c r="AT269" s="417"/>
      <c r="AU269" s="417"/>
      <c r="AV269" s="416" t="str">
        <f t="shared" si="280"/>
        <v/>
      </c>
      <c r="AW269" s="417" t="str">
        <f t="shared" si="281"/>
        <v/>
      </c>
      <c r="AX269" s="500"/>
    </row>
    <row r="270" spans="2:50" x14ac:dyDescent="0.2">
      <c r="B270" s="506"/>
      <c r="C270" s="437">
        <v>4</v>
      </c>
      <c r="D270" s="417"/>
      <c r="E270" s="417"/>
      <c r="F270" s="417"/>
      <c r="G270" s="416"/>
      <c r="H270" s="500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20" t="str">
        <f>IFERROR(AVERAGE(R270,W270,AB270,AG270,AL270,AQ270,AV270),"")</f>
        <v/>
      </c>
      <c r="L270" s="508"/>
      <c r="M270" s="172" t="str">
        <f t="shared" si="267"/>
        <v/>
      </c>
      <c r="N270" s="501"/>
      <c r="O270" s="501"/>
      <c r="P270" s="417"/>
      <c r="Q270" s="417"/>
      <c r="R270" s="416" t="str">
        <f t="shared" si="268"/>
        <v/>
      </c>
      <c r="S270" s="417" t="str">
        <f t="shared" si="269"/>
        <v/>
      </c>
      <c r="T270" s="500"/>
      <c r="U270" s="417"/>
      <c r="V270" s="417"/>
      <c r="W270" s="416" t="str">
        <f t="shared" si="270"/>
        <v/>
      </c>
      <c r="X270" s="417" t="str">
        <f t="shared" si="271"/>
        <v/>
      </c>
      <c r="Y270" s="500"/>
      <c r="Z270" s="417"/>
      <c r="AA270" s="417"/>
      <c r="AB270" s="416" t="str">
        <f t="shared" si="272"/>
        <v/>
      </c>
      <c r="AC270" s="417" t="str">
        <f t="shared" si="273"/>
        <v/>
      </c>
      <c r="AD270" s="500"/>
      <c r="AE270" s="417"/>
      <c r="AF270" s="417"/>
      <c r="AG270" s="416" t="str">
        <f t="shared" si="274"/>
        <v/>
      </c>
      <c r="AH270" s="417" t="str">
        <f t="shared" si="275"/>
        <v/>
      </c>
      <c r="AI270" s="500"/>
      <c r="AJ270" s="417"/>
      <c r="AK270" s="417"/>
      <c r="AL270" s="416" t="str">
        <f t="shared" si="276"/>
        <v/>
      </c>
      <c r="AM270" s="417" t="str">
        <f t="shared" si="277"/>
        <v/>
      </c>
      <c r="AN270" s="500"/>
      <c r="AO270" s="417"/>
      <c r="AP270" s="417"/>
      <c r="AQ270" s="416" t="str">
        <f t="shared" si="278"/>
        <v/>
      </c>
      <c r="AR270" s="417" t="str">
        <f t="shared" si="279"/>
        <v/>
      </c>
      <c r="AS270" s="500"/>
      <c r="AT270" s="417"/>
      <c r="AU270" s="417"/>
      <c r="AV270" s="416" t="str">
        <f t="shared" si="280"/>
        <v/>
      </c>
      <c r="AW270" s="417" t="str">
        <f t="shared" si="281"/>
        <v/>
      </c>
      <c r="AX270" s="500"/>
    </row>
    <row r="271" spans="2:50" x14ac:dyDescent="0.2">
      <c r="B271" s="506"/>
      <c r="C271" s="437">
        <v>5</v>
      </c>
      <c r="D271" s="417"/>
      <c r="E271" s="417"/>
      <c r="F271" s="417"/>
      <c r="G271" s="416"/>
      <c r="H271" s="500"/>
      <c r="I271" s="172" t="str">
        <f t="shared" ref="I271:I281" si="282">IFERROR(AVERAGE(P271,U271,Z271,AE271,AJ271,AO271,AT271),"")</f>
        <v/>
      </c>
      <c r="J271" s="172" t="str">
        <f t="shared" ref="J271:J281" si="283">IFERROR(AVERAGE(Q271,V271,AA271,AF271,AK271,AP271,AU271),"")</f>
        <v/>
      </c>
      <c r="K271" s="420" t="str">
        <f t="shared" ref="K271:K281" si="284">IFERROR(AVERAGE(R271,W271,AB271,AG271,AL271,AQ271,AV271),"")</f>
        <v/>
      </c>
      <c r="L271" s="508"/>
      <c r="M271" s="172" t="str">
        <f t="shared" si="267"/>
        <v/>
      </c>
      <c r="N271" s="501"/>
      <c r="O271" s="501"/>
      <c r="P271" s="417"/>
      <c r="Q271" s="417"/>
      <c r="R271" s="416" t="str">
        <f t="shared" si="268"/>
        <v/>
      </c>
      <c r="S271" s="417" t="str">
        <f t="shared" si="269"/>
        <v/>
      </c>
      <c r="T271" s="500"/>
      <c r="U271" s="417"/>
      <c r="V271" s="417"/>
      <c r="W271" s="416" t="str">
        <f t="shared" si="270"/>
        <v/>
      </c>
      <c r="X271" s="417" t="str">
        <f t="shared" si="271"/>
        <v/>
      </c>
      <c r="Y271" s="500"/>
      <c r="Z271" s="417"/>
      <c r="AA271" s="417"/>
      <c r="AB271" s="416" t="str">
        <f t="shared" si="272"/>
        <v/>
      </c>
      <c r="AC271" s="417" t="str">
        <f t="shared" si="273"/>
        <v/>
      </c>
      <c r="AD271" s="500"/>
      <c r="AE271" s="417"/>
      <c r="AF271" s="417"/>
      <c r="AG271" s="416" t="str">
        <f t="shared" si="274"/>
        <v/>
      </c>
      <c r="AH271" s="417" t="str">
        <f t="shared" si="275"/>
        <v/>
      </c>
      <c r="AI271" s="500"/>
      <c r="AJ271" s="417"/>
      <c r="AK271" s="417"/>
      <c r="AL271" s="416" t="str">
        <f t="shared" si="276"/>
        <v/>
      </c>
      <c r="AM271" s="417" t="str">
        <f t="shared" si="277"/>
        <v/>
      </c>
      <c r="AN271" s="500"/>
      <c r="AO271" s="417"/>
      <c r="AP271" s="417"/>
      <c r="AQ271" s="416" t="str">
        <f t="shared" si="278"/>
        <v/>
      </c>
      <c r="AR271" s="417" t="str">
        <f t="shared" si="279"/>
        <v/>
      </c>
      <c r="AS271" s="500"/>
      <c r="AT271" s="417"/>
      <c r="AU271" s="417"/>
      <c r="AV271" s="416" t="str">
        <f t="shared" si="280"/>
        <v/>
      </c>
      <c r="AW271" s="417" t="str">
        <f t="shared" si="281"/>
        <v/>
      </c>
      <c r="AX271" s="500"/>
    </row>
    <row r="272" spans="2:50" x14ac:dyDescent="0.2">
      <c r="B272" s="506"/>
      <c r="C272" s="437">
        <v>6</v>
      </c>
      <c r="D272" s="417"/>
      <c r="E272" s="417"/>
      <c r="F272" s="417"/>
      <c r="G272" s="416"/>
      <c r="H272" s="500"/>
      <c r="I272" s="172" t="str">
        <f t="shared" si="282"/>
        <v/>
      </c>
      <c r="J272" s="172" t="str">
        <f t="shared" si="283"/>
        <v/>
      </c>
      <c r="K272" s="420" t="str">
        <f t="shared" si="284"/>
        <v/>
      </c>
      <c r="L272" s="508"/>
      <c r="M272" s="172" t="str">
        <f t="shared" si="267"/>
        <v/>
      </c>
      <c r="N272" s="501"/>
      <c r="O272" s="501"/>
      <c r="P272" s="417"/>
      <c r="Q272" s="417"/>
      <c r="R272" s="416" t="str">
        <f t="shared" si="268"/>
        <v/>
      </c>
      <c r="S272" s="417" t="str">
        <f t="shared" si="269"/>
        <v/>
      </c>
      <c r="T272" s="500"/>
      <c r="U272" s="417"/>
      <c r="V272" s="417"/>
      <c r="W272" s="416" t="str">
        <f t="shared" si="270"/>
        <v/>
      </c>
      <c r="X272" s="417" t="str">
        <f t="shared" si="271"/>
        <v/>
      </c>
      <c r="Y272" s="500"/>
      <c r="Z272" s="417"/>
      <c r="AA272" s="417"/>
      <c r="AB272" s="416" t="str">
        <f t="shared" si="272"/>
        <v/>
      </c>
      <c r="AC272" s="417" t="str">
        <f t="shared" si="273"/>
        <v/>
      </c>
      <c r="AD272" s="500"/>
      <c r="AE272" s="417"/>
      <c r="AF272" s="417"/>
      <c r="AG272" s="416" t="str">
        <f t="shared" si="274"/>
        <v/>
      </c>
      <c r="AH272" s="417" t="str">
        <f t="shared" si="275"/>
        <v/>
      </c>
      <c r="AI272" s="500"/>
      <c r="AJ272" s="417"/>
      <c r="AK272" s="417"/>
      <c r="AL272" s="416" t="str">
        <f t="shared" si="276"/>
        <v/>
      </c>
      <c r="AM272" s="417" t="str">
        <f t="shared" si="277"/>
        <v/>
      </c>
      <c r="AN272" s="500"/>
      <c r="AO272" s="417"/>
      <c r="AP272" s="417"/>
      <c r="AQ272" s="416" t="str">
        <f t="shared" si="278"/>
        <v/>
      </c>
      <c r="AR272" s="417" t="str">
        <f t="shared" si="279"/>
        <v/>
      </c>
      <c r="AS272" s="500"/>
      <c r="AT272" s="417"/>
      <c r="AU272" s="417"/>
      <c r="AV272" s="416" t="str">
        <f t="shared" si="280"/>
        <v/>
      </c>
      <c r="AW272" s="417" t="str">
        <f t="shared" si="281"/>
        <v/>
      </c>
      <c r="AX272" s="500"/>
    </row>
    <row r="273" spans="2:50" x14ac:dyDescent="0.2">
      <c r="B273" s="506"/>
      <c r="C273" s="437">
        <v>7</v>
      </c>
      <c r="D273" s="417"/>
      <c r="E273" s="417"/>
      <c r="F273" s="417"/>
      <c r="G273" s="416"/>
      <c r="H273" s="500"/>
      <c r="I273" s="172" t="str">
        <f t="shared" si="282"/>
        <v/>
      </c>
      <c r="J273" s="172" t="str">
        <f t="shared" si="283"/>
        <v/>
      </c>
      <c r="K273" s="420" t="str">
        <f t="shared" si="284"/>
        <v/>
      </c>
      <c r="L273" s="508"/>
      <c r="M273" s="172" t="str">
        <f t="shared" si="267"/>
        <v/>
      </c>
      <c r="N273" s="501"/>
      <c r="O273" s="501"/>
      <c r="P273" s="417"/>
      <c r="Q273" s="417"/>
      <c r="R273" s="416" t="str">
        <f t="shared" si="268"/>
        <v/>
      </c>
      <c r="S273" s="417" t="str">
        <f t="shared" si="269"/>
        <v/>
      </c>
      <c r="T273" s="500"/>
      <c r="U273" s="417"/>
      <c r="V273" s="417"/>
      <c r="W273" s="416" t="str">
        <f t="shared" si="270"/>
        <v/>
      </c>
      <c r="X273" s="417" t="str">
        <f t="shared" si="271"/>
        <v/>
      </c>
      <c r="Y273" s="500"/>
      <c r="Z273" s="417"/>
      <c r="AA273" s="417"/>
      <c r="AB273" s="416" t="str">
        <f t="shared" si="272"/>
        <v/>
      </c>
      <c r="AC273" s="417" t="str">
        <f t="shared" si="273"/>
        <v/>
      </c>
      <c r="AD273" s="500"/>
      <c r="AE273" s="417"/>
      <c r="AF273" s="417"/>
      <c r="AG273" s="416" t="str">
        <f t="shared" si="274"/>
        <v/>
      </c>
      <c r="AH273" s="417" t="str">
        <f t="shared" si="275"/>
        <v/>
      </c>
      <c r="AI273" s="500"/>
      <c r="AJ273" s="417"/>
      <c r="AK273" s="417"/>
      <c r="AL273" s="416" t="str">
        <f t="shared" si="276"/>
        <v/>
      </c>
      <c r="AM273" s="417" t="str">
        <f t="shared" si="277"/>
        <v/>
      </c>
      <c r="AN273" s="500"/>
      <c r="AO273" s="417"/>
      <c r="AP273" s="417"/>
      <c r="AQ273" s="416" t="str">
        <f t="shared" si="278"/>
        <v/>
      </c>
      <c r="AR273" s="417" t="str">
        <f t="shared" si="279"/>
        <v/>
      </c>
      <c r="AS273" s="500"/>
      <c r="AT273" s="417"/>
      <c r="AU273" s="417"/>
      <c r="AV273" s="416" t="str">
        <f t="shared" si="280"/>
        <v/>
      </c>
      <c r="AW273" s="417" t="str">
        <f t="shared" si="281"/>
        <v/>
      </c>
      <c r="AX273" s="500"/>
    </row>
    <row r="274" spans="2:50" x14ac:dyDescent="0.2">
      <c r="B274" s="506"/>
      <c r="C274" s="437">
        <v>8</v>
      </c>
      <c r="D274" s="417"/>
      <c r="E274" s="417"/>
      <c r="F274" s="417"/>
      <c r="G274" s="416"/>
      <c r="H274" s="500"/>
      <c r="I274" s="172" t="str">
        <f t="shared" si="282"/>
        <v/>
      </c>
      <c r="J274" s="172" t="str">
        <f t="shared" si="283"/>
        <v/>
      </c>
      <c r="K274" s="420" t="str">
        <f t="shared" si="284"/>
        <v/>
      </c>
      <c r="L274" s="508"/>
      <c r="M274" s="172" t="str">
        <f t="shared" si="267"/>
        <v/>
      </c>
      <c r="N274" s="501"/>
      <c r="O274" s="501"/>
      <c r="P274" s="417"/>
      <c r="Q274" s="417"/>
      <c r="R274" s="416" t="str">
        <f t="shared" si="268"/>
        <v/>
      </c>
      <c r="S274" s="417" t="str">
        <f t="shared" si="269"/>
        <v/>
      </c>
      <c r="T274" s="500"/>
      <c r="U274" s="417"/>
      <c r="V274" s="417"/>
      <c r="W274" s="416" t="str">
        <f t="shared" si="270"/>
        <v/>
      </c>
      <c r="X274" s="417" t="str">
        <f t="shared" si="271"/>
        <v/>
      </c>
      <c r="Y274" s="500"/>
      <c r="Z274" s="417"/>
      <c r="AA274" s="417"/>
      <c r="AB274" s="416" t="str">
        <f t="shared" si="272"/>
        <v/>
      </c>
      <c r="AC274" s="417" t="str">
        <f t="shared" si="273"/>
        <v/>
      </c>
      <c r="AD274" s="500"/>
      <c r="AE274" s="417"/>
      <c r="AF274" s="417"/>
      <c r="AG274" s="416" t="str">
        <f t="shared" si="274"/>
        <v/>
      </c>
      <c r="AH274" s="417" t="str">
        <f t="shared" si="275"/>
        <v/>
      </c>
      <c r="AI274" s="500"/>
      <c r="AJ274" s="417"/>
      <c r="AK274" s="417"/>
      <c r="AL274" s="416" t="str">
        <f t="shared" si="276"/>
        <v/>
      </c>
      <c r="AM274" s="417" t="str">
        <f t="shared" si="277"/>
        <v/>
      </c>
      <c r="AN274" s="500"/>
      <c r="AO274" s="417"/>
      <c r="AP274" s="417"/>
      <c r="AQ274" s="416" t="str">
        <f t="shared" si="278"/>
        <v/>
      </c>
      <c r="AR274" s="417" t="str">
        <f t="shared" si="279"/>
        <v/>
      </c>
      <c r="AS274" s="500"/>
      <c r="AT274" s="417"/>
      <c r="AU274" s="417"/>
      <c r="AV274" s="416" t="str">
        <f t="shared" si="280"/>
        <v/>
      </c>
      <c r="AW274" s="417" t="str">
        <f t="shared" si="281"/>
        <v/>
      </c>
      <c r="AX274" s="500"/>
    </row>
    <row r="275" spans="2:50" x14ac:dyDescent="0.2">
      <c r="B275" s="506"/>
      <c r="C275" s="437">
        <v>9</v>
      </c>
      <c r="D275" s="417"/>
      <c r="E275" s="417"/>
      <c r="F275" s="417"/>
      <c r="G275" s="416"/>
      <c r="H275" s="500"/>
      <c r="I275" s="172" t="str">
        <f t="shared" si="282"/>
        <v/>
      </c>
      <c r="J275" s="172" t="str">
        <f t="shared" si="283"/>
        <v/>
      </c>
      <c r="K275" s="420" t="str">
        <f t="shared" si="284"/>
        <v/>
      </c>
      <c r="L275" s="508"/>
      <c r="M275" s="172" t="str">
        <f t="shared" si="267"/>
        <v/>
      </c>
      <c r="N275" s="501"/>
      <c r="O275" s="501"/>
      <c r="P275" s="417"/>
      <c r="Q275" s="417"/>
      <c r="R275" s="416" t="str">
        <f t="shared" si="268"/>
        <v/>
      </c>
      <c r="S275" s="417" t="str">
        <f t="shared" si="269"/>
        <v/>
      </c>
      <c r="T275" s="500"/>
      <c r="U275" s="417"/>
      <c r="V275" s="417"/>
      <c r="W275" s="416" t="str">
        <f t="shared" si="270"/>
        <v/>
      </c>
      <c r="X275" s="417" t="str">
        <f t="shared" si="271"/>
        <v/>
      </c>
      <c r="Y275" s="500"/>
      <c r="Z275" s="417"/>
      <c r="AA275" s="417"/>
      <c r="AB275" s="416" t="str">
        <f t="shared" si="272"/>
        <v/>
      </c>
      <c r="AC275" s="417" t="str">
        <f t="shared" si="273"/>
        <v/>
      </c>
      <c r="AD275" s="500"/>
      <c r="AE275" s="417"/>
      <c r="AF275" s="417"/>
      <c r="AG275" s="416" t="str">
        <f t="shared" si="274"/>
        <v/>
      </c>
      <c r="AH275" s="417" t="str">
        <f t="shared" si="275"/>
        <v/>
      </c>
      <c r="AI275" s="500"/>
      <c r="AJ275" s="417"/>
      <c r="AK275" s="417"/>
      <c r="AL275" s="416" t="str">
        <f t="shared" si="276"/>
        <v/>
      </c>
      <c r="AM275" s="417" t="str">
        <f t="shared" si="277"/>
        <v/>
      </c>
      <c r="AN275" s="500"/>
      <c r="AO275" s="417"/>
      <c r="AP275" s="417"/>
      <c r="AQ275" s="416" t="str">
        <f t="shared" si="278"/>
        <v/>
      </c>
      <c r="AR275" s="417" t="str">
        <f t="shared" si="279"/>
        <v/>
      </c>
      <c r="AS275" s="500"/>
      <c r="AT275" s="417"/>
      <c r="AU275" s="417"/>
      <c r="AV275" s="416" t="str">
        <f t="shared" si="280"/>
        <v/>
      </c>
      <c r="AW275" s="417" t="str">
        <f t="shared" si="281"/>
        <v/>
      </c>
      <c r="AX275" s="500"/>
    </row>
    <row r="276" spans="2:50" x14ac:dyDescent="0.2">
      <c r="B276" s="506"/>
      <c r="C276" s="437">
        <v>10</v>
      </c>
      <c r="D276" s="417"/>
      <c r="E276" s="417"/>
      <c r="F276" s="417"/>
      <c r="G276" s="416"/>
      <c r="H276" s="500"/>
      <c r="I276" s="172" t="str">
        <f t="shared" si="282"/>
        <v/>
      </c>
      <c r="J276" s="172" t="str">
        <f t="shared" si="283"/>
        <v/>
      </c>
      <c r="K276" s="420" t="str">
        <f t="shared" si="284"/>
        <v/>
      </c>
      <c r="L276" s="508"/>
      <c r="M276" s="172" t="str">
        <f t="shared" si="267"/>
        <v/>
      </c>
      <c r="N276" s="501"/>
      <c r="O276" s="501"/>
      <c r="P276" s="417"/>
      <c r="Q276" s="417"/>
      <c r="R276" s="416" t="str">
        <f t="shared" si="268"/>
        <v/>
      </c>
      <c r="S276" s="417" t="str">
        <f t="shared" si="269"/>
        <v/>
      </c>
      <c r="T276" s="500"/>
      <c r="U276" s="417"/>
      <c r="V276" s="417"/>
      <c r="W276" s="416" t="str">
        <f t="shared" si="270"/>
        <v/>
      </c>
      <c r="X276" s="417" t="str">
        <f t="shared" si="271"/>
        <v/>
      </c>
      <c r="Y276" s="500"/>
      <c r="Z276" s="417"/>
      <c r="AA276" s="417"/>
      <c r="AB276" s="416" t="str">
        <f t="shared" si="272"/>
        <v/>
      </c>
      <c r="AC276" s="417" t="str">
        <f t="shared" si="273"/>
        <v/>
      </c>
      <c r="AD276" s="500"/>
      <c r="AE276" s="417"/>
      <c r="AF276" s="417"/>
      <c r="AG276" s="416" t="str">
        <f t="shared" si="274"/>
        <v/>
      </c>
      <c r="AH276" s="417" t="str">
        <f t="shared" si="275"/>
        <v/>
      </c>
      <c r="AI276" s="500"/>
      <c r="AJ276" s="417"/>
      <c r="AK276" s="417"/>
      <c r="AL276" s="416" t="str">
        <f t="shared" si="276"/>
        <v/>
      </c>
      <c r="AM276" s="417" t="str">
        <f t="shared" si="277"/>
        <v/>
      </c>
      <c r="AN276" s="500"/>
      <c r="AO276" s="417"/>
      <c r="AP276" s="417"/>
      <c r="AQ276" s="416" t="str">
        <f t="shared" si="278"/>
        <v/>
      </c>
      <c r="AR276" s="417" t="str">
        <f t="shared" si="279"/>
        <v/>
      </c>
      <c r="AS276" s="500"/>
      <c r="AT276" s="417"/>
      <c r="AU276" s="417"/>
      <c r="AV276" s="416" t="str">
        <f t="shared" si="280"/>
        <v/>
      </c>
      <c r="AW276" s="417" t="str">
        <f t="shared" si="281"/>
        <v/>
      </c>
      <c r="AX276" s="500"/>
    </row>
    <row r="277" spans="2:50" x14ac:dyDescent="0.2">
      <c r="B277" s="506"/>
      <c r="C277" s="437">
        <v>11</v>
      </c>
      <c r="D277" s="417"/>
      <c r="E277" s="417"/>
      <c r="F277" s="417"/>
      <c r="G277" s="416"/>
      <c r="H277" s="500"/>
      <c r="I277" s="172" t="str">
        <f t="shared" si="282"/>
        <v/>
      </c>
      <c r="J277" s="172" t="str">
        <f t="shared" si="283"/>
        <v/>
      </c>
      <c r="K277" s="420" t="str">
        <f t="shared" si="284"/>
        <v/>
      </c>
      <c r="L277" s="508"/>
      <c r="M277" s="172" t="str">
        <f t="shared" si="267"/>
        <v/>
      </c>
      <c r="N277" s="501"/>
      <c r="O277" s="501"/>
      <c r="P277" s="417"/>
      <c r="Q277" s="417"/>
      <c r="R277" s="416" t="str">
        <f t="shared" si="268"/>
        <v/>
      </c>
      <c r="S277" s="417" t="str">
        <f t="shared" si="269"/>
        <v/>
      </c>
      <c r="T277" s="500"/>
      <c r="U277" s="417"/>
      <c r="V277" s="417"/>
      <c r="W277" s="416" t="str">
        <f t="shared" si="270"/>
        <v/>
      </c>
      <c r="X277" s="417" t="str">
        <f t="shared" si="271"/>
        <v/>
      </c>
      <c r="Y277" s="500"/>
      <c r="Z277" s="417"/>
      <c r="AA277" s="417"/>
      <c r="AB277" s="416" t="str">
        <f t="shared" si="272"/>
        <v/>
      </c>
      <c r="AC277" s="417" t="str">
        <f t="shared" si="273"/>
        <v/>
      </c>
      <c r="AD277" s="500"/>
      <c r="AE277" s="417"/>
      <c r="AF277" s="417"/>
      <c r="AG277" s="416" t="str">
        <f t="shared" si="274"/>
        <v/>
      </c>
      <c r="AH277" s="417" t="str">
        <f t="shared" si="275"/>
        <v/>
      </c>
      <c r="AI277" s="500"/>
      <c r="AJ277" s="417"/>
      <c r="AK277" s="417"/>
      <c r="AL277" s="416" t="str">
        <f t="shared" si="276"/>
        <v/>
      </c>
      <c r="AM277" s="417" t="str">
        <f t="shared" si="277"/>
        <v/>
      </c>
      <c r="AN277" s="500"/>
      <c r="AO277" s="417"/>
      <c r="AP277" s="417"/>
      <c r="AQ277" s="416" t="str">
        <f t="shared" si="278"/>
        <v/>
      </c>
      <c r="AR277" s="417" t="str">
        <f t="shared" si="279"/>
        <v/>
      </c>
      <c r="AS277" s="500"/>
      <c r="AT277" s="417"/>
      <c r="AU277" s="417"/>
      <c r="AV277" s="416" t="str">
        <f t="shared" si="280"/>
        <v/>
      </c>
      <c r="AW277" s="417" t="str">
        <f t="shared" si="281"/>
        <v/>
      </c>
      <c r="AX277" s="500"/>
    </row>
    <row r="278" spans="2:50" x14ac:dyDescent="0.2">
      <c r="B278" s="506"/>
      <c r="C278" s="437">
        <v>12</v>
      </c>
      <c r="D278" s="417"/>
      <c r="E278" s="417"/>
      <c r="F278" s="417"/>
      <c r="G278" s="416"/>
      <c r="H278" s="500"/>
      <c r="I278" s="172" t="str">
        <f t="shared" si="282"/>
        <v/>
      </c>
      <c r="J278" s="172" t="str">
        <f t="shared" si="283"/>
        <v/>
      </c>
      <c r="K278" s="420" t="str">
        <f t="shared" si="284"/>
        <v/>
      </c>
      <c r="L278" s="508"/>
      <c r="M278" s="172" t="str">
        <f t="shared" si="267"/>
        <v/>
      </c>
      <c r="N278" s="501"/>
      <c r="O278" s="501"/>
      <c r="P278" s="417"/>
      <c r="Q278" s="417"/>
      <c r="R278" s="416" t="str">
        <f t="shared" si="268"/>
        <v/>
      </c>
      <c r="S278" s="417" t="str">
        <f t="shared" si="269"/>
        <v/>
      </c>
      <c r="T278" s="500"/>
      <c r="U278" s="417"/>
      <c r="V278" s="417"/>
      <c r="W278" s="416" t="str">
        <f t="shared" si="270"/>
        <v/>
      </c>
      <c r="X278" s="417" t="str">
        <f t="shared" si="271"/>
        <v/>
      </c>
      <c r="Y278" s="500"/>
      <c r="Z278" s="417"/>
      <c r="AA278" s="417"/>
      <c r="AB278" s="416" t="str">
        <f t="shared" si="272"/>
        <v/>
      </c>
      <c r="AC278" s="417" t="str">
        <f t="shared" si="273"/>
        <v/>
      </c>
      <c r="AD278" s="500"/>
      <c r="AE278" s="417"/>
      <c r="AF278" s="417"/>
      <c r="AG278" s="416" t="str">
        <f t="shared" si="274"/>
        <v/>
      </c>
      <c r="AH278" s="417" t="str">
        <f t="shared" si="275"/>
        <v/>
      </c>
      <c r="AI278" s="500"/>
      <c r="AJ278" s="417"/>
      <c r="AK278" s="417"/>
      <c r="AL278" s="416" t="str">
        <f t="shared" si="276"/>
        <v/>
      </c>
      <c r="AM278" s="417" t="str">
        <f t="shared" si="277"/>
        <v/>
      </c>
      <c r="AN278" s="500"/>
      <c r="AO278" s="417"/>
      <c r="AP278" s="417"/>
      <c r="AQ278" s="416" t="str">
        <f t="shared" si="278"/>
        <v/>
      </c>
      <c r="AR278" s="417" t="str">
        <f t="shared" si="279"/>
        <v/>
      </c>
      <c r="AS278" s="500"/>
      <c r="AT278" s="417"/>
      <c r="AU278" s="417"/>
      <c r="AV278" s="416" t="str">
        <f t="shared" si="280"/>
        <v/>
      </c>
      <c r="AW278" s="417" t="str">
        <f t="shared" si="281"/>
        <v/>
      </c>
      <c r="AX278" s="500"/>
    </row>
    <row r="279" spans="2:50" x14ac:dyDescent="0.2">
      <c r="B279" s="506"/>
      <c r="C279" s="437">
        <v>13</v>
      </c>
      <c r="D279" s="417"/>
      <c r="E279" s="417"/>
      <c r="F279" s="417"/>
      <c r="G279" s="416"/>
      <c r="H279" s="500"/>
      <c r="I279" s="172" t="str">
        <f t="shared" si="282"/>
        <v/>
      </c>
      <c r="J279" s="172" t="str">
        <f t="shared" si="283"/>
        <v/>
      </c>
      <c r="K279" s="420" t="str">
        <f t="shared" si="284"/>
        <v/>
      </c>
      <c r="L279" s="508"/>
      <c r="M279" s="172" t="str">
        <f t="shared" si="267"/>
        <v/>
      </c>
      <c r="N279" s="501"/>
      <c r="O279" s="501"/>
      <c r="P279" s="417"/>
      <c r="Q279" s="417"/>
      <c r="R279" s="416" t="str">
        <f t="shared" si="268"/>
        <v/>
      </c>
      <c r="S279" s="417" t="str">
        <f t="shared" si="269"/>
        <v/>
      </c>
      <c r="T279" s="500"/>
      <c r="U279" s="417"/>
      <c r="V279" s="417"/>
      <c r="W279" s="416" t="str">
        <f t="shared" si="270"/>
        <v/>
      </c>
      <c r="X279" s="417" t="str">
        <f t="shared" si="271"/>
        <v/>
      </c>
      <c r="Y279" s="500"/>
      <c r="Z279" s="417"/>
      <c r="AA279" s="417"/>
      <c r="AB279" s="416" t="str">
        <f t="shared" si="272"/>
        <v/>
      </c>
      <c r="AC279" s="417" t="str">
        <f t="shared" si="273"/>
        <v/>
      </c>
      <c r="AD279" s="500"/>
      <c r="AE279" s="417"/>
      <c r="AF279" s="417"/>
      <c r="AG279" s="416" t="str">
        <f t="shared" si="274"/>
        <v/>
      </c>
      <c r="AH279" s="417" t="str">
        <f t="shared" si="275"/>
        <v/>
      </c>
      <c r="AI279" s="500"/>
      <c r="AJ279" s="417"/>
      <c r="AK279" s="417"/>
      <c r="AL279" s="416" t="str">
        <f t="shared" si="276"/>
        <v/>
      </c>
      <c r="AM279" s="417" t="str">
        <f t="shared" si="277"/>
        <v/>
      </c>
      <c r="AN279" s="500"/>
      <c r="AO279" s="417"/>
      <c r="AP279" s="417"/>
      <c r="AQ279" s="416" t="str">
        <f t="shared" si="278"/>
        <v/>
      </c>
      <c r="AR279" s="417" t="str">
        <f t="shared" si="279"/>
        <v/>
      </c>
      <c r="AS279" s="500"/>
      <c r="AT279" s="417"/>
      <c r="AU279" s="417"/>
      <c r="AV279" s="416" t="str">
        <f t="shared" si="280"/>
        <v/>
      </c>
      <c r="AW279" s="417" t="str">
        <f t="shared" si="281"/>
        <v/>
      </c>
      <c r="AX279" s="500"/>
    </row>
    <row r="280" spans="2:50" x14ac:dyDescent="0.2">
      <c r="B280" s="506"/>
      <c r="C280" s="437">
        <v>14</v>
      </c>
      <c r="D280" s="417"/>
      <c r="E280" s="417"/>
      <c r="F280" s="417"/>
      <c r="G280" s="416"/>
      <c r="H280" s="500"/>
      <c r="I280" s="172" t="str">
        <f t="shared" si="282"/>
        <v/>
      </c>
      <c r="J280" s="172" t="str">
        <f t="shared" si="283"/>
        <v/>
      </c>
      <c r="K280" s="420" t="str">
        <f t="shared" si="284"/>
        <v/>
      </c>
      <c r="L280" s="508"/>
      <c r="M280" s="172" t="str">
        <f t="shared" si="267"/>
        <v/>
      </c>
      <c r="N280" s="501"/>
      <c r="O280" s="501"/>
      <c r="P280" s="417"/>
      <c r="Q280" s="417"/>
      <c r="R280" s="416" t="str">
        <f t="shared" si="268"/>
        <v/>
      </c>
      <c r="S280" s="417" t="str">
        <f t="shared" si="269"/>
        <v/>
      </c>
      <c r="T280" s="500"/>
      <c r="U280" s="417"/>
      <c r="V280" s="417"/>
      <c r="W280" s="416" t="str">
        <f t="shared" si="270"/>
        <v/>
      </c>
      <c r="X280" s="417" t="str">
        <f t="shared" si="271"/>
        <v/>
      </c>
      <c r="Y280" s="500"/>
      <c r="Z280" s="417"/>
      <c r="AA280" s="417"/>
      <c r="AB280" s="416" t="str">
        <f t="shared" si="272"/>
        <v/>
      </c>
      <c r="AC280" s="417" t="str">
        <f t="shared" si="273"/>
        <v/>
      </c>
      <c r="AD280" s="500"/>
      <c r="AE280" s="417"/>
      <c r="AF280" s="417"/>
      <c r="AG280" s="416" t="str">
        <f t="shared" si="274"/>
        <v/>
      </c>
      <c r="AH280" s="417" t="str">
        <f t="shared" si="275"/>
        <v/>
      </c>
      <c r="AI280" s="500"/>
      <c r="AJ280" s="417"/>
      <c r="AK280" s="417"/>
      <c r="AL280" s="416" t="str">
        <f t="shared" si="276"/>
        <v/>
      </c>
      <c r="AM280" s="417" t="str">
        <f t="shared" si="277"/>
        <v/>
      </c>
      <c r="AN280" s="500"/>
      <c r="AO280" s="417"/>
      <c r="AP280" s="417"/>
      <c r="AQ280" s="416" t="str">
        <f t="shared" si="278"/>
        <v/>
      </c>
      <c r="AR280" s="417" t="str">
        <f t="shared" si="279"/>
        <v/>
      </c>
      <c r="AS280" s="500"/>
      <c r="AT280" s="417"/>
      <c r="AU280" s="417"/>
      <c r="AV280" s="416" t="str">
        <f t="shared" si="280"/>
        <v/>
      </c>
      <c r="AW280" s="417" t="str">
        <f t="shared" si="281"/>
        <v/>
      </c>
      <c r="AX280" s="500"/>
    </row>
    <row r="281" spans="2:50" x14ac:dyDescent="0.2">
      <c r="B281" s="506"/>
      <c r="C281" s="437">
        <v>15</v>
      </c>
      <c r="D281" s="417"/>
      <c r="E281" s="417"/>
      <c r="F281" s="417"/>
      <c r="G281" s="416"/>
      <c r="H281" s="500"/>
      <c r="I281" s="172" t="str">
        <f t="shared" si="282"/>
        <v/>
      </c>
      <c r="J281" s="172" t="str">
        <f t="shared" si="283"/>
        <v/>
      </c>
      <c r="K281" s="420" t="str">
        <f t="shared" si="284"/>
        <v/>
      </c>
      <c r="L281" s="509"/>
      <c r="M281" s="172" t="str">
        <f t="shared" si="267"/>
        <v/>
      </c>
      <c r="N281" s="501"/>
      <c r="O281" s="501"/>
      <c r="P281" s="417"/>
      <c r="Q281" s="417"/>
      <c r="R281" s="416" t="str">
        <f t="shared" si="268"/>
        <v/>
      </c>
      <c r="S281" s="417" t="str">
        <f t="shared" si="269"/>
        <v/>
      </c>
      <c r="T281" s="500"/>
      <c r="U281" s="417"/>
      <c r="V281" s="417"/>
      <c r="W281" s="416" t="str">
        <f t="shared" si="270"/>
        <v/>
      </c>
      <c r="X281" s="417" t="str">
        <f t="shared" si="271"/>
        <v/>
      </c>
      <c r="Y281" s="500"/>
      <c r="Z281" s="417"/>
      <c r="AA281" s="417"/>
      <c r="AB281" s="416" t="str">
        <f t="shared" si="272"/>
        <v/>
      </c>
      <c r="AC281" s="417" t="str">
        <f t="shared" si="273"/>
        <v/>
      </c>
      <c r="AD281" s="500"/>
      <c r="AE281" s="417"/>
      <c r="AF281" s="417"/>
      <c r="AG281" s="416" t="str">
        <f t="shared" si="274"/>
        <v/>
      </c>
      <c r="AH281" s="417" t="str">
        <f t="shared" si="275"/>
        <v/>
      </c>
      <c r="AI281" s="500"/>
      <c r="AJ281" s="417"/>
      <c r="AK281" s="417"/>
      <c r="AL281" s="416" t="str">
        <f t="shared" si="276"/>
        <v/>
      </c>
      <c r="AM281" s="417" t="str">
        <f t="shared" si="277"/>
        <v/>
      </c>
      <c r="AN281" s="500"/>
      <c r="AO281" s="417"/>
      <c r="AP281" s="417"/>
      <c r="AQ281" s="416" t="str">
        <f t="shared" si="278"/>
        <v/>
      </c>
      <c r="AR281" s="417" t="str">
        <f t="shared" si="279"/>
        <v/>
      </c>
      <c r="AS281" s="500"/>
      <c r="AT281" s="417"/>
      <c r="AU281" s="417"/>
      <c r="AV281" s="416" t="str">
        <f t="shared" si="280"/>
        <v/>
      </c>
      <c r="AW281" s="417" t="str">
        <f t="shared" si="281"/>
        <v/>
      </c>
      <c r="AX281" s="500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FFCC"/>
  </sheetPr>
  <dimension ref="A1:AX281"/>
  <sheetViews>
    <sheetView topLeftCell="A254" zoomScaleNormal="100" workbookViewId="0">
      <selection activeCell="C267" sqref="C267:C281"/>
    </sheetView>
  </sheetViews>
  <sheetFormatPr defaultColWidth="8.85546875" defaultRowHeight="12.75" x14ac:dyDescent="0.2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 x14ac:dyDescent="0.2">
      <c r="A1" s="72"/>
      <c r="B1" s="259" t="s">
        <v>327</v>
      </c>
      <c r="C1" s="260">
        <f>AVERAGE(L187,L207,L227,L247,L267)</f>
        <v>84.392498873470373</v>
      </c>
    </row>
    <row r="2" spans="1:50" ht="15.75" hidden="1" x14ac:dyDescent="0.2">
      <c r="A2" s="77"/>
      <c r="B2" s="510" t="s">
        <v>169</v>
      </c>
      <c r="C2" s="511"/>
      <c r="D2" s="511"/>
      <c r="E2" s="511"/>
      <c r="F2" s="511"/>
      <c r="G2" s="511"/>
      <c r="H2" s="512"/>
      <c r="I2" s="209"/>
      <c r="J2" s="209"/>
      <c r="K2" s="209"/>
      <c r="L2" s="209"/>
      <c r="M2" s="204"/>
      <c r="N2" s="514" t="s">
        <v>161</v>
      </c>
      <c r="O2" s="514" t="s">
        <v>106</v>
      </c>
      <c r="P2" s="516"/>
      <c r="Q2" s="506"/>
      <c r="R2" s="506"/>
      <c r="S2" s="506"/>
      <c r="T2" s="506"/>
      <c r="U2" s="516"/>
      <c r="V2" s="506"/>
      <c r="W2" s="506"/>
      <c r="X2" s="506"/>
      <c r="Y2" s="506"/>
      <c r="Z2" s="516"/>
      <c r="AA2" s="506"/>
      <c r="AB2" s="506"/>
      <c r="AC2" s="506"/>
      <c r="AD2" s="506"/>
      <c r="AE2" s="516">
        <v>45870</v>
      </c>
      <c r="AF2" s="506"/>
      <c r="AG2" s="506"/>
      <c r="AH2" s="506"/>
      <c r="AI2" s="506"/>
      <c r="AJ2" s="516">
        <v>45871</v>
      </c>
      <c r="AK2" s="506"/>
      <c r="AL2" s="506"/>
      <c r="AM2" s="506"/>
      <c r="AN2" s="506"/>
      <c r="AO2" s="516">
        <v>45872</v>
      </c>
      <c r="AP2" s="506"/>
      <c r="AQ2" s="506"/>
      <c r="AR2" s="506"/>
      <c r="AS2" s="506"/>
      <c r="AT2" s="516">
        <v>45873</v>
      </c>
      <c r="AU2" s="506"/>
      <c r="AV2" s="506"/>
      <c r="AW2" s="506"/>
      <c r="AX2" s="506"/>
    </row>
    <row r="3" spans="1:50" ht="15.75" hidden="1" x14ac:dyDescent="0.2">
      <c r="A3" s="77"/>
      <c r="B3" s="513"/>
      <c r="C3" s="513"/>
      <c r="D3" s="513"/>
      <c r="E3" s="513"/>
      <c r="F3" s="513"/>
      <c r="G3" s="513"/>
      <c r="H3" s="513"/>
      <c r="I3" s="210"/>
      <c r="J3" s="210"/>
      <c r="K3" s="210"/>
      <c r="L3" s="210"/>
      <c r="M3" s="205"/>
      <c r="N3" s="515"/>
      <c r="O3" s="515"/>
      <c r="P3" s="516" t="s">
        <v>120</v>
      </c>
      <c r="Q3" s="506"/>
      <c r="R3" s="506"/>
      <c r="S3" s="506"/>
      <c r="T3" s="506"/>
      <c r="U3" s="516" t="s">
        <v>114</v>
      </c>
      <c r="V3" s="506"/>
      <c r="W3" s="506"/>
      <c r="X3" s="506"/>
      <c r="Y3" s="506"/>
      <c r="Z3" s="516" t="s">
        <v>115</v>
      </c>
      <c r="AA3" s="506"/>
      <c r="AB3" s="506"/>
      <c r="AC3" s="506"/>
      <c r="AD3" s="506"/>
      <c r="AE3" s="516" t="s">
        <v>116</v>
      </c>
      <c r="AF3" s="506"/>
      <c r="AG3" s="506"/>
      <c r="AH3" s="506"/>
      <c r="AI3" s="506"/>
      <c r="AJ3" s="516" t="s">
        <v>117</v>
      </c>
      <c r="AK3" s="506"/>
      <c r="AL3" s="506"/>
      <c r="AM3" s="506"/>
      <c r="AN3" s="506"/>
      <c r="AO3" s="516" t="s">
        <v>118</v>
      </c>
      <c r="AP3" s="506"/>
      <c r="AQ3" s="506"/>
      <c r="AR3" s="506"/>
      <c r="AS3" s="506"/>
      <c r="AT3" s="516" t="s">
        <v>119</v>
      </c>
      <c r="AU3" s="506"/>
      <c r="AV3" s="506"/>
      <c r="AW3" s="506"/>
      <c r="AX3" s="506"/>
    </row>
    <row r="4" spans="1:50" ht="14.25" hidden="1" x14ac:dyDescent="0.2">
      <c r="A4" s="77"/>
      <c r="B4" s="501" t="s">
        <v>157</v>
      </c>
      <c r="C4" s="501" t="s">
        <v>149</v>
      </c>
      <c r="D4" s="501"/>
      <c r="E4" s="501" t="s">
        <v>151</v>
      </c>
      <c r="F4" s="501"/>
      <c r="G4" s="501"/>
      <c r="H4" s="502" t="s">
        <v>158</v>
      </c>
      <c r="I4" s="505" t="s">
        <v>227</v>
      </c>
      <c r="J4" s="505"/>
      <c r="K4" s="505"/>
      <c r="L4" s="517" t="s">
        <v>158</v>
      </c>
      <c r="M4" s="522" t="s">
        <v>170</v>
      </c>
      <c r="N4" s="501"/>
      <c r="O4" s="501" t="s">
        <v>160</v>
      </c>
      <c r="P4" s="497" t="s">
        <v>154</v>
      </c>
      <c r="Q4" s="498"/>
      <c r="R4" s="498"/>
      <c r="S4" s="499"/>
      <c r="T4" s="501" t="s">
        <v>158</v>
      </c>
      <c r="U4" s="497" t="s">
        <v>154</v>
      </c>
      <c r="V4" s="498"/>
      <c r="W4" s="498"/>
      <c r="X4" s="499"/>
      <c r="Y4" s="501" t="s">
        <v>158</v>
      </c>
      <c r="Z4" s="497" t="s">
        <v>154</v>
      </c>
      <c r="AA4" s="498"/>
      <c r="AB4" s="498"/>
      <c r="AC4" s="499"/>
      <c r="AD4" s="501" t="s">
        <v>158</v>
      </c>
      <c r="AE4" s="497" t="s">
        <v>154</v>
      </c>
      <c r="AF4" s="498"/>
      <c r="AG4" s="498"/>
      <c r="AH4" s="499"/>
      <c r="AI4" s="501" t="s">
        <v>158</v>
      </c>
      <c r="AJ4" s="497" t="s">
        <v>154</v>
      </c>
      <c r="AK4" s="498"/>
      <c r="AL4" s="498"/>
      <c r="AM4" s="499"/>
      <c r="AN4" s="501" t="s">
        <v>158</v>
      </c>
      <c r="AO4" s="497" t="s">
        <v>154</v>
      </c>
      <c r="AP4" s="498"/>
      <c r="AQ4" s="498"/>
      <c r="AR4" s="499"/>
      <c r="AS4" s="501" t="s">
        <v>158</v>
      </c>
      <c r="AT4" s="497" t="s">
        <v>154</v>
      </c>
      <c r="AU4" s="498"/>
      <c r="AV4" s="498"/>
      <c r="AW4" s="499"/>
      <c r="AX4" s="501" t="s">
        <v>158</v>
      </c>
    </row>
    <row r="5" spans="1:50" ht="14.25" hidden="1" x14ac:dyDescent="0.2">
      <c r="A5" s="77"/>
      <c r="B5" s="501"/>
      <c r="C5" s="501"/>
      <c r="D5" s="501"/>
      <c r="E5" s="501" t="s">
        <v>150</v>
      </c>
      <c r="F5" s="501"/>
      <c r="G5" s="501"/>
      <c r="H5" s="503"/>
      <c r="I5" s="505" t="s">
        <v>150</v>
      </c>
      <c r="J5" s="505"/>
      <c r="K5" s="505"/>
      <c r="L5" s="518"/>
      <c r="M5" s="523"/>
      <c r="N5" s="501"/>
      <c r="O5" s="501"/>
      <c r="P5" s="497" t="s">
        <v>155</v>
      </c>
      <c r="Q5" s="498"/>
      <c r="R5" s="498"/>
      <c r="S5" s="499"/>
      <c r="T5" s="501"/>
      <c r="U5" s="497" t="s">
        <v>155</v>
      </c>
      <c r="V5" s="498"/>
      <c r="W5" s="498"/>
      <c r="X5" s="499"/>
      <c r="Y5" s="501"/>
      <c r="Z5" s="497" t="s">
        <v>155</v>
      </c>
      <c r="AA5" s="498"/>
      <c r="AB5" s="498"/>
      <c r="AC5" s="499"/>
      <c r="AD5" s="501"/>
      <c r="AE5" s="497" t="s">
        <v>155</v>
      </c>
      <c r="AF5" s="498"/>
      <c r="AG5" s="498"/>
      <c r="AH5" s="499"/>
      <c r="AI5" s="501"/>
      <c r="AJ5" s="497" t="s">
        <v>155</v>
      </c>
      <c r="AK5" s="498"/>
      <c r="AL5" s="498"/>
      <c r="AM5" s="499"/>
      <c r="AN5" s="501"/>
      <c r="AO5" s="497" t="s">
        <v>155</v>
      </c>
      <c r="AP5" s="498"/>
      <c r="AQ5" s="498"/>
      <c r="AR5" s="499"/>
      <c r="AS5" s="501"/>
      <c r="AT5" s="497" t="s">
        <v>155</v>
      </c>
      <c r="AU5" s="498"/>
      <c r="AV5" s="498"/>
      <c r="AW5" s="499"/>
      <c r="AX5" s="501"/>
    </row>
    <row r="6" spans="1:50" ht="14.25" hidden="1" x14ac:dyDescent="0.2">
      <c r="A6" s="75"/>
      <c r="B6" s="501"/>
      <c r="C6" s="501"/>
      <c r="D6" s="501"/>
      <c r="E6" s="212" t="s">
        <v>152</v>
      </c>
      <c r="F6" s="212" t="s">
        <v>153</v>
      </c>
      <c r="G6" s="212" t="s">
        <v>156</v>
      </c>
      <c r="H6" s="504"/>
      <c r="I6" s="208" t="s">
        <v>152</v>
      </c>
      <c r="J6" s="208" t="s">
        <v>153</v>
      </c>
      <c r="K6" s="208" t="s">
        <v>156</v>
      </c>
      <c r="L6" s="519"/>
      <c r="M6" s="524"/>
      <c r="N6" s="501"/>
      <c r="O6" s="501"/>
      <c r="P6" s="212" t="s">
        <v>152</v>
      </c>
      <c r="Q6" s="212" t="s">
        <v>153</v>
      </c>
      <c r="R6" s="212" t="s">
        <v>156</v>
      </c>
      <c r="S6" s="212" t="s">
        <v>170</v>
      </c>
      <c r="T6" s="501"/>
      <c r="U6" s="212" t="s">
        <v>152</v>
      </c>
      <c r="V6" s="212" t="s">
        <v>153</v>
      </c>
      <c r="W6" s="212" t="s">
        <v>156</v>
      </c>
      <c r="X6" s="212" t="s">
        <v>170</v>
      </c>
      <c r="Y6" s="501"/>
      <c r="Z6" s="212" t="s">
        <v>152</v>
      </c>
      <c r="AA6" s="212" t="s">
        <v>153</v>
      </c>
      <c r="AB6" s="212" t="s">
        <v>156</v>
      </c>
      <c r="AC6" s="212" t="s">
        <v>170</v>
      </c>
      <c r="AD6" s="501"/>
      <c r="AE6" s="212" t="s">
        <v>152</v>
      </c>
      <c r="AF6" s="212" t="s">
        <v>153</v>
      </c>
      <c r="AG6" s="212" t="s">
        <v>156</v>
      </c>
      <c r="AH6" s="212" t="s">
        <v>170</v>
      </c>
      <c r="AI6" s="501"/>
      <c r="AJ6" s="212" t="s">
        <v>152</v>
      </c>
      <c r="AK6" s="212" t="s">
        <v>153</v>
      </c>
      <c r="AL6" s="212" t="s">
        <v>156</v>
      </c>
      <c r="AM6" s="212" t="s">
        <v>170</v>
      </c>
      <c r="AN6" s="501"/>
      <c r="AO6" s="212" t="s">
        <v>152</v>
      </c>
      <c r="AP6" s="212" t="s">
        <v>153</v>
      </c>
      <c r="AQ6" s="212" t="s">
        <v>156</v>
      </c>
      <c r="AR6" s="212" t="s">
        <v>170</v>
      </c>
      <c r="AS6" s="501"/>
      <c r="AT6" s="212" t="s">
        <v>152</v>
      </c>
      <c r="AU6" s="212" t="s">
        <v>153</v>
      </c>
      <c r="AV6" s="212" t="s">
        <v>156</v>
      </c>
      <c r="AW6" s="212" t="s">
        <v>170</v>
      </c>
      <c r="AX6" s="501"/>
    </row>
    <row r="7" spans="1:50" ht="14.25" hidden="1" x14ac:dyDescent="0.2">
      <c r="A7" s="77"/>
      <c r="B7" s="521" t="s">
        <v>141</v>
      </c>
      <c r="C7" s="211">
        <v>1</v>
      </c>
      <c r="D7" s="247" t="s">
        <v>428</v>
      </c>
      <c r="E7" s="170">
        <v>17</v>
      </c>
      <c r="F7" s="247">
        <v>1200</v>
      </c>
      <c r="G7" s="248">
        <f>F7/E7</f>
        <v>70.588235294117652</v>
      </c>
      <c r="H7" s="500">
        <f>AVERAGE(G7:G21)</f>
        <v>60.024886877828052</v>
      </c>
      <c r="I7" s="172">
        <f t="shared" ref="I7:K9" si="0">IFERROR(AVERAGE(P7,U7,Z7,AE7,AJ7,AO7,AT7),"")</f>
        <v>17</v>
      </c>
      <c r="J7" s="172">
        <f t="shared" si="0"/>
        <v>1660.619937676727</v>
      </c>
      <c r="K7" s="246">
        <f t="shared" si="0"/>
        <v>97.68352574568982</v>
      </c>
      <c r="L7" s="525">
        <f>IFERROR(AVERAGE(K7:K21),"-")</f>
        <v>74.3779271443033</v>
      </c>
      <c r="M7" s="172">
        <f>IFERROR(RANK(K7, K$7:K$21),"")</f>
        <v>1</v>
      </c>
      <c r="N7" s="501"/>
      <c r="O7" s="501"/>
      <c r="P7" s="170"/>
      <c r="Q7" s="170"/>
      <c r="R7" s="248" t="str">
        <f>IFERROR(Q7/P7,"")</f>
        <v/>
      </c>
      <c r="S7" s="247" t="str">
        <f>IFERROR(RANK(R7, R$7:R$21),"")</f>
        <v/>
      </c>
      <c r="T7" s="500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00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00" t="e">
        <f>AVERAGE(AB7:AB21)</f>
        <v>#DIV/0!</v>
      </c>
      <c r="AE7" s="170">
        <v>17</v>
      </c>
      <c r="AF7" s="170">
        <v>1100.3999999999996</v>
      </c>
      <c r="AG7" s="248">
        <f>IFERROR(AF7/AE7,"")</f>
        <v>64.729411764705858</v>
      </c>
      <c r="AH7" s="247">
        <f>IFERROR(RANK(AG7, AG$7:AG$21),"")</f>
        <v>1</v>
      </c>
      <c r="AI7" s="500">
        <f>AVERAGE(AG7:AG21)</f>
        <v>55.113993631640668</v>
      </c>
      <c r="AJ7" s="170">
        <v>17</v>
      </c>
      <c r="AK7" s="170">
        <v>1842.5806451612898</v>
      </c>
      <c r="AL7" s="276">
        <f>IFERROR(AK7/AJ7,"")</f>
        <v>108.38709677419352</v>
      </c>
      <c r="AM7" s="247">
        <f>IFERROR(RANK(AL7, AL$7:AL$21),"")</f>
        <v>1</v>
      </c>
      <c r="AN7" s="500">
        <f>AVERAGE(AL7:AL21)</f>
        <v>80.702039895588257</v>
      </c>
      <c r="AO7" s="170">
        <v>17</v>
      </c>
      <c r="AP7" s="170">
        <v>1834.8837209302324</v>
      </c>
      <c r="AQ7" s="248">
        <f>IFERROR(AP7/AO7,"")</f>
        <v>107.93433652530778</v>
      </c>
      <c r="AR7" s="247">
        <f>IFERROR(RANK(AQ7, AQ$7:AQ$21),"")</f>
        <v>1</v>
      </c>
      <c r="AS7" s="500">
        <f>AVERAGE(AQ7:AQ21)</f>
        <v>80.519204461748913</v>
      </c>
      <c r="AT7" s="170">
        <v>17</v>
      </c>
      <c r="AU7" s="170">
        <v>1864.6153846153857</v>
      </c>
      <c r="AV7" s="248">
        <f>IFERROR(AU7/AT7,"")</f>
        <v>109.6832579185521</v>
      </c>
      <c r="AW7" s="247">
        <f>IFERROR(RANK(AV7, AV$7:AV$21),"")</f>
        <v>1</v>
      </c>
      <c r="AX7" s="500">
        <f>AVERAGE(AV7:AV21)</f>
        <v>81.176470588235333</v>
      </c>
    </row>
    <row r="8" spans="1:50" ht="15" hidden="1" customHeight="1" x14ac:dyDescent="0.2">
      <c r="A8" s="77"/>
      <c r="B8" s="506"/>
      <c r="C8" s="211">
        <v>2</v>
      </c>
      <c r="D8" s="247" t="s">
        <v>429</v>
      </c>
      <c r="E8" s="170">
        <v>26</v>
      </c>
      <c r="F8" s="247">
        <v>1286</v>
      </c>
      <c r="G8" s="276">
        <f>F8/E8</f>
        <v>49.46153846153846</v>
      </c>
      <c r="H8" s="500"/>
      <c r="I8" s="172">
        <f t="shared" si="0"/>
        <v>26</v>
      </c>
      <c r="J8" s="172">
        <f t="shared" si="0"/>
        <v>1327.8805421158359</v>
      </c>
      <c r="K8" s="246">
        <f t="shared" si="0"/>
        <v>51.072328542916765</v>
      </c>
      <c r="L8" s="525"/>
      <c r="M8" s="172">
        <f t="shared" ref="M8:M21" si="1">IFERROR(RANK(K8, K$7:K$21),"")</f>
        <v>2</v>
      </c>
      <c r="N8" s="501"/>
      <c r="O8" s="501"/>
      <c r="P8" s="170"/>
      <c r="Q8" s="170"/>
      <c r="R8" s="248" t="str">
        <f t="shared" ref="R8:R21" si="2">IFERROR(Q8/P8,"")</f>
        <v/>
      </c>
      <c r="S8" s="247" t="str">
        <f t="shared" ref="S8:S21" si="3">IFERROR(RANK(R8, R$7:R$21),"")</f>
        <v/>
      </c>
      <c r="T8" s="500"/>
      <c r="U8" s="170"/>
      <c r="V8" s="170"/>
      <c r="W8" s="248" t="str">
        <f t="shared" ref="W8:W21" si="4">IFERROR(V8/U8,"")</f>
        <v/>
      </c>
      <c r="X8" s="247" t="str">
        <f t="shared" ref="X8:X21" si="5">IFERROR(RANK(W8, W$7:W$21),"")</f>
        <v/>
      </c>
      <c r="Y8" s="500"/>
      <c r="Z8" s="170"/>
      <c r="AA8" s="170"/>
      <c r="AB8" s="248" t="str">
        <f t="shared" ref="AB8:AB21" si="6">IFERROR(AA8/Z8,"")</f>
        <v/>
      </c>
      <c r="AC8" s="247" t="str">
        <f t="shared" ref="AC8:AC21" si="7">IFERROR(RANK(AB8, AB$7:AB$21),"")</f>
        <v/>
      </c>
      <c r="AD8" s="500"/>
      <c r="AE8" s="170">
        <v>26</v>
      </c>
      <c r="AF8" s="170">
        <v>1182.9629629629626</v>
      </c>
      <c r="AG8" s="248">
        <f t="shared" ref="AG8:AG21" si="8">IFERROR(AF8/AE8,"")</f>
        <v>45.498575498575484</v>
      </c>
      <c r="AH8" s="247">
        <f t="shared" ref="AH8:AH21" si="9">IFERROR(RANK(AG8, AG$7:AG$21),"")</f>
        <v>2</v>
      </c>
      <c r="AI8" s="500"/>
      <c r="AJ8" s="170">
        <v>26</v>
      </c>
      <c r="AK8" s="170">
        <v>1378.4415584415576</v>
      </c>
      <c r="AL8" s="276">
        <f t="shared" ref="AL8:AL21" si="10">IFERROR(AK8/AJ8,"")</f>
        <v>53.016983016982984</v>
      </c>
      <c r="AM8" s="247">
        <f t="shared" ref="AM8:AM21" si="11">IFERROR(RANK(AL8, AL$7:AL$21),"")</f>
        <v>2</v>
      </c>
      <c r="AN8" s="500"/>
      <c r="AO8" s="170">
        <v>26</v>
      </c>
      <c r="AP8" s="170">
        <v>1380.705882352941</v>
      </c>
      <c r="AQ8" s="248">
        <f t="shared" ref="AQ8:AQ21" si="12">IFERROR(AP8/AO8,"")</f>
        <v>53.104072398190041</v>
      </c>
      <c r="AR8" s="247">
        <f t="shared" ref="AR8:AR21" si="13">IFERROR(RANK(AQ8, AQ$7:AQ$21),"")</f>
        <v>2</v>
      </c>
      <c r="AS8" s="500"/>
      <c r="AT8" s="170">
        <v>26</v>
      </c>
      <c r="AU8" s="170">
        <v>1369.4117647058822</v>
      </c>
      <c r="AV8" s="248">
        <f t="shared" ref="AV8:AV21" si="14">IFERROR(AU8/AT8,"")</f>
        <v>52.66968325791855</v>
      </c>
      <c r="AW8" s="247">
        <f t="shared" ref="AW8:AW21" si="15">IFERROR(RANK(AV8, AV$7:AV$21),"")</f>
        <v>2</v>
      </c>
      <c r="AX8" s="500"/>
    </row>
    <row r="9" spans="1:50" ht="14.25" hidden="1" x14ac:dyDescent="0.2">
      <c r="A9" s="77"/>
      <c r="B9" s="506"/>
      <c r="C9" s="211">
        <v>3</v>
      </c>
      <c r="D9" s="247"/>
      <c r="E9" s="170"/>
      <c r="F9" s="247"/>
      <c r="G9" s="248"/>
      <c r="H9" s="500"/>
      <c r="I9" s="172" t="str">
        <f t="shared" si="0"/>
        <v/>
      </c>
      <c r="J9" s="172" t="str">
        <f t="shared" si="0"/>
        <v/>
      </c>
      <c r="K9" s="246" t="str">
        <f t="shared" si="0"/>
        <v/>
      </c>
      <c r="L9" s="525"/>
      <c r="M9" s="172" t="str">
        <f t="shared" si="1"/>
        <v/>
      </c>
      <c r="N9" s="501"/>
      <c r="O9" s="501"/>
      <c r="P9" s="170"/>
      <c r="Q9" s="170"/>
      <c r="R9" s="248" t="str">
        <f t="shared" si="2"/>
        <v/>
      </c>
      <c r="S9" s="247" t="str">
        <f t="shared" si="3"/>
        <v/>
      </c>
      <c r="T9" s="500"/>
      <c r="U9" s="170"/>
      <c r="V9" s="170"/>
      <c r="W9" s="248" t="str">
        <f t="shared" si="4"/>
        <v/>
      </c>
      <c r="X9" s="247" t="str">
        <f t="shared" si="5"/>
        <v/>
      </c>
      <c r="Y9" s="500"/>
      <c r="Z9" s="170"/>
      <c r="AA9" s="170"/>
      <c r="AB9" s="248" t="str">
        <f t="shared" si="6"/>
        <v/>
      </c>
      <c r="AC9" s="247" t="str">
        <f t="shared" si="7"/>
        <v/>
      </c>
      <c r="AD9" s="500"/>
      <c r="AE9" s="170"/>
      <c r="AF9" s="170"/>
      <c r="AG9" s="248"/>
      <c r="AH9" s="247"/>
      <c r="AI9" s="500"/>
      <c r="AJ9" s="170"/>
      <c r="AK9" s="170"/>
      <c r="AL9" s="276" t="str">
        <f t="shared" si="10"/>
        <v/>
      </c>
      <c r="AM9" s="247" t="str">
        <f t="shared" si="11"/>
        <v/>
      </c>
      <c r="AN9" s="500"/>
      <c r="AO9" s="170"/>
      <c r="AP9" s="170"/>
      <c r="AQ9" s="248" t="str">
        <f t="shared" si="12"/>
        <v/>
      </c>
      <c r="AR9" s="247" t="str">
        <f t="shared" si="13"/>
        <v/>
      </c>
      <c r="AS9" s="500"/>
      <c r="AT9" s="170"/>
      <c r="AU9" s="170"/>
      <c r="AV9" s="248" t="str">
        <f t="shared" si="14"/>
        <v/>
      </c>
      <c r="AW9" s="247" t="str">
        <f t="shared" si="15"/>
        <v/>
      </c>
      <c r="AX9" s="500"/>
    </row>
    <row r="10" spans="1:50" ht="14.25" hidden="1" x14ac:dyDescent="0.2">
      <c r="A10" s="77"/>
      <c r="B10" s="506"/>
      <c r="C10" s="211">
        <v>4</v>
      </c>
      <c r="D10" s="247"/>
      <c r="E10" s="170"/>
      <c r="F10" s="247"/>
      <c r="G10" s="248"/>
      <c r="H10" s="500"/>
      <c r="I10" s="172" t="str">
        <f>IFERROR(AVERAGE(P10,U10,Z10,AE10,AJ10,AO10,AT10),"")</f>
        <v/>
      </c>
      <c r="J10" s="172" t="str">
        <f>IFERROR(AVERAGE(Q10,V10,AA10,AF10,AK10,AP10,AU10),"")</f>
        <v/>
      </c>
      <c r="K10" s="246" t="str">
        <f>IFERROR(AVERAGE(R10,W10,AB10,AG10,AL10,AQ10,AV10),"")</f>
        <v/>
      </c>
      <c r="L10" s="525"/>
      <c r="M10" s="172" t="str">
        <f t="shared" si="1"/>
        <v/>
      </c>
      <c r="N10" s="501"/>
      <c r="O10" s="501"/>
      <c r="P10" s="170"/>
      <c r="Q10" s="170"/>
      <c r="R10" s="248" t="str">
        <f t="shared" si="2"/>
        <v/>
      </c>
      <c r="S10" s="247" t="str">
        <f t="shared" si="3"/>
        <v/>
      </c>
      <c r="T10" s="500"/>
      <c r="U10" s="170"/>
      <c r="V10" s="170"/>
      <c r="W10" s="248" t="str">
        <f t="shared" si="4"/>
        <v/>
      </c>
      <c r="X10" s="247" t="str">
        <f t="shared" si="5"/>
        <v/>
      </c>
      <c r="Y10" s="500"/>
      <c r="Z10" s="170"/>
      <c r="AA10" s="170"/>
      <c r="AB10" s="248" t="str">
        <f t="shared" si="6"/>
        <v/>
      </c>
      <c r="AC10" s="247" t="str">
        <f t="shared" si="7"/>
        <v/>
      </c>
      <c r="AD10" s="500"/>
      <c r="AE10" s="170"/>
      <c r="AF10" s="170"/>
      <c r="AG10" s="248" t="str">
        <f t="shared" si="8"/>
        <v/>
      </c>
      <c r="AH10" s="247" t="str">
        <f t="shared" si="9"/>
        <v/>
      </c>
      <c r="AI10" s="500"/>
      <c r="AJ10" s="170"/>
      <c r="AK10" s="170"/>
      <c r="AL10" s="276" t="str">
        <f t="shared" si="10"/>
        <v/>
      </c>
      <c r="AM10" s="247" t="str">
        <f t="shared" si="11"/>
        <v/>
      </c>
      <c r="AN10" s="500"/>
      <c r="AO10" s="170"/>
      <c r="AP10" s="170"/>
      <c r="AQ10" s="248" t="str">
        <f t="shared" si="12"/>
        <v/>
      </c>
      <c r="AR10" s="247" t="str">
        <f t="shared" si="13"/>
        <v/>
      </c>
      <c r="AS10" s="500"/>
      <c r="AT10" s="170"/>
      <c r="AU10" s="170"/>
      <c r="AV10" s="248" t="str">
        <f t="shared" si="14"/>
        <v/>
      </c>
      <c r="AW10" s="247" t="str">
        <f t="shared" si="15"/>
        <v/>
      </c>
      <c r="AX10" s="500"/>
    </row>
    <row r="11" spans="1:50" ht="14.25" hidden="1" x14ac:dyDescent="0.2">
      <c r="A11" s="77"/>
      <c r="B11" s="506"/>
      <c r="C11" s="211">
        <v>5</v>
      </c>
      <c r="D11" s="247"/>
      <c r="E11" s="170"/>
      <c r="F11" s="247"/>
      <c r="G11" s="248"/>
      <c r="H11" s="500"/>
      <c r="I11" s="172" t="str">
        <f t="shared" ref="I11:K21" si="16">IFERROR(AVERAGE(P11,U11,Z11,AE11,AJ11,AO11,AT11),"")</f>
        <v/>
      </c>
      <c r="J11" s="172" t="str">
        <f t="shared" si="16"/>
        <v/>
      </c>
      <c r="K11" s="246" t="str">
        <f t="shared" si="16"/>
        <v/>
      </c>
      <c r="L11" s="525"/>
      <c r="M11" s="172" t="str">
        <f t="shared" si="1"/>
        <v/>
      </c>
      <c r="N11" s="501"/>
      <c r="O11" s="501"/>
      <c r="P11" s="170"/>
      <c r="Q11" s="170"/>
      <c r="R11" s="248" t="str">
        <f t="shared" si="2"/>
        <v/>
      </c>
      <c r="S11" s="247" t="str">
        <f t="shared" si="3"/>
        <v/>
      </c>
      <c r="T11" s="500"/>
      <c r="U11" s="170"/>
      <c r="V11" s="170"/>
      <c r="W11" s="248" t="str">
        <f t="shared" si="4"/>
        <v/>
      </c>
      <c r="X11" s="247" t="str">
        <f t="shared" si="5"/>
        <v/>
      </c>
      <c r="Y11" s="500"/>
      <c r="Z11" s="170"/>
      <c r="AA11" s="170"/>
      <c r="AB11" s="248" t="str">
        <f t="shared" si="6"/>
        <v/>
      </c>
      <c r="AC11" s="247" t="str">
        <f t="shared" si="7"/>
        <v/>
      </c>
      <c r="AD11" s="500"/>
      <c r="AE11" s="170"/>
      <c r="AF11" s="170"/>
      <c r="AG11" s="248" t="str">
        <f t="shared" si="8"/>
        <v/>
      </c>
      <c r="AH11" s="247" t="str">
        <f t="shared" si="9"/>
        <v/>
      </c>
      <c r="AI11" s="500"/>
      <c r="AJ11" s="170"/>
      <c r="AK11" s="170"/>
      <c r="AL11" s="276" t="str">
        <f t="shared" si="10"/>
        <v/>
      </c>
      <c r="AM11" s="247" t="str">
        <f t="shared" si="11"/>
        <v/>
      </c>
      <c r="AN11" s="500"/>
      <c r="AO11" s="170"/>
      <c r="AP11" s="170"/>
      <c r="AQ11" s="248" t="str">
        <f t="shared" si="12"/>
        <v/>
      </c>
      <c r="AR11" s="247" t="str">
        <f t="shared" si="13"/>
        <v/>
      </c>
      <c r="AS11" s="500"/>
      <c r="AT11" s="170"/>
      <c r="AU11" s="170"/>
      <c r="AV11" s="248" t="str">
        <f t="shared" si="14"/>
        <v/>
      </c>
      <c r="AW11" s="247" t="str">
        <f t="shared" si="15"/>
        <v/>
      </c>
      <c r="AX11" s="500"/>
    </row>
    <row r="12" spans="1:50" ht="14.25" hidden="1" x14ac:dyDescent="0.2">
      <c r="A12" s="77"/>
      <c r="B12" s="506"/>
      <c r="C12" s="211">
        <v>6</v>
      </c>
      <c r="D12" s="247"/>
      <c r="E12" s="170"/>
      <c r="F12" s="247"/>
      <c r="G12" s="248"/>
      <c r="H12" s="500"/>
      <c r="I12" s="172" t="str">
        <f t="shared" si="16"/>
        <v/>
      </c>
      <c r="J12" s="172" t="str">
        <f t="shared" si="16"/>
        <v/>
      </c>
      <c r="K12" s="246" t="str">
        <f t="shared" si="16"/>
        <v/>
      </c>
      <c r="L12" s="525"/>
      <c r="M12" s="172" t="str">
        <f t="shared" si="1"/>
        <v/>
      </c>
      <c r="N12" s="501"/>
      <c r="O12" s="501"/>
      <c r="P12" s="170"/>
      <c r="Q12" s="170"/>
      <c r="R12" s="248" t="str">
        <f t="shared" si="2"/>
        <v/>
      </c>
      <c r="S12" s="247" t="str">
        <f t="shared" si="3"/>
        <v/>
      </c>
      <c r="T12" s="500"/>
      <c r="U12" s="170"/>
      <c r="V12" s="170"/>
      <c r="W12" s="248" t="str">
        <f t="shared" si="4"/>
        <v/>
      </c>
      <c r="X12" s="247" t="str">
        <f t="shared" si="5"/>
        <v/>
      </c>
      <c r="Y12" s="500"/>
      <c r="Z12" s="170"/>
      <c r="AA12" s="170"/>
      <c r="AB12" s="248" t="str">
        <f t="shared" si="6"/>
        <v/>
      </c>
      <c r="AC12" s="247" t="str">
        <f t="shared" si="7"/>
        <v/>
      </c>
      <c r="AD12" s="500"/>
      <c r="AE12" s="170"/>
      <c r="AF12" s="170"/>
      <c r="AG12" s="248" t="str">
        <f t="shared" si="8"/>
        <v/>
      </c>
      <c r="AH12" s="247" t="str">
        <f t="shared" si="9"/>
        <v/>
      </c>
      <c r="AI12" s="500"/>
      <c r="AJ12" s="170"/>
      <c r="AK12" s="170"/>
      <c r="AL12" s="276" t="str">
        <f t="shared" si="10"/>
        <v/>
      </c>
      <c r="AM12" s="247" t="str">
        <f t="shared" si="11"/>
        <v/>
      </c>
      <c r="AN12" s="500"/>
      <c r="AO12" s="170"/>
      <c r="AP12" s="170"/>
      <c r="AQ12" s="248" t="str">
        <f t="shared" si="12"/>
        <v/>
      </c>
      <c r="AR12" s="247" t="str">
        <f t="shared" si="13"/>
        <v/>
      </c>
      <c r="AS12" s="500"/>
      <c r="AT12" s="170"/>
      <c r="AU12" s="170"/>
      <c r="AV12" s="248" t="str">
        <f t="shared" si="14"/>
        <v/>
      </c>
      <c r="AW12" s="247" t="str">
        <f t="shared" si="15"/>
        <v/>
      </c>
      <c r="AX12" s="500"/>
    </row>
    <row r="13" spans="1:50" ht="14.25" hidden="1" x14ac:dyDescent="0.2">
      <c r="A13" s="77"/>
      <c r="B13" s="506"/>
      <c r="C13" s="211">
        <v>7</v>
      </c>
      <c r="D13" s="247"/>
      <c r="E13" s="170"/>
      <c r="F13" s="247"/>
      <c r="G13" s="248"/>
      <c r="H13" s="500"/>
      <c r="I13" s="172" t="str">
        <f t="shared" si="16"/>
        <v/>
      </c>
      <c r="J13" s="172" t="str">
        <f t="shared" si="16"/>
        <v/>
      </c>
      <c r="K13" s="246" t="str">
        <f t="shared" si="16"/>
        <v/>
      </c>
      <c r="L13" s="525"/>
      <c r="M13" s="172" t="str">
        <f t="shared" si="1"/>
        <v/>
      </c>
      <c r="N13" s="501"/>
      <c r="O13" s="501"/>
      <c r="P13" s="170"/>
      <c r="Q13" s="170"/>
      <c r="R13" s="248" t="str">
        <f t="shared" si="2"/>
        <v/>
      </c>
      <c r="S13" s="247" t="str">
        <f t="shared" si="3"/>
        <v/>
      </c>
      <c r="T13" s="500"/>
      <c r="U13" s="170"/>
      <c r="V13" s="170"/>
      <c r="W13" s="248" t="str">
        <f t="shared" si="4"/>
        <v/>
      </c>
      <c r="X13" s="247" t="str">
        <f t="shared" si="5"/>
        <v/>
      </c>
      <c r="Y13" s="500"/>
      <c r="Z13" s="170"/>
      <c r="AA13" s="170"/>
      <c r="AB13" s="248" t="str">
        <f t="shared" si="6"/>
        <v/>
      </c>
      <c r="AC13" s="247" t="str">
        <f t="shared" si="7"/>
        <v/>
      </c>
      <c r="AD13" s="500"/>
      <c r="AE13" s="170"/>
      <c r="AF13" s="170"/>
      <c r="AG13" s="248" t="str">
        <f t="shared" si="8"/>
        <v/>
      </c>
      <c r="AH13" s="247" t="str">
        <f t="shared" si="9"/>
        <v/>
      </c>
      <c r="AI13" s="500"/>
      <c r="AJ13" s="170"/>
      <c r="AK13" s="170"/>
      <c r="AL13" s="276" t="str">
        <f t="shared" si="10"/>
        <v/>
      </c>
      <c r="AM13" s="247" t="str">
        <f t="shared" si="11"/>
        <v/>
      </c>
      <c r="AN13" s="500"/>
      <c r="AO13" s="170"/>
      <c r="AP13" s="170"/>
      <c r="AQ13" s="248" t="str">
        <f t="shared" si="12"/>
        <v/>
      </c>
      <c r="AR13" s="247" t="str">
        <f t="shared" si="13"/>
        <v/>
      </c>
      <c r="AS13" s="500"/>
      <c r="AT13" s="170"/>
      <c r="AU13" s="170"/>
      <c r="AV13" s="248" t="str">
        <f t="shared" si="14"/>
        <v/>
      </c>
      <c r="AW13" s="247" t="str">
        <f t="shared" si="15"/>
        <v/>
      </c>
      <c r="AX13" s="500"/>
    </row>
    <row r="14" spans="1:50" ht="14.25" hidden="1" x14ac:dyDescent="0.2">
      <c r="A14" s="77"/>
      <c r="B14" s="506"/>
      <c r="C14" s="211">
        <v>8</v>
      </c>
      <c r="D14" s="247"/>
      <c r="E14" s="170"/>
      <c r="F14" s="247"/>
      <c r="G14" s="248"/>
      <c r="H14" s="500"/>
      <c r="I14" s="172" t="str">
        <f t="shared" si="16"/>
        <v/>
      </c>
      <c r="J14" s="172" t="str">
        <f t="shared" si="16"/>
        <v/>
      </c>
      <c r="K14" s="246" t="str">
        <f t="shared" si="16"/>
        <v/>
      </c>
      <c r="L14" s="525"/>
      <c r="M14" s="172" t="str">
        <f t="shared" si="1"/>
        <v/>
      </c>
      <c r="N14" s="501"/>
      <c r="O14" s="501"/>
      <c r="P14" s="170"/>
      <c r="Q14" s="170"/>
      <c r="R14" s="248" t="str">
        <f t="shared" si="2"/>
        <v/>
      </c>
      <c r="S14" s="247" t="str">
        <f t="shared" si="3"/>
        <v/>
      </c>
      <c r="T14" s="500"/>
      <c r="U14" s="170"/>
      <c r="V14" s="170"/>
      <c r="W14" s="248" t="str">
        <f t="shared" si="4"/>
        <v/>
      </c>
      <c r="X14" s="247" t="str">
        <f t="shared" si="5"/>
        <v/>
      </c>
      <c r="Y14" s="500"/>
      <c r="Z14" s="170"/>
      <c r="AA14" s="170"/>
      <c r="AB14" s="248" t="str">
        <f t="shared" si="6"/>
        <v/>
      </c>
      <c r="AC14" s="247" t="str">
        <f t="shared" si="7"/>
        <v/>
      </c>
      <c r="AD14" s="500"/>
      <c r="AE14" s="170"/>
      <c r="AF14" s="170"/>
      <c r="AG14" s="248" t="str">
        <f t="shared" si="8"/>
        <v/>
      </c>
      <c r="AH14" s="247" t="str">
        <f t="shared" si="9"/>
        <v/>
      </c>
      <c r="AI14" s="500"/>
      <c r="AJ14" s="170"/>
      <c r="AK14" s="170"/>
      <c r="AL14" s="276" t="str">
        <f t="shared" si="10"/>
        <v/>
      </c>
      <c r="AM14" s="247" t="str">
        <f t="shared" si="11"/>
        <v/>
      </c>
      <c r="AN14" s="500"/>
      <c r="AO14" s="170"/>
      <c r="AP14" s="170"/>
      <c r="AQ14" s="248" t="str">
        <f t="shared" si="12"/>
        <v/>
      </c>
      <c r="AR14" s="247" t="str">
        <f t="shared" si="13"/>
        <v/>
      </c>
      <c r="AS14" s="500"/>
      <c r="AT14" s="170"/>
      <c r="AU14" s="170"/>
      <c r="AV14" s="248" t="str">
        <f t="shared" si="14"/>
        <v/>
      </c>
      <c r="AW14" s="247" t="str">
        <f t="shared" si="15"/>
        <v/>
      </c>
      <c r="AX14" s="500"/>
    </row>
    <row r="15" spans="1:50" ht="14.25" hidden="1" x14ac:dyDescent="0.2">
      <c r="A15" s="77"/>
      <c r="B15" s="506"/>
      <c r="C15" s="211">
        <v>9</v>
      </c>
      <c r="D15" s="247"/>
      <c r="E15" s="170"/>
      <c r="F15" s="247"/>
      <c r="G15" s="248"/>
      <c r="H15" s="500"/>
      <c r="I15" s="172" t="str">
        <f t="shared" si="16"/>
        <v/>
      </c>
      <c r="J15" s="172" t="str">
        <f t="shared" si="16"/>
        <v/>
      </c>
      <c r="K15" s="246" t="str">
        <f t="shared" si="16"/>
        <v/>
      </c>
      <c r="L15" s="525"/>
      <c r="M15" s="172" t="str">
        <f t="shared" si="1"/>
        <v/>
      </c>
      <c r="N15" s="501"/>
      <c r="O15" s="501"/>
      <c r="P15" s="170"/>
      <c r="Q15" s="170"/>
      <c r="R15" s="248" t="str">
        <f t="shared" si="2"/>
        <v/>
      </c>
      <c r="S15" s="247" t="str">
        <f t="shared" si="3"/>
        <v/>
      </c>
      <c r="T15" s="500"/>
      <c r="U15" s="170"/>
      <c r="V15" s="170"/>
      <c r="W15" s="248" t="str">
        <f t="shared" si="4"/>
        <v/>
      </c>
      <c r="X15" s="247" t="str">
        <f t="shared" si="5"/>
        <v/>
      </c>
      <c r="Y15" s="500"/>
      <c r="Z15" s="170"/>
      <c r="AA15" s="170"/>
      <c r="AB15" s="248" t="str">
        <f t="shared" si="6"/>
        <v/>
      </c>
      <c r="AC15" s="247" t="str">
        <f t="shared" si="7"/>
        <v/>
      </c>
      <c r="AD15" s="500"/>
      <c r="AE15" s="170"/>
      <c r="AF15" s="170"/>
      <c r="AG15" s="248" t="str">
        <f t="shared" si="8"/>
        <v/>
      </c>
      <c r="AH15" s="247" t="str">
        <f t="shared" si="9"/>
        <v/>
      </c>
      <c r="AI15" s="500"/>
      <c r="AJ15" s="170"/>
      <c r="AK15" s="170"/>
      <c r="AL15" s="276" t="str">
        <f t="shared" si="10"/>
        <v/>
      </c>
      <c r="AM15" s="247" t="str">
        <f t="shared" si="11"/>
        <v/>
      </c>
      <c r="AN15" s="500"/>
      <c r="AO15" s="170"/>
      <c r="AP15" s="170"/>
      <c r="AQ15" s="248" t="str">
        <f t="shared" si="12"/>
        <v/>
      </c>
      <c r="AR15" s="247" t="str">
        <f t="shared" si="13"/>
        <v/>
      </c>
      <c r="AS15" s="500"/>
      <c r="AT15" s="170"/>
      <c r="AU15" s="170"/>
      <c r="AV15" s="248" t="str">
        <f t="shared" si="14"/>
        <v/>
      </c>
      <c r="AW15" s="247" t="str">
        <f t="shared" si="15"/>
        <v/>
      </c>
      <c r="AX15" s="500"/>
    </row>
    <row r="16" spans="1:50" ht="14.25" hidden="1" x14ac:dyDescent="0.2">
      <c r="A16" s="77"/>
      <c r="B16" s="506"/>
      <c r="C16" s="211">
        <v>10</v>
      </c>
      <c r="D16" s="247"/>
      <c r="E16" s="170"/>
      <c r="F16" s="247"/>
      <c r="G16" s="248"/>
      <c r="H16" s="500"/>
      <c r="I16" s="172" t="str">
        <f t="shared" si="16"/>
        <v/>
      </c>
      <c r="J16" s="172" t="str">
        <f t="shared" si="16"/>
        <v/>
      </c>
      <c r="K16" s="246" t="str">
        <f t="shared" si="16"/>
        <v/>
      </c>
      <c r="L16" s="525"/>
      <c r="M16" s="172" t="str">
        <f t="shared" si="1"/>
        <v/>
      </c>
      <c r="N16" s="501"/>
      <c r="O16" s="501"/>
      <c r="P16" s="170"/>
      <c r="Q16" s="170"/>
      <c r="R16" s="248" t="str">
        <f t="shared" si="2"/>
        <v/>
      </c>
      <c r="S16" s="247" t="str">
        <f t="shared" si="3"/>
        <v/>
      </c>
      <c r="T16" s="500"/>
      <c r="U16" s="170"/>
      <c r="V16" s="170"/>
      <c r="W16" s="248" t="str">
        <f t="shared" si="4"/>
        <v/>
      </c>
      <c r="X16" s="247" t="str">
        <f t="shared" si="5"/>
        <v/>
      </c>
      <c r="Y16" s="500"/>
      <c r="Z16" s="170"/>
      <c r="AA16" s="170"/>
      <c r="AB16" s="248" t="str">
        <f t="shared" si="6"/>
        <v/>
      </c>
      <c r="AC16" s="247" t="str">
        <f t="shared" si="7"/>
        <v/>
      </c>
      <c r="AD16" s="500"/>
      <c r="AE16" s="170"/>
      <c r="AF16" s="170"/>
      <c r="AG16" s="248" t="str">
        <f t="shared" si="8"/>
        <v/>
      </c>
      <c r="AH16" s="247" t="str">
        <f t="shared" si="9"/>
        <v/>
      </c>
      <c r="AI16" s="500"/>
      <c r="AJ16" s="170"/>
      <c r="AK16" s="170"/>
      <c r="AL16" s="276" t="str">
        <f t="shared" si="10"/>
        <v/>
      </c>
      <c r="AM16" s="247" t="str">
        <f t="shared" si="11"/>
        <v/>
      </c>
      <c r="AN16" s="500"/>
      <c r="AO16" s="170"/>
      <c r="AP16" s="170"/>
      <c r="AQ16" s="248" t="str">
        <f t="shared" si="12"/>
        <v/>
      </c>
      <c r="AR16" s="247" t="str">
        <f t="shared" si="13"/>
        <v/>
      </c>
      <c r="AS16" s="500"/>
      <c r="AT16" s="170"/>
      <c r="AU16" s="170"/>
      <c r="AV16" s="248" t="str">
        <f t="shared" si="14"/>
        <v/>
      </c>
      <c r="AW16" s="247" t="str">
        <f t="shared" si="15"/>
        <v/>
      </c>
      <c r="AX16" s="500"/>
    </row>
    <row r="17" spans="2:50" hidden="1" x14ac:dyDescent="0.2">
      <c r="B17" s="506"/>
      <c r="C17" s="211">
        <v>11</v>
      </c>
      <c r="D17" s="247"/>
      <c r="E17" s="247"/>
      <c r="F17" s="247"/>
      <c r="G17" s="247"/>
      <c r="H17" s="500"/>
      <c r="I17" s="172" t="str">
        <f t="shared" si="16"/>
        <v/>
      </c>
      <c r="J17" s="172" t="str">
        <f t="shared" si="16"/>
        <v/>
      </c>
      <c r="K17" s="246" t="str">
        <f t="shared" si="16"/>
        <v/>
      </c>
      <c r="L17" s="525"/>
      <c r="M17" s="172" t="str">
        <f t="shared" si="1"/>
        <v/>
      </c>
      <c r="N17" s="501"/>
      <c r="O17" s="501"/>
      <c r="P17" s="247"/>
      <c r="Q17" s="247"/>
      <c r="R17" s="248" t="str">
        <f t="shared" si="2"/>
        <v/>
      </c>
      <c r="S17" s="247" t="str">
        <f t="shared" si="3"/>
        <v/>
      </c>
      <c r="T17" s="500"/>
      <c r="U17" s="247"/>
      <c r="V17" s="247"/>
      <c r="W17" s="248" t="str">
        <f t="shared" si="4"/>
        <v/>
      </c>
      <c r="X17" s="247" t="str">
        <f t="shared" si="5"/>
        <v/>
      </c>
      <c r="Y17" s="500"/>
      <c r="Z17" s="247"/>
      <c r="AA17" s="247"/>
      <c r="AB17" s="248" t="str">
        <f t="shared" si="6"/>
        <v/>
      </c>
      <c r="AC17" s="247" t="str">
        <f t="shared" si="7"/>
        <v/>
      </c>
      <c r="AD17" s="500"/>
      <c r="AE17" s="247"/>
      <c r="AF17" s="247"/>
      <c r="AG17" s="248" t="str">
        <f t="shared" si="8"/>
        <v/>
      </c>
      <c r="AH17" s="247" t="str">
        <f t="shared" si="9"/>
        <v/>
      </c>
      <c r="AI17" s="500"/>
      <c r="AJ17" s="247"/>
      <c r="AK17" s="247"/>
      <c r="AL17" s="276" t="str">
        <f t="shared" si="10"/>
        <v/>
      </c>
      <c r="AM17" s="247" t="str">
        <f t="shared" si="11"/>
        <v/>
      </c>
      <c r="AN17" s="500"/>
      <c r="AO17" s="247"/>
      <c r="AP17" s="247"/>
      <c r="AQ17" s="248" t="str">
        <f t="shared" si="12"/>
        <v/>
      </c>
      <c r="AR17" s="247" t="str">
        <f t="shared" si="13"/>
        <v/>
      </c>
      <c r="AS17" s="500"/>
      <c r="AT17" s="247"/>
      <c r="AU17" s="247"/>
      <c r="AV17" s="248" t="str">
        <f t="shared" si="14"/>
        <v/>
      </c>
      <c r="AW17" s="247" t="str">
        <f t="shared" si="15"/>
        <v/>
      </c>
      <c r="AX17" s="500"/>
    </row>
    <row r="18" spans="2:50" hidden="1" x14ac:dyDescent="0.2">
      <c r="B18" s="506"/>
      <c r="C18" s="211">
        <v>12</v>
      </c>
      <c r="D18" s="247"/>
      <c r="E18" s="247"/>
      <c r="F18" s="247"/>
      <c r="G18" s="247"/>
      <c r="H18" s="500"/>
      <c r="I18" s="172" t="str">
        <f t="shared" si="16"/>
        <v/>
      </c>
      <c r="J18" s="172" t="str">
        <f t="shared" si="16"/>
        <v/>
      </c>
      <c r="K18" s="246" t="str">
        <f t="shared" si="16"/>
        <v/>
      </c>
      <c r="L18" s="525"/>
      <c r="M18" s="172" t="str">
        <f t="shared" si="1"/>
        <v/>
      </c>
      <c r="N18" s="501"/>
      <c r="O18" s="501"/>
      <c r="P18" s="247"/>
      <c r="Q18" s="247"/>
      <c r="R18" s="248" t="str">
        <f t="shared" si="2"/>
        <v/>
      </c>
      <c r="S18" s="247" t="str">
        <f t="shared" si="3"/>
        <v/>
      </c>
      <c r="T18" s="500"/>
      <c r="U18" s="247"/>
      <c r="V18" s="247"/>
      <c r="W18" s="248" t="str">
        <f t="shared" si="4"/>
        <v/>
      </c>
      <c r="X18" s="247" t="str">
        <f t="shared" si="5"/>
        <v/>
      </c>
      <c r="Y18" s="500"/>
      <c r="Z18" s="247"/>
      <c r="AA18" s="247"/>
      <c r="AB18" s="248" t="str">
        <f t="shared" si="6"/>
        <v/>
      </c>
      <c r="AC18" s="247" t="str">
        <f t="shared" si="7"/>
        <v/>
      </c>
      <c r="AD18" s="500"/>
      <c r="AE18" s="247"/>
      <c r="AF18" s="247"/>
      <c r="AG18" s="248" t="str">
        <f t="shared" si="8"/>
        <v/>
      </c>
      <c r="AH18" s="247" t="str">
        <f t="shared" si="9"/>
        <v/>
      </c>
      <c r="AI18" s="500"/>
      <c r="AJ18" s="247"/>
      <c r="AK18" s="247"/>
      <c r="AL18" s="276" t="str">
        <f t="shared" si="10"/>
        <v/>
      </c>
      <c r="AM18" s="247" t="str">
        <f t="shared" si="11"/>
        <v/>
      </c>
      <c r="AN18" s="500"/>
      <c r="AO18" s="247"/>
      <c r="AP18" s="247"/>
      <c r="AQ18" s="248" t="str">
        <f t="shared" si="12"/>
        <v/>
      </c>
      <c r="AR18" s="247" t="str">
        <f t="shared" si="13"/>
        <v/>
      </c>
      <c r="AS18" s="500"/>
      <c r="AT18" s="247"/>
      <c r="AU18" s="247"/>
      <c r="AV18" s="248" t="str">
        <f t="shared" si="14"/>
        <v/>
      </c>
      <c r="AW18" s="247" t="str">
        <f t="shared" si="15"/>
        <v/>
      </c>
      <c r="AX18" s="500"/>
    </row>
    <row r="19" spans="2:50" hidden="1" x14ac:dyDescent="0.2">
      <c r="B19" s="506"/>
      <c r="C19" s="211">
        <v>13</v>
      </c>
      <c r="D19" s="247"/>
      <c r="E19" s="247"/>
      <c r="F19" s="247"/>
      <c r="G19" s="247"/>
      <c r="H19" s="500"/>
      <c r="I19" s="172" t="str">
        <f t="shared" si="16"/>
        <v/>
      </c>
      <c r="J19" s="172" t="str">
        <f t="shared" si="16"/>
        <v/>
      </c>
      <c r="K19" s="246" t="str">
        <f t="shared" si="16"/>
        <v/>
      </c>
      <c r="L19" s="525"/>
      <c r="M19" s="172" t="str">
        <f t="shared" si="1"/>
        <v/>
      </c>
      <c r="N19" s="501"/>
      <c r="O19" s="501"/>
      <c r="P19" s="247"/>
      <c r="Q19" s="247"/>
      <c r="R19" s="248" t="str">
        <f t="shared" si="2"/>
        <v/>
      </c>
      <c r="S19" s="247" t="str">
        <f t="shared" si="3"/>
        <v/>
      </c>
      <c r="T19" s="500"/>
      <c r="U19" s="247"/>
      <c r="V19" s="247"/>
      <c r="W19" s="248" t="str">
        <f t="shared" si="4"/>
        <v/>
      </c>
      <c r="X19" s="247" t="str">
        <f t="shared" si="5"/>
        <v/>
      </c>
      <c r="Y19" s="500"/>
      <c r="Z19" s="247"/>
      <c r="AA19" s="247"/>
      <c r="AB19" s="248" t="str">
        <f t="shared" si="6"/>
        <v/>
      </c>
      <c r="AC19" s="247" t="str">
        <f t="shared" si="7"/>
        <v/>
      </c>
      <c r="AD19" s="500"/>
      <c r="AE19" s="247"/>
      <c r="AF19" s="247"/>
      <c r="AG19" s="248" t="str">
        <f t="shared" si="8"/>
        <v/>
      </c>
      <c r="AH19" s="247" t="str">
        <f t="shared" si="9"/>
        <v/>
      </c>
      <c r="AI19" s="500"/>
      <c r="AJ19" s="247"/>
      <c r="AK19" s="247"/>
      <c r="AL19" s="276" t="str">
        <f t="shared" si="10"/>
        <v/>
      </c>
      <c r="AM19" s="247" t="str">
        <f t="shared" si="11"/>
        <v/>
      </c>
      <c r="AN19" s="500"/>
      <c r="AO19" s="247"/>
      <c r="AP19" s="247"/>
      <c r="AQ19" s="248" t="str">
        <f t="shared" si="12"/>
        <v/>
      </c>
      <c r="AR19" s="247" t="str">
        <f t="shared" si="13"/>
        <v/>
      </c>
      <c r="AS19" s="500"/>
      <c r="AT19" s="247"/>
      <c r="AU19" s="247"/>
      <c r="AV19" s="248" t="str">
        <f t="shared" si="14"/>
        <v/>
      </c>
      <c r="AW19" s="247" t="str">
        <f t="shared" si="15"/>
        <v/>
      </c>
      <c r="AX19" s="500"/>
    </row>
    <row r="20" spans="2:50" hidden="1" x14ac:dyDescent="0.2">
      <c r="B20" s="506"/>
      <c r="C20" s="211">
        <v>14</v>
      </c>
      <c r="D20" s="247"/>
      <c r="E20" s="247"/>
      <c r="F20" s="247"/>
      <c r="G20" s="247"/>
      <c r="H20" s="500"/>
      <c r="I20" s="172" t="str">
        <f t="shared" si="16"/>
        <v/>
      </c>
      <c r="J20" s="172" t="str">
        <f t="shared" si="16"/>
        <v/>
      </c>
      <c r="K20" s="246" t="str">
        <f t="shared" si="16"/>
        <v/>
      </c>
      <c r="L20" s="525"/>
      <c r="M20" s="172" t="str">
        <f t="shared" si="1"/>
        <v/>
      </c>
      <c r="N20" s="501"/>
      <c r="O20" s="501"/>
      <c r="P20" s="247"/>
      <c r="Q20" s="247"/>
      <c r="R20" s="248" t="str">
        <f t="shared" si="2"/>
        <v/>
      </c>
      <c r="S20" s="247" t="str">
        <f t="shared" si="3"/>
        <v/>
      </c>
      <c r="T20" s="500"/>
      <c r="U20" s="247"/>
      <c r="V20" s="247"/>
      <c r="W20" s="248" t="str">
        <f t="shared" si="4"/>
        <v/>
      </c>
      <c r="X20" s="247" t="str">
        <f t="shared" si="5"/>
        <v/>
      </c>
      <c r="Y20" s="500"/>
      <c r="Z20" s="247"/>
      <c r="AA20" s="247"/>
      <c r="AB20" s="248" t="str">
        <f t="shared" si="6"/>
        <v/>
      </c>
      <c r="AC20" s="247" t="str">
        <f t="shared" si="7"/>
        <v/>
      </c>
      <c r="AD20" s="500"/>
      <c r="AE20" s="247"/>
      <c r="AF20" s="247"/>
      <c r="AG20" s="248" t="str">
        <f t="shared" si="8"/>
        <v/>
      </c>
      <c r="AH20" s="247" t="str">
        <f t="shared" si="9"/>
        <v/>
      </c>
      <c r="AI20" s="500"/>
      <c r="AJ20" s="247"/>
      <c r="AK20" s="247"/>
      <c r="AL20" s="276" t="str">
        <f t="shared" si="10"/>
        <v/>
      </c>
      <c r="AM20" s="247" t="str">
        <f t="shared" si="11"/>
        <v/>
      </c>
      <c r="AN20" s="500"/>
      <c r="AO20" s="247"/>
      <c r="AP20" s="247"/>
      <c r="AQ20" s="248" t="str">
        <f t="shared" si="12"/>
        <v/>
      </c>
      <c r="AR20" s="247" t="str">
        <f t="shared" si="13"/>
        <v/>
      </c>
      <c r="AS20" s="500"/>
      <c r="AT20" s="247"/>
      <c r="AU20" s="247"/>
      <c r="AV20" s="248" t="str">
        <f t="shared" si="14"/>
        <v/>
      </c>
      <c r="AW20" s="247" t="str">
        <f t="shared" si="15"/>
        <v/>
      </c>
      <c r="AX20" s="500"/>
    </row>
    <row r="21" spans="2:50" hidden="1" x14ac:dyDescent="0.2">
      <c r="B21" s="506"/>
      <c r="C21" s="211">
        <v>15</v>
      </c>
      <c r="D21" s="247"/>
      <c r="E21" s="247"/>
      <c r="F21" s="247"/>
      <c r="G21" s="247"/>
      <c r="H21" s="500"/>
      <c r="I21" s="172" t="str">
        <f t="shared" si="16"/>
        <v/>
      </c>
      <c r="J21" s="172" t="str">
        <f t="shared" si="16"/>
        <v/>
      </c>
      <c r="K21" s="246" t="str">
        <f t="shared" si="16"/>
        <v/>
      </c>
      <c r="L21" s="525"/>
      <c r="M21" s="172" t="str">
        <f t="shared" si="1"/>
        <v/>
      </c>
      <c r="N21" s="501"/>
      <c r="O21" s="501"/>
      <c r="P21" s="247"/>
      <c r="Q21" s="247"/>
      <c r="R21" s="248" t="str">
        <f t="shared" si="2"/>
        <v/>
      </c>
      <c r="S21" s="247" t="str">
        <f t="shared" si="3"/>
        <v/>
      </c>
      <c r="T21" s="500"/>
      <c r="U21" s="247"/>
      <c r="V21" s="247"/>
      <c r="W21" s="248" t="str">
        <f t="shared" si="4"/>
        <v/>
      </c>
      <c r="X21" s="247" t="str">
        <f t="shared" si="5"/>
        <v/>
      </c>
      <c r="Y21" s="500"/>
      <c r="Z21" s="247"/>
      <c r="AA21" s="247"/>
      <c r="AB21" s="248" t="str">
        <f t="shared" si="6"/>
        <v/>
      </c>
      <c r="AC21" s="247" t="str">
        <f t="shared" si="7"/>
        <v/>
      </c>
      <c r="AD21" s="500"/>
      <c r="AE21" s="247"/>
      <c r="AF21" s="247"/>
      <c r="AG21" s="248" t="str">
        <f t="shared" si="8"/>
        <v/>
      </c>
      <c r="AH21" s="247" t="str">
        <f t="shared" si="9"/>
        <v/>
      </c>
      <c r="AI21" s="500"/>
      <c r="AJ21" s="247"/>
      <c r="AK21" s="247"/>
      <c r="AL21" s="276" t="str">
        <f t="shared" si="10"/>
        <v/>
      </c>
      <c r="AM21" s="247" t="str">
        <f t="shared" si="11"/>
        <v/>
      </c>
      <c r="AN21" s="500"/>
      <c r="AO21" s="247"/>
      <c r="AP21" s="247"/>
      <c r="AQ21" s="248" t="str">
        <f t="shared" si="12"/>
        <v/>
      </c>
      <c r="AR21" s="247" t="str">
        <f t="shared" si="13"/>
        <v/>
      </c>
      <c r="AS21" s="500"/>
      <c r="AT21" s="247"/>
      <c r="AU21" s="247"/>
      <c r="AV21" s="248" t="str">
        <f t="shared" si="14"/>
        <v/>
      </c>
      <c r="AW21" s="247" t="str">
        <f t="shared" si="15"/>
        <v/>
      </c>
      <c r="AX21" s="500"/>
    </row>
    <row r="22" spans="2:50" ht="15.75" hidden="1" x14ac:dyDescent="0.2">
      <c r="B22" s="520" t="s">
        <v>169</v>
      </c>
      <c r="C22" s="512"/>
      <c r="D22" s="512"/>
      <c r="E22" s="512"/>
      <c r="F22" s="512"/>
      <c r="G22" s="512"/>
      <c r="H22" s="512"/>
      <c r="I22" s="207"/>
      <c r="J22" s="207"/>
      <c r="K22" s="207"/>
      <c r="L22" s="207"/>
      <c r="M22" s="207"/>
      <c r="N22" s="501" t="s">
        <v>161</v>
      </c>
      <c r="O22" s="514" t="s">
        <v>106</v>
      </c>
      <c r="P22" s="516">
        <v>45874</v>
      </c>
      <c r="Q22" s="506"/>
      <c r="R22" s="506"/>
      <c r="S22" s="506"/>
      <c r="T22" s="506"/>
      <c r="U22" s="516">
        <v>45875</v>
      </c>
      <c r="V22" s="506"/>
      <c r="W22" s="506"/>
      <c r="X22" s="506"/>
      <c r="Y22" s="506"/>
      <c r="Z22" s="516">
        <v>45876</v>
      </c>
      <c r="AA22" s="506"/>
      <c r="AB22" s="506"/>
      <c r="AC22" s="506"/>
      <c r="AD22" s="506"/>
      <c r="AE22" s="516">
        <v>45877</v>
      </c>
      <c r="AF22" s="506"/>
      <c r="AG22" s="506"/>
      <c r="AH22" s="506"/>
      <c r="AI22" s="506"/>
      <c r="AJ22" s="516">
        <v>45878</v>
      </c>
      <c r="AK22" s="506"/>
      <c r="AL22" s="506"/>
      <c r="AM22" s="506"/>
      <c r="AN22" s="506"/>
      <c r="AO22" s="516">
        <v>45879</v>
      </c>
      <c r="AP22" s="506"/>
      <c r="AQ22" s="506"/>
      <c r="AR22" s="506"/>
      <c r="AS22" s="506"/>
      <c r="AT22" s="516">
        <v>45880</v>
      </c>
      <c r="AU22" s="506"/>
      <c r="AV22" s="506"/>
      <c r="AW22" s="506"/>
      <c r="AX22" s="506"/>
    </row>
    <row r="23" spans="2:50" ht="15.75" hidden="1" x14ac:dyDescent="0.2">
      <c r="B23" s="513"/>
      <c r="C23" s="513"/>
      <c r="D23" s="513"/>
      <c r="E23" s="513"/>
      <c r="F23" s="513"/>
      <c r="G23" s="513"/>
      <c r="H23" s="513"/>
      <c r="I23" s="207"/>
      <c r="J23" s="207"/>
      <c r="K23" s="207"/>
      <c r="L23" s="207"/>
      <c r="M23" s="207"/>
      <c r="N23" s="501"/>
      <c r="O23" s="515"/>
      <c r="P23" s="516" t="s">
        <v>120</v>
      </c>
      <c r="Q23" s="506"/>
      <c r="R23" s="506"/>
      <c r="S23" s="506"/>
      <c r="T23" s="506"/>
      <c r="U23" s="516" t="s">
        <v>114</v>
      </c>
      <c r="V23" s="506"/>
      <c r="W23" s="506"/>
      <c r="X23" s="506"/>
      <c r="Y23" s="506"/>
      <c r="Z23" s="516" t="s">
        <v>115</v>
      </c>
      <c r="AA23" s="506"/>
      <c r="AB23" s="506"/>
      <c r="AC23" s="506"/>
      <c r="AD23" s="506"/>
      <c r="AE23" s="516" t="s">
        <v>116</v>
      </c>
      <c r="AF23" s="506"/>
      <c r="AG23" s="506"/>
      <c r="AH23" s="506"/>
      <c r="AI23" s="506"/>
      <c r="AJ23" s="516" t="s">
        <v>117</v>
      </c>
      <c r="AK23" s="506"/>
      <c r="AL23" s="506"/>
      <c r="AM23" s="506"/>
      <c r="AN23" s="506"/>
      <c r="AO23" s="516" t="s">
        <v>118</v>
      </c>
      <c r="AP23" s="506"/>
      <c r="AQ23" s="506"/>
      <c r="AR23" s="506"/>
      <c r="AS23" s="506"/>
      <c r="AT23" s="516" t="s">
        <v>119</v>
      </c>
      <c r="AU23" s="506"/>
      <c r="AV23" s="506"/>
      <c r="AW23" s="506"/>
      <c r="AX23" s="506"/>
    </row>
    <row r="24" spans="2:50" hidden="1" x14ac:dyDescent="0.2">
      <c r="B24" s="501" t="s">
        <v>157</v>
      </c>
      <c r="C24" s="501" t="s">
        <v>149</v>
      </c>
      <c r="D24" s="501"/>
      <c r="E24" s="501" t="s">
        <v>151</v>
      </c>
      <c r="F24" s="501"/>
      <c r="G24" s="501"/>
      <c r="H24" s="502" t="s">
        <v>158</v>
      </c>
      <c r="I24" s="505" t="s">
        <v>227</v>
      </c>
      <c r="J24" s="505"/>
      <c r="K24" s="505"/>
      <c r="L24" s="505" t="s">
        <v>158</v>
      </c>
      <c r="M24" s="505" t="s">
        <v>170</v>
      </c>
      <c r="N24" s="501"/>
      <c r="O24" s="501" t="s">
        <v>160</v>
      </c>
      <c r="P24" s="497" t="s">
        <v>154</v>
      </c>
      <c r="Q24" s="498"/>
      <c r="R24" s="498"/>
      <c r="S24" s="499"/>
      <c r="T24" s="501" t="s">
        <v>158</v>
      </c>
      <c r="U24" s="497" t="s">
        <v>154</v>
      </c>
      <c r="V24" s="498"/>
      <c r="W24" s="498"/>
      <c r="X24" s="499"/>
      <c r="Y24" s="501" t="s">
        <v>158</v>
      </c>
      <c r="Z24" s="497" t="s">
        <v>154</v>
      </c>
      <c r="AA24" s="498"/>
      <c r="AB24" s="498"/>
      <c r="AC24" s="499"/>
      <c r="AD24" s="501" t="s">
        <v>158</v>
      </c>
      <c r="AE24" s="497" t="s">
        <v>154</v>
      </c>
      <c r="AF24" s="498"/>
      <c r="AG24" s="498"/>
      <c r="AH24" s="499"/>
      <c r="AI24" s="501" t="s">
        <v>158</v>
      </c>
      <c r="AJ24" s="497" t="s">
        <v>154</v>
      </c>
      <c r="AK24" s="498"/>
      <c r="AL24" s="498"/>
      <c r="AM24" s="499"/>
      <c r="AN24" s="501" t="s">
        <v>158</v>
      </c>
      <c r="AO24" s="497" t="s">
        <v>154</v>
      </c>
      <c r="AP24" s="498"/>
      <c r="AQ24" s="498"/>
      <c r="AR24" s="499"/>
      <c r="AS24" s="501" t="s">
        <v>158</v>
      </c>
      <c r="AT24" s="497" t="s">
        <v>154</v>
      </c>
      <c r="AU24" s="498"/>
      <c r="AV24" s="498"/>
      <c r="AW24" s="499"/>
      <c r="AX24" s="501" t="s">
        <v>158</v>
      </c>
    </row>
    <row r="25" spans="2:50" hidden="1" x14ac:dyDescent="0.2">
      <c r="B25" s="501"/>
      <c r="C25" s="501"/>
      <c r="D25" s="501"/>
      <c r="E25" s="501" t="s">
        <v>150</v>
      </c>
      <c r="F25" s="501"/>
      <c r="G25" s="501"/>
      <c r="H25" s="503"/>
      <c r="I25" s="505" t="s">
        <v>150</v>
      </c>
      <c r="J25" s="505"/>
      <c r="K25" s="505"/>
      <c r="L25" s="505"/>
      <c r="M25" s="505"/>
      <c r="N25" s="501"/>
      <c r="O25" s="501"/>
      <c r="P25" s="497" t="s">
        <v>155</v>
      </c>
      <c r="Q25" s="498"/>
      <c r="R25" s="498"/>
      <c r="S25" s="499"/>
      <c r="T25" s="501"/>
      <c r="U25" s="497" t="s">
        <v>155</v>
      </c>
      <c r="V25" s="498"/>
      <c r="W25" s="498"/>
      <c r="X25" s="499"/>
      <c r="Y25" s="501"/>
      <c r="Z25" s="497" t="s">
        <v>155</v>
      </c>
      <c r="AA25" s="498"/>
      <c r="AB25" s="498"/>
      <c r="AC25" s="499"/>
      <c r="AD25" s="501"/>
      <c r="AE25" s="497" t="s">
        <v>155</v>
      </c>
      <c r="AF25" s="498"/>
      <c r="AG25" s="498"/>
      <c r="AH25" s="499"/>
      <c r="AI25" s="501"/>
      <c r="AJ25" s="497" t="s">
        <v>155</v>
      </c>
      <c r="AK25" s="498"/>
      <c r="AL25" s="498"/>
      <c r="AM25" s="499"/>
      <c r="AN25" s="501"/>
      <c r="AO25" s="497" t="s">
        <v>155</v>
      </c>
      <c r="AP25" s="498"/>
      <c r="AQ25" s="498"/>
      <c r="AR25" s="499"/>
      <c r="AS25" s="501"/>
      <c r="AT25" s="497" t="s">
        <v>155</v>
      </c>
      <c r="AU25" s="498"/>
      <c r="AV25" s="498"/>
      <c r="AW25" s="499"/>
      <c r="AX25" s="501"/>
    </row>
    <row r="26" spans="2:50" hidden="1" x14ac:dyDescent="0.2">
      <c r="B26" s="501"/>
      <c r="C26" s="501"/>
      <c r="D26" s="501"/>
      <c r="E26" s="212" t="s">
        <v>152</v>
      </c>
      <c r="F26" s="212" t="s">
        <v>153</v>
      </c>
      <c r="G26" s="212" t="s">
        <v>156</v>
      </c>
      <c r="H26" s="504"/>
      <c r="I26" s="208" t="s">
        <v>152</v>
      </c>
      <c r="J26" s="208" t="s">
        <v>153</v>
      </c>
      <c r="K26" s="208" t="s">
        <v>156</v>
      </c>
      <c r="L26" s="505"/>
      <c r="M26" s="505"/>
      <c r="N26" s="501"/>
      <c r="O26" s="501"/>
      <c r="P26" s="212" t="s">
        <v>152</v>
      </c>
      <c r="Q26" s="212" t="s">
        <v>153</v>
      </c>
      <c r="R26" s="212" t="s">
        <v>156</v>
      </c>
      <c r="S26" s="212" t="s">
        <v>170</v>
      </c>
      <c r="T26" s="501"/>
      <c r="U26" s="212" t="s">
        <v>152</v>
      </c>
      <c r="V26" s="212" t="s">
        <v>153</v>
      </c>
      <c r="W26" s="212" t="s">
        <v>156</v>
      </c>
      <c r="X26" s="212" t="s">
        <v>170</v>
      </c>
      <c r="Y26" s="501"/>
      <c r="Z26" s="212" t="s">
        <v>152</v>
      </c>
      <c r="AA26" s="212" t="s">
        <v>153</v>
      </c>
      <c r="AB26" s="212" t="s">
        <v>156</v>
      </c>
      <c r="AC26" s="212" t="s">
        <v>170</v>
      </c>
      <c r="AD26" s="501"/>
      <c r="AE26" s="212" t="s">
        <v>152</v>
      </c>
      <c r="AF26" s="212" t="s">
        <v>153</v>
      </c>
      <c r="AG26" s="212" t="s">
        <v>156</v>
      </c>
      <c r="AH26" s="212" t="s">
        <v>170</v>
      </c>
      <c r="AI26" s="501"/>
      <c r="AJ26" s="212" t="s">
        <v>152</v>
      </c>
      <c r="AK26" s="212" t="s">
        <v>153</v>
      </c>
      <c r="AL26" s="212" t="s">
        <v>156</v>
      </c>
      <c r="AM26" s="212" t="s">
        <v>170</v>
      </c>
      <c r="AN26" s="501"/>
      <c r="AO26" s="212" t="s">
        <v>152</v>
      </c>
      <c r="AP26" s="212" t="s">
        <v>153</v>
      </c>
      <c r="AQ26" s="212" t="s">
        <v>156</v>
      </c>
      <c r="AR26" s="212" t="s">
        <v>170</v>
      </c>
      <c r="AS26" s="501"/>
      <c r="AT26" s="212" t="s">
        <v>152</v>
      </c>
      <c r="AU26" s="212" t="s">
        <v>153</v>
      </c>
      <c r="AV26" s="212" t="s">
        <v>156</v>
      </c>
      <c r="AW26" s="212" t="s">
        <v>170</v>
      </c>
      <c r="AX26" s="501"/>
    </row>
    <row r="27" spans="2:50" hidden="1" x14ac:dyDescent="0.2">
      <c r="B27" s="506" t="s">
        <v>141</v>
      </c>
      <c r="C27" s="211">
        <v>1</v>
      </c>
      <c r="D27" s="211" t="s">
        <v>428</v>
      </c>
      <c r="E27" s="211">
        <v>17</v>
      </c>
      <c r="F27" s="211">
        <v>2000</v>
      </c>
      <c r="G27" s="276">
        <f>F27/E27</f>
        <v>117.64705882352941</v>
      </c>
      <c r="H27" s="500">
        <f>AVERAGE(G27:G41)</f>
        <v>87.66968325791855</v>
      </c>
      <c r="I27" s="172">
        <f t="shared" ref="I27:I29" si="17">IFERROR(AVERAGE(P27,U27,Z27,AE27,AJ27,AO27,AT27),"")</f>
        <v>17</v>
      </c>
      <c r="J27" s="172">
        <f t="shared" ref="J27:J29" si="18">IFERROR(AVERAGE(Q27,V27,AA27,AF27,AK27,AP27,AU27),"")</f>
        <v>1862.886309272661</v>
      </c>
      <c r="K27" s="272">
        <f t="shared" ref="K27:K29" si="19">IFERROR(AVERAGE(R27,W27,AB27,AG27,AL27,AQ27,AV27),"")</f>
        <v>109.58154760427418</v>
      </c>
      <c r="L27" s="525">
        <f>IFERROR(AVERAGE(K27:K41),"-")</f>
        <v>81.455418951661215</v>
      </c>
      <c r="M27" s="172">
        <f>IFERROR(RANK(K27, K$27:K$41),"")</f>
        <v>1</v>
      </c>
      <c r="N27" s="501"/>
      <c r="O27" s="501"/>
      <c r="P27" s="211">
        <v>17</v>
      </c>
      <c r="Q27" s="276">
        <v>1867.8947368421059</v>
      </c>
      <c r="R27" s="276">
        <f>IFERROR(Q27/P27,"")</f>
        <v>109.87616099071211</v>
      </c>
      <c r="S27" s="274">
        <f>IFERROR(RANK(R27, R$27:R$41),"")</f>
        <v>1</v>
      </c>
      <c r="T27" s="500">
        <f>AVERAGE(R27:R41)</f>
        <v>81.530209296787177</v>
      </c>
      <c r="U27" s="274">
        <v>17</v>
      </c>
      <c r="V27" s="276">
        <v>1864.736842105264</v>
      </c>
      <c r="W27" s="276">
        <f>IFERROR(V27/U27,"")</f>
        <v>109.69040247678024</v>
      </c>
      <c r="X27" s="274">
        <f>IFERROR(RANK(W27, W$27:W$41),"")</f>
        <v>1</v>
      </c>
      <c r="Y27" s="500">
        <f>AVERAGE(W27:W41)</f>
        <v>81.423913224078845</v>
      </c>
      <c r="Z27" s="274">
        <v>17</v>
      </c>
      <c r="AA27" s="276">
        <v>1855.1351351351359</v>
      </c>
      <c r="AB27" s="276">
        <f>IFERROR(AA27/Z27,"")</f>
        <v>109.12559618441976</v>
      </c>
      <c r="AC27" s="274">
        <f>IFERROR(RANK(AB27, AB$27:AB$41),"")</f>
        <v>1</v>
      </c>
      <c r="AD27" s="500">
        <f>AVERAGE(AB27:AB41)</f>
        <v>81.236124765536545</v>
      </c>
      <c r="AE27" s="274">
        <v>17</v>
      </c>
      <c r="AF27" s="276">
        <v>1867.9999999999991</v>
      </c>
      <c r="AG27" s="276">
        <f>IFERROR(AF27/AE27,"")</f>
        <v>109.88235294117642</v>
      </c>
      <c r="AH27" s="274">
        <f>IFERROR(RANK(AG27, AG$27:AG$41),"")</f>
        <v>1</v>
      </c>
      <c r="AI27" s="500">
        <f>AVERAGE(AG27:AG41)</f>
        <v>81.81900452488685</v>
      </c>
      <c r="AJ27" s="274">
        <v>17</v>
      </c>
      <c r="AK27" s="276">
        <v>1854.1935483870961</v>
      </c>
      <c r="AL27" s="276">
        <f>IFERROR(AK27/AJ27,"")</f>
        <v>109.07020872865272</v>
      </c>
      <c r="AM27" s="274">
        <f>IFERROR(RANK(AL27, AL$27:AL$41),"")</f>
        <v>1</v>
      </c>
      <c r="AN27" s="500">
        <f>AVERAGE(AL27:AL41)</f>
        <v>81.15259646127052</v>
      </c>
      <c r="AO27" s="274">
        <v>17</v>
      </c>
      <c r="AP27" s="276">
        <v>1870.2439024390237</v>
      </c>
      <c r="AQ27" s="276">
        <f>IFERROR(AP27/AO27,"")</f>
        <v>110.01434720229551</v>
      </c>
      <c r="AR27" s="274">
        <f>IFERROR(RANK(AQ27, AQ$27:AQ$41),"")</f>
        <v>1</v>
      </c>
      <c r="AS27" s="500">
        <f>AVERAGE(AQ27:AQ41)</f>
        <v>81.601920317845682</v>
      </c>
      <c r="AT27" s="274">
        <v>17</v>
      </c>
      <c r="AU27" s="276">
        <v>1860.0000000000011</v>
      </c>
      <c r="AV27" s="276">
        <f>IFERROR(AU27/AT27,"")</f>
        <v>109.41176470588242</v>
      </c>
      <c r="AW27" s="274">
        <f>IFERROR(RANK(AV27, AV$27:AV$41),"")</f>
        <v>1</v>
      </c>
      <c r="AX27" s="500">
        <f>AVERAGE(AV27:AV41)</f>
        <v>81.424164071222918</v>
      </c>
    </row>
    <row r="28" spans="2:50" hidden="1" x14ac:dyDescent="0.2">
      <c r="B28" s="506"/>
      <c r="C28" s="211">
        <v>2</v>
      </c>
      <c r="D28" s="211" t="s">
        <v>429</v>
      </c>
      <c r="E28" s="211">
        <v>26</v>
      </c>
      <c r="F28" s="211">
        <v>1500</v>
      </c>
      <c r="G28" s="276">
        <f>F28/E28</f>
        <v>57.692307692307693</v>
      </c>
      <c r="H28" s="500"/>
      <c r="I28" s="172">
        <f t="shared" si="17"/>
        <v>26</v>
      </c>
      <c r="J28" s="172">
        <f t="shared" si="18"/>
        <v>1386.5615477752549</v>
      </c>
      <c r="K28" s="272">
        <f t="shared" si="19"/>
        <v>53.32929029904826</v>
      </c>
      <c r="L28" s="525"/>
      <c r="M28" s="172">
        <f t="shared" ref="M28:M41" si="20">IFERROR(RANK(K28, K$27:K$41),"")</f>
        <v>2</v>
      </c>
      <c r="N28" s="501"/>
      <c r="O28" s="501"/>
      <c r="P28" s="211">
        <v>26</v>
      </c>
      <c r="Q28" s="276">
        <v>1382.7906976744184</v>
      </c>
      <c r="R28" s="276">
        <f t="shared" ref="R28:R41" si="21">IFERROR(Q28/P28,"")</f>
        <v>53.184257602862246</v>
      </c>
      <c r="S28" s="274">
        <f t="shared" ref="S28:S41" si="22">IFERROR(RANK(R28, R$27:R$41),"")</f>
        <v>2</v>
      </c>
      <c r="T28" s="500"/>
      <c r="U28" s="274">
        <v>26</v>
      </c>
      <c r="V28" s="276">
        <v>1382.0930232558137</v>
      </c>
      <c r="W28" s="276">
        <f t="shared" ref="W28:W41" si="23">IFERROR(V28/U28,"")</f>
        <v>53.157423971377447</v>
      </c>
      <c r="X28" s="274">
        <f t="shared" ref="X28:X41" si="24">IFERROR(RANK(W28, W$27:W$41),"")</f>
        <v>2</v>
      </c>
      <c r="Y28" s="500"/>
      <c r="Z28" s="274">
        <v>26</v>
      </c>
      <c r="AA28" s="276">
        <v>1387.0129870129863</v>
      </c>
      <c r="AB28" s="276">
        <f t="shared" ref="AB28:AB41" si="25">IFERROR(AA28/Z28,"")</f>
        <v>53.346653346653319</v>
      </c>
      <c r="AC28" s="274">
        <f t="shared" ref="AC28:AC41" si="26">IFERROR(RANK(AB28, AB$27:AB$41),"")</f>
        <v>2</v>
      </c>
      <c r="AD28" s="500"/>
      <c r="AE28" s="274">
        <v>26</v>
      </c>
      <c r="AF28" s="276">
        <v>1397.6470588235293</v>
      </c>
      <c r="AG28" s="276">
        <f t="shared" ref="AG28:AG41" si="27">IFERROR(AF28/AE28,"")</f>
        <v>53.755656108597279</v>
      </c>
      <c r="AH28" s="274">
        <f t="shared" ref="AH28:AH41" si="28">IFERROR(RANK(AG28, AG$27:AG$41),"")</f>
        <v>2</v>
      </c>
      <c r="AI28" s="500"/>
      <c r="AJ28" s="274">
        <v>26</v>
      </c>
      <c r="AK28" s="276">
        <v>1384.1095890410961</v>
      </c>
      <c r="AL28" s="276">
        <f t="shared" ref="AL28:AL41" si="29">IFERROR(AK28/AJ28,"")</f>
        <v>53.234984193888309</v>
      </c>
      <c r="AM28" s="274">
        <f t="shared" ref="AM28:AM41" si="30">IFERROR(RANK(AL28, AL$27:AL$41),"")</f>
        <v>2</v>
      </c>
      <c r="AN28" s="500"/>
      <c r="AO28" s="274">
        <v>26</v>
      </c>
      <c r="AP28" s="276">
        <v>1382.9268292682921</v>
      </c>
      <c r="AQ28" s="276">
        <f t="shared" ref="AQ28:AQ41" si="31">IFERROR(AP28/AO28,"")</f>
        <v>53.189493433395846</v>
      </c>
      <c r="AR28" s="274">
        <f t="shared" ref="AR28:AR41" si="32">IFERROR(RANK(AQ28, AQ$27:AQ$41),"")</f>
        <v>2</v>
      </c>
      <c r="AS28" s="500"/>
      <c r="AT28" s="274">
        <v>26</v>
      </c>
      <c r="AU28" s="276">
        <v>1389.3506493506486</v>
      </c>
      <c r="AV28" s="276">
        <f t="shared" ref="AV28:AV41" si="33">IFERROR(AU28/AT28,"")</f>
        <v>53.436563436563411</v>
      </c>
      <c r="AW28" s="274">
        <f t="shared" ref="AW28:AW41" si="34">IFERROR(RANK(AV28, AV$27:AV$41),"")</f>
        <v>2</v>
      </c>
      <c r="AX28" s="500"/>
    </row>
    <row r="29" spans="2:50" hidden="1" x14ac:dyDescent="0.2">
      <c r="B29" s="506"/>
      <c r="C29" s="211">
        <v>3</v>
      </c>
      <c r="D29" s="211"/>
      <c r="E29" s="211"/>
      <c r="F29" s="211"/>
      <c r="G29" s="211"/>
      <c r="H29" s="500"/>
      <c r="I29" s="172" t="str">
        <f t="shared" si="17"/>
        <v/>
      </c>
      <c r="J29" s="172" t="str">
        <f t="shared" si="18"/>
        <v/>
      </c>
      <c r="K29" s="272" t="str">
        <f t="shared" si="19"/>
        <v/>
      </c>
      <c r="L29" s="525"/>
      <c r="M29" s="172" t="str">
        <f t="shared" si="20"/>
        <v/>
      </c>
      <c r="N29" s="501"/>
      <c r="O29" s="501"/>
      <c r="P29" s="211"/>
      <c r="Q29" s="276"/>
      <c r="R29" s="276" t="str">
        <f t="shared" si="21"/>
        <v/>
      </c>
      <c r="S29" s="274" t="str">
        <f t="shared" si="22"/>
        <v/>
      </c>
      <c r="T29" s="500"/>
      <c r="U29" s="274"/>
      <c r="V29" s="276"/>
      <c r="W29" s="276" t="str">
        <f t="shared" si="23"/>
        <v/>
      </c>
      <c r="X29" s="274" t="str">
        <f t="shared" si="24"/>
        <v/>
      </c>
      <c r="Y29" s="500"/>
      <c r="Z29" s="274"/>
      <c r="AA29" s="276"/>
      <c r="AB29" s="276" t="str">
        <f t="shared" si="25"/>
        <v/>
      </c>
      <c r="AC29" s="274" t="str">
        <f t="shared" si="26"/>
        <v/>
      </c>
      <c r="AD29" s="500"/>
      <c r="AE29" s="274"/>
      <c r="AF29" s="276"/>
      <c r="AG29" s="276" t="str">
        <f t="shared" si="27"/>
        <v/>
      </c>
      <c r="AH29" s="274" t="str">
        <f t="shared" si="28"/>
        <v/>
      </c>
      <c r="AI29" s="500"/>
      <c r="AJ29" s="274"/>
      <c r="AK29" s="276"/>
      <c r="AL29" s="276" t="str">
        <f t="shared" si="29"/>
        <v/>
      </c>
      <c r="AM29" s="274" t="str">
        <f t="shared" si="30"/>
        <v/>
      </c>
      <c r="AN29" s="500"/>
      <c r="AO29" s="274"/>
      <c r="AP29" s="276"/>
      <c r="AQ29" s="276" t="str">
        <f t="shared" si="31"/>
        <v/>
      </c>
      <c r="AR29" s="274" t="str">
        <f t="shared" si="32"/>
        <v/>
      </c>
      <c r="AS29" s="500"/>
      <c r="AT29" s="274"/>
      <c r="AU29" s="276"/>
      <c r="AV29" s="276" t="str">
        <f t="shared" si="33"/>
        <v/>
      </c>
      <c r="AW29" s="274" t="str">
        <f t="shared" si="34"/>
        <v/>
      </c>
      <c r="AX29" s="500"/>
    </row>
    <row r="30" spans="2:50" hidden="1" x14ac:dyDescent="0.2">
      <c r="B30" s="506"/>
      <c r="C30" s="211">
        <v>4</v>
      </c>
      <c r="D30" s="211"/>
      <c r="E30" s="211"/>
      <c r="F30" s="211"/>
      <c r="G30" s="211"/>
      <c r="H30" s="500"/>
      <c r="I30" s="172" t="str">
        <f>IFERROR(AVERAGE(P30,U30,Z30,AE30,AJ30,AO30,AT30),"")</f>
        <v/>
      </c>
      <c r="J30" s="172" t="str">
        <f>IFERROR(AVERAGE(Q30,V30,AA30,AF30,AK30,AP30,AU30),"")</f>
        <v/>
      </c>
      <c r="K30" s="272" t="str">
        <f>IFERROR(AVERAGE(R30,W30,AB30,AG30,AL30,AQ30,AV30),"")</f>
        <v/>
      </c>
      <c r="L30" s="525"/>
      <c r="M30" s="172" t="str">
        <f t="shared" si="20"/>
        <v/>
      </c>
      <c r="N30" s="501"/>
      <c r="O30" s="501"/>
      <c r="P30" s="211"/>
      <c r="Q30" s="276"/>
      <c r="R30" s="276" t="str">
        <f t="shared" si="21"/>
        <v/>
      </c>
      <c r="S30" s="274" t="str">
        <f t="shared" si="22"/>
        <v/>
      </c>
      <c r="T30" s="500"/>
      <c r="U30" s="274"/>
      <c r="V30" s="276"/>
      <c r="W30" s="276" t="str">
        <f t="shared" si="23"/>
        <v/>
      </c>
      <c r="X30" s="274" t="str">
        <f t="shared" si="24"/>
        <v/>
      </c>
      <c r="Y30" s="500"/>
      <c r="Z30" s="274"/>
      <c r="AA30" s="276"/>
      <c r="AB30" s="276" t="str">
        <f t="shared" si="25"/>
        <v/>
      </c>
      <c r="AC30" s="274" t="str">
        <f t="shared" si="26"/>
        <v/>
      </c>
      <c r="AD30" s="500"/>
      <c r="AE30" s="274"/>
      <c r="AF30" s="276"/>
      <c r="AG30" s="276" t="str">
        <f t="shared" si="27"/>
        <v/>
      </c>
      <c r="AH30" s="274" t="str">
        <f t="shared" si="28"/>
        <v/>
      </c>
      <c r="AI30" s="500"/>
      <c r="AJ30" s="274"/>
      <c r="AK30" s="276"/>
      <c r="AL30" s="276" t="str">
        <f t="shared" si="29"/>
        <v/>
      </c>
      <c r="AM30" s="274" t="str">
        <f t="shared" si="30"/>
        <v/>
      </c>
      <c r="AN30" s="500"/>
      <c r="AO30" s="274"/>
      <c r="AP30" s="276"/>
      <c r="AQ30" s="276" t="str">
        <f t="shared" si="31"/>
        <v/>
      </c>
      <c r="AR30" s="274" t="str">
        <f t="shared" si="32"/>
        <v/>
      </c>
      <c r="AS30" s="500"/>
      <c r="AT30" s="274"/>
      <c r="AU30" s="276"/>
      <c r="AV30" s="276" t="str">
        <f t="shared" si="33"/>
        <v/>
      </c>
      <c r="AW30" s="274" t="str">
        <f t="shared" si="34"/>
        <v/>
      </c>
      <c r="AX30" s="500"/>
    </row>
    <row r="31" spans="2:50" hidden="1" x14ac:dyDescent="0.2">
      <c r="B31" s="506"/>
      <c r="C31" s="211">
        <v>5</v>
      </c>
      <c r="D31" s="211"/>
      <c r="E31" s="211"/>
      <c r="F31" s="211"/>
      <c r="G31" s="211"/>
      <c r="H31" s="500"/>
      <c r="I31" s="172" t="str">
        <f t="shared" ref="I31:I41" si="35">IFERROR(AVERAGE(P31,U31,Z31,AE31,AJ31,AO31,AT31),"")</f>
        <v/>
      </c>
      <c r="J31" s="172" t="str">
        <f t="shared" ref="J31:J41" si="36">IFERROR(AVERAGE(Q31,V31,AA31,AF31,AK31,AP31,AU31),"")</f>
        <v/>
      </c>
      <c r="K31" s="272" t="str">
        <f t="shared" ref="K31:K41" si="37">IFERROR(AVERAGE(R31,W31,AB31,AG31,AL31,AQ31,AV31),"")</f>
        <v/>
      </c>
      <c r="L31" s="525"/>
      <c r="M31" s="172" t="str">
        <f t="shared" si="20"/>
        <v/>
      </c>
      <c r="N31" s="501"/>
      <c r="O31" s="501"/>
      <c r="P31" s="211"/>
      <c r="Q31" s="276"/>
      <c r="R31" s="276" t="str">
        <f t="shared" si="21"/>
        <v/>
      </c>
      <c r="S31" s="274" t="str">
        <f t="shared" si="22"/>
        <v/>
      </c>
      <c r="T31" s="500"/>
      <c r="U31" s="274"/>
      <c r="V31" s="276"/>
      <c r="W31" s="276" t="str">
        <f t="shared" si="23"/>
        <v/>
      </c>
      <c r="X31" s="274" t="str">
        <f t="shared" si="24"/>
        <v/>
      </c>
      <c r="Y31" s="500"/>
      <c r="Z31" s="274"/>
      <c r="AA31" s="276"/>
      <c r="AB31" s="276" t="str">
        <f t="shared" si="25"/>
        <v/>
      </c>
      <c r="AC31" s="274" t="str">
        <f t="shared" si="26"/>
        <v/>
      </c>
      <c r="AD31" s="500"/>
      <c r="AE31" s="274"/>
      <c r="AF31" s="276"/>
      <c r="AG31" s="276" t="str">
        <f t="shared" si="27"/>
        <v/>
      </c>
      <c r="AH31" s="274" t="str">
        <f t="shared" si="28"/>
        <v/>
      </c>
      <c r="AI31" s="500"/>
      <c r="AJ31" s="274"/>
      <c r="AK31" s="276"/>
      <c r="AL31" s="276" t="str">
        <f t="shared" si="29"/>
        <v/>
      </c>
      <c r="AM31" s="274" t="str">
        <f t="shared" si="30"/>
        <v/>
      </c>
      <c r="AN31" s="500"/>
      <c r="AO31" s="274"/>
      <c r="AP31" s="276"/>
      <c r="AQ31" s="276" t="str">
        <f t="shared" si="31"/>
        <v/>
      </c>
      <c r="AR31" s="274" t="str">
        <f t="shared" si="32"/>
        <v/>
      </c>
      <c r="AS31" s="500"/>
      <c r="AT31" s="274"/>
      <c r="AU31" s="276"/>
      <c r="AV31" s="276" t="str">
        <f t="shared" si="33"/>
        <v/>
      </c>
      <c r="AW31" s="274" t="str">
        <f t="shared" si="34"/>
        <v/>
      </c>
      <c r="AX31" s="500"/>
    </row>
    <row r="32" spans="2:50" hidden="1" x14ac:dyDescent="0.2">
      <c r="B32" s="506"/>
      <c r="C32" s="211">
        <v>6</v>
      </c>
      <c r="D32" s="211"/>
      <c r="E32" s="211"/>
      <c r="F32" s="211"/>
      <c r="G32" s="211"/>
      <c r="H32" s="500"/>
      <c r="I32" s="172" t="str">
        <f t="shared" si="35"/>
        <v/>
      </c>
      <c r="J32" s="172" t="str">
        <f t="shared" si="36"/>
        <v/>
      </c>
      <c r="K32" s="272" t="str">
        <f t="shared" si="37"/>
        <v/>
      </c>
      <c r="L32" s="525"/>
      <c r="M32" s="172" t="str">
        <f t="shared" si="20"/>
        <v/>
      </c>
      <c r="N32" s="501"/>
      <c r="O32" s="501"/>
      <c r="P32" s="211"/>
      <c r="Q32" s="276"/>
      <c r="R32" s="276" t="str">
        <f t="shared" si="21"/>
        <v/>
      </c>
      <c r="S32" s="274" t="str">
        <f t="shared" si="22"/>
        <v/>
      </c>
      <c r="T32" s="500"/>
      <c r="U32" s="274"/>
      <c r="V32" s="276"/>
      <c r="W32" s="276" t="str">
        <f t="shared" si="23"/>
        <v/>
      </c>
      <c r="X32" s="274" t="str">
        <f t="shared" si="24"/>
        <v/>
      </c>
      <c r="Y32" s="500"/>
      <c r="Z32" s="274"/>
      <c r="AA32" s="276"/>
      <c r="AB32" s="276" t="str">
        <f t="shared" si="25"/>
        <v/>
      </c>
      <c r="AC32" s="274" t="str">
        <f t="shared" si="26"/>
        <v/>
      </c>
      <c r="AD32" s="500"/>
      <c r="AE32" s="274"/>
      <c r="AF32" s="276"/>
      <c r="AG32" s="276" t="str">
        <f t="shared" si="27"/>
        <v/>
      </c>
      <c r="AH32" s="274" t="str">
        <f t="shared" si="28"/>
        <v/>
      </c>
      <c r="AI32" s="500"/>
      <c r="AJ32" s="274"/>
      <c r="AK32" s="276"/>
      <c r="AL32" s="276" t="str">
        <f t="shared" si="29"/>
        <v/>
      </c>
      <c r="AM32" s="274" t="str">
        <f t="shared" si="30"/>
        <v/>
      </c>
      <c r="AN32" s="500"/>
      <c r="AO32" s="274"/>
      <c r="AP32" s="276"/>
      <c r="AQ32" s="276" t="str">
        <f t="shared" si="31"/>
        <v/>
      </c>
      <c r="AR32" s="274" t="str">
        <f t="shared" si="32"/>
        <v/>
      </c>
      <c r="AS32" s="500"/>
      <c r="AT32" s="274"/>
      <c r="AU32" s="276"/>
      <c r="AV32" s="276" t="str">
        <f t="shared" si="33"/>
        <v/>
      </c>
      <c r="AW32" s="274" t="str">
        <f t="shared" si="34"/>
        <v/>
      </c>
      <c r="AX32" s="500"/>
    </row>
    <row r="33" spans="2:50" hidden="1" x14ac:dyDescent="0.2">
      <c r="B33" s="506"/>
      <c r="C33" s="211">
        <v>7</v>
      </c>
      <c r="D33" s="211"/>
      <c r="E33" s="211"/>
      <c r="F33" s="211"/>
      <c r="G33" s="211"/>
      <c r="H33" s="500"/>
      <c r="I33" s="172" t="str">
        <f t="shared" si="35"/>
        <v/>
      </c>
      <c r="J33" s="172" t="str">
        <f t="shared" si="36"/>
        <v/>
      </c>
      <c r="K33" s="272" t="str">
        <f t="shared" si="37"/>
        <v/>
      </c>
      <c r="L33" s="525"/>
      <c r="M33" s="172" t="str">
        <f t="shared" si="20"/>
        <v/>
      </c>
      <c r="N33" s="501"/>
      <c r="O33" s="501"/>
      <c r="P33" s="211"/>
      <c r="Q33" s="276"/>
      <c r="R33" s="276" t="str">
        <f t="shared" si="21"/>
        <v/>
      </c>
      <c r="S33" s="274" t="str">
        <f t="shared" si="22"/>
        <v/>
      </c>
      <c r="T33" s="500"/>
      <c r="U33" s="274"/>
      <c r="V33" s="276"/>
      <c r="W33" s="276" t="str">
        <f t="shared" si="23"/>
        <v/>
      </c>
      <c r="X33" s="274" t="str">
        <f t="shared" si="24"/>
        <v/>
      </c>
      <c r="Y33" s="500"/>
      <c r="Z33" s="274"/>
      <c r="AA33" s="276"/>
      <c r="AB33" s="276" t="str">
        <f t="shared" si="25"/>
        <v/>
      </c>
      <c r="AC33" s="274" t="str">
        <f t="shared" si="26"/>
        <v/>
      </c>
      <c r="AD33" s="500"/>
      <c r="AE33" s="274"/>
      <c r="AF33" s="276"/>
      <c r="AG33" s="276" t="str">
        <f t="shared" si="27"/>
        <v/>
      </c>
      <c r="AH33" s="274" t="str">
        <f t="shared" si="28"/>
        <v/>
      </c>
      <c r="AI33" s="500"/>
      <c r="AJ33" s="274"/>
      <c r="AK33" s="276"/>
      <c r="AL33" s="276" t="str">
        <f t="shared" si="29"/>
        <v/>
      </c>
      <c r="AM33" s="274" t="str">
        <f t="shared" si="30"/>
        <v/>
      </c>
      <c r="AN33" s="500"/>
      <c r="AO33" s="274"/>
      <c r="AP33" s="276"/>
      <c r="AQ33" s="276" t="str">
        <f t="shared" si="31"/>
        <v/>
      </c>
      <c r="AR33" s="274" t="str">
        <f t="shared" si="32"/>
        <v/>
      </c>
      <c r="AS33" s="500"/>
      <c r="AT33" s="274"/>
      <c r="AU33" s="276"/>
      <c r="AV33" s="276" t="str">
        <f t="shared" si="33"/>
        <v/>
      </c>
      <c r="AW33" s="274" t="str">
        <f t="shared" si="34"/>
        <v/>
      </c>
      <c r="AX33" s="500"/>
    </row>
    <row r="34" spans="2:50" hidden="1" x14ac:dyDescent="0.2">
      <c r="B34" s="506"/>
      <c r="C34" s="211">
        <v>8</v>
      </c>
      <c r="D34" s="211"/>
      <c r="E34" s="211"/>
      <c r="F34" s="211"/>
      <c r="G34" s="211"/>
      <c r="H34" s="500"/>
      <c r="I34" s="172" t="str">
        <f t="shared" si="35"/>
        <v/>
      </c>
      <c r="J34" s="172" t="str">
        <f t="shared" si="36"/>
        <v/>
      </c>
      <c r="K34" s="272" t="str">
        <f t="shared" si="37"/>
        <v/>
      </c>
      <c r="L34" s="525"/>
      <c r="M34" s="172" t="str">
        <f t="shared" si="20"/>
        <v/>
      </c>
      <c r="N34" s="501"/>
      <c r="O34" s="501"/>
      <c r="P34" s="211"/>
      <c r="Q34" s="276"/>
      <c r="R34" s="276" t="str">
        <f t="shared" si="21"/>
        <v/>
      </c>
      <c r="S34" s="274" t="str">
        <f t="shared" si="22"/>
        <v/>
      </c>
      <c r="T34" s="500"/>
      <c r="U34" s="274"/>
      <c r="V34" s="276"/>
      <c r="W34" s="276" t="str">
        <f t="shared" si="23"/>
        <v/>
      </c>
      <c r="X34" s="274" t="str">
        <f t="shared" si="24"/>
        <v/>
      </c>
      <c r="Y34" s="500"/>
      <c r="Z34" s="274"/>
      <c r="AA34" s="276"/>
      <c r="AB34" s="276" t="str">
        <f t="shared" si="25"/>
        <v/>
      </c>
      <c r="AC34" s="274" t="str">
        <f t="shared" si="26"/>
        <v/>
      </c>
      <c r="AD34" s="500"/>
      <c r="AE34" s="274"/>
      <c r="AF34" s="276"/>
      <c r="AG34" s="276" t="str">
        <f t="shared" si="27"/>
        <v/>
      </c>
      <c r="AH34" s="274" t="str">
        <f t="shared" si="28"/>
        <v/>
      </c>
      <c r="AI34" s="500"/>
      <c r="AJ34" s="274"/>
      <c r="AK34" s="276"/>
      <c r="AL34" s="276" t="str">
        <f t="shared" si="29"/>
        <v/>
      </c>
      <c r="AM34" s="274" t="str">
        <f t="shared" si="30"/>
        <v/>
      </c>
      <c r="AN34" s="500"/>
      <c r="AO34" s="274"/>
      <c r="AP34" s="276"/>
      <c r="AQ34" s="276" t="str">
        <f t="shared" si="31"/>
        <v/>
      </c>
      <c r="AR34" s="274" t="str">
        <f t="shared" si="32"/>
        <v/>
      </c>
      <c r="AS34" s="500"/>
      <c r="AT34" s="274"/>
      <c r="AU34" s="276"/>
      <c r="AV34" s="276" t="str">
        <f t="shared" si="33"/>
        <v/>
      </c>
      <c r="AW34" s="274" t="str">
        <f t="shared" si="34"/>
        <v/>
      </c>
      <c r="AX34" s="500"/>
    </row>
    <row r="35" spans="2:50" hidden="1" x14ac:dyDescent="0.2">
      <c r="B35" s="506"/>
      <c r="C35" s="211">
        <v>9</v>
      </c>
      <c r="D35" s="211"/>
      <c r="E35" s="211"/>
      <c r="F35" s="211"/>
      <c r="G35" s="211"/>
      <c r="H35" s="500"/>
      <c r="I35" s="172" t="str">
        <f t="shared" si="35"/>
        <v/>
      </c>
      <c r="J35" s="172" t="str">
        <f t="shared" si="36"/>
        <v/>
      </c>
      <c r="K35" s="272" t="str">
        <f t="shared" si="37"/>
        <v/>
      </c>
      <c r="L35" s="525"/>
      <c r="M35" s="172" t="str">
        <f t="shared" si="20"/>
        <v/>
      </c>
      <c r="N35" s="501"/>
      <c r="O35" s="501"/>
      <c r="P35" s="211"/>
      <c r="Q35" s="276"/>
      <c r="R35" s="276" t="str">
        <f t="shared" si="21"/>
        <v/>
      </c>
      <c r="S35" s="274" t="str">
        <f t="shared" si="22"/>
        <v/>
      </c>
      <c r="T35" s="500"/>
      <c r="U35" s="274"/>
      <c r="V35" s="276"/>
      <c r="W35" s="276" t="str">
        <f t="shared" si="23"/>
        <v/>
      </c>
      <c r="X35" s="274" t="str">
        <f t="shared" si="24"/>
        <v/>
      </c>
      <c r="Y35" s="500"/>
      <c r="Z35" s="274"/>
      <c r="AA35" s="276"/>
      <c r="AB35" s="276" t="str">
        <f t="shared" si="25"/>
        <v/>
      </c>
      <c r="AC35" s="274" t="str">
        <f t="shared" si="26"/>
        <v/>
      </c>
      <c r="AD35" s="500"/>
      <c r="AE35" s="274"/>
      <c r="AF35" s="276"/>
      <c r="AG35" s="276" t="str">
        <f t="shared" si="27"/>
        <v/>
      </c>
      <c r="AH35" s="274" t="str">
        <f t="shared" si="28"/>
        <v/>
      </c>
      <c r="AI35" s="500"/>
      <c r="AJ35" s="274"/>
      <c r="AK35" s="276"/>
      <c r="AL35" s="276" t="str">
        <f t="shared" si="29"/>
        <v/>
      </c>
      <c r="AM35" s="274" t="str">
        <f t="shared" si="30"/>
        <v/>
      </c>
      <c r="AN35" s="500"/>
      <c r="AO35" s="274"/>
      <c r="AP35" s="276"/>
      <c r="AQ35" s="276" t="str">
        <f t="shared" si="31"/>
        <v/>
      </c>
      <c r="AR35" s="274" t="str">
        <f t="shared" si="32"/>
        <v/>
      </c>
      <c r="AS35" s="500"/>
      <c r="AT35" s="274"/>
      <c r="AU35" s="276"/>
      <c r="AV35" s="276" t="str">
        <f t="shared" si="33"/>
        <v/>
      </c>
      <c r="AW35" s="274" t="str">
        <f t="shared" si="34"/>
        <v/>
      </c>
      <c r="AX35" s="500"/>
    </row>
    <row r="36" spans="2:50" hidden="1" x14ac:dyDescent="0.2">
      <c r="B36" s="506"/>
      <c r="C36" s="211">
        <v>10</v>
      </c>
      <c r="D36" s="211"/>
      <c r="E36" s="211"/>
      <c r="F36" s="211"/>
      <c r="G36" s="211"/>
      <c r="H36" s="500"/>
      <c r="I36" s="172" t="str">
        <f t="shared" si="35"/>
        <v/>
      </c>
      <c r="J36" s="172" t="str">
        <f t="shared" si="36"/>
        <v/>
      </c>
      <c r="K36" s="272" t="str">
        <f t="shared" si="37"/>
        <v/>
      </c>
      <c r="L36" s="525"/>
      <c r="M36" s="172" t="str">
        <f t="shared" si="20"/>
        <v/>
      </c>
      <c r="N36" s="501"/>
      <c r="O36" s="501"/>
      <c r="P36" s="211"/>
      <c r="Q36" s="276"/>
      <c r="R36" s="276" t="str">
        <f t="shared" si="21"/>
        <v/>
      </c>
      <c r="S36" s="274" t="str">
        <f t="shared" si="22"/>
        <v/>
      </c>
      <c r="T36" s="500"/>
      <c r="U36" s="274"/>
      <c r="V36" s="276"/>
      <c r="W36" s="276" t="str">
        <f t="shared" si="23"/>
        <v/>
      </c>
      <c r="X36" s="274" t="str">
        <f t="shared" si="24"/>
        <v/>
      </c>
      <c r="Y36" s="500"/>
      <c r="Z36" s="274"/>
      <c r="AA36" s="276"/>
      <c r="AB36" s="276" t="str">
        <f t="shared" si="25"/>
        <v/>
      </c>
      <c r="AC36" s="274" t="str">
        <f t="shared" si="26"/>
        <v/>
      </c>
      <c r="AD36" s="500"/>
      <c r="AE36" s="274"/>
      <c r="AF36" s="276"/>
      <c r="AG36" s="276" t="str">
        <f t="shared" si="27"/>
        <v/>
      </c>
      <c r="AH36" s="274" t="str">
        <f t="shared" si="28"/>
        <v/>
      </c>
      <c r="AI36" s="500"/>
      <c r="AJ36" s="274"/>
      <c r="AK36" s="276"/>
      <c r="AL36" s="276" t="str">
        <f t="shared" si="29"/>
        <v/>
      </c>
      <c r="AM36" s="274" t="str">
        <f t="shared" si="30"/>
        <v/>
      </c>
      <c r="AN36" s="500"/>
      <c r="AO36" s="274"/>
      <c r="AP36" s="276"/>
      <c r="AQ36" s="276" t="str">
        <f t="shared" si="31"/>
        <v/>
      </c>
      <c r="AR36" s="274" t="str">
        <f t="shared" si="32"/>
        <v/>
      </c>
      <c r="AS36" s="500"/>
      <c r="AT36" s="274"/>
      <c r="AU36" s="276"/>
      <c r="AV36" s="276" t="str">
        <f t="shared" si="33"/>
        <v/>
      </c>
      <c r="AW36" s="274" t="str">
        <f t="shared" si="34"/>
        <v/>
      </c>
      <c r="AX36" s="500"/>
    </row>
    <row r="37" spans="2:50" hidden="1" x14ac:dyDescent="0.2">
      <c r="B37" s="506"/>
      <c r="C37" s="211">
        <v>11</v>
      </c>
      <c r="D37" s="211"/>
      <c r="E37" s="211"/>
      <c r="F37" s="211"/>
      <c r="G37" s="211"/>
      <c r="H37" s="500"/>
      <c r="I37" s="172" t="str">
        <f t="shared" si="35"/>
        <v/>
      </c>
      <c r="J37" s="172" t="str">
        <f t="shared" si="36"/>
        <v/>
      </c>
      <c r="K37" s="272" t="str">
        <f t="shared" si="37"/>
        <v/>
      </c>
      <c r="L37" s="525"/>
      <c r="M37" s="172" t="str">
        <f t="shared" si="20"/>
        <v/>
      </c>
      <c r="N37" s="501"/>
      <c r="O37" s="501"/>
      <c r="P37" s="211"/>
      <c r="Q37" s="276"/>
      <c r="R37" s="276" t="str">
        <f t="shared" si="21"/>
        <v/>
      </c>
      <c r="S37" s="274" t="str">
        <f t="shared" si="22"/>
        <v/>
      </c>
      <c r="T37" s="500"/>
      <c r="U37" s="274"/>
      <c r="V37" s="276"/>
      <c r="W37" s="276" t="str">
        <f t="shared" si="23"/>
        <v/>
      </c>
      <c r="X37" s="274" t="str">
        <f t="shared" si="24"/>
        <v/>
      </c>
      <c r="Y37" s="500"/>
      <c r="Z37" s="274"/>
      <c r="AA37" s="276"/>
      <c r="AB37" s="276" t="str">
        <f t="shared" si="25"/>
        <v/>
      </c>
      <c r="AC37" s="274" t="str">
        <f t="shared" si="26"/>
        <v/>
      </c>
      <c r="AD37" s="500"/>
      <c r="AE37" s="274"/>
      <c r="AF37" s="276"/>
      <c r="AG37" s="276" t="str">
        <f t="shared" si="27"/>
        <v/>
      </c>
      <c r="AH37" s="274" t="str">
        <f t="shared" si="28"/>
        <v/>
      </c>
      <c r="AI37" s="500"/>
      <c r="AJ37" s="274"/>
      <c r="AK37" s="276"/>
      <c r="AL37" s="276" t="str">
        <f t="shared" si="29"/>
        <v/>
      </c>
      <c r="AM37" s="274" t="str">
        <f t="shared" si="30"/>
        <v/>
      </c>
      <c r="AN37" s="500"/>
      <c r="AO37" s="274"/>
      <c r="AP37" s="276"/>
      <c r="AQ37" s="276" t="str">
        <f t="shared" si="31"/>
        <v/>
      </c>
      <c r="AR37" s="274" t="str">
        <f t="shared" si="32"/>
        <v/>
      </c>
      <c r="AS37" s="500"/>
      <c r="AT37" s="274"/>
      <c r="AU37" s="276"/>
      <c r="AV37" s="276" t="str">
        <f t="shared" si="33"/>
        <v/>
      </c>
      <c r="AW37" s="274" t="str">
        <f t="shared" si="34"/>
        <v/>
      </c>
      <c r="AX37" s="500"/>
    </row>
    <row r="38" spans="2:50" hidden="1" x14ac:dyDescent="0.2">
      <c r="B38" s="506"/>
      <c r="C38" s="211">
        <v>12</v>
      </c>
      <c r="D38" s="211"/>
      <c r="E38" s="211"/>
      <c r="F38" s="211"/>
      <c r="G38" s="211"/>
      <c r="H38" s="500"/>
      <c r="I38" s="172" t="str">
        <f t="shared" si="35"/>
        <v/>
      </c>
      <c r="J38" s="172" t="str">
        <f t="shared" si="36"/>
        <v/>
      </c>
      <c r="K38" s="272" t="str">
        <f t="shared" si="37"/>
        <v/>
      </c>
      <c r="L38" s="525"/>
      <c r="M38" s="172" t="str">
        <f t="shared" si="20"/>
        <v/>
      </c>
      <c r="N38" s="501"/>
      <c r="O38" s="501"/>
      <c r="P38" s="211"/>
      <c r="Q38" s="276"/>
      <c r="R38" s="276" t="str">
        <f t="shared" si="21"/>
        <v/>
      </c>
      <c r="S38" s="274" t="str">
        <f t="shared" si="22"/>
        <v/>
      </c>
      <c r="T38" s="500"/>
      <c r="U38" s="274"/>
      <c r="V38" s="276"/>
      <c r="W38" s="276" t="str">
        <f t="shared" si="23"/>
        <v/>
      </c>
      <c r="X38" s="274" t="str">
        <f t="shared" si="24"/>
        <v/>
      </c>
      <c r="Y38" s="500"/>
      <c r="Z38" s="274"/>
      <c r="AA38" s="276"/>
      <c r="AB38" s="276" t="str">
        <f t="shared" si="25"/>
        <v/>
      </c>
      <c r="AC38" s="274" t="str">
        <f t="shared" si="26"/>
        <v/>
      </c>
      <c r="AD38" s="500"/>
      <c r="AE38" s="274"/>
      <c r="AF38" s="276"/>
      <c r="AG38" s="276" t="str">
        <f t="shared" si="27"/>
        <v/>
      </c>
      <c r="AH38" s="274" t="str">
        <f t="shared" si="28"/>
        <v/>
      </c>
      <c r="AI38" s="500"/>
      <c r="AJ38" s="274"/>
      <c r="AK38" s="276"/>
      <c r="AL38" s="276" t="str">
        <f t="shared" si="29"/>
        <v/>
      </c>
      <c r="AM38" s="274" t="str">
        <f t="shared" si="30"/>
        <v/>
      </c>
      <c r="AN38" s="500"/>
      <c r="AO38" s="274"/>
      <c r="AP38" s="276"/>
      <c r="AQ38" s="276" t="str">
        <f t="shared" si="31"/>
        <v/>
      </c>
      <c r="AR38" s="274" t="str">
        <f t="shared" si="32"/>
        <v/>
      </c>
      <c r="AS38" s="500"/>
      <c r="AT38" s="274"/>
      <c r="AU38" s="276"/>
      <c r="AV38" s="276" t="str">
        <f t="shared" si="33"/>
        <v/>
      </c>
      <c r="AW38" s="274" t="str">
        <f t="shared" si="34"/>
        <v/>
      </c>
      <c r="AX38" s="500"/>
    </row>
    <row r="39" spans="2:50" hidden="1" x14ac:dyDescent="0.2">
      <c r="B39" s="506"/>
      <c r="C39" s="211">
        <v>13</v>
      </c>
      <c r="D39" s="211"/>
      <c r="E39" s="211"/>
      <c r="F39" s="211"/>
      <c r="G39" s="211"/>
      <c r="H39" s="500"/>
      <c r="I39" s="172" t="str">
        <f t="shared" si="35"/>
        <v/>
      </c>
      <c r="J39" s="172" t="str">
        <f t="shared" si="36"/>
        <v/>
      </c>
      <c r="K39" s="272" t="str">
        <f t="shared" si="37"/>
        <v/>
      </c>
      <c r="L39" s="525"/>
      <c r="M39" s="172" t="str">
        <f t="shared" si="20"/>
        <v/>
      </c>
      <c r="N39" s="501"/>
      <c r="O39" s="501"/>
      <c r="P39" s="211"/>
      <c r="Q39" s="276"/>
      <c r="R39" s="276" t="str">
        <f t="shared" si="21"/>
        <v/>
      </c>
      <c r="S39" s="274" t="str">
        <f t="shared" si="22"/>
        <v/>
      </c>
      <c r="T39" s="500"/>
      <c r="U39" s="274"/>
      <c r="V39" s="276"/>
      <c r="W39" s="276" t="str">
        <f t="shared" si="23"/>
        <v/>
      </c>
      <c r="X39" s="274" t="str">
        <f t="shared" si="24"/>
        <v/>
      </c>
      <c r="Y39" s="500"/>
      <c r="Z39" s="274"/>
      <c r="AA39" s="276"/>
      <c r="AB39" s="276" t="str">
        <f t="shared" si="25"/>
        <v/>
      </c>
      <c r="AC39" s="274" t="str">
        <f t="shared" si="26"/>
        <v/>
      </c>
      <c r="AD39" s="500"/>
      <c r="AE39" s="274"/>
      <c r="AF39" s="276"/>
      <c r="AG39" s="276" t="str">
        <f t="shared" si="27"/>
        <v/>
      </c>
      <c r="AH39" s="274" t="str">
        <f t="shared" si="28"/>
        <v/>
      </c>
      <c r="AI39" s="500"/>
      <c r="AJ39" s="274"/>
      <c r="AK39" s="276"/>
      <c r="AL39" s="276" t="str">
        <f t="shared" si="29"/>
        <v/>
      </c>
      <c r="AM39" s="274" t="str">
        <f t="shared" si="30"/>
        <v/>
      </c>
      <c r="AN39" s="500"/>
      <c r="AO39" s="274"/>
      <c r="AP39" s="276"/>
      <c r="AQ39" s="276" t="str">
        <f t="shared" si="31"/>
        <v/>
      </c>
      <c r="AR39" s="274" t="str">
        <f t="shared" si="32"/>
        <v/>
      </c>
      <c r="AS39" s="500"/>
      <c r="AT39" s="274"/>
      <c r="AU39" s="276"/>
      <c r="AV39" s="276" t="str">
        <f t="shared" si="33"/>
        <v/>
      </c>
      <c r="AW39" s="274" t="str">
        <f t="shared" si="34"/>
        <v/>
      </c>
      <c r="AX39" s="500"/>
    </row>
    <row r="40" spans="2:50" hidden="1" x14ac:dyDescent="0.2">
      <c r="B40" s="506"/>
      <c r="C40" s="211">
        <v>14</v>
      </c>
      <c r="D40" s="211"/>
      <c r="E40" s="211"/>
      <c r="F40" s="211"/>
      <c r="G40" s="211"/>
      <c r="H40" s="500"/>
      <c r="I40" s="172" t="str">
        <f t="shared" si="35"/>
        <v/>
      </c>
      <c r="J40" s="172" t="str">
        <f t="shared" si="36"/>
        <v/>
      </c>
      <c r="K40" s="272" t="str">
        <f t="shared" si="37"/>
        <v/>
      </c>
      <c r="L40" s="525"/>
      <c r="M40" s="172" t="str">
        <f t="shared" si="20"/>
        <v/>
      </c>
      <c r="N40" s="501"/>
      <c r="O40" s="501"/>
      <c r="P40" s="211"/>
      <c r="Q40" s="276"/>
      <c r="R40" s="276" t="str">
        <f t="shared" si="21"/>
        <v/>
      </c>
      <c r="S40" s="274" t="str">
        <f t="shared" si="22"/>
        <v/>
      </c>
      <c r="T40" s="500"/>
      <c r="U40" s="274"/>
      <c r="V40" s="276"/>
      <c r="W40" s="276" t="str">
        <f t="shared" si="23"/>
        <v/>
      </c>
      <c r="X40" s="274" t="str">
        <f t="shared" si="24"/>
        <v/>
      </c>
      <c r="Y40" s="500"/>
      <c r="Z40" s="274"/>
      <c r="AA40" s="276"/>
      <c r="AB40" s="276" t="str">
        <f t="shared" si="25"/>
        <v/>
      </c>
      <c r="AC40" s="274" t="str">
        <f t="shared" si="26"/>
        <v/>
      </c>
      <c r="AD40" s="500"/>
      <c r="AE40" s="274"/>
      <c r="AF40" s="276"/>
      <c r="AG40" s="276" t="str">
        <f t="shared" si="27"/>
        <v/>
      </c>
      <c r="AH40" s="274" t="str">
        <f t="shared" si="28"/>
        <v/>
      </c>
      <c r="AI40" s="500"/>
      <c r="AJ40" s="274"/>
      <c r="AK40" s="276"/>
      <c r="AL40" s="276" t="str">
        <f t="shared" si="29"/>
        <v/>
      </c>
      <c r="AM40" s="274" t="str">
        <f t="shared" si="30"/>
        <v/>
      </c>
      <c r="AN40" s="500"/>
      <c r="AO40" s="274"/>
      <c r="AP40" s="276"/>
      <c r="AQ40" s="276" t="str">
        <f t="shared" si="31"/>
        <v/>
      </c>
      <c r="AR40" s="274" t="str">
        <f t="shared" si="32"/>
        <v/>
      </c>
      <c r="AS40" s="500"/>
      <c r="AT40" s="274"/>
      <c r="AU40" s="276"/>
      <c r="AV40" s="276" t="str">
        <f t="shared" si="33"/>
        <v/>
      </c>
      <c r="AW40" s="274" t="str">
        <f t="shared" si="34"/>
        <v/>
      </c>
      <c r="AX40" s="500"/>
    </row>
    <row r="41" spans="2:50" hidden="1" x14ac:dyDescent="0.2">
      <c r="B41" s="506"/>
      <c r="C41" s="211">
        <v>15</v>
      </c>
      <c r="D41" s="211"/>
      <c r="E41" s="211"/>
      <c r="F41" s="211"/>
      <c r="G41" s="211"/>
      <c r="H41" s="500"/>
      <c r="I41" s="172" t="str">
        <f t="shared" si="35"/>
        <v/>
      </c>
      <c r="J41" s="172" t="str">
        <f t="shared" si="36"/>
        <v/>
      </c>
      <c r="K41" s="272" t="str">
        <f t="shared" si="37"/>
        <v/>
      </c>
      <c r="L41" s="525"/>
      <c r="M41" s="172" t="str">
        <f t="shared" si="20"/>
        <v/>
      </c>
      <c r="N41" s="501"/>
      <c r="O41" s="501"/>
      <c r="P41" s="211"/>
      <c r="Q41" s="276"/>
      <c r="R41" s="276" t="str">
        <f t="shared" si="21"/>
        <v/>
      </c>
      <c r="S41" s="274" t="str">
        <f t="shared" si="22"/>
        <v/>
      </c>
      <c r="T41" s="500"/>
      <c r="U41" s="274"/>
      <c r="V41" s="276"/>
      <c r="W41" s="276" t="str">
        <f t="shared" si="23"/>
        <v/>
      </c>
      <c r="X41" s="274" t="str">
        <f t="shared" si="24"/>
        <v/>
      </c>
      <c r="Y41" s="500"/>
      <c r="Z41" s="274"/>
      <c r="AA41" s="276"/>
      <c r="AB41" s="276" t="str">
        <f t="shared" si="25"/>
        <v/>
      </c>
      <c r="AC41" s="274" t="str">
        <f t="shared" si="26"/>
        <v/>
      </c>
      <c r="AD41" s="500"/>
      <c r="AE41" s="274"/>
      <c r="AF41" s="276"/>
      <c r="AG41" s="276" t="str">
        <f t="shared" si="27"/>
        <v/>
      </c>
      <c r="AH41" s="274" t="str">
        <f t="shared" si="28"/>
        <v/>
      </c>
      <c r="AI41" s="500"/>
      <c r="AJ41" s="274"/>
      <c r="AK41" s="276"/>
      <c r="AL41" s="276" t="str">
        <f t="shared" si="29"/>
        <v/>
      </c>
      <c r="AM41" s="274" t="str">
        <f t="shared" si="30"/>
        <v/>
      </c>
      <c r="AN41" s="500"/>
      <c r="AO41" s="274"/>
      <c r="AP41" s="276"/>
      <c r="AQ41" s="276" t="str">
        <f t="shared" si="31"/>
        <v/>
      </c>
      <c r="AR41" s="274" t="str">
        <f t="shared" si="32"/>
        <v/>
      </c>
      <c r="AS41" s="500"/>
      <c r="AT41" s="274"/>
      <c r="AU41" s="276"/>
      <c r="AV41" s="276" t="str">
        <f t="shared" si="33"/>
        <v/>
      </c>
      <c r="AW41" s="274" t="str">
        <f t="shared" si="34"/>
        <v/>
      </c>
      <c r="AX41" s="500"/>
    </row>
    <row r="42" spans="2:50" ht="15.75" hidden="1" x14ac:dyDescent="0.2">
      <c r="B42" s="510" t="s">
        <v>169</v>
      </c>
      <c r="C42" s="511"/>
      <c r="D42" s="511"/>
      <c r="E42" s="511"/>
      <c r="F42" s="511"/>
      <c r="G42" s="511"/>
      <c r="H42" s="512"/>
      <c r="I42" s="207"/>
      <c r="J42" s="207"/>
      <c r="K42" s="207"/>
      <c r="L42" s="207"/>
      <c r="M42" s="207"/>
      <c r="N42" s="501" t="s">
        <v>161</v>
      </c>
      <c r="O42" s="514" t="s">
        <v>106</v>
      </c>
      <c r="P42" s="516">
        <v>45881</v>
      </c>
      <c r="Q42" s="506"/>
      <c r="R42" s="506"/>
      <c r="S42" s="506"/>
      <c r="T42" s="506"/>
      <c r="U42" s="516">
        <v>45882</v>
      </c>
      <c r="V42" s="506"/>
      <c r="W42" s="506"/>
      <c r="X42" s="506"/>
      <c r="Y42" s="506"/>
      <c r="Z42" s="516">
        <v>45883</v>
      </c>
      <c r="AA42" s="506"/>
      <c r="AB42" s="506"/>
      <c r="AC42" s="506"/>
      <c r="AD42" s="506"/>
      <c r="AE42" s="516">
        <v>45884</v>
      </c>
      <c r="AF42" s="506"/>
      <c r="AG42" s="506"/>
      <c r="AH42" s="506"/>
      <c r="AI42" s="506"/>
      <c r="AJ42" s="516">
        <v>45885</v>
      </c>
      <c r="AK42" s="506"/>
      <c r="AL42" s="506"/>
      <c r="AM42" s="506"/>
      <c r="AN42" s="506"/>
      <c r="AO42" s="516">
        <v>45886</v>
      </c>
      <c r="AP42" s="506"/>
      <c r="AQ42" s="506"/>
      <c r="AR42" s="506"/>
      <c r="AS42" s="506"/>
      <c r="AT42" s="516">
        <v>45887</v>
      </c>
      <c r="AU42" s="506"/>
      <c r="AV42" s="506"/>
      <c r="AW42" s="506"/>
      <c r="AX42" s="506"/>
    </row>
    <row r="43" spans="2:50" ht="15.75" hidden="1" x14ac:dyDescent="0.2">
      <c r="B43" s="513"/>
      <c r="C43" s="513"/>
      <c r="D43" s="513"/>
      <c r="E43" s="513"/>
      <c r="F43" s="513"/>
      <c r="G43" s="513"/>
      <c r="H43" s="513"/>
      <c r="I43" s="207"/>
      <c r="J43" s="207"/>
      <c r="K43" s="207"/>
      <c r="L43" s="207"/>
      <c r="M43" s="207"/>
      <c r="N43" s="501"/>
      <c r="O43" s="515"/>
      <c r="P43" s="516" t="s">
        <v>120</v>
      </c>
      <c r="Q43" s="506"/>
      <c r="R43" s="506"/>
      <c r="S43" s="506"/>
      <c r="T43" s="506"/>
      <c r="U43" s="516" t="s">
        <v>114</v>
      </c>
      <c r="V43" s="506"/>
      <c r="W43" s="506"/>
      <c r="X43" s="506"/>
      <c r="Y43" s="506"/>
      <c r="Z43" s="516" t="s">
        <v>115</v>
      </c>
      <c r="AA43" s="506"/>
      <c r="AB43" s="506"/>
      <c r="AC43" s="506"/>
      <c r="AD43" s="506"/>
      <c r="AE43" s="516" t="s">
        <v>116</v>
      </c>
      <c r="AF43" s="506"/>
      <c r="AG43" s="506"/>
      <c r="AH43" s="506"/>
      <c r="AI43" s="506"/>
      <c r="AJ43" s="516" t="s">
        <v>117</v>
      </c>
      <c r="AK43" s="506"/>
      <c r="AL43" s="506"/>
      <c r="AM43" s="506"/>
      <c r="AN43" s="506"/>
      <c r="AO43" s="516" t="s">
        <v>118</v>
      </c>
      <c r="AP43" s="506"/>
      <c r="AQ43" s="506"/>
      <c r="AR43" s="506"/>
      <c r="AS43" s="506"/>
      <c r="AT43" s="516" t="s">
        <v>119</v>
      </c>
      <c r="AU43" s="506"/>
      <c r="AV43" s="506"/>
      <c r="AW43" s="506"/>
      <c r="AX43" s="506"/>
    </row>
    <row r="44" spans="2:50" hidden="1" x14ac:dyDescent="0.2">
      <c r="B44" s="501" t="s">
        <v>157</v>
      </c>
      <c r="C44" s="501" t="s">
        <v>149</v>
      </c>
      <c r="D44" s="501"/>
      <c r="E44" s="501" t="s">
        <v>151</v>
      </c>
      <c r="F44" s="501"/>
      <c r="G44" s="501"/>
      <c r="H44" s="502" t="s">
        <v>158</v>
      </c>
      <c r="I44" s="505" t="s">
        <v>227</v>
      </c>
      <c r="J44" s="505"/>
      <c r="K44" s="505"/>
      <c r="L44" s="505" t="s">
        <v>158</v>
      </c>
      <c r="M44" s="505" t="s">
        <v>170</v>
      </c>
      <c r="N44" s="501"/>
      <c r="O44" s="501" t="s">
        <v>160</v>
      </c>
      <c r="P44" s="497" t="s">
        <v>154</v>
      </c>
      <c r="Q44" s="498"/>
      <c r="R44" s="498"/>
      <c r="S44" s="499"/>
      <c r="T44" s="501" t="s">
        <v>158</v>
      </c>
      <c r="U44" s="497" t="s">
        <v>154</v>
      </c>
      <c r="V44" s="498"/>
      <c r="W44" s="498"/>
      <c r="X44" s="499"/>
      <c r="Y44" s="501" t="s">
        <v>158</v>
      </c>
      <c r="Z44" s="497" t="s">
        <v>154</v>
      </c>
      <c r="AA44" s="498"/>
      <c r="AB44" s="498"/>
      <c r="AC44" s="499"/>
      <c r="AD44" s="501" t="s">
        <v>158</v>
      </c>
      <c r="AE44" s="497" t="s">
        <v>154</v>
      </c>
      <c r="AF44" s="498"/>
      <c r="AG44" s="498"/>
      <c r="AH44" s="499"/>
      <c r="AI44" s="501" t="s">
        <v>158</v>
      </c>
      <c r="AJ44" s="497" t="s">
        <v>154</v>
      </c>
      <c r="AK44" s="498"/>
      <c r="AL44" s="498"/>
      <c r="AM44" s="499"/>
      <c r="AN44" s="501" t="s">
        <v>158</v>
      </c>
      <c r="AO44" s="497" t="s">
        <v>154</v>
      </c>
      <c r="AP44" s="498"/>
      <c r="AQ44" s="498"/>
      <c r="AR44" s="499"/>
      <c r="AS44" s="501" t="s">
        <v>158</v>
      </c>
      <c r="AT44" s="497" t="s">
        <v>154</v>
      </c>
      <c r="AU44" s="498"/>
      <c r="AV44" s="498"/>
      <c r="AW44" s="499"/>
      <c r="AX44" s="501" t="s">
        <v>158</v>
      </c>
    </row>
    <row r="45" spans="2:50" hidden="1" x14ac:dyDescent="0.2">
      <c r="B45" s="501"/>
      <c r="C45" s="501"/>
      <c r="D45" s="501"/>
      <c r="E45" s="501" t="s">
        <v>150</v>
      </c>
      <c r="F45" s="501"/>
      <c r="G45" s="501"/>
      <c r="H45" s="503"/>
      <c r="I45" s="505" t="s">
        <v>150</v>
      </c>
      <c r="J45" s="505"/>
      <c r="K45" s="505"/>
      <c r="L45" s="505"/>
      <c r="M45" s="505"/>
      <c r="N45" s="501"/>
      <c r="O45" s="501"/>
      <c r="P45" s="497" t="s">
        <v>155</v>
      </c>
      <c r="Q45" s="498"/>
      <c r="R45" s="498"/>
      <c r="S45" s="499"/>
      <c r="T45" s="501"/>
      <c r="U45" s="497" t="s">
        <v>155</v>
      </c>
      <c r="V45" s="498"/>
      <c r="W45" s="498"/>
      <c r="X45" s="499"/>
      <c r="Y45" s="501"/>
      <c r="Z45" s="497" t="s">
        <v>155</v>
      </c>
      <c r="AA45" s="498"/>
      <c r="AB45" s="498"/>
      <c r="AC45" s="499"/>
      <c r="AD45" s="501"/>
      <c r="AE45" s="497" t="s">
        <v>155</v>
      </c>
      <c r="AF45" s="498"/>
      <c r="AG45" s="498"/>
      <c r="AH45" s="499"/>
      <c r="AI45" s="501"/>
      <c r="AJ45" s="497" t="s">
        <v>155</v>
      </c>
      <c r="AK45" s="498"/>
      <c r="AL45" s="498"/>
      <c r="AM45" s="499"/>
      <c r="AN45" s="501"/>
      <c r="AO45" s="497" t="s">
        <v>155</v>
      </c>
      <c r="AP45" s="498"/>
      <c r="AQ45" s="498"/>
      <c r="AR45" s="499"/>
      <c r="AS45" s="501"/>
      <c r="AT45" s="497" t="s">
        <v>155</v>
      </c>
      <c r="AU45" s="498"/>
      <c r="AV45" s="498"/>
      <c r="AW45" s="499"/>
      <c r="AX45" s="501"/>
    </row>
    <row r="46" spans="2:50" hidden="1" x14ac:dyDescent="0.2">
      <c r="B46" s="501"/>
      <c r="C46" s="501"/>
      <c r="D46" s="501"/>
      <c r="E46" s="212" t="s">
        <v>152</v>
      </c>
      <c r="F46" s="212" t="s">
        <v>153</v>
      </c>
      <c r="G46" s="212" t="s">
        <v>156</v>
      </c>
      <c r="H46" s="504"/>
      <c r="I46" s="208" t="s">
        <v>152</v>
      </c>
      <c r="J46" s="208" t="s">
        <v>153</v>
      </c>
      <c r="K46" s="208" t="s">
        <v>156</v>
      </c>
      <c r="L46" s="505"/>
      <c r="M46" s="505"/>
      <c r="N46" s="501"/>
      <c r="O46" s="501"/>
      <c r="P46" s="212" t="s">
        <v>152</v>
      </c>
      <c r="Q46" s="212" t="s">
        <v>153</v>
      </c>
      <c r="R46" s="212" t="s">
        <v>156</v>
      </c>
      <c r="S46" s="212" t="s">
        <v>170</v>
      </c>
      <c r="T46" s="501"/>
      <c r="U46" s="212" t="s">
        <v>152</v>
      </c>
      <c r="V46" s="212" t="s">
        <v>153</v>
      </c>
      <c r="W46" s="212" t="s">
        <v>156</v>
      </c>
      <c r="X46" s="212" t="s">
        <v>170</v>
      </c>
      <c r="Y46" s="501"/>
      <c r="Z46" s="212" t="s">
        <v>152</v>
      </c>
      <c r="AA46" s="212" t="s">
        <v>153</v>
      </c>
      <c r="AB46" s="212" t="s">
        <v>156</v>
      </c>
      <c r="AC46" s="212" t="s">
        <v>170</v>
      </c>
      <c r="AD46" s="501"/>
      <c r="AE46" s="212" t="s">
        <v>152</v>
      </c>
      <c r="AF46" s="212" t="s">
        <v>153</v>
      </c>
      <c r="AG46" s="212" t="s">
        <v>156</v>
      </c>
      <c r="AH46" s="212" t="s">
        <v>170</v>
      </c>
      <c r="AI46" s="501"/>
      <c r="AJ46" s="212" t="s">
        <v>152</v>
      </c>
      <c r="AK46" s="212" t="s">
        <v>153</v>
      </c>
      <c r="AL46" s="212" t="s">
        <v>156</v>
      </c>
      <c r="AM46" s="212" t="s">
        <v>170</v>
      </c>
      <c r="AN46" s="501"/>
      <c r="AO46" s="212" t="s">
        <v>152</v>
      </c>
      <c r="AP46" s="212" t="s">
        <v>153</v>
      </c>
      <c r="AQ46" s="212" t="s">
        <v>156</v>
      </c>
      <c r="AR46" s="212" t="s">
        <v>170</v>
      </c>
      <c r="AS46" s="501"/>
      <c r="AT46" s="212" t="s">
        <v>152</v>
      </c>
      <c r="AU46" s="212" t="s">
        <v>153</v>
      </c>
      <c r="AV46" s="212" t="s">
        <v>156</v>
      </c>
      <c r="AW46" s="212" t="s">
        <v>170</v>
      </c>
      <c r="AX46" s="501"/>
    </row>
    <row r="47" spans="2:50" hidden="1" x14ac:dyDescent="0.2">
      <c r="B47" s="506" t="s">
        <v>141</v>
      </c>
      <c r="C47" s="211">
        <v>1</v>
      </c>
      <c r="D47" s="211" t="s">
        <v>428</v>
      </c>
      <c r="E47" s="211">
        <v>17</v>
      </c>
      <c r="F47" s="211">
        <v>2000</v>
      </c>
      <c r="G47" s="330">
        <f t="shared" ref="G47:G48" si="38">F47/E47</f>
        <v>117.64705882352941</v>
      </c>
      <c r="H47" s="500">
        <f>AVERAGE(G47:G61)</f>
        <v>87.66968325791855</v>
      </c>
      <c r="I47" s="172">
        <f t="shared" ref="I47:I49" si="39">IFERROR(AVERAGE(P47,U47,Z47,AE47,AJ47,AO47,AT47),"")</f>
        <v>17</v>
      </c>
      <c r="J47" s="172">
        <f t="shared" ref="J47:J49" si="40">IFERROR(AVERAGE(Q47,V47,AA47,AF47,AK47,AP47,AU47),"")</f>
        <v>1862.3660211968488</v>
      </c>
      <c r="K47" s="328">
        <f t="shared" ref="K47:K49" si="41">IFERROR(AVERAGE(R47,W47,AB47,AG47,AL47,AQ47,AV47),"")</f>
        <v>109.55094242334404</v>
      </c>
      <c r="L47" s="525">
        <f>IFERROR(AVERAGE(K47:K61),"-")</f>
        <v>81.558183181899494</v>
      </c>
      <c r="M47" s="172">
        <f>IFERROR(RANK(K47, K$47:K$61),"")</f>
        <v>1</v>
      </c>
      <c r="N47" s="501"/>
      <c r="O47" s="501"/>
      <c r="P47" s="329">
        <v>17</v>
      </c>
      <c r="Q47" s="330">
        <v>1872.6315789473692</v>
      </c>
      <c r="R47" s="330">
        <f>IFERROR(Q47/P47,"")</f>
        <v>110.15479876160995</v>
      </c>
      <c r="S47" s="329">
        <f>IFERROR(RANK(R47, R$47:R$61),"")</f>
        <v>1</v>
      </c>
      <c r="T47" s="500">
        <f>AVERAGE(R47:R61)</f>
        <v>81.886516189921778</v>
      </c>
      <c r="U47" s="329">
        <v>17</v>
      </c>
      <c r="V47" s="330">
        <v>1852.8571428571422</v>
      </c>
      <c r="W47" s="330">
        <f>IFERROR(V47/U47,"")</f>
        <v>108.99159663865542</v>
      </c>
      <c r="X47" s="329">
        <f>IFERROR(RANK(W47, W$47:W$61),"")</f>
        <v>1</v>
      </c>
      <c r="Y47" s="500">
        <f>AVERAGE(W47:W61)</f>
        <v>81.326196836473201</v>
      </c>
      <c r="Z47" s="329">
        <v>17</v>
      </c>
      <c r="AA47" s="330">
        <v>1873.8461538461549</v>
      </c>
      <c r="AB47" s="330">
        <f>IFERROR(AA47/Z47,"")</f>
        <v>110.22624434389147</v>
      </c>
      <c r="AC47" s="329">
        <f>IFERROR(RANK(AB47, AB$47:AB$61),"")</f>
        <v>1</v>
      </c>
      <c r="AD47" s="500">
        <f>AVERAGE(AB47:AB61)</f>
        <v>81.797640185577649</v>
      </c>
      <c r="AE47" s="329">
        <v>17</v>
      </c>
      <c r="AF47" s="330">
        <v>1852.7272727272727</v>
      </c>
      <c r="AG47" s="330">
        <f>IFERROR(AF47/AE47,"")</f>
        <v>108.98395721925134</v>
      </c>
      <c r="AH47" s="329">
        <f>IFERROR(RANK(AG47, AG$47:AG$61),"")</f>
        <v>1</v>
      </c>
      <c r="AI47" s="500">
        <f>AVERAGE(AG47:AG61)</f>
        <v>81.227808569139853</v>
      </c>
      <c r="AJ47" s="329">
        <v>17</v>
      </c>
      <c r="AK47" s="330">
        <v>1889.9999999999995</v>
      </c>
      <c r="AL47" s="330">
        <f>IFERROR(AK47/AJ47,"")</f>
        <v>111.17647058823526</v>
      </c>
      <c r="AM47" s="329">
        <f>IFERROR(RANK(AL47, AL$47:AL$61),"")</f>
        <v>1</v>
      </c>
      <c r="AN47" s="500">
        <f>AVERAGE(AL47:AL61)</f>
        <v>82.451723918169648</v>
      </c>
      <c r="AO47" s="329">
        <v>17</v>
      </c>
      <c r="AP47" s="330">
        <v>1849.5000000000009</v>
      </c>
      <c r="AQ47" s="330">
        <f>IFERROR(AP47/AO47,"")</f>
        <v>108.79411764705888</v>
      </c>
      <c r="AR47" s="329">
        <f>IFERROR(RANK(AQ47, AQ$47:AQ$61),"")</f>
        <v>1</v>
      </c>
      <c r="AS47" s="500">
        <f>AVERAGE(AQ47:AQ61)</f>
        <v>81.169036845507449</v>
      </c>
      <c r="AT47" s="329">
        <v>17</v>
      </c>
      <c r="AU47" s="330">
        <v>1845.0000000000011</v>
      </c>
      <c r="AV47" s="330">
        <f>IFERROR(AU47/AT47,"")</f>
        <v>108.52941176470596</v>
      </c>
      <c r="AW47" s="329">
        <f>IFERROR(RANK(AV47, AV$47:AV$61),"")</f>
        <v>1</v>
      </c>
      <c r="AX47" s="500">
        <f>AVERAGE(AV47:AV61)</f>
        <v>81.04835972850681</v>
      </c>
    </row>
    <row r="48" spans="2:50" hidden="1" x14ac:dyDescent="0.2">
      <c r="B48" s="506"/>
      <c r="C48" s="211">
        <v>2</v>
      </c>
      <c r="D48" s="211" t="s">
        <v>429</v>
      </c>
      <c r="E48" s="211">
        <v>26</v>
      </c>
      <c r="F48" s="211">
        <v>1500</v>
      </c>
      <c r="G48" s="330">
        <f t="shared" si="38"/>
        <v>57.692307692307693</v>
      </c>
      <c r="H48" s="500"/>
      <c r="I48" s="172">
        <f t="shared" si="39"/>
        <v>26</v>
      </c>
      <c r="J48" s="172">
        <f t="shared" si="40"/>
        <v>1392.7010224518283</v>
      </c>
      <c r="K48" s="328">
        <f t="shared" si="41"/>
        <v>53.565423940454934</v>
      </c>
      <c r="L48" s="525"/>
      <c r="M48" s="172">
        <f t="shared" ref="M48:M61" si="42">IFERROR(RANK(K48, K$47:K$61),"")</f>
        <v>2</v>
      </c>
      <c r="N48" s="501"/>
      <c r="O48" s="501"/>
      <c r="P48" s="329">
        <v>26</v>
      </c>
      <c r="Q48" s="330">
        <v>1394.0740740740735</v>
      </c>
      <c r="R48" s="330">
        <f t="shared" ref="R48:R61" si="43">IFERROR(Q48/P48,"")</f>
        <v>53.618233618233596</v>
      </c>
      <c r="S48" s="329">
        <f t="shared" ref="S48:S61" si="44">IFERROR(RANK(R48, R$47:R$61),"")</f>
        <v>2</v>
      </c>
      <c r="T48" s="500"/>
      <c r="U48" s="329">
        <v>26</v>
      </c>
      <c r="V48" s="330">
        <v>1395.1807228915657</v>
      </c>
      <c r="W48" s="330">
        <f t="shared" ref="W48:W61" si="45">IFERROR(V48/U48,"")</f>
        <v>53.660797034290987</v>
      </c>
      <c r="X48" s="329">
        <f t="shared" ref="X48:X61" si="46">IFERROR(RANK(W48, W$47:W$61),"")</f>
        <v>2</v>
      </c>
      <c r="Y48" s="500"/>
      <c r="Z48" s="329">
        <v>26</v>
      </c>
      <c r="AA48" s="330">
        <v>1387.5949367088599</v>
      </c>
      <c r="AB48" s="330">
        <f t="shared" ref="AB48:AB61" si="47">IFERROR(AA48/Z48,"")</f>
        <v>53.369036027263846</v>
      </c>
      <c r="AC48" s="329">
        <f t="shared" ref="AC48:AC61" si="48">IFERROR(RANK(AB48, AB$47:AB$61),"")</f>
        <v>2</v>
      </c>
      <c r="AD48" s="500"/>
      <c r="AE48" s="329">
        <v>26</v>
      </c>
      <c r="AF48" s="330">
        <v>1390.2631578947373</v>
      </c>
      <c r="AG48" s="330">
        <f t="shared" ref="AG48:AG61" si="49">IFERROR(AF48/AE48,"")</f>
        <v>53.471659919028362</v>
      </c>
      <c r="AH48" s="329">
        <f t="shared" ref="AH48:AH61" si="50">IFERROR(RANK(AG48, AG$47:AG$61),"")</f>
        <v>2</v>
      </c>
      <c r="AI48" s="500"/>
      <c r="AJ48" s="329">
        <v>26</v>
      </c>
      <c r="AK48" s="330">
        <v>1396.9014084507046</v>
      </c>
      <c r="AL48" s="330">
        <f t="shared" ref="AL48:AL61" si="51">IFERROR(AK48/AJ48,"")</f>
        <v>53.726977248104021</v>
      </c>
      <c r="AM48" s="329">
        <f t="shared" ref="AM48:AM61" si="52">IFERROR(RANK(AL48, AL$47:AL$61),"")</f>
        <v>2</v>
      </c>
      <c r="AN48" s="500"/>
      <c r="AO48" s="329">
        <v>26</v>
      </c>
      <c r="AP48" s="330">
        <v>1392.1428571428567</v>
      </c>
      <c r="AQ48" s="330">
        <f t="shared" ref="AQ48:AQ61" si="53">IFERROR(AP48/AO48,"")</f>
        <v>53.543956043956022</v>
      </c>
      <c r="AR48" s="329">
        <f t="shared" ref="AR48:AR61" si="54">IFERROR(RANK(AQ48, AQ$47:AQ$61),"")</f>
        <v>2</v>
      </c>
      <c r="AS48" s="500"/>
      <c r="AT48" s="329">
        <v>26</v>
      </c>
      <c r="AU48" s="330">
        <v>1392.7499999999995</v>
      </c>
      <c r="AV48" s="330">
        <f t="shared" ref="AV48:AV61" si="55">IFERROR(AU48/AT48,"")</f>
        <v>53.567307692307672</v>
      </c>
      <c r="AW48" s="329">
        <f t="shared" ref="AW48:AW61" si="56">IFERROR(RANK(AV48, AV$47:AV$61),"")</f>
        <v>2</v>
      </c>
      <c r="AX48" s="500"/>
    </row>
    <row r="49" spans="2:50" hidden="1" x14ac:dyDescent="0.2">
      <c r="B49" s="506"/>
      <c r="C49" s="211">
        <v>3</v>
      </c>
      <c r="D49" s="211"/>
      <c r="E49" s="211"/>
      <c r="F49" s="211"/>
      <c r="G49" s="211"/>
      <c r="H49" s="500"/>
      <c r="I49" s="172" t="str">
        <f t="shared" si="39"/>
        <v/>
      </c>
      <c r="J49" s="172" t="str">
        <f t="shared" si="40"/>
        <v/>
      </c>
      <c r="K49" s="328" t="str">
        <f t="shared" si="41"/>
        <v/>
      </c>
      <c r="L49" s="525"/>
      <c r="M49" s="172" t="str">
        <f t="shared" si="42"/>
        <v/>
      </c>
      <c r="N49" s="501"/>
      <c r="O49" s="501"/>
      <c r="P49" s="329"/>
      <c r="Q49" s="330"/>
      <c r="R49" s="330" t="str">
        <f t="shared" si="43"/>
        <v/>
      </c>
      <c r="S49" s="329" t="str">
        <f t="shared" si="44"/>
        <v/>
      </c>
      <c r="T49" s="500"/>
      <c r="U49" s="329"/>
      <c r="V49" s="330"/>
      <c r="W49" s="330" t="str">
        <f t="shared" si="45"/>
        <v/>
      </c>
      <c r="X49" s="329" t="str">
        <f t="shared" si="46"/>
        <v/>
      </c>
      <c r="Y49" s="500"/>
      <c r="Z49" s="329"/>
      <c r="AA49" s="330"/>
      <c r="AB49" s="330" t="str">
        <f t="shared" si="47"/>
        <v/>
      </c>
      <c r="AC49" s="329" t="str">
        <f t="shared" si="48"/>
        <v/>
      </c>
      <c r="AD49" s="500"/>
      <c r="AE49" s="329"/>
      <c r="AF49" s="330"/>
      <c r="AG49" s="330" t="str">
        <f t="shared" si="49"/>
        <v/>
      </c>
      <c r="AH49" s="329" t="str">
        <f t="shared" si="50"/>
        <v/>
      </c>
      <c r="AI49" s="500"/>
      <c r="AJ49" s="329"/>
      <c r="AK49" s="330"/>
      <c r="AL49" s="330" t="str">
        <f t="shared" si="51"/>
        <v/>
      </c>
      <c r="AM49" s="329" t="str">
        <f t="shared" si="52"/>
        <v/>
      </c>
      <c r="AN49" s="500"/>
      <c r="AO49" s="329"/>
      <c r="AP49" s="330"/>
      <c r="AQ49" s="330" t="str">
        <f t="shared" si="53"/>
        <v/>
      </c>
      <c r="AR49" s="329" t="str">
        <f t="shared" si="54"/>
        <v/>
      </c>
      <c r="AS49" s="500"/>
      <c r="AT49" s="329"/>
      <c r="AU49" s="330"/>
      <c r="AV49" s="330" t="str">
        <f t="shared" si="55"/>
        <v/>
      </c>
      <c r="AW49" s="329" t="str">
        <f t="shared" si="56"/>
        <v/>
      </c>
      <c r="AX49" s="500"/>
    </row>
    <row r="50" spans="2:50" hidden="1" x14ac:dyDescent="0.2">
      <c r="B50" s="506"/>
      <c r="C50" s="211">
        <v>4</v>
      </c>
      <c r="D50" s="211"/>
      <c r="E50" s="211"/>
      <c r="F50" s="211"/>
      <c r="G50" s="211"/>
      <c r="H50" s="500"/>
      <c r="I50" s="172" t="str">
        <f>IFERROR(AVERAGE(P50,U50,Z50,AE50,AJ50,AO50,AT50),"")</f>
        <v/>
      </c>
      <c r="J50" s="172" t="str">
        <f>IFERROR(AVERAGE(Q50,V50,AA50,AF50,AK50,AP50,AU50),"")</f>
        <v/>
      </c>
      <c r="K50" s="328" t="str">
        <f>IFERROR(AVERAGE(R50,W50,AB50,AG50,AL50,AQ50,AV50),"")</f>
        <v/>
      </c>
      <c r="L50" s="525"/>
      <c r="M50" s="172" t="str">
        <f t="shared" si="42"/>
        <v/>
      </c>
      <c r="N50" s="501"/>
      <c r="O50" s="501"/>
      <c r="P50" s="329"/>
      <c r="Q50" s="330"/>
      <c r="R50" s="330" t="str">
        <f t="shared" si="43"/>
        <v/>
      </c>
      <c r="S50" s="329" t="str">
        <f t="shared" si="44"/>
        <v/>
      </c>
      <c r="T50" s="500"/>
      <c r="U50" s="329"/>
      <c r="V50" s="330"/>
      <c r="W50" s="330" t="str">
        <f t="shared" si="45"/>
        <v/>
      </c>
      <c r="X50" s="329" t="str">
        <f t="shared" si="46"/>
        <v/>
      </c>
      <c r="Y50" s="500"/>
      <c r="Z50" s="329"/>
      <c r="AA50" s="330"/>
      <c r="AB50" s="330" t="str">
        <f t="shared" si="47"/>
        <v/>
      </c>
      <c r="AC50" s="329" t="str">
        <f t="shared" si="48"/>
        <v/>
      </c>
      <c r="AD50" s="500"/>
      <c r="AE50" s="329"/>
      <c r="AF50" s="330"/>
      <c r="AG50" s="330" t="str">
        <f t="shared" si="49"/>
        <v/>
      </c>
      <c r="AH50" s="329" t="str">
        <f t="shared" si="50"/>
        <v/>
      </c>
      <c r="AI50" s="500"/>
      <c r="AJ50" s="329"/>
      <c r="AK50" s="330"/>
      <c r="AL50" s="330" t="str">
        <f t="shared" si="51"/>
        <v/>
      </c>
      <c r="AM50" s="329" t="str">
        <f t="shared" si="52"/>
        <v/>
      </c>
      <c r="AN50" s="500"/>
      <c r="AO50" s="329"/>
      <c r="AP50" s="330"/>
      <c r="AQ50" s="330" t="str">
        <f t="shared" si="53"/>
        <v/>
      </c>
      <c r="AR50" s="329" t="str">
        <f t="shared" si="54"/>
        <v/>
      </c>
      <c r="AS50" s="500"/>
      <c r="AT50" s="329"/>
      <c r="AU50" s="330"/>
      <c r="AV50" s="330" t="str">
        <f t="shared" si="55"/>
        <v/>
      </c>
      <c r="AW50" s="329" t="str">
        <f t="shared" si="56"/>
        <v/>
      </c>
      <c r="AX50" s="500"/>
    </row>
    <row r="51" spans="2:50" hidden="1" x14ac:dyDescent="0.2">
      <c r="B51" s="506"/>
      <c r="C51" s="211">
        <v>5</v>
      </c>
      <c r="D51" s="211"/>
      <c r="E51" s="211"/>
      <c r="F51" s="211"/>
      <c r="G51" s="211"/>
      <c r="H51" s="500"/>
      <c r="I51" s="172" t="str">
        <f t="shared" ref="I51:I61" si="57">IFERROR(AVERAGE(P51,U51,Z51,AE51,AJ51,AO51,AT51),"")</f>
        <v/>
      </c>
      <c r="J51" s="172" t="str">
        <f t="shared" ref="J51:J61" si="58">IFERROR(AVERAGE(Q51,V51,AA51,AF51,AK51,AP51,AU51),"")</f>
        <v/>
      </c>
      <c r="K51" s="328" t="str">
        <f t="shared" ref="K51:K61" si="59">IFERROR(AVERAGE(R51,W51,AB51,AG51,AL51,AQ51,AV51),"")</f>
        <v/>
      </c>
      <c r="L51" s="525"/>
      <c r="M51" s="172" t="str">
        <f t="shared" si="42"/>
        <v/>
      </c>
      <c r="N51" s="501"/>
      <c r="O51" s="501"/>
      <c r="P51" s="329"/>
      <c r="Q51" s="330"/>
      <c r="R51" s="330" t="str">
        <f t="shared" si="43"/>
        <v/>
      </c>
      <c r="S51" s="329" t="str">
        <f t="shared" si="44"/>
        <v/>
      </c>
      <c r="T51" s="500"/>
      <c r="U51" s="329"/>
      <c r="V51" s="330"/>
      <c r="W51" s="330" t="str">
        <f t="shared" si="45"/>
        <v/>
      </c>
      <c r="X51" s="329" t="str">
        <f t="shared" si="46"/>
        <v/>
      </c>
      <c r="Y51" s="500"/>
      <c r="Z51" s="329"/>
      <c r="AA51" s="330"/>
      <c r="AB51" s="330" t="str">
        <f t="shared" si="47"/>
        <v/>
      </c>
      <c r="AC51" s="329" t="str">
        <f t="shared" si="48"/>
        <v/>
      </c>
      <c r="AD51" s="500"/>
      <c r="AE51" s="329"/>
      <c r="AF51" s="330"/>
      <c r="AG51" s="330" t="str">
        <f t="shared" si="49"/>
        <v/>
      </c>
      <c r="AH51" s="329" t="str">
        <f t="shared" si="50"/>
        <v/>
      </c>
      <c r="AI51" s="500"/>
      <c r="AJ51" s="329"/>
      <c r="AK51" s="330"/>
      <c r="AL51" s="330" t="str">
        <f t="shared" si="51"/>
        <v/>
      </c>
      <c r="AM51" s="329" t="str">
        <f t="shared" si="52"/>
        <v/>
      </c>
      <c r="AN51" s="500"/>
      <c r="AO51" s="329"/>
      <c r="AP51" s="330"/>
      <c r="AQ51" s="330" t="str">
        <f t="shared" si="53"/>
        <v/>
      </c>
      <c r="AR51" s="329" t="str">
        <f t="shared" si="54"/>
        <v/>
      </c>
      <c r="AS51" s="500"/>
      <c r="AT51" s="329"/>
      <c r="AU51" s="330"/>
      <c r="AV51" s="330" t="str">
        <f t="shared" si="55"/>
        <v/>
      </c>
      <c r="AW51" s="329" t="str">
        <f t="shared" si="56"/>
        <v/>
      </c>
      <c r="AX51" s="500"/>
    </row>
    <row r="52" spans="2:50" hidden="1" x14ac:dyDescent="0.2">
      <c r="B52" s="506"/>
      <c r="C52" s="211">
        <v>6</v>
      </c>
      <c r="D52" s="211"/>
      <c r="E52" s="211"/>
      <c r="F52" s="211"/>
      <c r="G52" s="211"/>
      <c r="H52" s="500"/>
      <c r="I52" s="172" t="str">
        <f t="shared" si="57"/>
        <v/>
      </c>
      <c r="J52" s="172" t="str">
        <f t="shared" si="58"/>
        <v/>
      </c>
      <c r="K52" s="328" t="str">
        <f t="shared" si="59"/>
        <v/>
      </c>
      <c r="L52" s="525"/>
      <c r="M52" s="172" t="str">
        <f t="shared" si="42"/>
        <v/>
      </c>
      <c r="N52" s="501"/>
      <c r="O52" s="501"/>
      <c r="P52" s="329"/>
      <c r="Q52" s="330"/>
      <c r="R52" s="330" t="str">
        <f t="shared" si="43"/>
        <v/>
      </c>
      <c r="S52" s="329" t="str">
        <f t="shared" si="44"/>
        <v/>
      </c>
      <c r="T52" s="500"/>
      <c r="U52" s="329"/>
      <c r="V52" s="330"/>
      <c r="W52" s="330" t="str">
        <f t="shared" si="45"/>
        <v/>
      </c>
      <c r="X52" s="329" t="str">
        <f t="shared" si="46"/>
        <v/>
      </c>
      <c r="Y52" s="500"/>
      <c r="Z52" s="329"/>
      <c r="AA52" s="330"/>
      <c r="AB52" s="330" t="str">
        <f t="shared" si="47"/>
        <v/>
      </c>
      <c r="AC52" s="329" t="str">
        <f t="shared" si="48"/>
        <v/>
      </c>
      <c r="AD52" s="500"/>
      <c r="AE52" s="329"/>
      <c r="AF52" s="330"/>
      <c r="AG52" s="330" t="str">
        <f t="shared" si="49"/>
        <v/>
      </c>
      <c r="AH52" s="329" t="str">
        <f t="shared" si="50"/>
        <v/>
      </c>
      <c r="AI52" s="500"/>
      <c r="AJ52" s="329"/>
      <c r="AK52" s="330"/>
      <c r="AL52" s="330" t="str">
        <f t="shared" si="51"/>
        <v/>
      </c>
      <c r="AM52" s="329" t="str">
        <f t="shared" si="52"/>
        <v/>
      </c>
      <c r="AN52" s="500"/>
      <c r="AO52" s="329"/>
      <c r="AP52" s="330"/>
      <c r="AQ52" s="330" t="str">
        <f t="shared" si="53"/>
        <v/>
      </c>
      <c r="AR52" s="329" t="str">
        <f t="shared" si="54"/>
        <v/>
      </c>
      <c r="AS52" s="500"/>
      <c r="AT52" s="329"/>
      <c r="AU52" s="330"/>
      <c r="AV52" s="330" t="str">
        <f t="shared" si="55"/>
        <v/>
      </c>
      <c r="AW52" s="329" t="str">
        <f t="shared" si="56"/>
        <v/>
      </c>
      <c r="AX52" s="500"/>
    </row>
    <row r="53" spans="2:50" hidden="1" x14ac:dyDescent="0.2">
      <c r="B53" s="506"/>
      <c r="C53" s="211">
        <v>7</v>
      </c>
      <c r="D53" s="211"/>
      <c r="E53" s="211"/>
      <c r="F53" s="211"/>
      <c r="G53" s="211"/>
      <c r="H53" s="500"/>
      <c r="I53" s="172" t="str">
        <f t="shared" si="57"/>
        <v/>
      </c>
      <c r="J53" s="172" t="str">
        <f t="shared" si="58"/>
        <v/>
      </c>
      <c r="K53" s="328" t="str">
        <f t="shared" si="59"/>
        <v/>
      </c>
      <c r="L53" s="525"/>
      <c r="M53" s="172" t="str">
        <f t="shared" si="42"/>
        <v/>
      </c>
      <c r="N53" s="501"/>
      <c r="O53" s="501"/>
      <c r="P53" s="329"/>
      <c r="Q53" s="330"/>
      <c r="R53" s="330" t="str">
        <f t="shared" si="43"/>
        <v/>
      </c>
      <c r="S53" s="329" t="str">
        <f t="shared" si="44"/>
        <v/>
      </c>
      <c r="T53" s="500"/>
      <c r="U53" s="329"/>
      <c r="V53" s="330"/>
      <c r="W53" s="330" t="str">
        <f t="shared" si="45"/>
        <v/>
      </c>
      <c r="X53" s="329" t="str">
        <f t="shared" si="46"/>
        <v/>
      </c>
      <c r="Y53" s="500"/>
      <c r="Z53" s="329"/>
      <c r="AA53" s="330"/>
      <c r="AB53" s="330" t="str">
        <f t="shared" si="47"/>
        <v/>
      </c>
      <c r="AC53" s="329" t="str">
        <f t="shared" si="48"/>
        <v/>
      </c>
      <c r="AD53" s="500"/>
      <c r="AE53" s="329"/>
      <c r="AF53" s="330"/>
      <c r="AG53" s="330" t="str">
        <f t="shared" si="49"/>
        <v/>
      </c>
      <c r="AH53" s="329" t="str">
        <f t="shared" si="50"/>
        <v/>
      </c>
      <c r="AI53" s="500"/>
      <c r="AJ53" s="329"/>
      <c r="AK53" s="330"/>
      <c r="AL53" s="330" t="str">
        <f t="shared" si="51"/>
        <v/>
      </c>
      <c r="AM53" s="329" t="str">
        <f t="shared" si="52"/>
        <v/>
      </c>
      <c r="AN53" s="500"/>
      <c r="AO53" s="329"/>
      <c r="AP53" s="330"/>
      <c r="AQ53" s="330" t="str">
        <f t="shared" si="53"/>
        <v/>
      </c>
      <c r="AR53" s="329" t="str">
        <f t="shared" si="54"/>
        <v/>
      </c>
      <c r="AS53" s="500"/>
      <c r="AT53" s="329"/>
      <c r="AU53" s="330"/>
      <c r="AV53" s="330" t="str">
        <f t="shared" si="55"/>
        <v/>
      </c>
      <c r="AW53" s="329" t="str">
        <f t="shared" si="56"/>
        <v/>
      </c>
      <c r="AX53" s="500"/>
    </row>
    <row r="54" spans="2:50" hidden="1" x14ac:dyDescent="0.2">
      <c r="B54" s="506"/>
      <c r="C54" s="211">
        <v>8</v>
      </c>
      <c r="D54" s="211"/>
      <c r="E54" s="211"/>
      <c r="F54" s="211"/>
      <c r="G54" s="211"/>
      <c r="H54" s="500"/>
      <c r="I54" s="172" t="str">
        <f t="shared" si="57"/>
        <v/>
      </c>
      <c r="J54" s="172" t="str">
        <f t="shared" si="58"/>
        <v/>
      </c>
      <c r="K54" s="328" t="str">
        <f t="shared" si="59"/>
        <v/>
      </c>
      <c r="L54" s="525"/>
      <c r="M54" s="172" t="str">
        <f t="shared" si="42"/>
        <v/>
      </c>
      <c r="N54" s="501"/>
      <c r="O54" s="501"/>
      <c r="P54" s="329"/>
      <c r="Q54" s="330"/>
      <c r="R54" s="330" t="str">
        <f t="shared" si="43"/>
        <v/>
      </c>
      <c r="S54" s="329" t="str">
        <f t="shared" si="44"/>
        <v/>
      </c>
      <c r="T54" s="500"/>
      <c r="U54" s="329"/>
      <c r="V54" s="330"/>
      <c r="W54" s="330" t="str">
        <f t="shared" si="45"/>
        <v/>
      </c>
      <c r="X54" s="329" t="str">
        <f t="shared" si="46"/>
        <v/>
      </c>
      <c r="Y54" s="500"/>
      <c r="Z54" s="329"/>
      <c r="AA54" s="330"/>
      <c r="AB54" s="330" t="str">
        <f t="shared" si="47"/>
        <v/>
      </c>
      <c r="AC54" s="329" t="str">
        <f t="shared" si="48"/>
        <v/>
      </c>
      <c r="AD54" s="500"/>
      <c r="AE54" s="329"/>
      <c r="AF54" s="330"/>
      <c r="AG54" s="330" t="str">
        <f t="shared" si="49"/>
        <v/>
      </c>
      <c r="AH54" s="329" t="str">
        <f t="shared" si="50"/>
        <v/>
      </c>
      <c r="AI54" s="500"/>
      <c r="AJ54" s="329"/>
      <c r="AK54" s="330"/>
      <c r="AL54" s="330" t="str">
        <f t="shared" si="51"/>
        <v/>
      </c>
      <c r="AM54" s="329" t="str">
        <f t="shared" si="52"/>
        <v/>
      </c>
      <c r="AN54" s="500"/>
      <c r="AO54" s="329"/>
      <c r="AP54" s="330"/>
      <c r="AQ54" s="330" t="str">
        <f t="shared" si="53"/>
        <v/>
      </c>
      <c r="AR54" s="329" t="str">
        <f t="shared" si="54"/>
        <v/>
      </c>
      <c r="AS54" s="500"/>
      <c r="AT54" s="329"/>
      <c r="AU54" s="330"/>
      <c r="AV54" s="330" t="str">
        <f t="shared" si="55"/>
        <v/>
      </c>
      <c r="AW54" s="329" t="str">
        <f t="shared" si="56"/>
        <v/>
      </c>
      <c r="AX54" s="500"/>
    </row>
    <row r="55" spans="2:50" hidden="1" x14ac:dyDescent="0.2">
      <c r="B55" s="506"/>
      <c r="C55" s="211">
        <v>9</v>
      </c>
      <c r="D55" s="211"/>
      <c r="E55" s="211"/>
      <c r="F55" s="211"/>
      <c r="G55" s="211"/>
      <c r="H55" s="500"/>
      <c r="I55" s="172" t="str">
        <f t="shared" si="57"/>
        <v/>
      </c>
      <c r="J55" s="172" t="str">
        <f t="shared" si="58"/>
        <v/>
      </c>
      <c r="K55" s="328" t="str">
        <f t="shared" si="59"/>
        <v/>
      </c>
      <c r="L55" s="525"/>
      <c r="M55" s="172" t="str">
        <f t="shared" si="42"/>
        <v/>
      </c>
      <c r="N55" s="501"/>
      <c r="O55" s="501"/>
      <c r="P55" s="329"/>
      <c r="Q55" s="330"/>
      <c r="R55" s="330" t="str">
        <f t="shared" si="43"/>
        <v/>
      </c>
      <c r="S55" s="329" t="str">
        <f t="shared" si="44"/>
        <v/>
      </c>
      <c r="T55" s="500"/>
      <c r="U55" s="329"/>
      <c r="V55" s="330"/>
      <c r="W55" s="330" t="str">
        <f t="shared" si="45"/>
        <v/>
      </c>
      <c r="X55" s="329" t="str">
        <f t="shared" si="46"/>
        <v/>
      </c>
      <c r="Y55" s="500"/>
      <c r="Z55" s="329"/>
      <c r="AA55" s="330"/>
      <c r="AB55" s="330" t="str">
        <f t="shared" si="47"/>
        <v/>
      </c>
      <c r="AC55" s="329" t="str">
        <f t="shared" si="48"/>
        <v/>
      </c>
      <c r="AD55" s="500"/>
      <c r="AE55" s="329"/>
      <c r="AF55" s="330"/>
      <c r="AG55" s="330" t="str">
        <f t="shared" si="49"/>
        <v/>
      </c>
      <c r="AH55" s="329" t="str">
        <f t="shared" si="50"/>
        <v/>
      </c>
      <c r="AI55" s="500"/>
      <c r="AJ55" s="329"/>
      <c r="AK55" s="330"/>
      <c r="AL55" s="330" t="str">
        <f t="shared" si="51"/>
        <v/>
      </c>
      <c r="AM55" s="329" t="str">
        <f t="shared" si="52"/>
        <v/>
      </c>
      <c r="AN55" s="500"/>
      <c r="AO55" s="329"/>
      <c r="AP55" s="330"/>
      <c r="AQ55" s="330" t="str">
        <f t="shared" si="53"/>
        <v/>
      </c>
      <c r="AR55" s="329" t="str">
        <f t="shared" si="54"/>
        <v/>
      </c>
      <c r="AS55" s="500"/>
      <c r="AT55" s="329"/>
      <c r="AU55" s="330"/>
      <c r="AV55" s="330" t="str">
        <f t="shared" si="55"/>
        <v/>
      </c>
      <c r="AW55" s="329" t="str">
        <f t="shared" si="56"/>
        <v/>
      </c>
      <c r="AX55" s="500"/>
    </row>
    <row r="56" spans="2:50" hidden="1" x14ac:dyDescent="0.2">
      <c r="B56" s="506"/>
      <c r="C56" s="211">
        <v>10</v>
      </c>
      <c r="D56" s="211"/>
      <c r="E56" s="211"/>
      <c r="F56" s="211"/>
      <c r="G56" s="211"/>
      <c r="H56" s="500"/>
      <c r="I56" s="172" t="str">
        <f t="shared" si="57"/>
        <v/>
      </c>
      <c r="J56" s="172" t="str">
        <f t="shared" si="58"/>
        <v/>
      </c>
      <c r="K56" s="328" t="str">
        <f t="shared" si="59"/>
        <v/>
      </c>
      <c r="L56" s="525"/>
      <c r="M56" s="172" t="str">
        <f t="shared" si="42"/>
        <v/>
      </c>
      <c r="N56" s="501"/>
      <c r="O56" s="501"/>
      <c r="P56" s="329"/>
      <c r="Q56" s="330"/>
      <c r="R56" s="330" t="str">
        <f t="shared" si="43"/>
        <v/>
      </c>
      <c r="S56" s="329" t="str">
        <f t="shared" si="44"/>
        <v/>
      </c>
      <c r="T56" s="500"/>
      <c r="U56" s="329"/>
      <c r="V56" s="330"/>
      <c r="W56" s="330" t="str">
        <f t="shared" si="45"/>
        <v/>
      </c>
      <c r="X56" s="329" t="str">
        <f t="shared" si="46"/>
        <v/>
      </c>
      <c r="Y56" s="500"/>
      <c r="Z56" s="329"/>
      <c r="AA56" s="330"/>
      <c r="AB56" s="330" t="str">
        <f t="shared" si="47"/>
        <v/>
      </c>
      <c r="AC56" s="329" t="str">
        <f t="shared" si="48"/>
        <v/>
      </c>
      <c r="AD56" s="500"/>
      <c r="AE56" s="329"/>
      <c r="AF56" s="330"/>
      <c r="AG56" s="330" t="str">
        <f t="shared" si="49"/>
        <v/>
      </c>
      <c r="AH56" s="329" t="str">
        <f t="shared" si="50"/>
        <v/>
      </c>
      <c r="AI56" s="500"/>
      <c r="AJ56" s="329"/>
      <c r="AK56" s="330"/>
      <c r="AL56" s="330" t="str">
        <f t="shared" si="51"/>
        <v/>
      </c>
      <c r="AM56" s="329" t="str">
        <f t="shared" si="52"/>
        <v/>
      </c>
      <c r="AN56" s="500"/>
      <c r="AO56" s="329"/>
      <c r="AP56" s="330"/>
      <c r="AQ56" s="330" t="str">
        <f t="shared" si="53"/>
        <v/>
      </c>
      <c r="AR56" s="329" t="str">
        <f t="shared" si="54"/>
        <v/>
      </c>
      <c r="AS56" s="500"/>
      <c r="AT56" s="329"/>
      <c r="AU56" s="330"/>
      <c r="AV56" s="330" t="str">
        <f t="shared" si="55"/>
        <v/>
      </c>
      <c r="AW56" s="329" t="str">
        <f t="shared" si="56"/>
        <v/>
      </c>
      <c r="AX56" s="500"/>
    </row>
    <row r="57" spans="2:50" hidden="1" x14ac:dyDescent="0.2">
      <c r="B57" s="506"/>
      <c r="C57" s="211">
        <v>11</v>
      </c>
      <c r="D57" s="211"/>
      <c r="E57" s="211"/>
      <c r="F57" s="211"/>
      <c r="G57" s="211"/>
      <c r="H57" s="500"/>
      <c r="I57" s="172" t="str">
        <f t="shared" si="57"/>
        <v/>
      </c>
      <c r="J57" s="172" t="str">
        <f t="shared" si="58"/>
        <v/>
      </c>
      <c r="K57" s="328" t="str">
        <f t="shared" si="59"/>
        <v/>
      </c>
      <c r="L57" s="525"/>
      <c r="M57" s="172" t="str">
        <f t="shared" si="42"/>
        <v/>
      </c>
      <c r="N57" s="501"/>
      <c r="O57" s="501"/>
      <c r="P57" s="329"/>
      <c r="Q57" s="330"/>
      <c r="R57" s="330" t="str">
        <f t="shared" si="43"/>
        <v/>
      </c>
      <c r="S57" s="329" t="str">
        <f t="shared" si="44"/>
        <v/>
      </c>
      <c r="T57" s="500"/>
      <c r="U57" s="329"/>
      <c r="V57" s="330"/>
      <c r="W57" s="330" t="str">
        <f t="shared" si="45"/>
        <v/>
      </c>
      <c r="X57" s="329" t="str">
        <f t="shared" si="46"/>
        <v/>
      </c>
      <c r="Y57" s="500"/>
      <c r="Z57" s="329"/>
      <c r="AA57" s="330"/>
      <c r="AB57" s="330" t="str">
        <f t="shared" si="47"/>
        <v/>
      </c>
      <c r="AC57" s="329" t="str">
        <f t="shared" si="48"/>
        <v/>
      </c>
      <c r="AD57" s="500"/>
      <c r="AE57" s="329"/>
      <c r="AF57" s="330"/>
      <c r="AG57" s="330" t="str">
        <f t="shared" si="49"/>
        <v/>
      </c>
      <c r="AH57" s="329" t="str">
        <f t="shared" si="50"/>
        <v/>
      </c>
      <c r="AI57" s="500"/>
      <c r="AJ57" s="329"/>
      <c r="AK57" s="330"/>
      <c r="AL57" s="330" t="str">
        <f t="shared" si="51"/>
        <v/>
      </c>
      <c r="AM57" s="329" t="str">
        <f t="shared" si="52"/>
        <v/>
      </c>
      <c r="AN57" s="500"/>
      <c r="AO57" s="329"/>
      <c r="AP57" s="330"/>
      <c r="AQ57" s="330" t="str">
        <f t="shared" si="53"/>
        <v/>
      </c>
      <c r="AR57" s="329" t="str">
        <f t="shared" si="54"/>
        <v/>
      </c>
      <c r="AS57" s="500"/>
      <c r="AT57" s="329"/>
      <c r="AU57" s="330"/>
      <c r="AV57" s="330" t="str">
        <f t="shared" si="55"/>
        <v/>
      </c>
      <c r="AW57" s="329" t="str">
        <f t="shared" si="56"/>
        <v/>
      </c>
      <c r="AX57" s="500"/>
    </row>
    <row r="58" spans="2:50" hidden="1" x14ac:dyDescent="0.2">
      <c r="B58" s="506"/>
      <c r="C58" s="211">
        <v>12</v>
      </c>
      <c r="D58" s="211"/>
      <c r="E58" s="211"/>
      <c r="F58" s="211"/>
      <c r="G58" s="211"/>
      <c r="H58" s="500"/>
      <c r="I58" s="172" t="str">
        <f t="shared" si="57"/>
        <v/>
      </c>
      <c r="J58" s="172" t="str">
        <f t="shared" si="58"/>
        <v/>
      </c>
      <c r="K58" s="328" t="str">
        <f t="shared" si="59"/>
        <v/>
      </c>
      <c r="L58" s="525"/>
      <c r="M58" s="172" t="str">
        <f t="shared" si="42"/>
        <v/>
      </c>
      <c r="N58" s="501"/>
      <c r="O58" s="501"/>
      <c r="P58" s="329"/>
      <c r="Q58" s="330"/>
      <c r="R58" s="330" t="str">
        <f t="shared" si="43"/>
        <v/>
      </c>
      <c r="S58" s="329" t="str">
        <f t="shared" si="44"/>
        <v/>
      </c>
      <c r="T58" s="500"/>
      <c r="U58" s="329"/>
      <c r="V58" s="330"/>
      <c r="W58" s="330" t="str">
        <f t="shared" si="45"/>
        <v/>
      </c>
      <c r="X58" s="329" t="str">
        <f t="shared" si="46"/>
        <v/>
      </c>
      <c r="Y58" s="500"/>
      <c r="Z58" s="329"/>
      <c r="AA58" s="330"/>
      <c r="AB58" s="330" t="str">
        <f t="shared" si="47"/>
        <v/>
      </c>
      <c r="AC58" s="329" t="str">
        <f t="shared" si="48"/>
        <v/>
      </c>
      <c r="AD58" s="500"/>
      <c r="AE58" s="329"/>
      <c r="AF58" s="330"/>
      <c r="AG58" s="330" t="str">
        <f t="shared" si="49"/>
        <v/>
      </c>
      <c r="AH58" s="329" t="str">
        <f t="shared" si="50"/>
        <v/>
      </c>
      <c r="AI58" s="500"/>
      <c r="AJ58" s="329"/>
      <c r="AK58" s="330"/>
      <c r="AL58" s="330" t="str">
        <f t="shared" si="51"/>
        <v/>
      </c>
      <c r="AM58" s="329" t="str">
        <f t="shared" si="52"/>
        <v/>
      </c>
      <c r="AN58" s="500"/>
      <c r="AO58" s="329"/>
      <c r="AP58" s="330"/>
      <c r="AQ58" s="330" t="str">
        <f t="shared" si="53"/>
        <v/>
      </c>
      <c r="AR58" s="329" t="str">
        <f t="shared" si="54"/>
        <v/>
      </c>
      <c r="AS58" s="500"/>
      <c r="AT58" s="329"/>
      <c r="AU58" s="330"/>
      <c r="AV58" s="330" t="str">
        <f t="shared" si="55"/>
        <v/>
      </c>
      <c r="AW58" s="329" t="str">
        <f t="shared" si="56"/>
        <v/>
      </c>
      <c r="AX58" s="500"/>
    </row>
    <row r="59" spans="2:50" hidden="1" x14ac:dyDescent="0.2">
      <c r="B59" s="506"/>
      <c r="C59" s="211">
        <v>13</v>
      </c>
      <c r="D59" s="211"/>
      <c r="E59" s="211"/>
      <c r="F59" s="211"/>
      <c r="G59" s="211"/>
      <c r="H59" s="500"/>
      <c r="I59" s="172" t="str">
        <f t="shared" si="57"/>
        <v/>
      </c>
      <c r="J59" s="172" t="str">
        <f t="shared" si="58"/>
        <v/>
      </c>
      <c r="K59" s="328" t="str">
        <f t="shared" si="59"/>
        <v/>
      </c>
      <c r="L59" s="525"/>
      <c r="M59" s="172" t="str">
        <f t="shared" si="42"/>
        <v/>
      </c>
      <c r="N59" s="501"/>
      <c r="O59" s="501"/>
      <c r="P59" s="329"/>
      <c r="Q59" s="330"/>
      <c r="R59" s="330" t="str">
        <f t="shared" si="43"/>
        <v/>
      </c>
      <c r="S59" s="329" t="str">
        <f t="shared" si="44"/>
        <v/>
      </c>
      <c r="T59" s="500"/>
      <c r="U59" s="329"/>
      <c r="V59" s="330"/>
      <c r="W59" s="330" t="str">
        <f t="shared" si="45"/>
        <v/>
      </c>
      <c r="X59" s="329" t="str">
        <f t="shared" si="46"/>
        <v/>
      </c>
      <c r="Y59" s="500"/>
      <c r="Z59" s="329"/>
      <c r="AA59" s="330"/>
      <c r="AB59" s="330" t="str">
        <f t="shared" si="47"/>
        <v/>
      </c>
      <c r="AC59" s="329" t="str">
        <f t="shared" si="48"/>
        <v/>
      </c>
      <c r="AD59" s="500"/>
      <c r="AE59" s="329"/>
      <c r="AF59" s="330"/>
      <c r="AG59" s="330" t="str">
        <f t="shared" si="49"/>
        <v/>
      </c>
      <c r="AH59" s="329" t="str">
        <f t="shared" si="50"/>
        <v/>
      </c>
      <c r="AI59" s="500"/>
      <c r="AJ59" s="329"/>
      <c r="AK59" s="330"/>
      <c r="AL59" s="330" t="str">
        <f t="shared" si="51"/>
        <v/>
      </c>
      <c r="AM59" s="329" t="str">
        <f t="shared" si="52"/>
        <v/>
      </c>
      <c r="AN59" s="500"/>
      <c r="AO59" s="329"/>
      <c r="AP59" s="330"/>
      <c r="AQ59" s="330" t="str">
        <f t="shared" si="53"/>
        <v/>
      </c>
      <c r="AR59" s="329" t="str">
        <f t="shared" si="54"/>
        <v/>
      </c>
      <c r="AS59" s="500"/>
      <c r="AT59" s="329"/>
      <c r="AU59" s="330"/>
      <c r="AV59" s="330" t="str">
        <f t="shared" si="55"/>
        <v/>
      </c>
      <c r="AW59" s="329" t="str">
        <f t="shared" si="56"/>
        <v/>
      </c>
      <c r="AX59" s="500"/>
    </row>
    <row r="60" spans="2:50" hidden="1" x14ac:dyDescent="0.2">
      <c r="B60" s="506"/>
      <c r="C60" s="211">
        <v>14</v>
      </c>
      <c r="D60" s="211"/>
      <c r="E60" s="211"/>
      <c r="F60" s="211"/>
      <c r="G60" s="211"/>
      <c r="H60" s="500"/>
      <c r="I60" s="172" t="str">
        <f t="shared" si="57"/>
        <v/>
      </c>
      <c r="J60" s="172" t="str">
        <f t="shared" si="58"/>
        <v/>
      </c>
      <c r="K60" s="328" t="str">
        <f t="shared" si="59"/>
        <v/>
      </c>
      <c r="L60" s="525"/>
      <c r="M60" s="172" t="str">
        <f t="shared" si="42"/>
        <v/>
      </c>
      <c r="N60" s="501"/>
      <c r="O60" s="501"/>
      <c r="P60" s="329"/>
      <c r="Q60" s="330"/>
      <c r="R60" s="330" t="str">
        <f t="shared" si="43"/>
        <v/>
      </c>
      <c r="S60" s="329" t="str">
        <f t="shared" si="44"/>
        <v/>
      </c>
      <c r="T60" s="500"/>
      <c r="U60" s="329"/>
      <c r="V60" s="330"/>
      <c r="W60" s="330" t="str">
        <f t="shared" si="45"/>
        <v/>
      </c>
      <c r="X60" s="329" t="str">
        <f t="shared" si="46"/>
        <v/>
      </c>
      <c r="Y60" s="500"/>
      <c r="Z60" s="329"/>
      <c r="AA60" s="330"/>
      <c r="AB60" s="330" t="str">
        <f t="shared" si="47"/>
        <v/>
      </c>
      <c r="AC60" s="329" t="str">
        <f t="shared" si="48"/>
        <v/>
      </c>
      <c r="AD60" s="500"/>
      <c r="AE60" s="329"/>
      <c r="AF60" s="330"/>
      <c r="AG60" s="330" t="str">
        <f t="shared" si="49"/>
        <v/>
      </c>
      <c r="AH60" s="329" t="str">
        <f t="shared" si="50"/>
        <v/>
      </c>
      <c r="AI60" s="500"/>
      <c r="AJ60" s="329"/>
      <c r="AK60" s="330"/>
      <c r="AL60" s="330" t="str">
        <f t="shared" si="51"/>
        <v/>
      </c>
      <c r="AM60" s="329" t="str">
        <f t="shared" si="52"/>
        <v/>
      </c>
      <c r="AN60" s="500"/>
      <c r="AO60" s="329"/>
      <c r="AP60" s="330"/>
      <c r="AQ60" s="330" t="str">
        <f t="shared" si="53"/>
        <v/>
      </c>
      <c r="AR60" s="329" t="str">
        <f t="shared" si="54"/>
        <v/>
      </c>
      <c r="AS60" s="500"/>
      <c r="AT60" s="329"/>
      <c r="AU60" s="330"/>
      <c r="AV60" s="330" t="str">
        <f t="shared" si="55"/>
        <v/>
      </c>
      <c r="AW60" s="329" t="str">
        <f t="shared" si="56"/>
        <v/>
      </c>
      <c r="AX60" s="500"/>
    </row>
    <row r="61" spans="2:50" hidden="1" x14ac:dyDescent="0.2">
      <c r="B61" s="506"/>
      <c r="C61" s="211">
        <v>15</v>
      </c>
      <c r="D61" s="211"/>
      <c r="E61" s="211"/>
      <c r="F61" s="211"/>
      <c r="G61" s="211"/>
      <c r="H61" s="500"/>
      <c r="I61" s="172" t="str">
        <f t="shared" si="57"/>
        <v/>
      </c>
      <c r="J61" s="172" t="str">
        <f t="shared" si="58"/>
        <v/>
      </c>
      <c r="K61" s="328" t="str">
        <f t="shared" si="59"/>
        <v/>
      </c>
      <c r="L61" s="525"/>
      <c r="M61" s="172" t="str">
        <f t="shared" si="42"/>
        <v/>
      </c>
      <c r="N61" s="501"/>
      <c r="O61" s="501"/>
      <c r="P61" s="329"/>
      <c r="Q61" s="330"/>
      <c r="R61" s="330" t="str">
        <f t="shared" si="43"/>
        <v/>
      </c>
      <c r="S61" s="329" t="str">
        <f t="shared" si="44"/>
        <v/>
      </c>
      <c r="T61" s="500"/>
      <c r="U61" s="329"/>
      <c r="V61" s="330"/>
      <c r="W61" s="330" t="str">
        <f t="shared" si="45"/>
        <v/>
      </c>
      <c r="X61" s="329" t="str">
        <f t="shared" si="46"/>
        <v/>
      </c>
      <c r="Y61" s="500"/>
      <c r="Z61" s="329"/>
      <c r="AA61" s="330"/>
      <c r="AB61" s="330" t="str">
        <f t="shared" si="47"/>
        <v/>
      </c>
      <c r="AC61" s="329" t="str">
        <f t="shared" si="48"/>
        <v/>
      </c>
      <c r="AD61" s="500"/>
      <c r="AE61" s="329"/>
      <c r="AF61" s="330"/>
      <c r="AG61" s="330" t="str">
        <f t="shared" si="49"/>
        <v/>
      </c>
      <c r="AH61" s="329" t="str">
        <f t="shared" si="50"/>
        <v/>
      </c>
      <c r="AI61" s="500"/>
      <c r="AJ61" s="329"/>
      <c r="AK61" s="330"/>
      <c r="AL61" s="330" t="str">
        <f t="shared" si="51"/>
        <v/>
      </c>
      <c r="AM61" s="329" t="str">
        <f t="shared" si="52"/>
        <v/>
      </c>
      <c r="AN61" s="500"/>
      <c r="AO61" s="329"/>
      <c r="AP61" s="330"/>
      <c r="AQ61" s="330" t="str">
        <f t="shared" si="53"/>
        <v/>
      </c>
      <c r="AR61" s="329" t="str">
        <f t="shared" si="54"/>
        <v/>
      </c>
      <c r="AS61" s="500"/>
      <c r="AT61" s="329"/>
      <c r="AU61" s="330"/>
      <c r="AV61" s="330" t="str">
        <f t="shared" si="55"/>
        <v/>
      </c>
      <c r="AW61" s="329" t="str">
        <f t="shared" si="56"/>
        <v/>
      </c>
      <c r="AX61" s="500"/>
    </row>
    <row r="62" spans="2:50" ht="15.75" hidden="1" x14ac:dyDescent="0.2">
      <c r="B62" s="510" t="s">
        <v>169</v>
      </c>
      <c r="C62" s="511"/>
      <c r="D62" s="511"/>
      <c r="E62" s="511"/>
      <c r="F62" s="511"/>
      <c r="G62" s="511"/>
      <c r="H62" s="512"/>
      <c r="I62" s="207"/>
      <c r="J62" s="207"/>
      <c r="K62" s="207"/>
      <c r="L62" s="207"/>
      <c r="M62" s="207"/>
      <c r="N62" s="501" t="s">
        <v>161</v>
      </c>
      <c r="O62" s="514" t="s">
        <v>106</v>
      </c>
      <c r="P62" s="516">
        <v>45888</v>
      </c>
      <c r="Q62" s="506"/>
      <c r="R62" s="506"/>
      <c r="S62" s="506"/>
      <c r="T62" s="506"/>
      <c r="U62" s="516">
        <v>45889</v>
      </c>
      <c r="V62" s="506"/>
      <c r="W62" s="506"/>
      <c r="X62" s="506"/>
      <c r="Y62" s="506"/>
      <c r="Z62" s="516">
        <v>45890</v>
      </c>
      <c r="AA62" s="506"/>
      <c r="AB62" s="506"/>
      <c r="AC62" s="506"/>
      <c r="AD62" s="506"/>
      <c r="AE62" s="516">
        <v>45891</v>
      </c>
      <c r="AF62" s="506"/>
      <c r="AG62" s="506"/>
      <c r="AH62" s="506"/>
      <c r="AI62" s="506"/>
      <c r="AJ62" s="516">
        <v>45892</v>
      </c>
      <c r="AK62" s="506"/>
      <c r="AL62" s="506"/>
      <c r="AM62" s="506"/>
      <c r="AN62" s="506"/>
      <c r="AO62" s="516">
        <v>45893</v>
      </c>
      <c r="AP62" s="506"/>
      <c r="AQ62" s="506"/>
      <c r="AR62" s="506"/>
      <c r="AS62" s="506"/>
      <c r="AT62" s="516">
        <v>45894</v>
      </c>
      <c r="AU62" s="506"/>
      <c r="AV62" s="506"/>
      <c r="AW62" s="506"/>
      <c r="AX62" s="506"/>
    </row>
    <row r="63" spans="2:50" ht="15.75" hidden="1" x14ac:dyDescent="0.2">
      <c r="B63" s="513"/>
      <c r="C63" s="513"/>
      <c r="D63" s="513"/>
      <c r="E63" s="513"/>
      <c r="F63" s="513"/>
      <c r="G63" s="513"/>
      <c r="H63" s="513"/>
      <c r="I63" s="207"/>
      <c r="J63" s="207"/>
      <c r="K63" s="207"/>
      <c r="L63" s="207"/>
      <c r="M63" s="207"/>
      <c r="N63" s="501"/>
      <c r="O63" s="515"/>
      <c r="P63" s="516" t="s">
        <v>120</v>
      </c>
      <c r="Q63" s="506"/>
      <c r="R63" s="506"/>
      <c r="S63" s="506"/>
      <c r="T63" s="506"/>
      <c r="U63" s="516" t="s">
        <v>114</v>
      </c>
      <c r="V63" s="506"/>
      <c r="W63" s="506"/>
      <c r="X63" s="506"/>
      <c r="Y63" s="506"/>
      <c r="Z63" s="516" t="s">
        <v>115</v>
      </c>
      <c r="AA63" s="506"/>
      <c r="AB63" s="506"/>
      <c r="AC63" s="506"/>
      <c r="AD63" s="506"/>
      <c r="AE63" s="516" t="s">
        <v>116</v>
      </c>
      <c r="AF63" s="506"/>
      <c r="AG63" s="506"/>
      <c r="AH63" s="506"/>
      <c r="AI63" s="506"/>
      <c r="AJ63" s="516" t="s">
        <v>117</v>
      </c>
      <c r="AK63" s="506"/>
      <c r="AL63" s="506"/>
      <c r="AM63" s="506"/>
      <c r="AN63" s="506"/>
      <c r="AO63" s="516" t="s">
        <v>118</v>
      </c>
      <c r="AP63" s="506"/>
      <c r="AQ63" s="506"/>
      <c r="AR63" s="506"/>
      <c r="AS63" s="506"/>
      <c r="AT63" s="516" t="s">
        <v>119</v>
      </c>
      <c r="AU63" s="506"/>
      <c r="AV63" s="506"/>
      <c r="AW63" s="506"/>
      <c r="AX63" s="506"/>
    </row>
    <row r="64" spans="2:50" hidden="1" x14ac:dyDescent="0.2">
      <c r="B64" s="501" t="s">
        <v>157</v>
      </c>
      <c r="C64" s="501" t="s">
        <v>149</v>
      </c>
      <c r="D64" s="501"/>
      <c r="E64" s="501" t="s">
        <v>151</v>
      </c>
      <c r="F64" s="501"/>
      <c r="G64" s="501"/>
      <c r="H64" s="502" t="s">
        <v>158</v>
      </c>
      <c r="I64" s="505" t="s">
        <v>227</v>
      </c>
      <c r="J64" s="505"/>
      <c r="K64" s="505"/>
      <c r="L64" s="505" t="s">
        <v>158</v>
      </c>
      <c r="M64" s="505" t="s">
        <v>170</v>
      </c>
      <c r="N64" s="501"/>
      <c r="O64" s="501" t="s">
        <v>160</v>
      </c>
      <c r="P64" s="497" t="s">
        <v>154</v>
      </c>
      <c r="Q64" s="498"/>
      <c r="R64" s="498"/>
      <c r="S64" s="499"/>
      <c r="T64" s="501" t="s">
        <v>158</v>
      </c>
      <c r="U64" s="497" t="s">
        <v>154</v>
      </c>
      <c r="V64" s="498"/>
      <c r="W64" s="498"/>
      <c r="X64" s="499"/>
      <c r="Y64" s="501" t="s">
        <v>158</v>
      </c>
      <c r="Z64" s="497" t="s">
        <v>154</v>
      </c>
      <c r="AA64" s="498"/>
      <c r="AB64" s="498"/>
      <c r="AC64" s="499"/>
      <c r="AD64" s="501" t="s">
        <v>158</v>
      </c>
      <c r="AE64" s="497" t="s">
        <v>154</v>
      </c>
      <c r="AF64" s="498"/>
      <c r="AG64" s="498"/>
      <c r="AH64" s="499"/>
      <c r="AI64" s="501" t="s">
        <v>158</v>
      </c>
      <c r="AJ64" s="497" t="s">
        <v>154</v>
      </c>
      <c r="AK64" s="498"/>
      <c r="AL64" s="498"/>
      <c r="AM64" s="499"/>
      <c r="AN64" s="501" t="s">
        <v>158</v>
      </c>
      <c r="AO64" s="497" t="s">
        <v>154</v>
      </c>
      <c r="AP64" s="498"/>
      <c r="AQ64" s="498"/>
      <c r="AR64" s="499"/>
      <c r="AS64" s="501" t="s">
        <v>158</v>
      </c>
      <c r="AT64" s="497" t="s">
        <v>154</v>
      </c>
      <c r="AU64" s="498"/>
      <c r="AV64" s="498"/>
      <c r="AW64" s="499"/>
      <c r="AX64" s="501" t="s">
        <v>158</v>
      </c>
    </row>
    <row r="65" spans="2:50" hidden="1" x14ac:dyDescent="0.2">
      <c r="B65" s="501"/>
      <c r="C65" s="501"/>
      <c r="D65" s="501"/>
      <c r="E65" s="501" t="s">
        <v>150</v>
      </c>
      <c r="F65" s="501"/>
      <c r="G65" s="501"/>
      <c r="H65" s="503"/>
      <c r="I65" s="505" t="s">
        <v>150</v>
      </c>
      <c r="J65" s="505"/>
      <c r="K65" s="505"/>
      <c r="L65" s="505"/>
      <c r="M65" s="505"/>
      <c r="N65" s="501"/>
      <c r="O65" s="501"/>
      <c r="P65" s="497" t="s">
        <v>155</v>
      </c>
      <c r="Q65" s="498"/>
      <c r="R65" s="498"/>
      <c r="S65" s="499"/>
      <c r="T65" s="501"/>
      <c r="U65" s="497" t="s">
        <v>155</v>
      </c>
      <c r="V65" s="498"/>
      <c r="W65" s="498"/>
      <c r="X65" s="499"/>
      <c r="Y65" s="501"/>
      <c r="Z65" s="497" t="s">
        <v>155</v>
      </c>
      <c r="AA65" s="498"/>
      <c r="AB65" s="498"/>
      <c r="AC65" s="499"/>
      <c r="AD65" s="501"/>
      <c r="AE65" s="497" t="s">
        <v>155</v>
      </c>
      <c r="AF65" s="498"/>
      <c r="AG65" s="498"/>
      <c r="AH65" s="499"/>
      <c r="AI65" s="501"/>
      <c r="AJ65" s="497" t="s">
        <v>155</v>
      </c>
      <c r="AK65" s="498"/>
      <c r="AL65" s="498"/>
      <c r="AM65" s="499"/>
      <c r="AN65" s="501"/>
      <c r="AO65" s="497" t="s">
        <v>155</v>
      </c>
      <c r="AP65" s="498"/>
      <c r="AQ65" s="498"/>
      <c r="AR65" s="499"/>
      <c r="AS65" s="501"/>
      <c r="AT65" s="497" t="s">
        <v>155</v>
      </c>
      <c r="AU65" s="498"/>
      <c r="AV65" s="498"/>
      <c r="AW65" s="499"/>
      <c r="AX65" s="501"/>
    </row>
    <row r="66" spans="2:50" hidden="1" x14ac:dyDescent="0.2">
      <c r="B66" s="501"/>
      <c r="C66" s="501"/>
      <c r="D66" s="501"/>
      <c r="E66" s="212" t="s">
        <v>152</v>
      </c>
      <c r="F66" s="212" t="s">
        <v>153</v>
      </c>
      <c r="G66" s="212" t="s">
        <v>156</v>
      </c>
      <c r="H66" s="504"/>
      <c r="I66" s="208" t="s">
        <v>152</v>
      </c>
      <c r="J66" s="208" t="s">
        <v>153</v>
      </c>
      <c r="K66" s="208" t="s">
        <v>156</v>
      </c>
      <c r="L66" s="505"/>
      <c r="M66" s="505"/>
      <c r="N66" s="501"/>
      <c r="O66" s="501"/>
      <c r="P66" s="212" t="s">
        <v>152</v>
      </c>
      <c r="Q66" s="212" t="s">
        <v>153</v>
      </c>
      <c r="R66" s="212" t="s">
        <v>156</v>
      </c>
      <c r="S66" s="212" t="s">
        <v>170</v>
      </c>
      <c r="T66" s="501"/>
      <c r="U66" s="212" t="s">
        <v>152</v>
      </c>
      <c r="V66" s="212" t="s">
        <v>153</v>
      </c>
      <c r="W66" s="212" t="s">
        <v>156</v>
      </c>
      <c r="X66" s="212" t="s">
        <v>170</v>
      </c>
      <c r="Y66" s="501"/>
      <c r="Z66" s="212" t="s">
        <v>152</v>
      </c>
      <c r="AA66" s="212" t="s">
        <v>153</v>
      </c>
      <c r="AB66" s="212" t="s">
        <v>156</v>
      </c>
      <c r="AC66" s="212" t="s">
        <v>170</v>
      </c>
      <c r="AD66" s="501"/>
      <c r="AE66" s="212" t="s">
        <v>152</v>
      </c>
      <c r="AF66" s="212" t="s">
        <v>153</v>
      </c>
      <c r="AG66" s="212" t="s">
        <v>156</v>
      </c>
      <c r="AH66" s="212" t="s">
        <v>170</v>
      </c>
      <c r="AI66" s="501"/>
      <c r="AJ66" s="212" t="s">
        <v>152</v>
      </c>
      <c r="AK66" s="212" t="s">
        <v>153</v>
      </c>
      <c r="AL66" s="212" t="s">
        <v>156</v>
      </c>
      <c r="AM66" s="212" t="s">
        <v>170</v>
      </c>
      <c r="AN66" s="501"/>
      <c r="AO66" s="212" t="s">
        <v>152</v>
      </c>
      <c r="AP66" s="212" t="s">
        <v>153</v>
      </c>
      <c r="AQ66" s="212" t="s">
        <v>156</v>
      </c>
      <c r="AR66" s="212" t="s">
        <v>170</v>
      </c>
      <c r="AS66" s="501"/>
      <c r="AT66" s="212" t="s">
        <v>152</v>
      </c>
      <c r="AU66" s="212" t="s">
        <v>153</v>
      </c>
      <c r="AV66" s="212" t="s">
        <v>156</v>
      </c>
      <c r="AW66" s="212" t="s">
        <v>170</v>
      </c>
      <c r="AX66" s="501"/>
    </row>
    <row r="67" spans="2:50" hidden="1" x14ac:dyDescent="0.2">
      <c r="B67" s="506" t="s">
        <v>141</v>
      </c>
      <c r="C67" s="211">
        <v>1</v>
      </c>
      <c r="D67" s="211" t="s">
        <v>428</v>
      </c>
      <c r="E67" s="211">
        <v>17</v>
      </c>
      <c r="F67" s="211">
        <v>2000</v>
      </c>
      <c r="G67" s="341">
        <f t="shared" ref="G67:G68" si="60">F67/E67</f>
        <v>117.64705882352941</v>
      </c>
      <c r="H67" s="526">
        <f>AVERAGE(G67:G81)</f>
        <v>87.66968325791855</v>
      </c>
      <c r="I67" s="172">
        <f t="shared" ref="I67:I69" si="61">IFERROR(AVERAGE(P67,U67,Z67,AE67,AJ67,AO67,AT67),"")</f>
        <v>17</v>
      </c>
      <c r="J67" s="172">
        <f t="shared" ref="J67:J69" si="62">IFERROR(AVERAGE(Q67,V67,AA67,AF67,AK67,AP67,AU67),"")</f>
        <v>1870.6726313204194</v>
      </c>
      <c r="K67" s="342">
        <f t="shared" ref="K67:K69" si="63">IFERROR(AVERAGE(R67,W67,AB67,AG67,AL67,AQ67,AV67),"")</f>
        <v>110.03956654825994</v>
      </c>
      <c r="L67" s="525">
        <f>IFERROR(AVERAGE(K67:K81),"-")</f>
        <v>81.917278707926826</v>
      </c>
      <c r="M67" s="172">
        <f>IFERROR(RANK(K67, K$67:K$81),"")</f>
        <v>1</v>
      </c>
      <c r="N67" s="501"/>
      <c r="O67" s="501"/>
      <c r="P67" s="340">
        <v>17</v>
      </c>
      <c r="Q67" s="341">
        <v>1861.4634146341457</v>
      </c>
      <c r="R67" s="341">
        <f>IFERROR(Q67/P67,"")</f>
        <v>109.49784791965563</v>
      </c>
      <c r="S67" s="340">
        <f>IFERROR(RANK(R67, R$67:R$81),"")</f>
        <v>1</v>
      </c>
      <c r="T67" s="500">
        <f>AVERAGE(R67:R81)</f>
        <v>81.672000882904726</v>
      </c>
      <c r="U67" s="340">
        <v>17</v>
      </c>
      <c r="V67" s="341">
        <v>1859.9999999999998</v>
      </c>
      <c r="W67" s="341">
        <f>IFERROR(V67/U67,"")</f>
        <v>109.41176470588233</v>
      </c>
      <c r="X67" s="340">
        <f>IFERROR(RANK(W67, W$67:W$81),"")</f>
        <v>1</v>
      </c>
      <c r="Y67" s="500">
        <f>AVERAGE(W67:W81)</f>
        <v>81.714429361488158</v>
      </c>
      <c r="Z67" s="340">
        <v>17</v>
      </c>
      <c r="AA67" s="341">
        <v>1862.8571428571422</v>
      </c>
      <c r="AB67" s="341">
        <f>IFERROR(AA67/Z67,"")</f>
        <v>109.57983193277308</v>
      </c>
      <c r="AC67" s="340">
        <f>IFERROR(RANK(AB67, AB$67:AB$81),"")</f>
        <v>1</v>
      </c>
      <c r="AD67" s="500">
        <f>AVERAGE(AB67:AB81)</f>
        <v>81.72723790370847</v>
      </c>
      <c r="AE67" s="340">
        <v>17</v>
      </c>
      <c r="AF67" s="341">
        <v>1878.3333333333337</v>
      </c>
      <c r="AG67" s="341">
        <f>IFERROR(AF67/AE67,"")</f>
        <v>110.4901960784314</v>
      </c>
      <c r="AH67" s="340">
        <f>IFERROR(RANK(AG67, AG$67:AG$81),"")</f>
        <v>1</v>
      </c>
      <c r="AI67" s="500">
        <f>AVERAGE(AG67:AG81)</f>
        <v>82.222346143224371</v>
      </c>
      <c r="AJ67" s="340">
        <v>17</v>
      </c>
      <c r="AK67" s="341">
        <v>1867.8947368421059</v>
      </c>
      <c r="AL67" s="341">
        <f>IFERROR(AK67/AJ67,"")</f>
        <v>109.87616099071211</v>
      </c>
      <c r="AM67" s="340">
        <f>IFERROR(RANK(AL67, AL$67:AL$81),"")</f>
        <v>1</v>
      </c>
      <c r="AN67" s="500">
        <f>AVERAGE(AL67:AL81)</f>
        <v>81.697827597568917</v>
      </c>
      <c r="AO67" s="340">
        <v>17</v>
      </c>
      <c r="AP67" s="341">
        <v>1872.2448979591843</v>
      </c>
      <c r="AQ67" s="341">
        <f>IFERROR(AP67/AO67,"")</f>
        <v>110.13205282112848</v>
      </c>
      <c r="AR67" s="340">
        <f>IFERROR(RANK(AQ67, AQ$67:AQ$81),"")</f>
        <v>1</v>
      </c>
      <c r="AS67" s="500">
        <f>AVERAGE(AQ67:AQ81)</f>
        <v>81.805740185161739</v>
      </c>
      <c r="AT67" s="340">
        <v>17</v>
      </c>
      <c r="AU67" s="341">
        <v>1891.9148936170216</v>
      </c>
      <c r="AV67" s="341">
        <f>IFERROR(AU67/AT67,"")</f>
        <v>111.28911138923657</v>
      </c>
      <c r="AW67" s="340">
        <f>IFERROR(RANK(AV67, AV$67:AV$81),"")</f>
        <v>1</v>
      </c>
      <c r="AX67" s="500">
        <f>AVERAGE(AV67:AV81)</f>
        <v>82.581368881431459</v>
      </c>
    </row>
    <row r="68" spans="2:50" hidden="1" x14ac:dyDescent="0.2">
      <c r="B68" s="506"/>
      <c r="C68" s="211">
        <v>2</v>
      </c>
      <c r="D68" s="211" t="s">
        <v>429</v>
      </c>
      <c r="E68" s="211">
        <v>26</v>
      </c>
      <c r="F68" s="211">
        <v>1500</v>
      </c>
      <c r="G68" s="341">
        <f t="shared" si="60"/>
        <v>57.692307692307693</v>
      </c>
      <c r="H68" s="527"/>
      <c r="I68" s="172">
        <f t="shared" si="61"/>
        <v>26</v>
      </c>
      <c r="J68" s="172">
        <f t="shared" si="62"/>
        <v>1398.6697625574368</v>
      </c>
      <c r="K68" s="342">
        <f t="shared" si="63"/>
        <v>53.794990867593718</v>
      </c>
      <c r="L68" s="525"/>
      <c r="M68" s="172">
        <f t="shared" ref="M68:M81" si="64">IFERROR(RANK(K68, K$67:K$81),"")</f>
        <v>2</v>
      </c>
      <c r="N68" s="501"/>
      <c r="O68" s="501"/>
      <c r="P68" s="340">
        <v>26</v>
      </c>
      <c r="Q68" s="341">
        <v>1399.9999999999995</v>
      </c>
      <c r="R68" s="341">
        <f t="shared" ref="R68:R81" si="65">IFERROR(Q68/P68,"")</f>
        <v>53.846153846153825</v>
      </c>
      <c r="S68" s="340">
        <f t="shared" ref="S68:S81" si="66">IFERROR(RANK(R68, R$67:R$81),"")</f>
        <v>2</v>
      </c>
      <c r="T68" s="500"/>
      <c r="U68" s="340">
        <v>26</v>
      </c>
      <c r="V68" s="341">
        <v>1404.4444444444439</v>
      </c>
      <c r="W68" s="341">
        <f t="shared" ref="W68:W81" si="67">IFERROR(V68/U68,"")</f>
        <v>54.017094017093996</v>
      </c>
      <c r="X68" s="340">
        <f t="shared" ref="X68:X81" si="68">IFERROR(RANK(W68, W$67:W$81),"")</f>
        <v>2</v>
      </c>
      <c r="Y68" s="500"/>
      <c r="Z68" s="340">
        <v>26</v>
      </c>
      <c r="AA68" s="341">
        <v>1400.7407407407402</v>
      </c>
      <c r="AB68" s="341">
        <f t="shared" ref="AB68:AB81" si="69">IFERROR(AA68/Z68,"")</f>
        <v>53.874643874643851</v>
      </c>
      <c r="AC68" s="340">
        <f t="shared" ref="AC68:AC81" si="70">IFERROR(RANK(AB68, AB$67:AB$81),"")</f>
        <v>2</v>
      </c>
      <c r="AD68" s="500"/>
      <c r="AE68" s="340">
        <v>26</v>
      </c>
      <c r="AF68" s="341">
        <v>1402.816901408451</v>
      </c>
      <c r="AG68" s="341">
        <f t="shared" ref="AG68:AG81" si="71">IFERROR(AF68/AE68,"")</f>
        <v>53.954496208017346</v>
      </c>
      <c r="AH68" s="340">
        <f t="shared" ref="AH68:AH81" si="72">IFERROR(RANK(AG68, AG$67:AG$81),"")</f>
        <v>2</v>
      </c>
      <c r="AI68" s="500"/>
      <c r="AJ68" s="340">
        <v>26</v>
      </c>
      <c r="AK68" s="341">
        <v>1391.5068493150688</v>
      </c>
      <c r="AL68" s="341">
        <f t="shared" ref="AL68:AL81" si="73">IFERROR(AK68/AJ68,"")</f>
        <v>53.519494204425726</v>
      </c>
      <c r="AM68" s="340">
        <f t="shared" ref="AM68:AM81" si="74">IFERROR(RANK(AL68, AL$67:AL$81),"")</f>
        <v>2</v>
      </c>
      <c r="AN68" s="500"/>
      <c r="AO68" s="340">
        <v>26</v>
      </c>
      <c r="AP68" s="341">
        <v>1390.4651162790694</v>
      </c>
      <c r="AQ68" s="341">
        <f t="shared" ref="AQ68:AQ81" si="75">IFERROR(AP68/AO68,"")</f>
        <v>53.47942754919498</v>
      </c>
      <c r="AR68" s="340">
        <f t="shared" ref="AR68:AR81" si="76">IFERROR(RANK(AQ68, AQ$67:AQ$81),"")</f>
        <v>2</v>
      </c>
      <c r="AS68" s="500"/>
      <c r="AT68" s="340">
        <v>26</v>
      </c>
      <c r="AU68" s="341">
        <v>1400.7142857142853</v>
      </c>
      <c r="AV68" s="341">
        <f t="shared" ref="AV68:AV81" si="77">IFERROR(AU68/AT68,"")</f>
        <v>53.873626373626358</v>
      </c>
      <c r="AW68" s="340">
        <f t="shared" ref="AW68:AW81" si="78">IFERROR(RANK(AV68, AV$67:AV$81),"")</f>
        <v>2</v>
      </c>
      <c r="AX68" s="500"/>
    </row>
    <row r="69" spans="2:50" hidden="1" x14ac:dyDescent="0.2">
      <c r="B69" s="506"/>
      <c r="C69" s="211">
        <v>3</v>
      </c>
      <c r="D69" s="211"/>
      <c r="E69" s="211"/>
      <c r="F69" s="211"/>
      <c r="G69" s="211"/>
      <c r="H69" s="527"/>
      <c r="I69" s="172" t="str">
        <f t="shared" si="61"/>
        <v/>
      </c>
      <c r="J69" s="172" t="str">
        <f t="shared" si="62"/>
        <v/>
      </c>
      <c r="K69" s="342" t="str">
        <f t="shared" si="63"/>
        <v/>
      </c>
      <c r="L69" s="525"/>
      <c r="M69" s="172" t="str">
        <f t="shared" si="64"/>
        <v/>
      </c>
      <c r="N69" s="501"/>
      <c r="O69" s="501"/>
      <c r="P69" s="340"/>
      <c r="Q69" s="341"/>
      <c r="R69" s="341" t="str">
        <f t="shared" si="65"/>
        <v/>
      </c>
      <c r="S69" s="340" t="str">
        <f t="shared" si="66"/>
        <v/>
      </c>
      <c r="T69" s="500"/>
      <c r="U69" s="340"/>
      <c r="V69" s="341"/>
      <c r="W69" s="341" t="str">
        <f t="shared" si="67"/>
        <v/>
      </c>
      <c r="X69" s="340" t="str">
        <f t="shared" si="68"/>
        <v/>
      </c>
      <c r="Y69" s="500"/>
      <c r="Z69" s="340"/>
      <c r="AA69" s="341"/>
      <c r="AB69" s="341" t="str">
        <f t="shared" si="69"/>
        <v/>
      </c>
      <c r="AC69" s="340" t="str">
        <f t="shared" si="70"/>
        <v/>
      </c>
      <c r="AD69" s="500"/>
      <c r="AE69" s="340"/>
      <c r="AF69" s="341"/>
      <c r="AG69" s="341" t="str">
        <f t="shared" si="71"/>
        <v/>
      </c>
      <c r="AH69" s="340" t="str">
        <f t="shared" si="72"/>
        <v/>
      </c>
      <c r="AI69" s="500"/>
      <c r="AJ69" s="340"/>
      <c r="AK69" s="341"/>
      <c r="AL69" s="341" t="str">
        <f t="shared" si="73"/>
        <v/>
      </c>
      <c r="AM69" s="340" t="str">
        <f t="shared" si="74"/>
        <v/>
      </c>
      <c r="AN69" s="500"/>
      <c r="AO69" s="340"/>
      <c r="AP69" s="341"/>
      <c r="AQ69" s="341" t="str">
        <f t="shared" si="75"/>
        <v/>
      </c>
      <c r="AR69" s="340" t="str">
        <f t="shared" si="76"/>
        <v/>
      </c>
      <c r="AS69" s="500"/>
      <c r="AT69" s="340"/>
      <c r="AU69" s="341"/>
      <c r="AV69" s="341" t="str">
        <f t="shared" si="77"/>
        <v/>
      </c>
      <c r="AW69" s="340" t="str">
        <f t="shared" si="78"/>
        <v/>
      </c>
      <c r="AX69" s="500"/>
    </row>
    <row r="70" spans="2:50" hidden="1" x14ac:dyDescent="0.2">
      <c r="B70" s="506"/>
      <c r="C70" s="211">
        <v>4</v>
      </c>
      <c r="D70" s="211"/>
      <c r="E70" s="211"/>
      <c r="F70" s="211"/>
      <c r="G70" s="211"/>
      <c r="H70" s="527"/>
      <c r="I70" s="172" t="str">
        <f>IFERROR(AVERAGE(P70,U70,Z70,AE70,AJ70,AO70,AT70),"")</f>
        <v/>
      </c>
      <c r="J70" s="172" t="str">
        <f>IFERROR(AVERAGE(Q70,V70,AA70,AF70,AK70,AP70,AU70),"")</f>
        <v/>
      </c>
      <c r="K70" s="342" t="str">
        <f>IFERROR(AVERAGE(R70,W70,AB70,AG70,AL70,AQ70,AV70),"")</f>
        <v/>
      </c>
      <c r="L70" s="525"/>
      <c r="M70" s="172" t="str">
        <f t="shared" si="64"/>
        <v/>
      </c>
      <c r="N70" s="501"/>
      <c r="O70" s="501"/>
      <c r="P70" s="340"/>
      <c r="Q70" s="341"/>
      <c r="R70" s="341" t="str">
        <f t="shared" si="65"/>
        <v/>
      </c>
      <c r="S70" s="340" t="str">
        <f t="shared" si="66"/>
        <v/>
      </c>
      <c r="T70" s="500"/>
      <c r="U70" s="340"/>
      <c r="V70" s="341"/>
      <c r="W70" s="341" t="str">
        <f t="shared" si="67"/>
        <v/>
      </c>
      <c r="X70" s="340" t="str">
        <f t="shared" si="68"/>
        <v/>
      </c>
      <c r="Y70" s="500"/>
      <c r="Z70" s="340"/>
      <c r="AA70" s="341"/>
      <c r="AB70" s="341" t="str">
        <f t="shared" si="69"/>
        <v/>
      </c>
      <c r="AC70" s="340" t="str">
        <f t="shared" si="70"/>
        <v/>
      </c>
      <c r="AD70" s="500"/>
      <c r="AE70" s="340"/>
      <c r="AF70" s="341"/>
      <c r="AG70" s="341" t="str">
        <f t="shared" si="71"/>
        <v/>
      </c>
      <c r="AH70" s="340" t="str">
        <f t="shared" si="72"/>
        <v/>
      </c>
      <c r="AI70" s="500"/>
      <c r="AJ70" s="340"/>
      <c r="AK70" s="341"/>
      <c r="AL70" s="341" t="str">
        <f t="shared" si="73"/>
        <v/>
      </c>
      <c r="AM70" s="340" t="str">
        <f t="shared" si="74"/>
        <v/>
      </c>
      <c r="AN70" s="500"/>
      <c r="AO70" s="340"/>
      <c r="AP70" s="341"/>
      <c r="AQ70" s="341" t="str">
        <f t="shared" si="75"/>
        <v/>
      </c>
      <c r="AR70" s="340" t="str">
        <f t="shared" si="76"/>
        <v/>
      </c>
      <c r="AS70" s="500"/>
      <c r="AT70" s="340"/>
      <c r="AU70" s="341"/>
      <c r="AV70" s="341" t="str">
        <f t="shared" si="77"/>
        <v/>
      </c>
      <c r="AW70" s="340" t="str">
        <f t="shared" si="78"/>
        <v/>
      </c>
      <c r="AX70" s="500"/>
    </row>
    <row r="71" spans="2:50" hidden="1" x14ac:dyDescent="0.2">
      <c r="B71" s="506"/>
      <c r="C71" s="211">
        <v>5</v>
      </c>
      <c r="D71" s="211"/>
      <c r="E71" s="211"/>
      <c r="F71" s="211"/>
      <c r="G71" s="211"/>
      <c r="H71" s="527"/>
      <c r="I71" s="172" t="str">
        <f t="shared" ref="I71:I81" si="79">IFERROR(AVERAGE(P71,U71,Z71,AE71,AJ71,AO71,AT71),"")</f>
        <v/>
      </c>
      <c r="J71" s="172" t="str">
        <f t="shared" ref="J71:J81" si="80">IFERROR(AVERAGE(Q71,V71,AA71,AF71,AK71,AP71,AU71),"")</f>
        <v/>
      </c>
      <c r="K71" s="342" t="str">
        <f t="shared" ref="K71:K81" si="81">IFERROR(AVERAGE(R71,W71,AB71,AG71,AL71,AQ71,AV71),"")</f>
        <v/>
      </c>
      <c r="L71" s="525"/>
      <c r="M71" s="172" t="str">
        <f t="shared" si="64"/>
        <v/>
      </c>
      <c r="N71" s="501"/>
      <c r="O71" s="501"/>
      <c r="P71" s="340"/>
      <c r="Q71" s="341"/>
      <c r="R71" s="341" t="str">
        <f t="shared" si="65"/>
        <v/>
      </c>
      <c r="S71" s="340" t="str">
        <f t="shared" si="66"/>
        <v/>
      </c>
      <c r="T71" s="500"/>
      <c r="U71" s="340"/>
      <c r="V71" s="341"/>
      <c r="W71" s="341" t="str">
        <f t="shared" si="67"/>
        <v/>
      </c>
      <c r="X71" s="340" t="str">
        <f t="shared" si="68"/>
        <v/>
      </c>
      <c r="Y71" s="500"/>
      <c r="Z71" s="340"/>
      <c r="AA71" s="341"/>
      <c r="AB71" s="341" t="str">
        <f t="shared" si="69"/>
        <v/>
      </c>
      <c r="AC71" s="340" t="str">
        <f t="shared" si="70"/>
        <v/>
      </c>
      <c r="AD71" s="500"/>
      <c r="AE71" s="340"/>
      <c r="AF71" s="341"/>
      <c r="AG71" s="341" t="str">
        <f t="shared" si="71"/>
        <v/>
      </c>
      <c r="AH71" s="340" t="str">
        <f t="shared" si="72"/>
        <v/>
      </c>
      <c r="AI71" s="500"/>
      <c r="AJ71" s="340"/>
      <c r="AK71" s="341"/>
      <c r="AL71" s="341" t="str">
        <f t="shared" si="73"/>
        <v/>
      </c>
      <c r="AM71" s="340" t="str">
        <f t="shared" si="74"/>
        <v/>
      </c>
      <c r="AN71" s="500"/>
      <c r="AO71" s="340"/>
      <c r="AP71" s="341"/>
      <c r="AQ71" s="341" t="str">
        <f t="shared" si="75"/>
        <v/>
      </c>
      <c r="AR71" s="340" t="str">
        <f t="shared" si="76"/>
        <v/>
      </c>
      <c r="AS71" s="500"/>
      <c r="AT71" s="340"/>
      <c r="AU71" s="341"/>
      <c r="AV71" s="341" t="str">
        <f t="shared" si="77"/>
        <v/>
      </c>
      <c r="AW71" s="340" t="str">
        <f t="shared" si="78"/>
        <v/>
      </c>
      <c r="AX71" s="500"/>
    </row>
    <row r="72" spans="2:50" hidden="1" x14ac:dyDescent="0.2">
      <c r="B72" s="506"/>
      <c r="C72" s="211">
        <v>6</v>
      </c>
      <c r="D72" s="211"/>
      <c r="E72" s="211"/>
      <c r="F72" s="211"/>
      <c r="G72" s="211"/>
      <c r="H72" s="527"/>
      <c r="I72" s="172" t="str">
        <f t="shared" si="79"/>
        <v/>
      </c>
      <c r="J72" s="172" t="str">
        <f t="shared" si="80"/>
        <v/>
      </c>
      <c r="K72" s="342" t="str">
        <f t="shared" si="81"/>
        <v/>
      </c>
      <c r="L72" s="525"/>
      <c r="M72" s="172" t="str">
        <f t="shared" si="64"/>
        <v/>
      </c>
      <c r="N72" s="501"/>
      <c r="O72" s="501"/>
      <c r="P72" s="340"/>
      <c r="Q72" s="341"/>
      <c r="R72" s="341" t="str">
        <f t="shared" si="65"/>
        <v/>
      </c>
      <c r="S72" s="340" t="str">
        <f t="shared" si="66"/>
        <v/>
      </c>
      <c r="T72" s="500"/>
      <c r="U72" s="340"/>
      <c r="V72" s="341"/>
      <c r="W72" s="341" t="str">
        <f t="shared" si="67"/>
        <v/>
      </c>
      <c r="X72" s="340" t="str">
        <f t="shared" si="68"/>
        <v/>
      </c>
      <c r="Y72" s="500"/>
      <c r="Z72" s="340"/>
      <c r="AA72" s="341"/>
      <c r="AB72" s="341" t="str">
        <f t="shared" si="69"/>
        <v/>
      </c>
      <c r="AC72" s="340" t="str">
        <f t="shared" si="70"/>
        <v/>
      </c>
      <c r="AD72" s="500"/>
      <c r="AE72" s="340"/>
      <c r="AF72" s="341"/>
      <c r="AG72" s="341" t="str">
        <f t="shared" si="71"/>
        <v/>
      </c>
      <c r="AH72" s="340" t="str">
        <f t="shared" si="72"/>
        <v/>
      </c>
      <c r="AI72" s="500"/>
      <c r="AJ72" s="340"/>
      <c r="AK72" s="341"/>
      <c r="AL72" s="341" t="str">
        <f t="shared" si="73"/>
        <v/>
      </c>
      <c r="AM72" s="340" t="str">
        <f t="shared" si="74"/>
        <v/>
      </c>
      <c r="AN72" s="500"/>
      <c r="AO72" s="340"/>
      <c r="AP72" s="341"/>
      <c r="AQ72" s="341" t="str">
        <f t="shared" si="75"/>
        <v/>
      </c>
      <c r="AR72" s="340" t="str">
        <f t="shared" si="76"/>
        <v/>
      </c>
      <c r="AS72" s="500"/>
      <c r="AT72" s="340"/>
      <c r="AU72" s="341"/>
      <c r="AV72" s="341" t="str">
        <f t="shared" si="77"/>
        <v/>
      </c>
      <c r="AW72" s="340" t="str">
        <f t="shared" si="78"/>
        <v/>
      </c>
      <c r="AX72" s="500"/>
    </row>
    <row r="73" spans="2:50" hidden="1" x14ac:dyDescent="0.2">
      <c r="B73" s="506"/>
      <c r="C73" s="211">
        <v>7</v>
      </c>
      <c r="D73" s="211"/>
      <c r="E73" s="211"/>
      <c r="F73" s="211"/>
      <c r="G73" s="211"/>
      <c r="H73" s="527"/>
      <c r="I73" s="172" t="str">
        <f t="shared" si="79"/>
        <v/>
      </c>
      <c r="J73" s="172" t="str">
        <f t="shared" si="80"/>
        <v/>
      </c>
      <c r="K73" s="342" t="str">
        <f t="shared" si="81"/>
        <v/>
      </c>
      <c r="L73" s="525"/>
      <c r="M73" s="172" t="str">
        <f t="shared" si="64"/>
        <v/>
      </c>
      <c r="N73" s="501"/>
      <c r="O73" s="501"/>
      <c r="P73" s="340"/>
      <c r="Q73" s="341"/>
      <c r="R73" s="341" t="str">
        <f t="shared" si="65"/>
        <v/>
      </c>
      <c r="S73" s="340" t="str">
        <f t="shared" si="66"/>
        <v/>
      </c>
      <c r="T73" s="500"/>
      <c r="U73" s="340"/>
      <c r="V73" s="341"/>
      <c r="W73" s="341" t="str">
        <f t="shared" si="67"/>
        <v/>
      </c>
      <c r="X73" s="340" t="str">
        <f t="shared" si="68"/>
        <v/>
      </c>
      <c r="Y73" s="500"/>
      <c r="Z73" s="340"/>
      <c r="AA73" s="341"/>
      <c r="AB73" s="341" t="str">
        <f t="shared" si="69"/>
        <v/>
      </c>
      <c r="AC73" s="340" t="str">
        <f t="shared" si="70"/>
        <v/>
      </c>
      <c r="AD73" s="500"/>
      <c r="AE73" s="340"/>
      <c r="AF73" s="341"/>
      <c r="AG73" s="341" t="str">
        <f t="shared" si="71"/>
        <v/>
      </c>
      <c r="AH73" s="340" t="str">
        <f t="shared" si="72"/>
        <v/>
      </c>
      <c r="AI73" s="500"/>
      <c r="AJ73" s="340"/>
      <c r="AK73" s="341"/>
      <c r="AL73" s="341" t="str">
        <f t="shared" si="73"/>
        <v/>
      </c>
      <c r="AM73" s="340" t="str">
        <f t="shared" si="74"/>
        <v/>
      </c>
      <c r="AN73" s="500"/>
      <c r="AO73" s="340"/>
      <c r="AP73" s="341"/>
      <c r="AQ73" s="341" t="str">
        <f t="shared" si="75"/>
        <v/>
      </c>
      <c r="AR73" s="340" t="str">
        <f t="shared" si="76"/>
        <v/>
      </c>
      <c r="AS73" s="500"/>
      <c r="AT73" s="340"/>
      <c r="AU73" s="341"/>
      <c r="AV73" s="341" t="str">
        <f t="shared" si="77"/>
        <v/>
      </c>
      <c r="AW73" s="340" t="str">
        <f t="shared" si="78"/>
        <v/>
      </c>
      <c r="AX73" s="500"/>
    </row>
    <row r="74" spans="2:50" hidden="1" x14ac:dyDescent="0.2">
      <c r="B74" s="506"/>
      <c r="C74" s="211">
        <v>8</v>
      </c>
      <c r="D74" s="211"/>
      <c r="E74" s="211"/>
      <c r="F74" s="211"/>
      <c r="G74" s="211"/>
      <c r="H74" s="527"/>
      <c r="I74" s="172" t="str">
        <f t="shared" si="79"/>
        <v/>
      </c>
      <c r="J74" s="172" t="str">
        <f t="shared" si="80"/>
        <v/>
      </c>
      <c r="K74" s="342" t="str">
        <f t="shared" si="81"/>
        <v/>
      </c>
      <c r="L74" s="525"/>
      <c r="M74" s="172" t="str">
        <f t="shared" si="64"/>
        <v/>
      </c>
      <c r="N74" s="501"/>
      <c r="O74" s="501"/>
      <c r="P74" s="340"/>
      <c r="Q74" s="341"/>
      <c r="R74" s="341" t="str">
        <f t="shared" si="65"/>
        <v/>
      </c>
      <c r="S74" s="340" t="str">
        <f t="shared" si="66"/>
        <v/>
      </c>
      <c r="T74" s="500"/>
      <c r="U74" s="340"/>
      <c r="V74" s="341"/>
      <c r="W74" s="341" t="str">
        <f t="shared" si="67"/>
        <v/>
      </c>
      <c r="X74" s="340" t="str">
        <f t="shared" si="68"/>
        <v/>
      </c>
      <c r="Y74" s="500"/>
      <c r="Z74" s="340"/>
      <c r="AA74" s="341"/>
      <c r="AB74" s="341" t="str">
        <f t="shared" si="69"/>
        <v/>
      </c>
      <c r="AC74" s="340" t="str">
        <f t="shared" si="70"/>
        <v/>
      </c>
      <c r="AD74" s="500"/>
      <c r="AE74" s="340"/>
      <c r="AF74" s="341"/>
      <c r="AG74" s="341" t="str">
        <f t="shared" si="71"/>
        <v/>
      </c>
      <c r="AH74" s="340" t="str">
        <f t="shared" si="72"/>
        <v/>
      </c>
      <c r="AI74" s="500"/>
      <c r="AJ74" s="340"/>
      <c r="AK74" s="341"/>
      <c r="AL74" s="341" t="str">
        <f t="shared" si="73"/>
        <v/>
      </c>
      <c r="AM74" s="340" t="str">
        <f t="shared" si="74"/>
        <v/>
      </c>
      <c r="AN74" s="500"/>
      <c r="AO74" s="340"/>
      <c r="AP74" s="341"/>
      <c r="AQ74" s="341" t="str">
        <f t="shared" si="75"/>
        <v/>
      </c>
      <c r="AR74" s="340" t="str">
        <f t="shared" si="76"/>
        <v/>
      </c>
      <c r="AS74" s="500"/>
      <c r="AT74" s="340"/>
      <c r="AU74" s="341"/>
      <c r="AV74" s="341" t="str">
        <f t="shared" si="77"/>
        <v/>
      </c>
      <c r="AW74" s="340" t="str">
        <f t="shared" si="78"/>
        <v/>
      </c>
      <c r="AX74" s="500"/>
    </row>
    <row r="75" spans="2:50" hidden="1" x14ac:dyDescent="0.2">
      <c r="B75" s="506"/>
      <c r="C75" s="211">
        <v>9</v>
      </c>
      <c r="D75" s="211"/>
      <c r="E75" s="211"/>
      <c r="F75" s="211"/>
      <c r="G75" s="211"/>
      <c r="H75" s="527"/>
      <c r="I75" s="172" t="str">
        <f t="shared" si="79"/>
        <v/>
      </c>
      <c r="J75" s="172" t="str">
        <f t="shared" si="80"/>
        <v/>
      </c>
      <c r="K75" s="342" t="str">
        <f t="shared" si="81"/>
        <v/>
      </c>
      <c r="L75" s="525"/>
      <c r="M75" s="172" t="str">
        <f t="shared" si="64"/>
        <v/>
      </c>
      <c r="N75" s="501"/>
      <c r="O75" s="501"/>
      <c r="P75" s="340"/>
      <c r="Q75" s="341"/>
      <c r="R75" s="341" t="str">
        <f t="shared" si="65"/>
        <v/>
      </c>
      <c r="S75" s="340" t="str">
        <f t="shared" si="66"/>
        <v/>
      </c>
      <c r="T75" s="500"/>
      <c r="U75" s="340"/>
      <c r="V75" s="341"/>
      <c r="W75" s="341" t="str">
        <f t="shared" si="67"/>
        <v/>
      </c>
      <c r="X75" s="340" t="str">
        <f t="shared" si="68"/>
        <v/>
      </c>
      <c r="Y75" s="500"/>
      <c r="Z75" s="340"/>
      <c r="AA75" s="341"/>
      <c r="AB75" s="341" t="str">
        <f t="shared" si="69"/>
        <v/>
      </c>
      <c r="AC75" s="340" t="str">
        <f t="shared" si="70"/>
        <v/>
      </c>
      <c r="AD75" s="500"/>
      <c r="AE75" s="340"/>
      <c r="AF75" s="341"/>
      <c r="AG75" s="341" t="str">
        <f t="shared" si="71"/>
        <v/>
      </c>
      <c r="AH75" s="340" t="str">
        <f t="shared" si="72"/>
        <v/>
      </c>
      <c r="AI75" s="500"/>
      <c r="AJ75" s="340"/>
      <c r="AK75" s="341"/>
      <c r="AL75" s="341" t="str">
        <f t="shared" si="73"/>
        <v/>
      </c>
      <c r="AM75" s="340" t="str">
        <f t="shared" si="74"/>
        <v/>
      </c>
      <c r="AN75" s="500"/>
      <c r="AO75" s="340"/>
      <c r="AP75" s="341"/>
      <c r="AQ75" s="341" t="str">
        <f t="shared" si="75"/>
        <v/>
      </c>
      <c r="AR75" s="340" t="str">
        <f t="shared" si="76"/>
        <v/>
      </c>
      <c r="AS75" s="500"/>
      <c r="AT75" s="340"/>
      <c r="AU75" s="341"/>
      <c r="AV75" s="341" t="str">
        <f t="shared" si="77"/>
        <v/>
      </c>
      <c r="AW75" s="340" t="str">
        <f t="shared" si="78"/>
        <v/>
      </c>
      <c r="AX75" s="500"/>
    </row>
    <row r="76" spans="2:50" hidden="1" x14ac:dyDescent="0.2">
      <c r="B76" s="506"/>
      <c r="C76" s="211">
        <v>10</v>
      </c>
      <c r="D76" s="211"/>
      <c r="E76" s="211"/>
      <c r="F76" s="211"/>
      <c r="G76" s="211"/>
      <c r="H76" s="527"/>
      <c r="I76" s="172" t="str">
        <f t="shared" si="79"/>
        <v/>
      </c>
      <c r="J76" s="172" t="str">
        <f t="shared" si="80"/>
        <v/>
      </c>
      <c r="K76" s="342" t="str">
        <f t="shared" si="81"/>
        <v/>
      </c>
      <c r="L76" s="525"/>
      <c r="M76" s="172" t="str">
        <f t="shared" si="64"/>
        <v/>
      </c>
      <c r="N76" s="501"/>
      <c r="O76" s="501"/>
      <c r="P76" s="340"/>
      <c r="Q76" s="341"/>
      <c r="R76" s="341" t="str">
        <f t="shared" si="65"/>
        <v/>
      </c>
      <c r="S76" s="340" t="str">
        <f t="shared" si="66"/>
        <v/>
      </c>
      <c r="T76" s="500"/>
      <c r="U76" s="340"/>
      <c r="V76" s="341"/>
      <c r="W76" s="341" t="str">
        <f t="shared" si="67"/>
        <v/>
      </c>
      <c r="X76" s="340" t="str">
        <f t="shared" si="68"/>
        <v/>
      </c>
      <c r="Y76" s="500"/>
      <c r="Z76" s="340"/>
      <c r="AA76" s="341"/>
      <c r="AB76" s="341" t="str">
        <f t="shared" si="69"/>
        <v/>
      </c>
      <c r="AC76" s="340" t="str">
        <f t="shared" si="70"/>
        <v/>
      </c>
      <c r="AD76" s="500"/>
      <c r="AE76" s="340"/>
      <c r="AF76" s="341"/>
      <c r="AG76" s="341" t="str">
        <f t="shared" si="71"/>
        <v/>
      </c>
      <c r="AH76" s="340" t="str">
        <f t="shared" si="72"/>
        <v/>
      </c>
      <c r="AI76" s="500"/>
      <c r="AJ76" s="340"/>
      <c r="AK76" s="341"/>
      <c r="AL76" s="341" t="str">
        <f t="shared" si="73"/>
        <v/>
      </c>
      <c r="AM76" s="340" t="str">
        <f t="shared" si="74"/>
        <v/>
      </c>
      <c r="AN76" s="500"/>
      <c r="AO76" s="340"/>
      <c r="AP76" s="341"/>
      <c r="AQ76" s="341" t="str">
        <f t="shared" si="75"/>
        <v/>
      </c>
      <c r="AR76" s="340" t="str">
        <f t="shared" si="76"/>
        <v/>
      </c>
      <c r="AS76" s="500"/>
      <c r="AT76" s="340"/>
      <c r="AU76" s="341"/>
      <c r="AV76" s="341" t="str">
        <f t="shared" si="77"/>
        <v/>
      </c>
      <c r="AW76" s="340" t="str">
        <f t="shared" si="78"/>
        <v/>
      </c>
      <c r="AX76" s="500"/>
    </row>
    <row r="77" spans="2:50" hidden="1" x14ac:dyDescent="0.2">
      <c r="B77" s="506"/>
      <c r="C77" s="211">
        <v>11</v>
      </c>
      <c r="D77" s="211"/>
      <c r="E77" s="211"/>
      <c r="F77" s="211"/>
      <c r="G77" s="211"/>
      <c r="H77" s="527"/>
      <c r="I77" s="172" t="str">
        <f t="shared" si="79"/>
        <v/>
      </c>
      <c r="J77" s="172" t="str">
        <f t="shared" si="80"/>
        <v/>
      </c>
      <c r="K77" s="342" t="str">
        <f t="shared" si="81"/>
        <v/>
      </c>
      <c r="L77" s="525"/>
      <c r="M77" s="172" t="str">
        <f t="shared" si="64"/>
        <v/>
      </c>
      <c r="N77" s="501"/>
      <c r="O77" s="501"/>
      <c r="P77" s="340"/>
      <c r="Q77" s="341"/>
      <c r="R77" s="341" t="str">
        <f t="shared" si="65"/>
        <v/>
      </c>
      <c r="S77" s="340" t="str">
        <f t="shared" si="66"/>
        <v/>
      </c>
      <c r="T77" s="500"/>
      <c r="U77" s="340"/>
      <c r="V77" s="341"/>
      <c r="W77" s="341" t="str">
        <f t="shared" si="67"/>
        <v/>
      </c>
      <c r="X77" s="340" t="str">
        <f t="shared" si="68"/>
        <v/>
      </c>
      <c r="Y77" s="500"/>
      <c r="Z77" s="340"/>
      <c r="AA77" s="341"/>
      <c r="AB77" s="341" t="str">
        <f t="shared" si="69"/>
        <v/>
      </c>
      <c r="AC77" s="340" t="str">
        <f t="shared" si="70"/>
        <v/>
      </c>
      <c r="AD77" s="500"/>
      <c r="AE77" s="340"/>
      <c r="AF77" s="341"/>
      <c r="AG77" s="341" t="str">
        <f t="shared" si="71"/>
        <v/>
      </c>
      <c r="AH77" s="340" t="str">
        <f t="shared" si="72"/>
        <v/>
      </c>
      <c r="AI77" s="500"/>
      <c r="AJ77" s="340"/>
      <c r="AK77" s="341"/>
      <c r="AL77" s="341" t="str">
        <f t="shared" si="73"/>
        <v/>
      </c>
      <c r="AM77" s="340" t="str">
        <f t="shared" si="74"/>
        <v/>
      </c>
      <c r="AN77" s="500"/>
      <c r="AO77" s="340"/>
      <c r="AP77" s="341"/>
      <c r="AQ77" s="341" t="str">
        <f t="shared" si="75"/>
        <v/>
      </c>
      <c r="AR77" s="340" t="str">
        <f t="shared" si="76"/>
        <v/>
      </c>
      <c r="AS77" s="500"/>
      <c r="AT77" s="340"/>
      <c r="AU77" s="341"/>
      <c r="AV77" s="341" t="str">
        <f t="shared" si="77"/>
        <v/>
      </c>
      <c r="AW77" s="340" t="str">
        <f t="shared" si="78"/>
        <v/>
      </c>
      <c r="AX77" s="500"/>
    </row>
    <row r="78" spans="2:50" hidden="1" x14ac:dyDescent="0.2">
      <c r="B78" s="506"/>
      <c r="C78" s="211">
        <v>12</v>
      </c>
      <c r="D78" s="211"/>
      <c r="E78" s="211"/>
      <c r="F78" s="211"/>
      <c r="G78" s="211"/>
      <c r="H78" s="527"/>
      <c r="I78" s="172" t="str">
        <f t="shared" si="79"/>
        <v/>
      </c>
      <c r="J78" s="172" t="str">
        <f t="shared" si="80"/>
        <v/>
      </c>
      <c r="K78" s="342" t="str">
        <f t="shared" si="81"/>
        <v/>
      </c>
      <c r="L78" s="525"/>
      <c r="M78" s="172" t="str">
        <f t="shared" si="64"/>
        <v/>
      </c>
      <c r="N78" s="501"/>
      <c r="O78" s="501"/>
      <c r="P78" s="340"/>
      <c r="Q78" s="341"/>
      <c r="R78" s="341" t="str">
        <f t="shared" si="65"/>
        <v/>
      </c>
      <c r="S78" s="340" t="str">
        <f t="shared" si="66"/>
        <v/>
      </c>
      <c r="T78" s="500"/>
      <c r="U78" s="340"/>
      <c r="V78" s="341"/>
      <c r="W78" s="341" t="str">
        <f t="shared" si="67"/>
        <v/>
      </c>
      <c r="X78" s="340" t="str">
        <f t="shared" si="68"/>
        <v/>
      </c>
      <c r="Y78" s="500"/>
      <c r="Z78" s="340"/>
      <c r="AA78" s="341"/>
      <c r="AB78" s="341" t="str">
        <f t="shared" si="69"/>
        <v/>
      </c>
      <c r="AC78" s="340" t="str">
        <f t="shared" si="70"/>
        <v/>
      </c>
      <c r="AD78" s="500"/>
      <c r="AE78" s="340"/>
      <c r="AF78" s="341"/>
      <c r="AG78" s="341" t="str">
        <f t="shared" si="71"/>
        <v/>
      </c>
      <c r="AH78" s="340" t="str">
        <f t="shared" si="72"/>
        <v/>
      </c>
      <c r="AI78" s="500"/>
      <c r="AJ78" s="340"/>
      <c r="AK78" s="341"/>
      <c r="AL78" s="341" t="str">
        <f t="shared" si="73"/>
        <v/>
      </c>
      <c r="AM78" s="340" t="str">
        <f t="shared" si="74"/>
        <v/>
      </c>
      <c r="AN78" s="500"/>
      <c r="AO78" s="340"/>
      <c r="AP78" s="341"/>
      <c r="AQ78" s="341" t="str">
        <f t="shared" si="75"/>
        <v/>
      </c>
      <c r="AR78" s="340" t="str">
        <f t="shared" si="76"/>
        <v/>
      </c>
      <c r="AS78" s="500"/>
      <c r="AT78" s="340"/>
      <c r="AU78" s="341"/>
      <c r="AV78" s="341" t="str">
        <f t="shared" si="77"/>
        <v/>
      </c>
      <c r="AW78" s="340" t="str">
        <f t="shared" si="78"/>
        <v/>
      </c>
      <c r="AX78" s="500"/>
    </row>
    <row r="79" spans="2:50" hidden="1" x14ac:dyDescent="0.2">
      <c r="B79" s="506"/>
      <c r="C79" s="211">
        <v>13</v>
      </c>
      <c r="D79" s="211"/>
      <c r="E79" s="211"/>
      <c r="F79" s="211"/>
      <c r="G79" s="211"/>
      <c r="H79" s="527"/>
      <c r="I79" s="172" t="str">
        <f t="shared" si="79"/>
        <v/>
      </c>
      <c r="J79" s="172" t="str">
        <f t="shared" si="80"/>
        <v/>
      </c>
      <c r="K79" s="342" t="str">
        <f t="shared" si="81"/>
        <v/>
      </c>
      <c r="L79" s="525"/>
      <c r="M79" s="172" t="str">
        <f t="shared" si="64"/>
        <v/>
      </c>
      <c r="N79" s="501"/>
      <c r="O79" s="501"/>
      <c r="P79" s="340"/>
      <c r="Q79" s="341"/>
      <c r="R79" s="341" t="str">
        <f t="shared" si="65"/>
        <v/>
      </c>
      <c r="S79" s="340" t="str">
        <f t="shared" si="66"/>
        <v/>
      </c>
      <c r="T79" s="500"/>
      <c r="U79" s="340"/>
      <c r="V79" s="341"/>
      <c r="W79" s="341" t="str">
        <f t="shared" si="67"/>
        <v/>
      </c>
      <c r="X79" s="340" t="str">
        <f t="shared" si="68"/>
        <v/>
      </c>
      <c r="Y79" s="500"/>
      <c r="Z79" s="340"/>
      <c r="AA79" s="341"/>
      <c r="AB79" s="341" t="str">
        <f t="shared" si="69"/>
        <v/>
      </c>
      <c r="AC79" s="340" t="str">
        <f t="shared" si="70"/>
        <v/>
      </c>
      <c r="AD79" s="500"/>
      <c r="AE79" s="340"/>
      <c r="AF79" s="341"/>
      <c r="AG79" s="341" t="str">
        <f t="shared" si="71"/>
        <v/>
      </c>
      <c r="AH79" s="340" t="str">
        <f t="shared" si="72"/>
        <v/>
      </c>
      <c r="AI79" s="500"/>
      <c r="AJ79" s="340"/>
      <c r="AK79" s="341"/>
      <c r="AL79" s="341" t="str">
        <f t="shared" si="73"/>
        <v/>
      </c>
      <c r="AM79" s="340" t="str">
        <f t="shared" si="74"/>
        <v/>
      </c>
      <c r="AN79" s="500"/>
      <c r="AO79" s="340"/>
      <c r="AP79" s="341"/>
      <c r="AQ79" s="341" t="str">
        <f t="shared" si="75"/>
        <v/>
      </c>
      <c r="AR79" s="340" t="str">
        <f t="shared" si="76"/>
        <v/>
      </c>
      <c r="AS79" s="500"/>
      <c r="AT79" s="340"/>
      <c r="AU79" s="341"/>
      <c r="AV79" s="341" t="str">
        <f t="shared" si="77"/>
        <v/>
      </c>
      <c r="AW79" s="340" t="str">
        <f t="shared" si="78"/>
        <v/>
      </c>
      <c r="AX79" s="500"/>
    </row>
    <row r="80" spans="2:50" hidden="1" x14ac:dyDescent="0.2">
      <c r="B80" s="506"/>
      <c r="C80" s="211">
        <v>14</v>
      </c>
      <c r="D80" s="211"/>
      <c r="E80" s="211"/>
      <c r="F80" s="211"/>
      <c r="G80" s="211"/>
      <c r="H80" s="527"/>
      <c r="I80" s="172" t="str">
        <f t="shared" si="79"/>
        <v/>
      </c>
      <c r="J80" s="172" t="str">
        <f t="shared" si="80"/>
        <v/>
      </c>
      <c r="K80" s="342" t="str">
        <f t="shared" si="81"/>
        <v/>
      </c>
      <c r="L80" s="525"/>
      <c r="M80" s="172" t="str">
        <f t="shared" si="64"/>
        <v/>
      </c>
      <c r="N80" s="501"/>
      <c r="O80" s="501"/>
      <c r="P80" s="340"/>
      <c r="Q80" s="341"/>
      <c r="R80" s="341" t="str">
        <f t="shared" si="65"/>
        <v/>
      </c>
      <c r="S80" s="340" t="str">
        <f t="shared" si="66"/>
        <v/>
      </c>
      <c r="T80" s="500"/>
      <c r="U80" s="340"/>
      <c r="V80" s="341"/>
      <c r="W80" s="341" t="str">
        <f t="shared" si="67"/>
        <v/>
      </c>
      <c r="X80" s="340" t="str">
        <f t="shared" si="68"/>
        <v/>
      </c>
      <c r="Y80" s="500"/>
      <c r="Z80" s="340"/>
      <c r="AA80" s="341"/>
      <c r="AB80" s="341" t="str">
        <f t="shared" si="69"/>
        <v/>
      </c>
      <c r="AC80" s="340" t="str">
        <f t="shared" si="70"/>
        <v/>
      </c>
      <c r="AD80" s="500"/>
      <c r="AE80" s="340"/>
      <c r="AF80" s="341"/>
      <c r="AG80" s="341" t="str">
        <f t="shared" si="71"/>
        <v/>
      </c>
      <c r="AH80" s="340" t="str">
        <f t="shared" si="72"/>
        <v/>
      </c>
      <c r="AI80" s="500"/>
      <c r="AJ80" s="340"/>
      <c r="AK80" s="341"/>
      <c r="AL80" s="341" t="str">
        <f t="shared" si="73"/>
        <v/>
      </c>
      <c r="AM80" s="340" t="str">
        <f t="shared" si="74"/>
        <v/>
      </c>
      <c r="AN80" s="500"/>
      <c r="AO80" s="340"/>
      <c r="AP80" s="341"/>
      <c r="AQ80" s="341" t="str">
        <f t="shared" si="75"/>
        <v/>
      </c>
      <c r="AR80" s="340" t="str">
        <f t="shared" si="76"/>
        <v/>
      </c>
      <c r="AS80" s="500"/>
      <c r="AT80" s="340"/>
      <c r="AU80" s="341"/>
      <c r="AV80" s="341" t="str">
        <f t="shared" si="77"/>
        <v/>
      </c>
      <c r="AW80" s="340" t="str">
        <f t="shared" si="78"/>
        <v/>
      </c>
      <c r="AX80" s="500"/>
    </row>
    <row r="81" spans="2:50" hidden="1" x14ac:dyDescent="0.2">
      <c r="B81" s="506"/>
      <c r="C81" s="211">
        <v>15</v>
      </c>
      <c r="D81" s="211"/>
      <c r="E81" s="211"/>
      <c r="F81" s="211"/>
      <c r="G81" s="211"/>
      <c r="H81" s="528"/>
      <c r="I81" s="172" t="str">
        <f t="shared" si="79"/>
        <v/>
      </c>
      <c r="J81" s="172" t="str">
        <f t="shared" si="80"/>
        <v/>
      </c>
      <c r="K81" s="342" t="str">
        <f t="shared" si="81"/>
        <v/>
      </c>
      <c r="L81" s="525"/>
      <c r="M81" s="172" t="str">
        <f t="shared" si="64"/>
        <v/>
      </c>
      <c r="N81" s="501"/>
      <c r="O81" s="501"/>
      <c r="P81" s="340"/>
      <c r="Q81" s="341"/>
      <c r="R81" s="341" t="str">
        <f t="shared" si="65"/>
        <v/>
      </c>
      <c r="S81" s="340" t="str">
        <f t="shared" si="66"/>
        <v/>
      </c>
      <c r="T81" s="500"/>
      <c r="U81" s="340"/>
      <c r="V81" s="341"/>
      <c r="W81" s="341" t="str">
        <f t="shared" si="67"/>
        <v/>
      </c>
      <c r="X81" s="340" t="str">
        <f t="shared" si="68"/>
        <v/>
      </c>
      <c r="Y81" s="500"/>
      <c r="Z81" s="340"/>
      <c r="AA81" s="341"/>
      <c r="AB81" s="341" t="str">
        <f t="shared" si="69"/>
        <v/>
      </c>
      <c r="AC81" s="340" t="str">
        <f t="shared" si="70"/>
        <v/>
      </c>
      <c r="AD81" s="500"/>
      <c r="AE81" s="340"/>
      <c r="AF81" s="341"/>
      <c r="AG81" s="341" t="str">
        <f t="shared" si="71"/>
        <v/>
      </c>
      <c r="AH81" s="340" t="str">
        <f t="shared" si="72"/>
        <v/>
      </c>
      <c r="AI81" s="500"/>
      <c r="AJ81" s="340"/>
      <c r="AK81" s="341"/>
      <c r="AL81" s="341" t="str">
        <f t="shared" si="73"/>
        <v/>
      </c>
      <c r="AM81" s="340" t="str">
        <f t="shared" si="74"/>
        <v/>
      </c>
      <c r="AN81" s="500"/>
      <c r="AO81" s="340"/>
      <c r="AP81" s="341"/>
      <c r="AQ81" s="341" t="str">
        <f t="shared" si="75"/>
        <v/>
      </c>
      <c r="AR81" s="340" t="str">
        <f t="shared" si="76"/>
        <v/>
      </c>
      <c r="AS81" s="500"/>
      <c r="AT81" s="340"/>
      <c r="AU81" s="341"/>
      <c r="AV81" s="341" t="str">
        <f t="shared" si="77"/>
        <v/>
      </c>
      <c r="AW81" s="340" t="str">
        <f t="shared" si="78"/>
        <v/>
      </c>
      <c r="AX81" s="500"/>
    </row>
    <row r="82" spans="2:50" ht="15.75" hidden="1" x14ac:dyDescent="0.2">
      <c r="B82" s="510" t="s">
        <v>169</v>
      </c>
      <c r="C82" s="511"/>
      <c r="D82" s="511"/>
      <c r="E82" s="511"/>
      <c r="F82" s="511"/>
      <c r="G82" s="511"/>
      <c r="H82" s="512"/>
      <c r="I82" s="207"/>
      <c r="J82" s="207"/>
      <c r="K82" s="207"/>
      <c r="L82" s="207"/>
      <c r="M82" s="207"/>
      <c r="N82" s="501" t="s">
        <v>161</v>
      </c>
      <c r="O82" s="514" t="s">
        <v>106</v>
      </c>
      <c r="P82" s="516">
        <v>45895</v>
      </c>
      <c r="Q82" s="506"/>
      <c r="R82" s="506"/>
      <c r="S82" s="506"/>
      <c r="T82" s="506"/>
      <c r="U82" s="516">
        <v>45896</v>
      </c>
      <c r="V82" s="506"/>
      <c r="W82" s="506"/>
      <c r="X82" s="506"/>
      <c r="Y82" s="506"/>
      <c r="Z82" s="516">
        <v>45897</v>
      </c>
      <c r="AA82" s="506"/>
      <c r="AB82" s="506"/>
      <c r="AC82" s="506"/>
      <c r="AD82" s="506"/>
      <c r="AE82" s="516">
        <v>45898</v>
      </c>
      <c r="AF82" s="506"/>
      <c r="AG82" s="506"/>
      <c r="AH82" s="506"/>
      <c r="AI82" s="506"/>
      <c r="AJ82" s="516">
        <v>45899</v>
      </c>
      <c r="AK82" s="506"/>
      <c r="AL82" s="506"/>
      <c r="AM82" s="506"/>
      <c r="AN82" s="506"/>
      <c r="AO82" s="516">
        <v>45900</v>
      </c>
      <c r="AP82" s="506"/>
      <c r="AQ82" s="506"/>
      <c r="AR82" s="506"/>
      <c r="AS82" s="506"/>
      <c r="AT82" s="516">
        <v>45901</v>
      </c>
      <c r="AU82" s="506"/>
      <c r="AV82" s="506"/>
      <c r="AW82" s="506"/>
      <c r="AX82" s="506"/>
    </row>
    <row r="83" spans="2:50" ht="15.75" hidden="1" x14ac:dyDescent="0.2">
      <c r="B83" s="513"/>
      <c r="C83" s="513"/>
      <c r="D83" s="513"/>
      <c r="E83" s="513"/>
      <c r="F83" s="513"/>
      <c r="G83" s="513"/>
      <c r="H83" s="513"/>
      <c r="I83" s="207"/>
      <c r="J83" s="207"/>
      <c r="K83" s="207"/>
      <c r="L83" s="207"/>
      <c r="M83" s="207"/>
      <c r="N83" s="501"/>
      <c r="O83" s="515"/>
      <c r="P83" s="516" t="s">
        <v>120</v>
      </c>
      <c r="Q83" s="506"/>
      <c r="R83" s="506"/>
      <c r="S83" s="506"/>
      <c r="T83" s="506"/>
      <c r="U83" s="516" t="s">
        <v>114</v>
      </c>
      <c r="V83" s="506"/>
      <c r="W83" s="506"/>
      <c r="X83" s="506"/>
      <c r="Y83" s="506"/>
      <c r="Z83" s="516" t="s">
        <v>115</v>
      </c>
      <c r="AA83" s="506"/>
      <c r="AB83" s="506"/>
      <c r="AC83" s="506"/>
      <c r="AD83" s="506"/>
      <c r="AE83" s="516" t="s">
        <v>116</v>
      </c>
      <c r="AF83" s="506"/>
      <c r="AG83" s="506"/>
      <c r="AH83" s="506"/>
      <c r="AI83" s="506"/>
      <c r="AJ83" s="516" t="s">
        <v>117</v>
      </c>
      <c r="AK83" s="506"/>
      <c r="AL83" s="506"/>
      <c r="AM83" s="506"/>
      <c r="AN83" s="506"/>
      <c r="AO83" s="516" t="s">
        <v>118</v>
      </c>
      <c r="AP83" s="506"/>
      <c r="AQ83" s="506"/>
      <c r="AR83" s="506"/>
      <c r="AS83" s="506"/>
      <c r="AT83" s="516" t="s">
        <v>119</v>
      </c>
      <c r="AU83" s="506"/>
      <c r="AV83" s="506"/>
      <c r="AW83" s="506"/>
      <c r="AX83" s="506"/>
    </row>
    <row r="84" spans="2:50" hidden="1" x14ac:dyDescent="0.2">
      <c r="B84" s="501" t="s">
        <v>157</v>
      </c>
      <c r="C84" s="501" t="s">
        <v>149</v>
      </c>
      <c r="D84" s="501"/>
      <c r="E84" s="501" t="s">
        <v>151</v>
      </c>
      <c r="F84" s="501"/>
      <c r="G84" s="501"/>
      <c r="H84" s="502" t="s">
        <v>158</v>
      </c>
      <c r="I84" s="505" t="s">
        <v>227</v>
      </c>
      <c r="J84" s="505"/>
      <c r="K84" s="505"/>
      <c r="L84" s="505" t="s">
        <v>158</v>
      </c>
      <c r="M84" s="505" t="s">
        <v>170</v>
      </c>
      <c r="N84" s="501"/>
      <c r="O84" s="501" t="s">
        <v>160</v>
      </c>
      <c r="P84" s="497" t="s">
        <v>154</v>
      </c>
      <c r="Q84" s="498"/>
      <c r="R84" s="498"/>
      <c r="S84" s="499"/>
      <c r="T84" s="501" t="s">
        <v>158</v>
      </c>
      <c r="U84" s="497" t="s">
        <v>154</v>
      </c>
      <c r="V84" s="498"/>
      <c r="W84" s="498"/>
      <c r="X84" s="499"/>
      <c r="Y84" s="501" t="s">
        <v>158</v>
      </c>
      <c r="Z84" s="497" t="s">
        <v>154</v>
      </c>
      <c r="AA84" s="498"/>
      <c r="AB84" s="498"/>
      <c r="AC84" s="499"/>
      <c r="AD84" s="501" t="s">
        <v>158</v>
      </c>
      <c r="AE84" s="497" t="s">
        <v>154</v>
      </c>
      <c r="AF84" s="498"/>
      <c r="AG84" s="498"/>
      <c r="AH84" s="499"/>
      <c r="AI84" s="501" t="s">
        <v>158</v>
      </c>
      <c r="AJ84" s="497" t="s">
        <v>154</v>
      </c>
      <c r="AK84" s="498"/>
      <c r="AL84" s="498"/>
      <c r="AM84" s="499"/>
      <c r="AN84" s="501" t="s">
        <v>158</v>
      </c>
      <c r="AO84" s="497" t="s">
        <v>154</v>
      </c>
      <c r="AP84" s="498"/>
      <c r="AQ84" s="498"/>
      <c r="AR84" s="499"/>
      <c r="AS84" s="501" t="s">
        <v>158</v>
      </c>
      <c r="AT84" s="497" t="s">
        <v>154</v>
      </c>
      <c r="AU84" s="498"/>
      <c r="AV84" s="498"/>
      <c r="AW84" s="499"/>
      <c r="AX84" s="501" t="s">
        <v>158</v>
      </c>
    </row>
    <row r="85" spans="2:50" hidden="1" x14ac:dyDescent="0.2">
      <c r="B85" s="501"/>
      <c r="C85" s="501"/>
      <c r="D85" s="501"/>
      <c r="E85" s="501" t="s">
        <v>150</v>
      </c>
      <c r="F85" s="501"/>
      <c r="G85" s="501"/>
      <c r="H85" s="503"/>
      <c r="I85" s="505" t="s">
        <v>150</v>
      </c>
      <c r="J85" s="505"/>
      <c r="K85" s="505"/>
      <c r="L85" s="505"/>
      <c r="M85" s="505"/>
      <c r="N85" s="501"/>
      <c r="O85" s="501"/>
      <c r="P85" s="497" t="s">
        <v>155</v>
      </c>
      <c r="Q85" s="498"/>
      <c r="R85" s="498"/>
      <c r="S85" s="499"/>
      <c r="T85" s="501"/>
      <c r="U85" s="497" t="s">
        <v>155</v>
      </c>
      <c r="V85" s="498"/>
      <c r="W85" s="498"/>
      <c r="X85" s="499"/>
      <c r="Y85" s="501"/>
      <c r="Z85" s="497" t="s">
        <v>155</v>
      </c>
      <c r="AA85" s="498"/>
      <c r="AB85" s="498"/>
      <c r="AC85" s="499"/>
      <c r="AD85" s="501"/>
      <c r="AE85" s="497" t="s">
        <v>155</v>
      </c>
      <c r="AF85" s="498"/>
      <c r="AG85" s="498"/>
      <c r="AH85" s="499"/>
      <c r="AI85" s="501"/>
      <c r="AJ85" s="497" t="s">
        <v>155</v>
      </c>
      <c r="AK85" s="498"/>
      <c r="AL85" s="498"/>
      <c r="AM85" s="499"/>
      <c r="AN85" s="501"/>
      <c r="AO85" s="497" t="s">
        <v>155</v>
      </c>
      <c r="AP85" s="498"/>
      <c r="AQ85" s="498"/>
      <c r="AR85" s="499"/>
      <c r="AS85" s="501"/>
      <c r="AT85" s="497" t="s">
        <v>155</v>
      </c>
      <c r="AU85" s="498"/>
      <c r="AV85" s="498"/>
      <c r="AW85" s="499"/>
      <c r="AX85" s="501"/>
    </row>
    <row r="86" spans="2:50" hidden="1" x14ac:dyDescent="0.2">
      <c r="B86" s="501"/>
      <c r="C86" s="501"/>
      <c r="D86" s="501"/>
      <c r="E86" s="212" t="s">
        <v>152</v>
      </c>
      <c r="F86" s="212" t="s">
        <v>153</v>
      </c>
      <c r="G86" s="212" t="s">
        <v>156</v>
      </c>
      <c r="H86" s="504"/>
      <c r="I86" s="208" t="s">
        <v>152</v>
      </c>
      <c r="J86" s="208" t="s">
        <v>153</v>
      </c>
      <c r="K86" s="208" t="s">
        <v>156</v>
      </c>
      <c r="L86" s="505"/>
      <c r="M86" s="505"/>
      <c r="N86" s="501"/>
      <c r="O86" s="501"/>
      <c r="P86" s="212" t="s">
        <v>152</v>
      </c>
      <c r="Q86" s="212" t="s">
        <v>153</v>
      </c>
      <c r="R86" s="212" t="s">
        <v>156</v>
      </c>
      <c r="S86" s="212" t="s">
        <v>170</v>
      </c>
      <c r="T86" s="501"/>
      <c r="U86" s="212" t="s">
        <v>152</v>
      </c>
      <c r="V86" s="212" t="s">
        <v>153</v>
      </c>
      <c r="W86" s="212" t="s">
        <v>156</v>
      </c>
      <c r="X86" s="212" t="s">
        <v>170</v>
      </c>
      <c r="Y86" s="501"/>
      <c r="Z86" s="212" t="s">
        <v>152</v>
      </c>
      <c r="AA86" s="212" t="s">
        <v>153</v>
      </c>
      <c r="AB86" s="212" t="s">
        <v>156</v>
      </c>
      <c r="AC86" s="212" t="s">
        <v>170</v>
      </c>
      <c r="AD86" s="501"/>
      <c r="AE86" s="212" t="s">
        <v>152</v>
      </c>
      <c r="AF86" s="212" t="s">
        <v>153</v>
      </c>
      <c r="AG86" s="212" t="s">
        <v>156</v>
      </c>
      <c r="AH86" s="212" t="s">
        <v>170</v>
      </c>
      <c r="AI86" s="501"/>
      <c r="AJ86" s="212" t="s">
        <v>152</v>
      </c>
      <c r="AK86" s="212" t="s">
        <v>153</v>
      </c>
      <c r="AL86" s="212" t="s">
        <v>156</v>
      </c>
      <c r="AM86" s="212" t="s">
        <v>170</v>
      </c>
      <c r="AN86" s="501"/>
      <c r="AO86" s="212" t="s">
        <v>152</v>
      </c>
      <c r="AP86" s="212" t="s">
        <v>153</v>
      </c>
      <c r="AQ86" s="212" t="s">
        <v>156</v>
      </c>
      <c r="AR86" s="212" t="s">
        <v>170</v>
      </c>
      <c r="AS86" s="501"/>
      <c r="AT86" s="212" t="s">
        <v>152</v>
      </c>
      <c r="AU86" s="212" t="s">
        <v>153</v>
      </c>
      <c r="AV86" s="212" t="s">
        <v>156</v>
      </c>
      <c r="AW86" s="212" t="s">
        <v>170</v>
      </c>
      <c r="AX86" s="501"/>
    </row>
    <row r="87" spans="2:50" hidden="1" x14ac:dyDescent="0.2">
      <c r="B87" s="506" t="s">
        <v>141</v>
      </c>
      <c r="C87" s="211">
        <v>1</v>
      </c>
      <c r="D87" s="211" t="s">
        <v>428</v>
      </c>
      <c r="E87" s="211">
        <v>17</v>
      </c>
      <c r="F87" s="211">
        <v>2000</v>
      </c>
      <c r="G87" s="362">
        <f t="shared" ref="G87:G88" si="82">F87/E87</f>
        <v>117.64705882352941</v>
      </c>
      <c r="H87" s="526">
        <f>AVERAGE(G87:G101)</f>
        <v>87.66968325791855</v>
      </c>
      <c r="I87" s="172">
        <f t="shared" ref="I87:I89" si="83">IFERROR(AVERAGE(P87,U87,Z87,AE87,AJ87,AO87,AT87),"")</f>
        <v>17</v>
      </c>
      <c r="J87" s="172">
        <f t="shared" ref="J87:J89" si="84">IFERROR(AVERAGE(Q87,V87,AA87,AF87,AK87,AP87,AU87),"")</f>
        <v>1880.4048800545206</v>
      </c>
      <c r="K87" s="361">
        <f t="shared" ref="K87:K89" si="85">IFERROR(AVERAGE(R87,W87,AB87,AG87,AL87,AQ87,AV87),"")</f>
        <v>110.61205176791297</v>
      </c>
      <c r="L87" s="525">
        <f>IFERROR(AVERAGE(K87:K101),"-")</f>
        <v>82.353584157283066</v>
      </c>
      <c r="M87" s="172">
        <f>IFERROR(RANK(K87, K$87:K$101),"")</f>
        <v>1</v>
      </c>
      <c r="N87" s="501"/>
      <c r="O87" s="501"/>
      <c r="P87" s="359">
        <v>17</v>
      </c>
      <c r="Q87" s="360">
        <v>1892.608695652174</v>
      </c>
      <c r="R87" s="360">
        <f>IFERROR(Q87/P87,"")</f>
        <v>111.3299232736573</v>
      </c>
      <c r="S87" s="359">
        <f>IFERROR(RANK(R87, R$87:R$101),"")</f>
        <v>1</v>
      </c>
      <c r="T87" s="500">
        <f>AVERAGE(R87:R101)</f>
        <v>82.578423175290183</v>
      </c>
      <c r="U87" s="359">
        <v>17</v>
      </c>
      <c r="V87" s="360">
        <v>1880.8695652173915</v>
      </c>
      <c r="W87" s="360">
        <f>IFERROR(V87/U87,"")</f>
        <v>110.63938618925832</v>
      </c>
      <c r="X87" s="359">
        <f>IFERROR(RANK(W87, W$87:W$101),"")</f>
        <v>1</v>
      </c>
      <c r="Y87" s="500">
        <f>AVERAGE(W87:W101)</f>
        <v>82.369352296187074</v>
      </c>
      <c r="Z87" s="359">
        <v>17</v>
      </c>
      <c r="AA87" s="360">
        <v>1865.3333333333333</v>
      </c>
      <c r="AB87" s="360">
        <f>IFERROR(AA87/Z87,"")</f>
        <v>109.72549019607843</v>
      </c>
      <c r="AC87" s="359">
        <f>IFERROR(RANK(AB87, AB$87:AB$101),"")</f>
        <v>1</v>
      </c>
      <c r="AD87" s="500">
        <f>AVERAGE(AB87:AB101)</f>
        <v>82.040499775793904</v>
      </c>
      <c r="AE87" s="359">
        <v>17</v>
      </c>
      <c r="AF87" s="360">
        <v>1871.3513513513519</v>
      </c>
      <c r="AG87" s="360">
        <f>IFERROR(AF87/AE87,"")</f>
        <v>110.07949125596188</v>
      </c>
      <c r="AH87" s="359">
        <f>IFERROR(RANK(AG87, AG$87:AG$101),"")</f>
        <v>1</v>
      </c>
      <c r="AI87" s="500">
        <f>AVERAGE(AG87:AG101)</f>
        <v>82.089196177431489</v>
      </c>
      <c r="AJ87" s="359">
        <v>17</v>
      </c>
      <c r="AK87" s="360">
        <v>1867.317073170731</v>
      </c>
      <c r="AL87" s="360">
        <f>IFERROR(AK87/AJ87,"")</f>
        <v>109.84218077474888</v>
      </c>
      <c r="AM87" s="359">
        <f>IFERROR(RANK(AL87, AL$87:AL$101),"")</f>
        <v>1</v>
      </c>
      <c r="AN87" s="500">
        <f>AVERAGE(AL87:AL101)</f>
        <v>81.858960209859632</v>
      </c>
      <c r="AO87" s="359">
        <v>17</v>
      </c>
      <c r="AP87" s="360">
        <v>1878.823529411764</v>
      </c>
      <c r="AQ87" s="360">
        <f>IFERROR(AP87/AO87,"")</f>
        <v>110.51903114186847</v>
      </c>
      <c r="AR87" s="359">
        <f>IFERROR(RANK(AQ87, AQ$87:AQ$101),"")</f>
        <v>1</v>
      </c>
      <c r="AS87" s="500">
        <f>AVERAGE(AQ87:AQ101)</f>
        <v>82.328481088175607</v>
      </c>
      <c r="AT87" s="359">
        <v>17</v>
      </c>
      <c r="AU87" s="360">
        <v>1906.5306122448985</v>
      </c>
      <c r="AV87" s="360">
        <f>IFERROR(AU87/AT87,"")</f>
        <v>112.14885954381757</v>
      </c>
      <c r="AW87" s="359">
        <f>IFERROR(RANK(AV87, AV$87:AV$101),"")</f>
        <v>1</v>
      </c>
      <c r="AX87" s="500">
        <f>AVERAGE(AV87:AV101)</f>
        <v>83.210176378243617</v>
      </c>
    </row>
    <row r="88" spans="2:50" hidden="1" x14ac:dyDescent="0.2">
      <c r="B88" s="506"/>
      <c r="C88" s="211">
        <v>2</v>
      </c>
      <c r="D88" s="211" t="s">
        <v>429</v>
      </c>
      <c r="E88" s="211">
        <v>26</v>
      </c>
      <c r="F88" s="211">
        <v>1500</v>
      </c>
      <c r="G88" s="362">
        <f t="shared" si="82"/>
        <v>57.692307692307693</v>
      </c>
      <c r="H88" s="527"/>
      <c r="I88" s="172">
        <f t="shared" si="83"/>
        <v>26</v>
      </c>
      <c r="J88" s="172">
        <f t="shared" si="84"/>
        <v>1406.4730302129826</v>
      </c>
      <c r="K88" s="361">
        <f t="shared" si="85"/>
        <v>54.095116546653166</v>
      </c>
      <c r="L88" s="525"/>
      <c r="M88" s="172">
        <f t="shared" ref="M88:M101" si="86">IFERROR(RANK(K88, K$87:K$101),"")</f>
        <v>2</v>
      </c>
      <c r="N88" s="501"/>
      <c r="O88" s="501"/>
      <c r="P88" s="359">
        <v>26</v>
      </c>
      <c r="Q88" s="360">
        <v>1399.4999999999995</v>
      </c>
      <c r="R88" s="360">
        <f t="shared" ref="R88:R101" si="87">IFERROR(Q88/P88,"")</f>
        <v>53.826923076923059</v>
      </c>
      <c r="S88" s="359">
        <f t="shared" ref="S88:S101" si="88">IFERROR(RANK(R88, R$87:R$101),"")</f>
        <v>2</v>
      </c>
      <c r="T88" s="500"/>
      <c r="U88" s="359">
        <v>26</v>
      </c>
      <c r="V88" s="360">
        <v>1406.5822784810118</v>
      </c>
      <c r="W88" s="360">
        <f t="shared" ref="W88:W101" si="89">IFERROR(V88/U88,"")</f>
        <v>54.099318403115838</v>
      </c>
      <c r="X88" s="359">
        <f t="shared" ref="X88:X101" si="90">IFERROR(RANK(W88, W$87:W$101),"")</f>
        <v>2</v>
      </c>
      <c r="Y88" s="500"/>
      <c r="Z88" s="359">
        <v>26</v>
      </c>
      <c r="AA88" s="360">
        <v>1413.2432432432438</v>
      </c>
      <c r="AB88" s="360">
        <f t="shared" ref="AB88:AB101" si="91">IFERROR(AA88/Z88,"")</f>
        <v>54.355509355509376</v>
      </c>
      <c r="AC88" s="359">
        <f t="shared" ref="AC88:AC101" si="92">IFERROR(RANK(AB88, AB$87:AB$101),"")</f>
        <v>2</v>
      </c>
      <c r="AD88" s="500"/>
      <c r="AE88" s="359">
        <v>26</v>
      </c>
      <c r="AF88" s="360">
        <v>1406.5714285714289</v>
      </c>
      <c r="AG88" s="360">
        <f t="shared" ref="AG88:AG101" si="93">IFERROR(AF88/AE88,"")</f>
        <v>54.098901098901109</v>
      </c>
      <c r="AH88" s="359">
        <f t="shared" ref="AH88:AH101" si="94">IFERROR(RANK(AG88, AG$87:AG$101),"")</f>
        <v>2</v>
      </c>
      <c r="AI88" s="500"/>
      <c r="AJ88" s="359">
        <v>26</v>
      </c>
      <c r="AK88" s="360">
        <v>1400.76923076923</v>
      </c>
      <c r="AL88" s="360">
        <f t="shared" ref="AL88:AL101" si="95">IFERROR(AK88/AJ88,"")</f>
        <v>53.875739644970388</v>
      </c>
      <c r="AM88" s="359">
        <f t="shared" ref="AM88:AM101" si="96">IFERROR(RANK(AL88, AL$87:AL$101),"")</f>
        <v>2</v>
      </c>
      <c r="AN88" s="500"/>
      <c r="AO88" s="359">
        <v>26</v>
      </c>
      <c r="AP88" s="360">
        <v>1407.5862068965516</v>
      </c>
      <c r="AQ88" s="360">
        <f t="shared" ref="AQ88:AQ101" si="97">IFERROR(AP88/AO88,"")</f>
        <v>54.137931034482754</v>
      </c>
      <c r="AR88" s="359">
        <f t="shared" ref="AR88:AR101" si="98">IFERROR(RANK(AQ88, AQ$87:AQ$101),"")</f>
        <v>2</v>
      </c>
      <c r="AS88" s="500"/>
      <c r="AT88" s="359">
        <v>26</v>
      </c>
      <c r="AU88" s="360">
        <v>1411.0588235294115</v>
      </c>
      <c r="AV88" s="360">
        <f t="shared" ref="AV88:AV101" si="99">IFERROR(AU88/AT88,"")</f>
        <v>54.271493212669675</v>
      </c>
      <c r="AW88" s="359">
        <f t="shared" ref="AW88:AW101" si="100">IFERROR(RANK(AV88, AV$87:AV$101),"")</f>
        <v>2</v>
      </c>
      <c r="AX88" s="500"/>
    </row>
    <row r="89" spans="2:50" hidden="1" x14ac:dyDescent="0.2">
      <c r="B89" s="506"/>
      <c r="C89" s="211">
        <v>3</v>
      </c>
      <c r="D89" s="211"/>
      <c r="E89" s="211"/>
      <c r="F89" s="211"/>
      <c r="G89" s="211"/>
      <c r="H89" s="527"/>
      <c r="I89" s="172" t="str">
        <f t="shared" si="83"/>
        <v/>
      </c>
      <c r="J89" s="172" t="str">
        <f t="shared" si="84"/>
        <v/>
      </c>
      <c r="K89" s="361" t="str">
        <f t="shared" si="85"/>
        <v/>
      </c>
      <c r="L89" s="525"/>
      <c r="M89" s="172" t="str">
        <f t="shared" si="86"/>
        <v/>
      </c>
      <c r="N89" s="501"/>
      <c r="O89" s="501"/>
      <c r="P89" s="359"/>
      <c r="Q89" s="360"/>
      <c r="R89" s="360" t="str">
        <f t="shared" si="87"/>
        <v/>
      </c>
      <c r="S89" s="359" t="str">
        <f t="shared" si="88"/>
        <v/>
      </c>
      <c r="T89" s="500"/>
      <c r="U89" s="359"/>
      <c r="V89" s="360"/>
      <c r="W89" s="360" t="str">
        <f t="shared" si="89"/>
        <v/>
      </c>
      <c r="X89" s="359" t="str">
        <f t="shared" si="90"/>
        <v/>
      </c>
      <c r="Y89" s="500"/>
      <c r="Z89" s="359"/>
      <c r="AA89" s="360"/>
      <c r="AB89" s="360" t="str">
        <f t="shared" si="91"/>
        <v/>
      </c>
      <c r="AC89" s="359" t="str">
        <f t="shared" si="92"/>
        <v/>
      </c>
      <c r="AD89" s="500"/>
      <c r="AE89" s="359"/>
      <c r="AF89" s="360"/>
      <c r="AG89" s="360" t="str">
        <f t="shared" si="93"/>
        <v/>
      </c>
      <c r="AH89" s="359" t="str">
        <f t="shared" si="94"/>
        <v/>
      </c>
      <c r="AI89" s="500"/>
      <c r="AJ89" s="359"/>
      <c r="AK89" s="360"/>
      <c r="AL89" s="360" t="str">
        <f t="shared" si="95"/>
        <v/>
      </c>
      <c r="AM89" s="359" t="str">
        <f t="shared" si="96"/>
        <v/>
      </c>
      <c r="AN89" s="500"/>
      <c r="AO89" s="359"/>
      <c r="AP89" s="360"/>
      <c r="AQ89" s="360" t="str">
        <f t="shared" si="97"/>
        <v/>
      </c>
      <c r="AR89" s="359" t="str">
        <f t="shared" si="98"/>
        <v/>
      </c>
      <c r="AS89" s="500"/>
      <c r="AT89" s="359"/>
      <c r="AU89" s="360"/>
      <c r="AV89" s="360" t="str">
        <f t="shared" si="99"/>
        <v/>
      </c>
      <c r="AW89" s="359" t="str">
        <f t="shared" si="100"/>
        <v/>
      </c>
      <c r="AX89" s="500"/>
    </row>
    <row r="90" spans="2:50" hidden="1" x14ac:dyDescent="0.2">
      <c r="B90" s="506"/>
      <c r="C90" s="211">
        <v>4</v>
      </c>
      <c r="D90" s="211"/>
      <c r="E90" s="211"/>
      <c r="F90" s="211"/>
      <c r="G90" s="211"/>
      <c r="H90" s="527"/>
      <c r="I90" s="172" t="str">
        <f>IFERROR(AVERAGE(P90,U90,Z90,AE90,AJ90,AO90,AT90),"")</f>
        <v/>
      </c>
      <c r="J90" s="172" t="str">
        <f>IFERROR(AVERAGE(Q90,V90,AA90,AF90,AK90,AP90,AU90),"")</f>
        <v/>
      </c>
      <c r="K90" s="361" t="str">
        <f>IFERROR(AVERAGE(R90,W90,AB90,AG90,AL90,AQ90,AV90),"")</f>
        <v/>
      </c>
      <c r="L90" s="525"/>
      <c r="M90" s="172" t="str">
        <f t="shared" si="86"/>
        <v/>
      </c>
      <c r="N90" s="501"/>
      <c r="O90" s="501"/>
      <c r="P90" s="359"/>
      <c r="Q90" s="360"/>
      <c r="R90" s="360" t="str">
        <f t="shared" si="87"/>
        <v/>
      </c>
      <c r="S90" s="359" t="str">
        <f t="shared" si="88"/>
        <v/>
      </c>
      <c r="T90" s="500"/>
      <c r="U90" s="359"/>
      <c r="V90" s="360"/>
      <c r="W90" s="360" t="str">
        <f t="shared" si="89"/>
        <v/>
      </c>
      <c r="X90" s="359" t="str">
        <f t="shared" si="90"/>
        <v/>
      </c>
      <c r="Y90" s="500"/>
      <c r="Z90" s="359"/>
      <c r="AA90" s="360"/>
      <c r="AB90" s="360" t="str">
        <f t="shared" si="91"/>
        <v/>
      </c>
      <c r="AC90" s="359" t="str">
        <f t="shared" si="92"/>
        <v/>
      </c>
      <c r="AD90" s="500"/>
      <c r="AE90" s="359"/>
      <c r="AF90" s="360"/>
      <c r="AG90" s="360" t="str">
        <f t="shared" si="93"/>
        <v/>
      </c>
      <c r="AH90" s="359" t="str">
        <f t="shared" si="94"/>
        <v/>
      </c>
      <c r="AI90" s="500"/>
      <c r="AJ90" s="359"/>
      <c r="AK90" s="360"/>
      <c r="AL90" s="360" t="str">
        <f t="shared" si="95"/>
        <v/>
      </c>
      <c r="AM90" s="359" t="str">
        <f t="shared" si="96"/>
        <v/>
      </c>
      <c r="AN90" s="500"/>
      <c r="AO90" s="359"/>
      <c r="AP90" s="360"/>
      <c r="AQ90" s="360" t="str">
        <f t="shared" si="97"/>
        <v/>
      </c>
      <c r="AR90" s="359" t="str">
        <f t="shared" si="98"/>
        <v/>
      </c>
      <c r="AS90" s="500"/>
      <c r="AT90" s="359"/>
      <c r="AU90" s="360"/>
      <c r="AV90" s="360" t="str">
        <f t="shared" si="99"/>
        <v/>
      </c>
      <c r="AW90" s="359" t="str">
        <f t="shared" si="100"/>
        <v/>
      </c>
      <c r="AX90" s="500"/>
    </row>
    <row r="91" spans="2:50" hidden="1" x14ac:dyDescent="0.2">
      <c r="B91" s="506"/>
      <c r="C91" s="211">
        <v>5</v>
      </c>
      <c r="D91" s="211"/>
      <c r="E91" s="211"/>
      <c r="F91" s="211"/>
      <c r="G91" s="211"/>
      <c r="H91" s="527"/>
      <c r="I91" s="172" t="str">
        <f t="shared" ref="I91:I101" si="101">IFERROR(AVERAGE(P91,U91,Z91,AE91,AJ91,AO91,AT91),"")</f>
        <v/>
      </c>
      <c r="J91" s="172" t="str">
        <f t="shared" ref="J91:J101" si="102">IFERROR(AVERAGE(Q91,V91,AA91,AF91,AK91,AP91,AU91),"")</f>
        <v/>
      </c>
      <c r="K91" s="361" t="str">
        <f t="shared" ref="K91:K101" si="103">IFERROR(AVERAGE(R91,W91,AB91,AG91,AL91,AQ91,AV91),"")</f>
        <v/>
      </c>
      <c r="L91" s="525"/>
      <c r="M91" s="172" t="str">
        <f t="shared" si="86"/>
        <v/>
      </c>
      <c r="N91" s="501"/>
      <c r="O91" s="501"/>
      <c r="P91" s="359"/>
      <c r="Q91" s="360"/>
      <c r="R91" s="360" t="str">
        <f t="shared" si="87"/>
        <v/>
      </c>
      <c r="S91" s="359" t="str">
        <f t="shared" si="88"/>
        <v/>
      </c>
      <c r="T91" s="500"/>
      <c r="U91" s="359"/>
      <c r="V91" s="360"/>
      <c r="W91" s="360" t="str">
        <f t="shared" si="89"/>
        <v/>
      </c>
      <c r="X91" s="359" t="str">
        <f t="shared" si="90"/>
        <v/>
      </c>
      <c r="Y91" s="500"/>
      <c r="Z91" s="359"/>
      <c r="AA91" s="360"/>
      <c r="AB91" s="360" t="str">
        <f t="shared" si="91"/>
        <v/>
      </c>
      <c r="AC91" s="359" t="str">
        <f t="shared" si="92"/>
        <v/>
      </c>
      <c r="AD91" s="500"/>
      <c r="AE91" s="359"/>
      <c r="AF91" s="360"/>
      <c r="AG91" s="360" t="str">
        <f t="shared" si="93"/>
        <v/>
      </c>
      <c r="AH91" s="359" t="str">
        <f t="shared" si="94"/>
        <v/>
      </c>
      <c r="AI91" s="500"/>
      <c r="AJ91" s="359"/>
      <c r="AK91" s="360"/>
      <c r="AL91" s="360" t="str">
        <f t="shared" si="95"/>
        <v/>
      </c>
      <c r="AM91" s="359" t="str">
        <f t="shared" si="96"/>
        <v/>
      </c>
      <c r="AN91" s="500"/>
      <c r="AO91" s="359"/>
      <c r="AP91" s="360"/>
      <c r="AQ91" s="360" t="str">
        <f t="shared" si="97"/>
        <v/>
      </c>
      <c r="AR91" s="359" t="str">
        <f t="shared" si="98"/>
        <v/>
      </c>
      <c r="AS91" s="500"/>
      <c r="AT91" s="359"/>
      <c r="AU91" s="360"/>
      <c r="AV91" s="360" t="str">
        <f t="shared" si="99"/>
        <v/>
      </c>
      <c r="AW91" s="359" t="str">
        <f t="shared" si="100"/>
        <v/>
      </c>
      <c r="AX91" s="500"/>
    </row>
    <row r="92" spans="2:50" hidden="1" x14ac:dyDescent="0.2">
      <c r="B92" s="506"/>
      <c r="C92" s="211">
        <v>6</v>
      </c>
      <c r="D92" s="211"/>
      <c r="E92" s="211"/>
      <c r="F92" s="211"/>
      <c r="G92" s="211"/>
      <c r="H92" s="527"/>
      <c r="I92" s="172" t="str">
        <f t="shared" si="101"/>
        <v/>
      </c>
      <c r="J92" s="172" t="str">
        <f t="shared" si="102"/>
        <v/>
      </c>
      <c r="K92" s="361" t="str">
        <f t="shared" si="103"/>
        <v/>
      </c>
      <c r="L92" s="525"/>
      <c r="M92" s="172" t="str">
        <f t="shared" si="86"/>
        <v/>
      </c>
      <c r="N92" s="501"/>
      <c r="O92" s="501"/>
      <c r="P92" s="359"/>
      <c r="Q92" s="360"/>
      <c r="R92" s="360" t="str">
        <f t="shared" si="87"/>
        <v/>
      </c>
      <c r="S92" s="359" t="str">
        <f t="shared" si="88"/>
        <v/>
      </c>
      <c r="T92" s="500"/>
      <c r="U92" s="359"/>
      <c r="V92" s="360"/>
      <c r="W92" s="360" t="str">
        <f t="shared" si="89"/>
        <v/>
      </c>
      <c r="X92" s="359" t="str">
        <f t="shared" si="90"/>
        <v/>
      </c>
      <c r="Y92" s="500"/>
      <c r="Z92" s="359"/>
      <c r="AA92" s="360"/>
      <c r="AB92" s="360" t="str">
        <f t="shared" si="91"/>
        <v/>
      </c>
      <c r="AC92" s="359" t="str">
        <f t="shared" si="92"/>
        <v/>
      </c>
      <c r="AD92" s="500"/>
      <c r="AE92" s="359"/>
      <c r="AF92" s="360"/>
      <c r="AG92" s="360" t="str">
        <f t="shared" si="93"/>
        <v/>
      </c>
      <c r="AH92" s="359" t="str">
        <f t="shared" si="94"/>
        <v/>
      </c>
      <c r="AI92" s="500"/>
      <c r="AJ92" s="359"/>
      <c r="AK92" s="360"/>
      <c r="AL92" s="360" t="str">
        <f t="shared" si="95"/>
        <v/>
      </c>
      <c r="AM92" s="359" t="str">
        <f t="shared" si="96"/>
        <v/>
      </c>
      <c r="AN92" s="500"/>
      <c r="AO92" s="359"/>
      <c r="AP92" s="360"/>
      <c r="AQ92" s="360" t="str">
        <f t="shared" si="97"/>
        <v/>
      </c>
      <c r="AR92" s="359" t="str">
        <f t="shared" si="98"/>
        <v/>
      </c>
      <c r="AS92" s="500"/>
      <c r="AT92" s="359"/>
      <c r="AU92" s="360"/>
      <c r="AV92" s="360" t="str">
        <f t="shared" si="99"/>
        <v/>
      </c>
      <c r="AW92" s="359" t="str">
        <f t="shared" si="100"/>
        <v/>
      </c>
      <c r="AX92" s="500"/>
    </row>
    <row r="93" spans="2:50" hidden="1" x14ac:dyDescent="0.2">
      <c r="B93" s="506"/>
      <c r="C93" s="211">
        <v>7</v>
      </c>
      <c r="D93" s="211"/>
      <c r="E93" s="211"/>
      <c r="F93" s="211"/>
      <c r="G93" s="211"/>
      <c r="H93" s="527"/>
      <c r="I93" s="172" t="str">
        <f t="shared" si="101"/>
        <v/>
      </c>
      <c r="J93" s="172" t="str">
        <f t="shared" si="102"/>
        <v/>
      </c>
      <c r="K93" s="361" t="str">
        <f t="shared" si="103"/>
        <v/>
      </c>
      <c r="L93" s="525"/>
      <c r="M93" s="172" t="str">
        <f t="shared" si="86"/>
        <v/>
      </c>
      <c r="N93" s="501"/>
      <c r="O93" s="501"/>
      <c r="P93" s="359"/>
      <c r="Q93" s="360"/>
      <c r="R93" s="360" t="str">
        <f t="shared" si="87"/>
        <v/>
      </c>
      <c r="S93" s="359" t="str">
        <f t="shared" si="88"/>
        <v/>
      </c>
      <c r="T93" s="500"/>
      <c r="U93" s="359"/>
      <c r="V93" s="360"/>
      <c r="W93" s="360" t="str">
        <f t="shared" si="89"/>
        <v/>
      </c>
      <c r="X93" s="359" t="str">
        <f t="shared" si="90"/>
        <v/>
      </c>
      <c r="Y93" s="500"/>
      <c r="Z93" s="359"/>
      <c r="AA93" s="360"/>
      <c r="AB93" s="360" t="str">
        <f t="shared" si="91"/>
        <v/>
      </c>
      <c r="AC93" s="359" t="str">
        <f t="shared" si="92"/>
        <v/>
      </c>
      <c r="AD93" s="500"/>
      <c r="AE93" s="359"/>
      <c r="AF93" s="360"/>
      <c r="AG93" s="360" t="str">
        <f t="shared" si="93"/>
        <v/>
      </c>
      <c r="AH93" s="359" t="str">
        <f t="shared" si="94"/>
        <v/>
      </c>
      <c r="AI93" s="500"/>
      <c r="AJ93" s="359"/>
      <c r="AK93" s="360"/>
      <c r="AL93" s="360" t="str">
        <f t="shared" si="95"/>
        <v/>
      </c>
      <c r="AM93" s="359" t="str">
        <f t="shared" si="96"/>
        <v/>
      </c>
      <c r="AN93" s="500"/>
      <c r="AO93" s="359"/>
      <c r="AP93" s="360"/>
      <c r="AQ93" s="360" t="str">
        <f t="shared" si="97"/>
        <v/>
      </c>
      <c r="AR93" s="359" t="str">
        <f t="shared" si="98"/>
        <v/>
      </c>
      <c r="AS93" s="500"/>
      <c r="AT93" s="359"/>
      <c r="AU93" s="360"/>
      <c r="AV93" s="360" t="str">
        <f t="shared" si="99"/>
        <v/>
      </c>
      <c r="AW93" s="359" t="str">
        <f t="shared" si="100"/>
        <v/>
      </c>
      <c r="AX93" s="500"/>
    </row>
    <row r="94" spans="2:50" hidden="1" x14ac:dyDescent="0.2">
      <c r="B94" s="506"/>
      <c r="C94" s="211">
        <v>8</v>
      </c>
      <c r="D94" s="211"/>
      <c r="E94" s="211"/>
      <c r="F94" s="211"/>
      <c r="G94" s="211"/>
      <c r="H94" s="527"/>
      <c r="I94" s="172" t="str">
        <f t="shared" si="101"/>
        <v/>
      </c>
      <c r="J94" s="172" t="str">
        <f t="shared" si="102"/>
        <v/>
      </c>
      <c r="K94" s="361" t="str">
        <f t="shared" si="103"/>
        <v/>
      </c>
      <c r="L94" s="525"/>
      <c r="M94" s="172" t="str">
        <f t="shared" si="86"/>
        <v/>
      </c>
      <c r="N94" s="501"/>
      <c r="O94" s="501"/>
      <c r="P94" s="359"/>
      <c r="Q94" s="360"/>
      <c r="R94" s="360" t="str">
        <f t="shared" si="87"/>
        <v/>
      </c>
      <c r="S94" s="359" t="str">
        <f t="shared" si="88"/>
        <v/>
      </c>
      <c r="T94" s="500"/>
      <c r="U94" s="359"/>
      <c r="V94" s="360"/>
      <c r="W94" s="360" t="str">
        <f t="shared" si="89"/>
        <v/>
      </c>
      <c r="X94" s="359" t="str">
        <f t="shared" si="90"/>
        <v/>
      </c>
      <c r="Y94" s="500"/>
      <c r="Z94" s="359"/>
      <c r="AA94" s="360"/>
      <c r="AB94" s="360" t="str">
        <f t="shared" si="91"/>
        <v/>
      </c>
      <c r="AC94" s="359" t="str">
        <f t="shared" si="92"/>
        <v/>
      </c>
      <c r="AD94" s="500"/>
      <c r="AE94" s="359"/>
      <c r="AF94" s="360"/>
      <c r="AG94" s="360" t="str">
        <f t="shared" si="93"/>
        <v/>
      </c>
      <c r="AH94" s="359" t="str">
        <f t="shared" si="94"/>
        <v/>
      </c>
      <c r="AI94" s="500"/>
      <c r="AJ94" s="359"/>
      <c r="AK94" s="360"/>
      <c r="AL94" s="360" t="str">
        <f t="shared" si="95"/>
        <v/>
      </c>
      <c r="AM94" s="359" t="str">
        <f t="shared" si="96"/>
        <v/>
      </c>
      <c r="AN94" s="500"/>
      <c r="AO94" s="359"/>
      <c r="AP94" s="360"/>
      <c r="AQ94" s="360" t="str">
        <f t="shared" si="97"/>
        <v/>
      </c>
      <c r="AR94" s="359" t="str">
        <f t="shared" si="98"/>
        <v/>
      </c>
      <c r="AS94" s="500"/>
      <c r="AT94" s="359"/>
      <c r="AU94" s="360"/>
      <c r="AV94" s="360" t="str">
        <f t="shared" si="99"/>
        <v/>
      </c>
      <c r="AW94" s="359" t="str">
        <f t="shared" si="100"/>
        <v/>
      </c>
      <c r="AX94" s="500"/>
    </row>
    <row r="95" spans="2:50" hidden="1" x14ac:dyDescent="0.2">
      <c r="B95" s="506"/>
      <c r="C95" s="211">
        <v>9</v>
      </c>
      <c r="D95" s="211"/>
      <c r="E95" s="211"/>
      <c r="F95" s="211"/>
      <c r="G95" s="211"/>
      <c r="H95" s="527"/>
      <c r="I95" s="172" t="str">
        <f t="shared" si="101"/>
        <v/>
      </c>
      <c r="J95" s="172" t="str">
        <f t="shared" si="102"/>
        <v/>
      </c>
      <c r="K95" s="361" t="str">
        <f t="shared" si="103"/>
        <v/>
      </c>
      <c r="L95" s="525"/>
      <c r="M95" s="172" t="str">
        <f t="shared" si="86"/>
        <v/>
      </c>
      <c r="N95" s="501"/>
      <c r="O95" s="501"/>
      <c r="P95" s="359"/>
      <c r="Q95" s="360"/>
      <c r="R95" s="360" t="str">
        <f t="shared" si="87"/>
        <v/>
      </c>
      <c r="S95" s="359" t="str">
        <f t="shared" si="88"/>
        <v/>
      </c>
      <c r="T95" s="500"/>
      <c r="U95" s="359"/>
      <c r="V95" s="360"/>
      <c r="W95" s="360" t="str">
        <f t="shared" si="89"/>
        <v/>
      </c>
      <c r="X95" s="359" t="str">
        <f t="shared" si="90"/>
        <v/>
      </c>
      <c r="Y95" s="500"/>
      <c r="Z95" s="359"/>
      <c r="AA95" s="360"/>
      <c r="AB95" s="360" t="str">
        <f t="shared" si="91"/>
        <v/>
      </c>
      <c r="AC95" s="359" t="str">
        <f t="shared" si="92"/>
        <v/>
      </c>
      <c r="AD95" s="500"/>
      <c r="AE95" s="359"/>
      <c r="AF95" s="360"/>
      <c r="AG95" s="360" t="str">
        <f t="shared" si="93"/>
        <v/>
      </c>
      <c r="AH95" s="359" t="str">
        <f t="shared" si="94"/>
        <v/>
      </c>
      <c r="AI95" s="500"/>
      <c r="AJ95" s="359"/>
      <c r="AK95" s="360"/>
      <c r="AL95" s="360" t="str">
        <f t="shared" si="95"/>
        <v/>
      </c>
      <c r="AM95" s="359" t="str">
        <f t="shared" si="96"/>
        <v/>
      </c>
      <c r="AN95" s="500"/>
      <c r="AO95" s="359"/>
      <c r="AP95" s="360"/>
      <c r="AQ95" s="360" t="str">
        <f t="shared" si="97"/>
        <v/>
      </c>
      <c r="AR95" s="359" t="str">
        <f t="shared" si="98"/>
        <v/>
      </c>
      <c r="AS95" s="500"/>
      <c r="AT95" s="359"/>
      <c r="AU95" s="360"/>
      <c r="AV95" s="360" t="str">
        <f t="shared" si="99"/>
        <v/>
      </c>
      <c r="AW95" s="359" t="str">
        <f t="shared" si="100"/>
        <v/>
      </c>
      <c r="AX95" s="500"/>
    </row>
    <row r="96" spans="2:50" hidden="1" x14ac:dyDescent="0.2">
      <c r="B96" s="506"/>
      <c r="C96" s="211">
        <v>10</v>
      </c>
      <c r="D96" s="211"/>
      <c r="E96" s="211"/>
      <c r="F96" s="211"/>
      <c r="G96" s="211"/>
      <c r="H96" s="527"/>
      <c r="I96" s="172" t="str">
        <f t="shared" si="101"/>
        <v/>
      </c>
      <c r="J96" s="172" t="str">
        <f t="shared" si="102"/>
        <v/>
      </c>
      <c r="K96" s="361" t="str">
        <f t="shared" si="103"/>
        <v/>
      </c>
      <c r="L96" s="525"/>
      <c r="M96" s="172" t="str">
        <f t="shared" si="86"/>
        <v/>
      </c>
      <c r="N96" s="501"/>
      <c r="O96" s="501"/>
      <c r="P96" s="359"/>
      <c r="Q96" s="360"/>
      <c r="R96" s="360" t="str">
        <f t="shared" si="87"/>
        <v/>
      </c>
      <c r="S96" s="359" t="str">
        <f t="shared" si="88"/>
        <v/>
      </c>
      <c r="T96" s="500"/>
      <c r="U96" s="359"/>
      <c r="V96" s="360"/>
      <c r="W96" s="360" t="str">
        <f t="shared" si="89"/>
        <v/>
      </c>
      <c r="X96" s="359" t="str">
        <f t="shared" si="90"/>
        <v/>
      </c>
      <c r="Y96" s="500"/>
      <c r="Z96" s="359"/>
      <c r="AA96" s="360"/>
      <c r="AB96" s="360" t="str">
        <f t="shared" si="91"/>
        <v/>
      </c>
      <c r="AC96" s="359" t="str">
        <f t="shared" si="92"/>
        <v/>
      </c>
      <c r="AD96" s="500"/>
      <c r="AE96" s="359"/>
      <c r="AF96" s="360"/>
      <c r="AG96" s="360" t="str">
        <f t="shared" si="93"/>
        <v/>
      </c>
      <c r="AH96" s="359" t="str">
        <f t="shared" si="94"/>
        <v/>
      </c>
      <c r="AI96" s="500"/>
      <c r="AJ96" s="359"/>
      <c r="AK96" s="360"/>
      <c r="AL96" s="360" t="str">
        <f t="shared" si="95"/>
        <v/>
      </c>
      <c r="AM96" s="359" t="str">
        <f t="shared" si="96"/>
        <v/>
      </c>
      <c r="AN96" s="500"/>
      <c r="AO96" s="359"/>
      <c r="AP96" s="360"/>
      <c r="AQ96" s="360" t="str">
        <f t="shared" si="97"/>
        <v/>
      </c>
      <c r="AR96" s="359" t="str">
        <f t="shared" si="98"/>
        <v/>
      </c>
      <c r="AS96" s="500"/>
      <c r="AT96" s="359"/>
      <c r="AU96" s="360"/>
      <c r="AV96" s="360" t="str">
        <f t="shared" si="99"/>
        <v/>
      </c>
      <c r="AW96" s="359" t="str">
        <f t="shared" si="100"/>
        <v/>
      </c>
      <c r="AX96" s="500"/>
    </row>
    <row r="97" spans="2:50" hidden="1" x14ac:dyDescent="0.2">
      <c r="B97" s="506"/>
      <c r="C97" s="211">
        <v>11</v>
      </c>
      <c r="D97" s="211"/>
      <c r="E97" s="211"/>
      <c r="F97" s="211"/>
      <c r="G97" s="211"/>
      <c r="H97" s="527"/>
      <c r="I97" s="172" t="str">
        <f t="shared" si="101"/>
        <v/>
      </c>
      <c r="J97" s="172" t="str">
        <f t="shared" si="102"/>
        <v/>
      </c>
      <c r="K97" s="361" t="str">
        <f t="shared" si="103"/>
        <v/>
      </c>
      <c r="L97" s="525"/>
      <c r="M97" s="172" t="str">
        <f t="shared" si="86"/>
        <v/>
      </c>
      <c r="N97" s="501"/>
      <c r="O97" s="501"/>
      <c r="P97" s="359"/>
      <c r="Q97" s="360"/>
      <c r="R97" s="360" t="str">
        <f t="shared" si="87"/>
        <v/>
      </c>
      <c r="S97" s="359" t="str">
        <f t="shared" si="88"/>
        <v/>
      </c>
      <c r="T97" s="500"/>
      <c r="U97" s="359"/>
      <c r="V97" s="360"/>
      <c r="W97" s="360" t="str">
        <f t="shared" si="89"/>
        <v/>
      </c>
      <c r="X97" s="359" t="str">
        <f t="shared" si="90"/>
        <v/>
      </c>
      <c r="Y97" s="500"/>
      <c r="Z97" s="359"/>
      <c r="AA97" s="360"/>
      <c r="AB97" s="360" t="str">
        <f t="shared" si="91"/>
        <v/>
      </c>
      <c r="AC97" s="359" t="str">
        <f t="shared" si="92"/>
        <v/>
      </c>
      <c r="AD97" s="500"/>
      <c r="AE97" s="359"/>
      <c r="AF97" s="360"/>
      <c r="AG97" s="360" t="str">
        <f t="shared" si="93"/>
        <v/>
      </c>
      <c r="AH97" s="359" t="str">
        <f t="shared" si="94"/>
        <v/>
      </c>
      <c r="AI97" s="500"/>
      <c r="AJ97" s="359"/>
      <c r="AK97" s="360"/>
      <c r="AL97" s="360" t="str">
        <f t="shared" si="95"/>
        <v/>
      </c>
      <c r="AM97" s="359" t="str">
        <f t="shared" si="96"/>
        <v/>
      </c>
      <c r="AN97" s="500"/>
      <c r="AO97" s="359"/>
      <c r="AP97" s="360"/>
      <c r="AQ97" s="360" t="str">
        <f t="shared" si="97"/>
        <v/>
      </c>
      <c r="AR97" s="359" t="str">
        <f t="shared" si="98"/>
        <v/>
      </c>
      <c r="AS97" s="500"/>
      <c r="AT97" s="359"/>
      <c r="AU97" s="360"/>
      <c r="AV97" s="360" t="str">
        <f t="shared" si="99"/>
        <v/>
      </c>
      <c r="AW97" s="359" t="str">
        <f t="shared" si="100"/>
        <v/>
      </c>
      <c r="AX97" s="500"/>
    </row>
    <row r="98" spans="2:50" hidden="1" x14ac:dyDescent="0.2">
      <c r="B98" s="506"/>
      <c r="C98" s="211">
        <v>12</v>
      </c>
      <c r="D98" s="211"/>
      <c r="E98" s="211"/>
      <c r="F98" s="211"/>
      <c r="G98" s="211"/>
      <c r="H98" s="527"/>
      <c r="I98" s="172" t="str">
        <f t="shared" si="101"/>
        <v/>
      </c>
      <c r="J98" s="172" t="str">
        <f t="shared" si="102"/>
        <v/>
      </c>
      <c r="K98" s="361" t="str">
        <f t="shared" si="103"/>
        <v/>
      </c>
      <c r="L98" s="525"/>
      <c r="M98" s="172" t="str">
        <f t="shared" si="86"/>
        <v/>
      </c>
      <c r="N98" s="501"/>
      <c r="O98" s="501"/>
      <c r="P98" s="359"/>
      <c r="Q98" s="360"/>
      <c r="R98" s="360" t="str">
        <f t="shared" si="87"/>
        <v/>
      </c>
      <c r="S98" s="359" t="str">
        <f t="shared" si="88"/>
        <v/>
      </c>
      <c r="T98" s="500"/>
      <c r="U98" s="359"/>
      <c r="V98" s="360"/>
      <c r="W98" s="360" t="str">
        <f t="shared" si="89"/>
        <v/>
      </c>
      <c r="X98" s="359" t="str">
        <f t="shared" si="90"/>
        <v/>
      </c>
      <c r="Y98" s="500"/>
      <c r="Z98" s="359"/>
      <c r="AA98" s="360"/>
      <c r="AB98" s="360" t="str">
        <f t="shared" si="91"/>
        <v/>
      </c>
      <c r="AC98" s="359" t="str">
        <f t="shared" si="92"/>
        <v/>
      </c>
      <c r="AD98" s="500"/>
      <c r="AE98" s="359"/>
      <c r="AF98" s="360"/>
      <c r="AG98" s="360" t="str">
        <f t="shared" si="93"/>
        <v/>
      </c>
      <c r="AH98" s="359" t="str">
        <f t="shared" si="94"/>
        <v/>
      </c>
      <c r="AI98" s="500"/>
      <c r="AJ98" s="359"/>
      <c r="AK98" s="360"/>
      <c r="AL98" s="360" t="str">
        <f t="shared" si="95"/>
        <v/>
      </c>
      <c r="AM98" s="359" t="str">
        <f t="shared" si="96"/>
        <v/>
      </c>
      <c r="AN98" s="500"/>
      <c r="AO98" s="359"/>
      <c r="AP98" s="360"/>
      <c r="AQ98" s="360" t="str">
        <f t="shared" si="97"/>
        <v/>
      </c>
      <c r="AR98" s="359" t="str">
        <f t="shared" si="98"/>
        <v/>
      </c>
      <c r="AS98" s="500"/>
      <c r="AT98" s="359"/>
      <c r="AU98" s="360"/>
      <c r="AV98" s="360" t="str">
        <f t="shared" si="99"/>
        <v/>
      </c>
      <c r="AW98" s="359" t="str">
        <f t="shared" si="100"/>
        <v/>
      </c>
      <c r="AX98" s="500"/>
    </row>
    <row r="99" spans="2:50" hidden="1" x14ac:dyDescent="0.2">
      <c r="B99" s="506"/>
      <c r="C99" s="211">
        <v>13</v>
      </c>
      <c r="D99" s="211"/>
      <c r="E99" s="211"/>
      <c r="F99" s="211"/>
      <c r="G99" s="211"/>
      <c r="H99" s="527"/>
      <c r="I99" s="172" t="str">
        <f t="shared" si="101"/>
        <v/>
      </c>
      <c r="J99" s="172" t="str">
        <f t="shared" si="102"/>
        <v/>
      </c>
      <c r="K99" s="361" t="str">
        <f t="shared" si="103"/>
        <v/>
      </c>
      <c r="L99" s="525"/>
      <c r="M99" s="172" t="str">
        <f t="shared" si="86"/>
        <v/>
      </c>
      <c r="N99" s="501"/>
      <c r="O99" s="501"/>
      <c r="P99" s="359"/>
      <c r="Q99" s="360"/>
      <c r="R99" s="360" t="str">
        <f t="shared" si="87"/>
        <v/>
      </c>
      <c r="S99" s="359" t="str">
        <f t="shared" si="88"/>
        <v/>
      </c>
      <c r="T99" s="500"/>
      <c r="U99" s="359"/>
      <c r="V99" s="360"/>
      <c r="W99" s="360" t="str">
        <f t="shared" si="89"/>
        <v/>
      </c>
      <c r="X99" s="359" t="str">
        <f t="shared" si="90"/>
        <v/>
      </c>
      <c r="Y99" s="500"/>
      <c r="Z99" s="359"/>
      <c r="AA99" s="360"/>
      <c r="AB99" s="360" t="str">
        <f t="shared" si="91"/>
        <v/>
      </c>
      <c r="AC99" s="359" t="str">
        <f t="shared" si="92"/>
        <v/>
      </c>
      <c r="AD99" s="500"/>
      <c r="AE99" s="359"/>
      <c r="AF99" s="360"/>
      <c r="AG99" s="360" t="str">
        <f t="shared" si="93"/>
        <v/>
      </c>
      <c r="AH99" s="359" t="str">
        <f t="shared" si="94"/>
        <v/>
      </c>
      <c r="AI99" s="500"/>
      <c r="AJ99" s="359"/>
      <c r="AK99" s="360"/>
      <c r="AL99" s="360" t="str">
        <f t="shared" si="95"/>
        <v/>
      </c>
      <c r="AM99" s="359" t="str">
        <f t="shared" si="96"/>
        <v/>
      </c>
      <c r="AN99" s="500"/>
      <c r="AO99" s="359"/>
      <c r="AP99" s="360"/>
      <c r="AQ99" s="360" t="str">
        <f t="shared" si="97"/>
        <v/>
      </c>
      <c r="AR99" s="359" t="str">
        <f t="shared" si="98"/>
        <v/>
      </c>
      <c r="AS99" s="500"/>
      <c r="AT99" s="359"/>
      <c r="AU99" s="360"/>
      <c r="AV99" s="360" t="str">
        <f t="shared" si="99"/>
        <v/>
      </c>
      <c r="AW99" s="359" t="str">
        <f t="shared" si="100"/>
        <v/>
      </c>
      <c r="AX99" s="500"/>
    </row>
    <row r="100" spans="2:50" hidden="1" x14ac:dyDescent="0.2">
      <c r="B100" s="506"/>
      <c r="C100" s="211">
        <v>14</v>
      </c>
      <c r="D100" s="211"/>
      <c r="E100" s="211"/>
      <c r="F100" s="211"/>
      <c r="G100" s="211"/>
      <c r="H100" s="527"/>
      <c r="I100" s="172" t="str">
        <f t="shared" si="101"/>
        <v/>
      </c>
      <c r="J100" s="172" t="str">
        <f t="shared" si="102"/>
        <v/>
      </c>
      <c r="K100" s="361" t="str">
        <f t="shared" si="103"/>
        <v/>
      </c>
      <c r="L100" s="525"/>
      <c r="M100" s="172" t="str">
        <f t="shared" si="86"/>
        <v/>
      </c>
      <c r="N100" s="501"/>
      <c r="O100" s="501"/>
      <c r="P100" s="359"/>
      <c r="Q100" s="360"/>
      <c r="R100" s="360" t="str">
        <f t="shared" si="87"/>
        <v/>
      </c>
      <c r="S100" s="359" t="str">
        <f t="shared" si="88"/>
        <v/>
      </c>
      <c r="T100" s="500"/>
      <c r="U100" s="359"/>
      <c r="V100" s="360"/>
      <c r="W100" s="360" t="str">
        <f t="shared" si="89"/>
        <v/>
      </c>
      <c r="X100" s="359" t="str">
        <f t="shared" si="90"/>
        <v/>
      </c>
      <c r="Y100" s="500"/>
      <c r="Z100" s="359"/>
      <c r="AA100" s="360"/>
      <c r="AB100" s="360" t="str">
        <f t="shared" si="91"/>
        <v/>
      </c>
      <c r="AC100" s="359" t="str">
        <f t="shared" si="92"/>
        <v/>
      </c>
      <c r="AD100" s="500"/>
      <c r="AE100" s="359"/>
      <c r="AF100" s="360"/>
      <c r="AG100" s="360" t="str">
        <f t="shared" si="93"/>
        <v/>
      </c>
      <c r="AH100" s="359" t="str">
        <f t="shared" si="94"/>
        <v/>
      </c>
      <c r="AI100" s="500"/>
      <c r="AJ100" s="359"/>
      <c r="AK100" s="360"/>
      <c r="AL100" s="360" t="str">
        <f t="shared" si="95"/>
        <v/>
      </c>
      <c r="AM100" s="359" t="str">
        <f t="shared" si="96"/>
        <v/>
      </c>
      <c r="AN100" s="500"/>
      <c r="AO100" s="359"/>
      <c r="AP100" s="360"/>
      <c r="AQ100" s="360" t="str">
        <f t="shared" si="97"/>
        <v/>
      </c>
      <c r="AR100" s="359" t="str">
        <f t="shared" si="98"/>
        <v/>
      </c>
      <c r="AS100" s="500"/>
      <c r="AT100" s="359"/>
      <c r="AU100" s="360"/>
      <c r="AV100" s="360" t="str">
        <f t="shared" si="99"/>
        <v/>
      </c>
      <c r="AW100" s="359" t="str">
        <f t="shared" si="100"/>
        <v/>
      </c>
      <c r="AX100" s="500"/>
    </row>
    <row r="101" spans="2:50" hidden="1" x14ac:dyDescent="0.2">
      <c r="B101" s="506"/>
      <c r="C101" s="211">
        <v>15</v>
      </c>
      <c r="D101" s="211"/>
      <c r="E101" s="211"/>
      <c r="F101" s="211"/>
      <c r="G101" s="211"/>
      <c r="H101" s="528"/>
      <c r="I101" s="172" t="str">
        <f t="shared" si="101"/>
        <v/>
      </c>
      <c r="J101" s="172" t="str">
        <f t="shared" si="102"/>
        <v/>
      </c>
      <c r="K101" s="361" t="str">
        <f t="shared" si="103"/>
        <v/>
      </c>
      <c r="L101" s="525"/>
      <c r="M101" s="172" t="str">
        <f t="shared" si="86"/>
        <v/>
      </c>
      <c r="N101" s="501"/>
      <c r="O101" s="501"/>
      <c r="P101" s="359"/>
      <c r="Q101" s="360"/>
      <c r="R101" s="360" t="str">
        <f t="shared" si="87"/>
        <v/>
      </c>
      <c r="S101" s="359" t="str">
        <f t="shared" si="88"/>
        <v/>
      </c>
      <c r="T101" s="500"/>
      <c r="U101" s="359"/>
      <c r="V101" s="360"/>
      <c r="W101" s="360" t="str">
        <f t="shared" si="89"/>
        <v/>
      </c>
      <c r="X101" s="359" t="str">
        <f t="shared" si="90"/>
        <v/>
      </c>
      <c r="Y101" s="500"/>
      <c r="Z101" s="359"/>
      <c r="AA101" s="360"/>
      <c r="AB101" s="360" t="str">
        <f t="shared" si="91"/>
        <v/>
      </c>
      <c r="AC101" s="359" t="str">
        <f t="shared" si="92"/>
        <v/>
      </c>
      <c r="AD101" s="500"/>
      <c r="AE101" s="359"/>
      <c r="AF101" s="360"/>
      <c r="AG101" s="360" t="str">
        <f t="shared" si="93"/>
        <v/>
      </c>
      <c r="AH101" s="359" t="str">
        <f t="shared" si="94"/>
        <v/>
      </c>
      <c r="AI101" s="500"/>
      <c r="AJ101" s="359"/>
      <c r="AK101" s="360"/>
      <c r="AL101" s="360" t="str">
        <f t="shared" si="95"/>
        <v/>
      </c>
      <c r="AM101" s="359" t="str">
        <f t="shared" si="96"/>
        <v/>
      </c>
      <c r="AN101" s="500"/>
      <c r="AO101" s="359"/>
      <c r="AP101" s="360"/>
      <c r="AQ101" s="360" t="str">
        <f t="shared" si="97"/>
        <v/>
      </c>
      <c r="AR101" s="359" t="str">
        <f t="shared" si="98"/>
        <v/>
      </c>
      <c r="AS101" s="500"/>
      <c r="AT101" s="359"/>
      <c r="AU101" s="360"/>
      <c r="AV101" s="360" t="str">
        <f t="shared" si="99"/>
        <v/>
      </c>
      <c r="AW101" s="359" t="str">
        <f t="shared" si="100"/>
        <v/>
      </c>
      <c r="AX101" s="500"/>
    </row>
    <row r="102" spans="2:50" ht="15.75" hidden="1" x14ac:dyDescent="0.2">
      <c r="B102" s="510" t="s">
        <v>169</v>
      </c>
      <c r="C102" s="511"/>
      <c r="D102" s="511"/>
      <c r="E102" s="511"/>
      <c r="F102" s="511"/>
      <c r="G102" s="511"/>
      <c r="H102" s="512"/>
      <c r="I102" s="207"/>
      <c r="J102" s="207"/>
      <c r="K102" s="207"/>
      <c r="L102" s="207"/>
      <c r="M102" s="207"/>
      <c r="N102" s="501" t="s">
        <v>161</v>
      </c>
      <c r="O102" s="514" t="s">
        <v>106</v>
      </c>
      <c r="P102" s="516">
        <f>AT82+1</f>
        <v>45902</v>
      </c>
      <c r="Q102" s="506"/>
      <c r="R102" s="506"/>
      <c r="S102" s="506"/>
      <c r="T102" s="506"/>
      <c r="U102" s="516">
        <f>P102+1</f>
        <v>45903</v>
      </c>
      <c r="V102" s="506"/>
      <c r="W102" s="506"/>
      <c r="X102" s="506"/>
      <c r="Y102" s="506"/>
      <c r="Z102" s="516">
        <f>U102+1</f>
        <v>45904</v>
      </c>
      <c r="AA102" s="506"/>
      <c r="AB102" s="506"/>
      <c r="AC102" s="506"/>
      <c r="AD102" s="506"/>
      <c r="AE102" s="516">
        <f>Z102+1</f>
        <v>45905</v>
      </c>
      <c r="AF102" s="506"/>
      <c r="AG102" s="506"/>
      <c r="AH102" s="506"/>
      <c r="AI102" s="506"/>
      <c r="AJ102" s="516">
        <f>AE102+1</f>
        <v>45906</v>
      </c>
      <c r="AK102" s="506"/>
      <c r="AL102" s="506"/>
      <c r="AM102" s="506"/>
      <c r="AN102" s="506"/>
      <c r="AO102" s="516">
        <f>AJ102+1</f>
        <v>45907</v>
      </c>
      <c r="AP102" s="506"/>
      <c r="AQ102" s="506"/>
      <c r="AR102" s="506"/>
      <c r="AS102" s="506"/>
      <c r="AT102" s="516">
        <f>AO102+1</f>
        <v>45908</v>
      </c>
      <c r="AU102" s="506"/>
      <c r="AV102" s="506"/>
      <c r="AW102" s="506"/>
      <c r="AX102" s="506"/>
    </row>
    <row r="103" spans="2:50" ht="15.75" hidden="1" x14ac:dyDescent="0.2">
      <c r="B103" s="513"/>
      <c r="C103" s="513"/>
      <c r="D103" s="513"/>
      <c r="E103" s="513"/>
      <c r="F103" s="513"/>
      <c r="G103" s="513"/>
      <c r="H103" s="513"/>
      <c r="I103" s="207"/>
      <c r="J103" s="207"/>
      <c r="K103" s="207"/>
      <c r="L103" s="207"/>
      <c r="M103" s="207"/>
      <c r="N103" s="501"/>
      <c r="O103" s="515"/>
      <c r="P103" s="516" t="s">
        <v>120</v>
      </c>
      <c r="Q103" s="506"/>
      <c r="R103" s="506"/>
      <c r="S103" s="506"/>
      <c r="T103" s="506"/>
      <c r="U103" s="516" t="s">
        <v>114</v>
      </c>
      <c r="V103" s="506"/>
      <c r="W103" s="506"/>
      <c r="X103" s="506"/>
      <c r="Y103" s="506"/>
      <c r="Z103" s="516" t="s">
        <v>115</v>
      </c>
      <c r="AA103" s="506"/>
      <c r="AB103" s="506"/>
      <c r="AC103" s="506"/>
      <c r="AD103" s="506"/>
      <c r="AE103" s="516" t="s">
        <v>116</v>
      </c>
      <c r="AF103" s="506"/>
      <c r="AG103" s="506"/>
      <c r="AH103" s="506"/>
      <c r="AI103" s="506"/>
      <c r="AJ103" s="516" t="s">
        <v>117</v>
      </c>
      <c r="AK103" s="506"/>
      <c r="AL103" s="506"/>
      <c r="AM103" s="506"/>
      <c r="AN103" s="506"/>
      <c r="AO103" s="516" t="s">
        <v>118</v>
      </c>
      <c r="AP103" s="506"/>
      <c r="AQ103" s="506"/>
      <c r="AR103" s="506"/>
      <c r="AS103" s="506"/>
      <c r="AT103" s="516" t="s">
        <v>119</v>
      </c>
      <c r="AU103" s="506"/>
      <c r="AV103" s="506"/>
      <c r="AW103" s="506"/>
      <c r="AX103" s="506"/>
    </row>
    <row r="104" spans="2:50" hidden="1" x14ac:dyDescent="0.2">
      <c r="B104" s="501" t="s">
        <v>157</v>
      </c>
      <c r="C104" s="501" t="s">
        <v>149</v>
      </c>
      <c r="D104" s="501"/>
      <c r="E104" s="501" t="s">
        <v>151</v>
      </c>
      <c r="F104" s="501"/>
      <c r="G104" s="501"/>
      <c r="H104" s="502" t="s">
        <v>158</v>
      </c>
      <c r="I104" s="505" t="s">
        <v>227</v>
      </c>
      <c r="J104" s="505"/>
      <c r="K104" s="505"/>
      <c r="L104" s="505" t="s">
        <v>158</v>
      </c>
      <c r="M104" s="505" t="s">
        <v>170</v>
      </c>
      <c r="N104" s="501"/>
      <c r="O104" s="501" t="s">
        <v>160</v>
      </c>
      <c r="P104" s="497" t="s">
        <v>154</v>
      </c>
      <c r="Q104" s="498"/>
      <c r="R104" s="498"/>
      <c r="S104" s="499"/>
      <c r="T104" s="501" t="s">
        <v>158</v>
      </c>
      <c r="U104" s="497" t="s">
        <v>154</v>
      </c>
      <c r="V104" s="498"/>
      <c r="W104" s="498"/>
      <c r="X104" s="499"/>
      <c r="Y104" s="501" t="s">
        <v>158</v>
      </c>
      <c r="Z104" s="497" t="s">
        <v>154</v>
      </c>
      <c r="AA104" s="498"/>
      <c r="AB104" s="498"/>
      <c r="AC104" s="499"/>
      <c r="AD104" s="501" t="s">
        <v>158</v>
      </c>
      <c r="AE104" s="497" t="s">
        <v>154</v>
      </c>
      <c r="AF104" s="498"/>
      <c r="AG104" s="498"/>
      <c r="AH104" s="499"/>
      <c r="AI104" s="501" t="s">
        <v>158</v>
      </c>
      <c r="AJ104" s="497" t="s">
        <v>154</v>
      </c>
      <c r="AK104" s="498"/>
      <c r="AL104" s="498"/>
      <c r="AM104" s="499"/>
      <c r="AN104" s="501" t="s">
        <v>158</v>
      </c>
      <c r="AO104" s="497" t="s">
        <v>154</v>
      </c>
      <c r="AP104" s="498"/>
      <c r="AQ104" s="498"/>
      <c r="AR104" s="499"/>
      <c r="AS104" s="501" t="s">
        <v>158</v>
      </c>
      <c r="AT104" s="497" t="s">
        <v>154</v>
      </c>
      <c r="AU104" s="498"/>
      <c r="AV104" s="498"/>
      <c r="AW104" s="499"/>
      <c r="AX104" s="501" t="s">
        <v>158</v>
      </c>
    </row>
    <row r="105" spans="2:50" hidden="1" x14ac:dyDescent="0.2">
      <c r="B105" s="501"/>
      <c r="C105" s="501"/>
      <c r="D105" s="501"/>
      <c r="E105" s="501" t="s">
        <v>150</v>
      </c>
      <c r="F105" s="501"/>
      <c r="G105" s="501"/>
      <c r="H105" s="503"/>
      <c r="I105" s="505" t="s">
        <v>150</v>
      </c>
      <c r="J105" s="505"/>
      <c r="K105" s="505"/>
      <c r="L105" s="505"/>
      <c r="M105" s="505"/>
      <c r="N105" s="501"/>
      <c r="O105" s="501"/>
      <c r="P105" s="497" t="s">
        <v>155</v>
      </c>
      <c r="Q105" s="498"/>
      <c r="R105" s="498"/>
      <c r="S105" s="499"/>
      <c r="T105" s="501"/>
      <c r="U105" s="497" t="s">
        <v>155</v>
      </c>
      <c r="V105" s="498"/>
      <c r="W105" s="498"/>
      <c r="X105" s="499"/>
      <c r="Y105" s="501"/>
      <c r="Z105" s="497" t="s">
        <v>155</v>
      </c>
      <c r="AA105" s="498"/>
      <c r="AB105" s="498"/>
      <c r="AC105" s="499"/>
      <c r="AD105" s="501"/>
      <c r="AE105" s="497" t="s">
        <v>155</v>
      </c>
      <c r="AF105" s="498"/>
      <c r="AG105" s="498"/>
      <c r="AH105" s="499"/>
      <c r="AI105" s="501"/>
      <c r="AJ105" s="497" t="s">
        <v>155</v>
      </c>
      <c r="AK105" s="498"/>
      <c r="AL105" s="498"/>
      <c r="AM105" s="499"/>
      <c r="AN105" s="501"/>
      <c r="AO105" s="497" t="s">
        <v>155</v>
      </c>
      <c r="AP105" s="498"/>
      <c r="AQ105" s="498"/>
      <c r="AR105" s="499"/>
      <c r="AS105" s="501"/>
      <c r="AT105" s="497" t="s">
        <v>155</v>
      </c>
      <c r="AU105" s="498"/>
      <c r="AV105" s="498"/>
      <c r="AW105" s="499"/>
      <c r="AX105" s="501"/>
    </row>
    <row r="106" spans="2:50" hidden="1" x14ac:dyDescent="0.2">
      <c r="B106" s="501"/>
      <c r="C106" s="501"/>
      <c r="D106" s="501"/>
      <c r="E106" s="367" t="s">
        <v>152</v>
      </c>
      <c r="F106" s="367" t="s">
        <v>153</v>
      </c>
      <c r="G106" s="367" t="s">
        <v>156</v>
      </c>
      <c r="H106" s="504"/>
      <c r="I106" s="368" t="s">
        <v>152</v>
      </c>
      <c r="J106" s="368" t="s">
        <v>153</v>
      </c>
      <c r="K106" s="368" t="s">
        <v>156</v>
      </c>
      <c r="L106" s="505"/>
      <c r="M106" s="505"/>
      <c r="N106" s="501"/>
      <c r="O106" s="501"/>
      <c r="P106" s="367" t="s">
        <v>152</v>
      </c>
      <c r="Q106" s="367" t="s">
        <v>153</v>
      </c>
      <c r="R106" s="367" t="s">
        <v>156</v>
      </c>
      <c r="S106" s="367" t="s">
        <v>170</v>
      </c>
      <c r="T106" s="501"/>
      <c r="U106" s="367" t="s">
        <v>152</v>
      </c>
      <c r="V106" s="367" t="s">
        <v>153</v>
      </c>
      <c r="W106" s="367" t="s">
        <v>156</v>
      </c>
      <c r="X106" s="367" t="s">
        <v>170</v>
      </c>
      <c r="Y106" s="501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01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01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01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01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01"/>
    </row>
    <row r="107" spans="2:50" hidden="1" x14ac:dyDescent="0.2">
      <c r="B107" s="506" t="s">
        <v>141</v>
      </c>
      <c r="C107" s="369">
        <v>1</v>
      </c>
      <c r="D107" s="369" t="s">
        <v>428</v>
      </c>
      <c r="E107" s="369">
        <v>17</v>
      </c>
      <c r="F107" s="369">
        <v>2000</v>
      </c>
      <c r="G107" s="370">
        <f t="shared" ref="G107:G108" si="104">F107/E107</f>
        <v>117.64705882352941</v>
      </c>
      <c r="H107" s="526">
        <f>AVERAGE(G107:G121)</f>
        <v>87.66968325791855</v>
      </c>
      <c r="I107" s="172">
        <f t="shared" ref="I107:I109" si="105">IFERROR(AVERAGE(P107,U107,Z107,AE107,AJ107,AO107,AT107),"")</f>
        <v>17</v>
      </c>
      <c r="J107" s="172">
        <f t="shared" ref="J107:J109" si="106">IFERROR(AVERAGE(Q107,V107,AA107,AF107,AK107,AP107,AU107),"")</f>
        <v>1888.9093199140164</v>
      </c>
      <c r="K107" s="371">
        <f t="shared" ref="K107:K109" si="107">IFERROR(AVERAGE(R107,W107,AB107,AG107,AL107,AQ107,AV107),"")</f>
        <v>111.11231293611861</v>
      </c>
      <c r="L107" s="525">
        <f>IFERROR(AVERAGE(K107:K121),"-")</f>
        <v>82.758570036273085</v>
      </c>
      <c r="M107" s="172">
        <f>IFERROR(RANK(K107, K$107:K$121),"")</f>
        <v>1</v>
      </c>
      <c r="N107" s="501"/>
      <c r="O107" s="501"/>
      <c r="P107" s="369">
        <v>17</v>
      </c>
      <c r="Q107" s="370">
        <v>1894.4680851063833</v>
      </c>
      <c r="R107" s="370">
        <f>IFERROR(Q107/P107,"")</f>
        <v>111.4392991239049</v>
      </c>
      <c r="S107" s="369">
        <f>IFERROR(RANK(R107, R$107:R$121),"")</f>
        <v>1</v>
      </c>
      <c r="T107" s="500">
        <f>AVERAGE(R107:R121)</f>
        <v>82.798520058544469</v>
      </c>
      <c r="U107" s="369">
        <v>17</v>
      </c>
      <c r="V107" s="370">
        <v>1873.1999999999994</v>
      </c>
      <c r="W107" s="370">
        <f>IFERROR(V107/U107,"")</f>
        <v>110.1882352941176</v>
      </c>
      <c r="X107" s="369">
        <f>IFERROR(RANK(W107, W$107:W$121),"")</f>
        <v>1</v>
      </c>
      <c r="Y107" s="500">
        <f>AVERAGE(W107:W121)</f>
        <v>82.421284151440489</v>
      </c>
      <c r="Z107" s="369">
        <v>17</v>
      </c>
      <c r="AA107" s="370">
        <v>1900.8510638297876</v>
      </c>
      <c r="AB107" s="370">
        <f>IFERROR(AA107/Z107,"")</f>
        <v>111.81476846057573</v>
      </c>
      <c r="AC107" s="369">
        <f>IFERROR(RANK(AB107, AB$107:AB$121),"")</f>
        <v>1</v>
      </c>
      <c r="AD107" s="500">
        <f>AVERAGE(AB107:AB121)</f>
        <v>83.093896348306828</v>
      </c>
      <c r="AE107" s="369">
        <v>17</v>
      </c>
      <c r="AF107" s="370">
        <v>1881.0810810810819</v>
      </c>
      <c r="AG107" s="370">
        <f>IFERROR(AF107/AE107,"")</f>
        <v>110.65182829888717</v>
      </c>
      <c r="AH107" s="369">
        <f>IFERROR(RANK(AG107, AG$107:AG$121),"")</f>
        <v>1</v>
      </c>
      <c r="AI107" s="500">
        <f>AVERAGE(AG107:AG121)</f>
        <v>82.734198173112233</v>
      </c>
      <c r="AJ107" s="369">
        <v>17</v>
      </c>
      <c r="AK107" s="370">
        <v>1871.7073170731701</v>
      </c>
      <c r="AL107" s="370">
        <f>IFERROR(AK107/AJ107,"")</f>
        <v>110.10043041606883</v>
      </c>
      <c r="AM107" s="369">
        <f>IFERROR(RANK(AL107, AL$107:AL$121),"")</f>
        <v>1</v>
      </c>
      <c r="AN107" s="500">
        <f>AVERAGE(AL107:AL121)</f>
        <v>82.268339549446424</v>
      </c>
      <c r="AO107" s="369">
        <v>17</v>
      </c>
      <c r="AP107" s="370">
        <v>1892.3076923076917</v>
      </c>
      <c r="AQ107" s="370">
        <f>IFERROR(AP107/AO107,"")</f>
        <v>111.3122171945701</v>
      </c>
      <c r="AR107" s="369">
        <f>IFERROR(RANK(AQ107, AQ$107:AQ$121),"")</f>
        <v>1</v>
      </c>
      <c r="AS107" s="500">
        <f>AVERAGE(AQ107:AQ121)</f>
        <v>82.677575502472891</v>
      </c>
      <c r="AT107" s="369">
        <v>17</v>
      </c>
      <c r="AU107" s="370">
        <v>1908.7500000000007</v>
      </c>
      <c r="AV107" s="370">
        <f>IFERROR(AU107/AT107,"")</f>
        <v>112.27941176470593</v>
      </c>
      <c r="AW107" s="369">
        <f>IFERROR(RANK(AV107, AV$107:AV$121),"")</f>
        <v>1</v>
      </c>
      <c r="AX107" s="500">
        <f>AVERAGE(AV107:AV121)</f>
        <v>83.31617647058826</v>
      </c>
    </row>
    <row r="108" spans="2:50" hidden="1" x14ac:dyDescent="0.2">
      <c r="B108" s="506"/>
      <c r="C108" s="369">
        <v>2</v>
      </c>
      <c r="D108" s="369" t="s">
        <v>429</v>
      </c>
      <c r="E108" s="369">
        <v>26</v>
      </c>
      <c r="F108" s="369">
        <v>1500</v>
      </c>
      <c r="G108" s="370">
        <f t="shared" si="104"/>
        <v>57.692307692307693</v>
      </c>
      <c r="H108" s="527"/>
      <c r="I108" s="172">
        <f t="shared" si="105"/>
        <v>26</v>
      </c>
      <c r="J108" s="172">
        <f t="shared" si="106"/>
        <v>1414.5255055471168</v>
      </c>
      <c r="K108" s="371">
        <f t="shared" si="107"/>
        <v>54.404827136427571</v>
      </c>
      <c r="L108" s="525"/>
      <c r="M108" s="172">
        <f t="shared" ref="M108:M121" si="108">IFERROR(RANK(K108, K$107:K$121),"")</f>
        <v>2</v>
      </c>
      <c r="N108" s="501"/>
      <c r="O108" s="501"/>
      <c r="P108" s="369">
        <v>26</v>
      </c>
      <c r="Q108" s="370">
        <v>1408.1012658227849</v>
      </c>
      <c r="R108" s="370">
        <f t="shared" ref="R108:R121" si="109">IFERROR(Q108/P108,"")</f>
        <v>54.157740993184035</v>
      </c>
      <c r="S108" s="369">
        <f t="shared" ref="S108:S121" si="110">IFERROR(RANK(R108, R$107:R$121),"")</f>
        <v>2</v>
      </c>
      <c r="T108" s="500"/>
      <c r="U108" s="369">
        <v>26</v>
      </c>
      <c r="V108" s="370">
        <v>1421.0126582278481</v>
      </c>
      <c r="W108" s="370">
        <f t="shared" ref="W108:W121" si="111">IFERROR(V108/U108,"")</f>
        <v>54.654333008763388</v>
      </c>
      <c r="X108" s="369">
        <f t="shared" ref="X108:X121" si="112">IFERROR(RANK(W108, W$107:W$121),"")</f>
        <v>2</v>
      </c>
      <c r="Y108" s="500"/>
      <c r="Z108" s="369">
        <v>26</v>
      </c>
      <c r="AA108" s="370">
        <v>1413.6986301369859</v>
      </c>
      <c r="AB108" s="370">
        <f t="shared" ref="AB108:AB121" si="113">IFERROR(AA108/Z108,"")</f>
        <v>54.373024236037921</v>
      </c>
      <c r="AC108" s="369">
        <f t="shared" ref="AC108:AC121" si="114">IFERROR(RANK(AB108, AB$107:AB$121),"")</f>
        <v>2</v>
      </c>
      <c r="AD108" s="500"/>
      <c r="AE108" s="369">
        <v>26</v>
      </c>
      <c r="AF108" s="370">
        <v>1425.23076923077</v>
      </c>
      <c r="AG108" s="370">
        <f t="shared" ref="AG108:AG121" si="115">IFERROR(AF108/AE108,"")</f>
        <v>54.816568047337306</v>
      </c>
      <c r="AH108" s="369">
        <f t="shared" ref="AH108:AH121" si="116">IFERROR(RANK(AG108, AG$107:AG$121),"")</f>
        <v>2</v>
      </c>
      <c r="AI108" s="500"/>
      <c r="AJ108" s="369">
        <v>26</v>
      </c>
      <c r="AK108" s="370">
        <v>1415.3424657534242</v>
      </c>
      <c r="AL108" s="370">
        <f t="shared" ref="AL108:AL121" si="117">IFERROR(AK108/AJ108,"")</f>
        <v>54.436248682824008</v>
      </c>
      <c r="AM108" s="369">
        <f t="shared" ref="AM108:AM121" si="118">IFERROR(RANK(AL108, AL$107:AL$121),"")</f>
        <v>2</v>
      </c>
      <c r="AN108" s="500"/>
      <c r="AO108" s="369">
        <v>26</v>
      </c>
      <c r="AP108" s="370">
        <v>1405.1162790697679</v>
      </c>
      <c r="AQ108" s="370">
        <f t="shared" ref="AQ108:AQ121" si="119">IFERROR(AP108/AO108,"")</f>
        <v>54.042933810375686</v>
      </c>
      <c r="AR108" s="369">
        <f t="shared" ref="AR108:AR121" si="120">IFERROR(RANK(AQ108, AQ$107:AQ$121),"")</f>
        <v>2</v>
      </c>
      <c r="AS108" s="500"/>
      <c r="AT108" s="369">
        <v>26</v>
      </c>
      <c r="AU108" s="370">
        <v>1413.1764705882358</v>
      </c>
      <c r="AV108" s="370">
        <f t="shared" ref="AV108:AV121" si="121">IFERROR(AU108/AT108,"")</f>
        <v>54.352941176470608</v>
      </c>
      <c r="AW108" s="369">
        <f t="shared" ref="AW108:AW121" si="122">IFERROR(RANK(AV108, AV$107:AV$121),"")</f>
        <v>2</v>
      </c>
      <c r="AX108" s="500"/>
    </row>
    <row r="109" spans="2:50" hidden="1" x14ac:dyDescent="0.2">
      <c r="B109" s="506"/>
      <c r="C109" s="369">
        <v>3</v>
      </c>
      <c r="D109" s="369"/>
      <c r="E109" s="369"/>
      <c r="F109" s="369"/>
      <c r="G109" s="369"/>
      <c r="H109" s="527"/>
      <c r="I109" s="172" t="str">
        <f t="shared" si="105"/>
        <v/>
      </c>
      <c r="J109" s="172" t="str">
        <f t="shared" si="106"/>
        <v/>
      </c>
      <c r="K109" s="371" t="str">
        <f t="shared" si="107"/>
        <v/>
      </c>
      <c r="L109" s="525"/>
      <c r="M109" s="172" t="str">
        <f t="shared" si="108"/>
        <v/>
      </c>
      <c r="N109" s="501"/>
      <c r="O109" s="501"/>
      <c r="P109" s="369"/>
      <c r="Q109" s="370"/>
      <c r="R109" s="370" t="str">
        <f t="shared" si="109"/>
        <v/>
      </c>
      <c r="S109" s="369" t="str">
        <f t="shared" si="110"/>
        <v/>
      </c>
      <c r="T109" s="500"/>
      <c r="U109" s="369"/>
      <c r="V109" s="370"/>
      <c r="W109" s="370" t="str">
        <f t="shared" si="111"/>
        <v/>
      </c>
      <c r="X109" s="369" t="str">
        <f t="shared" si="112"/>
        <v/>
      </c>
      <c r="Y109" s="500"/>
      <c r="Z109" s="369"/>
      <c r="AA109" s="370"/>
      <c r="AB109" s="370" t="str">
        <f t="shared" si="113"/>
        <v/>
      </c>
      <c r="AC109" s="369" t="str">
        <f t="shared" si="114"/>
        <v/>
      </c>
      <c r="AD109" s="500"/>
      <c r="AE109" s="369"/>
      <c r="AF109" s="370"/>
      <c r="AG109" s="370" t="str">
        <f t="shared" si="115"/>
        <v/>
      </c>
      <c r="AH109" s="369" t="str">
        <f t="shared" si="116"/>
        <v/>
      </c>
      <c r="AI109" s="500"/>
      <c r="AJ109" s="369"/>
      <c r="AK109" s="370"/>
      <c r="AL109" s="370" t="str">
        <f t="shared" si="117"/>
        <v/>
      </c>
      <c r="AM109" s="369" t="str">
        <f t="shared" si="118"/>
        <v/>
      </c>
      <c r="AN109" s="500"/>
      <c r="AO109" s="369"/>
      <c r="AP109" s="370"/>
      <c r="AQ109" s="370" t="str">
        <f t="shared" si="119"/>
        <v/>
      </c>
      <c r="AR109" s="369" t="str">
        <f t="shared" si="120"/>
        <v/>
      </c>
      <c r="AS109" s="500"/>
      <c r="AT109" s="369"/>
      <c r="AU109" s="370"/>
      <c r="AV109" s="370" t="str">
        <f t="shared" si="121"/>
        <v/>
      </c>
      <c r="AW109" s="369" t="str">
        <f t="shared" si="122"/>
        <v/>
      </c>
      <c r="AX109" s="500"/>
    </row>
    <row r="110" spans="2:50" hidden="1" x14ac:dyDescent="0.2">
      <c r="B110" s="506"/>
      <c r="C110" s="369">
        <v>4</v>
      </c>
      <c r="D110" s="369"/>
      <c r="E110" s="369"/>
      <c r="F110" s="369"/>
      <c r="G110" s="369"/>
      <c r="H110" s="527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371" t="str">
        <f>IFERROR(AVERAGE(R110,W110,AB110,AG110,AL110,AQ110,AV110),"")</f>
        <v/>
      </c>
      <c r="L110" s="525"/>
      <c r="M110" s="172" t="str">
        <f t="shared" si="108"/>
        <v/>
      </c>
      <c r="N110" s="501"/>
      <c r="O110" s="501"/>
      <c r="P110" s="369"/>
      <c r="Q110" s="370"/>
      <c r="R110" s="370" t="str">
        <f t="shared" si="109"/>
        <v/>
      </c>
      <c r="S110" s="369" t="str">
        <f t="shared" si="110"/>
        <v/>
      </c>
      <c r="T110" s="500"/>
      <c r="U110" s="369"/>
      <c r="V110" s="370"/>
      <c r="W110" s="370" t="str">
        <f t="shared" si="111"/>
        <v/>
      </c>
      <c r="X110" s="369" t="str">
        <f t="shared" si="112"/>
        <v/>
      </c>
      <c r="Y110" s="500"/>
      <c r="Z110" s="369"/>
      <c r="AA110" s="370"/>
      <c r="AB110" s="370" t="str">
        <f t="shared" si="113"/>
        <v/>
      </c>
      <c r="AC110" s="369" t="str">
        <f t="shared" si="114"/>
        <v/>
      </c>
      <c r="AD110" s="500"/>
      <c r="AE110" s="369"/>
      <c r="AF110" s="370"/>
      <c r="AG110" s="370" t="str">
        <f t="shared" si="115"/>
        <v/>
      </c>
      <c r="AH110" s="369" t="str">
        <f t="shared" si="116"/>
        <v/>
      </c>
      <c r="AI110" s="500"/>
      <c r="AJ110" s="369"/>
      <c r="AK110" s="370"/>
      <c r="AL110" s="370" t="str">
        <f t="shared" si="117"/>
        <v/>
      </c>
      <c r="AM110" s="369" t="str">
        <f t="shared" si="118"/>
        <v/>
      </c>
      <c r="AN110" s="500"/>
      <c r="AO110" s="369"/>
      <c r="AP110" s="370"/>
      <c r="AQ110" s="370" t="str">
        <f t="shared" si="119"/>
        <v/>
      </c>
      <c r="AR110" s="369" t="str">
        <f t="shared" si="120"/>
        <v/>
      </c>
      <c r="AS110" s="500"/>
      <c r="AT110" s="369"/>
      <c r="AU110" s="370"/>
      <c r="AV110" s="370" t="str">
        <f t="shared" si="121"/>
        <v/>
      </c>
      <c r="AW110" s="369" t="str">
        <f t="shared" si="122"/>
        <v/>
      </c>
      <c r="AX110" s="500"/>
    </row>
    <row r="111" spans="2:50" hidden="1" x14ac:dyDescent="0.2">
      <c r="B111" s="506"/>
      <c r="C111" s="369">
        <v>5</v>
      </c>
      <c r="D111" s="369"/>
      <c r="E111" s="369"/>
      <c r="F111" s="369"/>
      <c r="G111" s="369"/>
      <c r="H111" s="527"/>
      <c r="I111" s="172" t="str">
        <f t="shared" ref="I111:I121" si="123">IFERROR(AVERAGE(P111,U111,Z111,AE111,AJ111,AO111,AT111),"")</f>
        <v/>
      </c>
      <c r="J111" s="172" t="str">
        <f t="shared" ref="J111:J121" si="124">IFERROR(AVERAGE(Q111,V111,AA111,AF111,AK111,AP111,AU111),"")</f>
        <v/>
      </c>
      <c r="K111" s="371" t="str">
        <f t="shared" ref="K111:K121" si="125">IFERROR(AVERAGE(R111,W111,AB111,AG111,AL111,AQ111,AV111),"")</f>
        <v/>
      </c>
      <c r="L111" s="525"/>
      <c r="M111" s="172" t="str">
        <f t="shared" si="108"/>
        <v/>
      </c>
      <c r="N111" s="501"/>
      <c r="O111" s="501"/>
      <c r="P111" s="369"/>
      <c r="Q111" s="370"/>
      <c r="R111" s="370" t="str">
        <f t="shared" si="109"/>
        <v/>
      </c>
      <c r="S111" s="369" t="str">
        <f t="shared" si="110"/>
        <v/>
      </c>
      <c r="T111" s="500"/>
      <c r="U111" s="369"/>
      <c r="V111" s="370"/>
      <c r="W111" s="370" t="str">
        <f t="shared" si="111"/>
        <v/>
      </c>
      <c r="X111" s="369" t="str">
        <f t="shared" si="112"/>
        <v/>
      </c>
      <c r="Y111" s="500"/>
      <c r="Z111" s="369"/>
      <c r="AA111" s="370"/>
      <c r="AB111" s="370" t="str">
        <f t="shared" si="113"/>
        <v/>
      </c>
      <c r="AC111" s="369" t="str">
        <f t="shared" si="114"/>
        <v/>
      </c>
      <c r="AD111" s="500"/>
      <c r="AE111" s="369"/>
      <c r="AF111" s="370"/>
      <c r="AG111" s="370" t="str">
        <f t="shared" si="115"/>
        <v/>
      </c>
      <c r="AH111" s="369" t="str">
        <f t="shared" si="116"/>
        <v/>
      </c>
      <c r="AI111" s="500"/>
      <c r="AJ111" s="369"/>
      <c r="AK111" s="370"/>
      <c r="AL111" s="370" t="str">
        <f t="shared" si="117"/>
        <v/>
      </c>
      <c r="AM111" s="369" t="str">
        <f t="shared" si="118"/>
        <v/>
      </c>
      <c r="AN111" s="500"/>
      <c r="AO111" s="369"/>
      <c r="AP111" s="370"/>
      <c r="AQ111" s="370" t="str">
        <f t="shared" si="119"/>
        <v/>
      </c>
      <c r="AR111" s="369" t="str">
        <f t="shared" si="120"/>
        <v/>
      </c>
      <c r="AS111" s="500"/>
      <c r="AT111" s="369"/>
      <c r="AU111" s="370"/>
      <c r="AV111" s="370" t="str">
        <f t="shared" si="121"/>
        <v/>
      </c>
      <c r="AW111" s="369" t="str">
        <f t="shared" si="122"/>
        <v/>
      </c>
      <c r="AX111" s="500"/>
    </row>
    <row r="112" spans="2:50" hidden="1" x14ac:dyDescent="0.2">
      <c r="B112" s="506"/>
      <c r="C112" s="369">
        <v>6</v>
      </c>
      <c r="D112" s="369"/>
      <c r="E112" s="369"/>
      <c r="F112" s="369"/>
      <c r="G112" s="369"/>
      <c r="H112" s="527"/>
      <c r="I112" s="172" t="str">
        <f t="shared" si="123"/>
        <v/>
      </c>
      <c r="J112" s="172" t="str">
        <f t="shared" si="124"/>
        <v/>
      </c>
      <c r="K112" s="371" t="str">
        <f t="shared" si="125"/>
        <v/>
      </c>
      <c r="L112" s="525"/>
      <c r="M112" s="172" t="str">
        <f t="shared" si="108"/>
        <v/>
      </c>
      <c r="N112" s="501"/>
      <c r="O112" s="501"/>
      <c r="P112" s="369"/>
      <c r="Q112" s="370"/>
      <c r="R112" s="370" t="str">
        <f t="shared" si="109"/>
        <v/>
      </c>
      <c r="S112" s="369" t="str">
        <f t="shared" si="110"/>
        <v/>
      </c>
      <c r="T112" s="500"/>
      <c r="U112" s="369"/>
      <c r="V112" s="370"/>
      <c r="W112" s="370" t="str">
        <f t="shared" si="111"/>
        <v/>
      </c>
      <c r="X112" s="369" t="str">
        <f t="shared" si="112"/>
        <v/>
      </c>
      <c r="Y112" s="500"/>
      <c r="Z112" s="369"/>
      <c r="AA112" s="370"/>
      <c r="AB112" s="370" t="str">
        <f t="shared" si="113"/>
        <v/>
      </c>
      <c r="AC112" s="369" t="str">
        <f t="shared" si="114"/>
        <v/>
      </c>
      <c r="AD112" s="500"/>
      <c r="AE112" s="369"/>
      <c r="AF112" s="370"/>
      <c r="AG112" s="370" t="str">
        <f t="shared" si="115"/>
        <v/>
      </c>
      <c r="AH112" s="369" t="str">
        <f t="shared" si="116"/>
        <v/>
      </c>
      <c r="AI112" s="500"/>
      <c r="AJ112" s="369"/>
      <c r="AK112" s="370"/>
      <c r="AL112" s="370" t="str">
        <f t="shared" si="117"/>
        <v/>
      </c>
      <c r="AM112" s="369" t="str">
        <f t="shared" si="118"/>
        <v/>
      </c>
      <c r="AN112" s="500"/>
      <c r="AO112" s="369"/>
      <c r="AP112" s="370"/>
      <c r="AQ112" s="370" t="str">
        <f t="shared" si="119"/>
        <v/>
      </c>
      <c r="AR112" s="369" t="str">
        <f t="shared" si="120"/>
        <v/>
      </c>
      <c r="AS112" s="500"/>
      <c r="AT112" s="369"/>
      <c r="AU112" s="370"/>
      <c r="AV112" s="370" t="str">
        <f t="shared" si="121"/>
        <v/>
      </c>
      <c r="AW112" s="369" t="str">
        <f t="shared" si="122"/>
        <v/>
      </c>
      <c r="AX112" s="500"/>
    </row>
    <row r="113" spans="2:50" hidden="1" x14ac:dyDescent="0.2">
      <c r="B113" s="506"/>
      <c r="C113" s="369">
        <v>7</v>
      </c>
      <c r="D113" s="369"/>
      <c r="E113" s="369"/>
      <c r="F113" s="369"/>
      <c r="G113" s="369"/>
      <c r="H113" s="527"/>
      <c r="I113" s="172" t="str">
        <f t="shared" si="123"/>
        <v/>
      </c>
      <c r="J113" s="172" t="str">
        <f t="shared" si="124"/>
        <v/>
      </c>
      <c r="K113" s="371" t="str">
        <f t="shared" si="125"/>
        <v/>
      </c>
      <c r="L113" s="525"/>
      <c r="M113" s="172" t="str">
        <f t="shared" si="108"/>
        <v/>
      </c>
      <c r="N113" s="501"/>
      <c r="O113" s="501"/>
      <c r="P113" s="369"/>
      <c r="Q113" s="370"/>
      <c r="R113" s="370" t="str">
        <f t="shared" si="109"/>
        <v/>
      </c>
      <c r="S113" s="369" t="str">
        <f t="shared" si="110"/>
        <v/>
      </c>
      <c r="T113" s="500"/>
      <c r="U113" s="369"/>
      <c r="V113" s="370"/>
      <c r="W113" s="370" t="str">
        <f t="shared" si="111"/>
        <v/>
      </c>
      <c r="X113" s="369" t="str">
        <f t="shared" si="112"/>
        <v/>
      </c>
      <c r="Y113" s="500"/>
      <c r="Z113" s="369"/>
      <c r="AA113" s="370"/>
      <c r="AB113" s="370" t="str">
        <f t="shared" si="113"/>
        <v/>
      </c>
      <c r="AC113" s="369" t="str">
        <f t="shared" si="114"/>
        <v/>
      </c>
      <c r="AD113" s="500"/>
      <c r="AE113" s="369"/>
      <c r="AF113" s="370"/>
      <c r="AG113" s="370" t="str">
        <f t="shared" si="115"/>
        <v/>
      </c>
      <c r="AH113" s="369" t="str">
        <f t="shared" si="116"/>
        <v/>
      </c>
      <c r="AI113" s="500"/>
      <c r="AJ113" s="369"/>
      <c r="AK113" s="370"/>
      <c r="AL113" s="370" t="str">
        <f t="shared" si="117"/>
        <v/>
      </c>
      <c r="AM113" s="369" t="str">
        <f t="shared" si="118"/>
        <v/>
      </c>
      <c r="AN113" s="500"/>
      <c r="AO113" s="369"/>
      <c r="AP113" s="370"/>
      <c r="AQ113" s="370" t="str">
        <f t="shared" si="119"/>
        <v/>
      </c>
      <c r="AR113" s="369" t="str">
        <f t="shared" si="120"/>
        <v/>
      </c>
      <c r="AS113" s="500"/>
      <c r="AT113" s="369"/>
      <c r="AU113" s="370"/>
      <c r="AV113" s="370" t="str">
        <f t="shared" si="121"/>
        <v/>
      </c>
      <c r="AW113" s="369" t="str">
        <f t="shared" si="122"/>
        <v/>
      </c>
      <c r="AX113" s="500"/>
    </row>
    <row r="114" spans="2:50" hidden="1" x14ac:dyDescent="0.2">
      <c r="B114" s="506"/>
      <c r="C114" s="369">
        <v>8</v>
      </c>
      <c r="D114" s="369"/>
      <c r="E114" s="369"/>
      <c r="F114" s="369"/>
      <c r="G114" s="369"/>
      <c r="H114" s="527"/>
      <c r="I114" s="172" t="str">
        <f t="shared" si="123"/>
        <v/>
      </c>
      <c r="J114" s="172" t="str">
        <f t="shared" si="124"/>
        <v/>
      </c>
      <c r="K114" s="371" t="str">
        <f t="shared" si="125"/>
        <v/>
      </c>
      <c r="L114" s="525"/>
      <c r="M114" s="172" t="str">
        <f t="shared" si="108"/>
        <v/>
      </c>
      <c r="N114" s="501"/>
      <c r="O114" s="501"/>
      <c r="P114" s="369"/>
      <c r="Q114" s="370"/>
      <c r="R114" s="370" t="str">
        <f t="shared" si="109"/>
        <v/>
      </c>
      <c r="S114" s="369" t="str">
        <f t="shared" si="110"/>
        <v/>
      </c>
      <c r="T114" s="500"/>
      <c r="U114" s="369"/>
      <c r="V114" s="370"/>
      <c r="W114" s="370" t="str">
        <f t="shared" si="111"/>
        <v/>
      </c>
      <c r="X114" s="369" t="str">
        <f t="shared" si="112"/>
        <v/>
      </c>
      <c r="Y114" s="500"/>
      <c r="Z114" s="369"/>
      <c r="AA114" s="370"/>
      <c r="AB114" s="370" t="str">
        <f t="shared" si="113"/>
        <v/>
      </c>
      <c r="AC114" s="369" t="str">
        <f t="shared" si="114"/>
        <v/>
      </c>
      <c r="AD114" s="500"/>
      <c r="AE114" s="369"/>
      <c r="AF114" s="370"/>
      <c r="AG114" s="370" t="str">
        <f t="shared" si="115"/>
        <v/>
      </c>
      <c r="AH114" s="369" t="str">
        <f t="shared" si="116"/>
        <v/>
      </c>
      <c r="AI114" s="500"/>
      <c r="AJ114" s="369"/>
      <c r="AK114" s="370"/>
      <c r="AL114" s="370" t="str">
        <f t="shared" si="117"/>
        <v/>
      </c>
      <c r="AM114" s="369" t="str">
        <f t="shared" si="118"/>
        <v/>
      </c>
      <c r="AN114" s="500"/>
      <c r="AO114" s="369"/>
      <c r="AP114" s="370"/>
      <c r="AQ114" s="370" t="str">
        <f t="shared" si="119"/>
        <v/>
      </c>
      <c r="AR114" s="369" t="str">
        <f t="shared" si="120"/>
        <v/>
      </c>
      <c r="AS114" s="500"/>
      <c r="AT114" s="369"/>
      <c r="AU114" s="370"/>
      <c r="AV114" s="370" t="str">
        <f t="shared" si="121"/>
        <v/>
      </c>
      <c r="AW114" s="369" t="str">
        <f t="shared" si="122"/>
        <v/>
      </c>
      <c r="AX114" s="500"/>
    </row>
    <row r="115" spans="2:50" hidden="1" x14ac:dyDescent="0.2">
      <c r="B115" s="506"/>
      <c r="C115" s="369">
        <v>9</v>
      </c>
      <c r="D115" s="369"/>
      <c r="E115" s="369"/>
      <c r="F115" s="369"/>
      <c r="G115" s="369"/>
      <c r="H115" s="527"/>
      <c r="I115" s="172" t="str">
        <f t="shared" si="123"/>
        <v/>
      </c>
      <c r="J115" s="172" t="str">
        <f t="shared" si="124"/>
        <v/>
      </c>
      <c r="K115" s="371" t="str">
        <f t="shared" si="125"/>
        <v/>
      </c>
      <c r="L115" s="525"/>
      <c r="M115" s="172" t="str">
        <f t="shared" si="108"/>
        <v/>
      </c>
      <c r="N115" s="501"/>
      <c r="O115" s="501"/>
      <c r="P115" s="369"/>
      <c r="Q115" s="370"/>
      <c r="R115" s="370" t="str">
        <f t="shared" si="109"/>
        <v/>
      </c>
      <c r="S115" s="369" t="str">
        <f t="shared" si="110"/>
        <v/>
      </c>
      <c r="T115" s="500"/>
      <c r="U115" s="369"/>
      <c r="V115" s="370"/>
      <c r="W115" s="370" t="str">
        <f t="shared" si="111"/>
        <v/>
      </c>
      <c r="X115" s="369" t="str">
        <f t="shared" si="112"/>
        <v/>
      </c>
      <c r="Y115" s="500"/>
      <c r="Z115" s="369"/>
      <c r="AA115" s="370"/>
      <c r="AB115" s="370" t="str">
        <f t="shared" si="113"/>
        <v/>
      </c>
      <c r="AC115" s="369" t="str">
        <f t="shared" si="114"/>
        <v/>
      </c>
      <c r="AD115" s="500"/>
      <c r="AE115" s="369"/>
      <c r="AF115" s="370"/>
      <c r="AG115" s="370" t="str">
        <f t="shared" si="115"/>
        <v/>
      </c>
      <c r="AH115" s="369" t="str">
        <f t="shared" si="116"/>
        <v/>
      </c>
      <c r="AI115" s="500"/>
      <c r="AJ115" s="369"/>
      <c r="AK115" s="370"/>
      <c r="AL115" s="370" t="str">
        <f t="shared" si="117"/>
        <v/>
      </c>
      <c r="AM115" s="369" t="str">
        <f t="shared" si="118"/>
        <v/>
      </c>
      <c r="AN115" s="500"/>
      <c r="AO115" s="369"/>
      <c r="AP115" s="370"/>
      <c r="AQ115" s="370" t="str">
        <f t="shared" si="119"/>
        <v/>
      </c>
      <c r="AR115" s="369" t="str">
        <f t="shared" si="120"/>
        <v/>
      </c>
      <c r="AS115" s="500"/>
      <c r="AT115" s="369"/>
      <c r="AU115" s="370"/>
      <c r="AV115" s="370" t="str">
        <f t="shared" si="121"/>
        <v/>
      </c>
      <c r="AW115" s="369" t="str">
        <f t="shared" si="122"/>
        <v/>
      </c>
      <c r="AX115" s="500"/>
    </row>
    <row r="116" spans="2:50" hidden="1" x14ac:dyDescent="0.2">
      <c r="B116" s="506"/>
      <c r="C116" s="369">
        <v>10</v>
      </c>
      <c r="D116" s="369"/>
      <c r="E116" s="369"/>
      <c r="F116" s="369"/>
      <c r="G116" s="369"/>
      <c r="H116" s="527"/>
      <c r="I116" s="172" t="str">
        <f t="shared" si="123"/>
        <v/>
      </c>
      <c r="J116" s="172" t="str">
        <f t="shared" si="124"/>
        <v/>
      </c>
      <c r="K116" s="371" t="str">
        <f t="shared" si="125"/>
        <v/>
      </c>
      <c r="L116" s="525"/>
      <c r="M116" s="172" t="str">
        <f t="shared" si="108"/>
        <v/>
      </c>
      <c r="N116" s="501"/>
      <c r="O116" s="501"/>
      <c r="P116" s="369"/>
      <c r="Q116" s="370"/>
      <c r="R116" s="370" t="str">
        <f t="shared" si="109"/>
        <v/>
      </c>
      <c r="S116" s="369" t="str">
        <f t="shared" si="110"/>
        <v/>
      </c>
      <c r="T116" s="500"/>
      <c r="U116" s="369"/>
      <c r="V116" s="370"/>
      <c r="W116" s="370" t="str">
        <f t="shared" si="111"/>
        <v/>
      </c>
      <c r="X116" s="369" t="str">
        <f t="shared" si="112"/>
        <v/>
      </c>
      <c r="Y116" s="500"/>
      <c r="Z116" s="369"/>
      <c r="AA116" s="370"/>
      <c r="AB116" s="370" t="str">
        <f t="shared" si="113"/>
        <v/>
      </c>
      <c r="AC116" s="369" t="str">
        <f t="shared" si="114"/>
        <v/>
      </c>
      <c r="AD116" s="500"/>
      <c r="AE116" s="369"/>
      <c r="AF116" s="370"/>
      <c r="AG116" s="370" t="str">
        <f t="shared" si="115"/>
        <v/>
      </c>
      <c r="AH116" s="369" t="str">
        <f t="shared" si="116"/>
        <v/>
      </c>
      <c r="AI116" s="500"/>
      <c r="AJ116" s="369"/>
      <c r="AK116" s="370"/>
      <c r="AL116" s="370" t="str">
        <f t="shared" si="117"/>
        <v/>
      </c>
      <c r="AM116" s="369" t="str">
        <f t="shared" si="118"/>
        <v/>
      </c>
      <c r="AN116" s="500"/>
      <c r="AO116" s="369"/>
      <c r="AP116" s="370"/>
      <c r="AQ116" s="370" t="str">
        <f t="shared" si="119"/>
        <v/>
      </c>
      <c r="AR116" s="369" t="str">
        <f t="shared" si="120"/>
        <v/>
      </c>
      <c r="AS116" s="500"/>
      <c r="AT116" s="369"/>
      <c r="AU116" s="370"/>
      <c r="AV116" s="370" t="str">
        <f t="shared" si="121"/>
        <v/>
      </c>
      <c r="AW116" s="369" t="str">
        <f t="shared" si="122"/>
        <v/>
      </c>
      <c r="AX116" s="500"/>
    </row>
    <row r="117" spans="2:50" hidden="1" x14ac:dyDescent="0.2">
      <c r="B117" s="506"/>
      <c r="C117" s="369">
        <v>11</v>
      </c>
      <c r="D117" s="369"/>
      <c r="E117" s="369"/>
      <c r="F117" s="369"/>
      <c r="G117" s="369"/>
      <c r="H117" s="527"/>
      <c r="I117" s="172" t="str">
        <f t="shared" si="123"/>
        <v/>
      </c>
      <c r="J117" s="172" t="str">
        <f t="shared" si="124"/>
        <v/>
      </c>
      <c r="K117" s="371" t="str">
        <f t="shared" si="125"/>
        <v/>
      </c>
      <c r="L117" s="525"/>
      <c r="M117" s="172" t="str">
        <f t="shared" si="108"/>
        <v/>
      </c>
      <c r="N117" s="501"/>
      <c r="O117" s="501"/>
      <c r="P117" s="369"/>
      <c r="Q117" s="370"/>
      <c r="R117" s="370" t="str">
        <f t="shared" si="109"/>
        <v/>
      </c>
      <c r="S117" s="369" t="str">
        <f t="shared" si="110"/>
        <v/>
      </c>
      <c r="T117" s="500"/>
      <c r="U117" s="369"/>
      <c r="V117" s="370"/>
      <c r="W117" s="370" t="str">
        <f t="shared" si="111"/>
        <v/>
      </c>
      <c r="X117" s="369" t="str">
        <f t="shared" si="112"/>
        <v/>
      </c>
      <c r="Y117" s="500"/>
      <c r="Z117" s="369"/>
      <c r="AA117" s="370"/>
      <c r="AB117" s="370" t="str">
        <f t="shared" si="113"/>
        <v/>
      </c>
      <c r="AC117" s="369" t="str">
        <f t="shared" si="114"/>
        <v/>
      </c>
      <c r="AD117" s="500"/>
      <c r="AE117" s="369"/>
      <c r="AF117" s="370"/>
      <c r="AG117" s="370" t="str">
        <f t="shared" si="115"/>
        <v/>
      </c>
      <c r="AH117" s="369" t="str">
        <f t="shared" si="116"/>
        <v/>
      </c>
      <c r="AI117" s="500"/>
      <c r="AJ117" s="369"/>
      <c r="AK117" s="370"/>
      <c r="AL117" s="370" t="str">
        <f t="shared" si="117"/>
        <v/>
      </c>
      <c r="AM117" s="369" t="str">
        <f t="shared" si="118"/>
        <v/>
      </c>
      <c r="AN117" s="500"/>
      <c r="AO117" s="369"/>
      <c r="AP117" s="370"/>
      <c r="AQ117" s="370" t="str">
        <f t="shared" si="119"/>
        <v/>
      </c>
      <c r="AR117" s="369" t="str">
        <f t="shared" si="120"/>
        <v/>
      </c>
      <c r="AS117" s="500"/>
      <c r="AT117" s="369"/>
      <c r="AU117" s="370"/>
      <c r="AV117" s="370" t="str">
        <f t="shared" si="121"/>
        <v/>
      </c>
      <c r="AW117" s="369" t="str">
        <f t="shared" si="122"/>
        <v/>
      </c>
      <c r="AX117" s="500"/>
    </row>
    <row r="118" spans="2:50" hidden="1" x14ac:dyDescent="0.2">
      <c r="B118" s="506"/>
      <c r="C118" s="369">
        <v>12</v>
      </c>
      <c r="D118" s="369"/>
      <c r="E118" s="369"/>
      <c r="F118" s="369"/>
      <c r="G118" s="369"/>
      <c r="H118" s="527"/>
      <c r="I118" s="172" t="str">
        <f t="shared" si="123"/>
        <v/>
      </c>
      <c r="J118" s="172" t="str">
        <f t="shared" si="124"/>
        <v/>
      </c>
      <c r="K118" s="371" t="str">
        <f t="shared" si="125"/>
        <v/>
      </c>
      <c r="L118" s="525"/>
      <c r="M118" s="172" t="str">
        <f t="shared" si="108"/>
        <v/>
      </c>
      <c r="N118" s="501"/>
      <c r="O118" s="501"/>
      <c r="P118" s="369"/>
      <c r="Q118" s="370"/>
      <c r="R118" s="370" t="str">
        <f t="shared" si="109"/>
        <v/>
      </c>
      <c r="S118" s="369" t="str">
        <f t="shared" si="110"/>
        <v/>
      </c>
      <c r="T118" s="500"/>
      <c r="U118" s="369"/>
      <c r="V118" s="370"/>
      <c r="W118" s="370" t="str">
        <f t="shared" si="111"/>
        <v/>
      </c>
      <c r="X118" s="369" t="str">
        <f t="shared" si="112"/>
        <v/>
      </c>
      <c r="Y118" s="500"/>
      <c r="Z118" s="369"/>
      <c r="AA118" s="370"/>
      <c r="AB118" s="370" t="str">
        <f t="shared" si="113"/>
        <v/>
      </c>
      <c r="AC118" s="369" t="str">
        <f t="shared" si="114"/>
        <v/>
      </c>
      <c r="AD118" s="500"/>
      <c r="AE118" s="369"/>
      <c r="AF118" s="370"/>
      <c r="AG118" s="370" t="str">
        <f t="shared" si="115"/>
        <v/>
      </c>
      <c r="AH118" s="369" t="str">
        <f t="shared" si="116"/>
        <v/>
      </c>
      <c r="AI118" s="500"/>
      <c r="AJ118" s="369"/>
      <c r="AK118" s="370"/>
      <c r="AL118" s="370" t="str">
        <f t="shared" si="117"/>
        <v/>
      </c>
      <c r="AM118" s="369" t="str">
        <f t="shared" si="118"/>
        <v/>
      </c>
      <c r="AN118" s="500"/>
      <c r="AO118" s="369"/>
      <c r="AP118" s="370"/>
      <c r="AQ118" s="370" t="str">
        <f t="shared" si="119"/>
        <v/>
      </c>
      <c r="AR118" s="369" t="str">
        <f t="shared" si="120"/>
        <v/>
      </c>
      <c r="AS118" s="500"/>
      <c r="AT118" s="369"/>
      <c r="AU118" s="370"/>
      <c r="AV118" s="370" t="str">
        <f t="shared" si="121"/>
        <v/>
      </c>
      <c r="AW118" s="369" t="str">
        <f t="shared" si="122"/>
        <v/>
      </c>
      <c r="AX118" s="500"/>
    </row>
    <row r="119" spans="2:50" hidden="1" x14ac:dyDescent="0.2">
      <c r="B119" s="506"/>
      <c r="C119" s="369">
        <v>13</v>
      </c>
      <c r="D119" s="369"/>
      <c r="E119" s="369"/>
      <c r="F119" s="369"/>
      <c r="G119" s="369"/>
      <c r="H119" s="527"/>
      <c r="I119" s="172" t="str">
        <f t="shared" si="123"/>
        <v/>
      </c>
      <c r="J119" s="172" t="str">
        <f t="shared" si="124"/>
        <v/>
      </c>
      <c r="K119" s="371" t="str">
        <f t="shared" si="125"/>
        <v/>
      </c>
      <c r="L119" s="525"/>
      <c r="M119" s="172" t="str">
        <f t="shared" si="108"/>
        <v/>
      </c>
      <c r="N119" s="501"/>
      <c r="O119" s="501"/>
      <c r="P119" s="369"/>
      <c r="Q119" s="370"/>
      <c r="R119" s="370" t="str">
        <f t="shared" si="109"/>
        <v/>
      </c>
      <c r="S119" s="369" t="str">
        <f t="shared" si="110"/>
        <v/>
      </c>
      <c r="T119" s="500"/>
      <c r="U119" s="369"/>
      <c r="V119" s="370"/>
      <c r="W119" s="370" t="str">
        <f t="shared" si="111"/>
        <v/>
      </c>
      <c r="X119" s="369" t="str">
        <f t="shared" si="112"/>
        <v/>
      </c>
      <c r="Y119" s="500"/>
      <c r="Z119" s="369"/>
      <c r="AA119" s="370"/>
      <c r="AB119" s="370" t="str">
        <f t="shared" si="113"/>
        <v/>
      </c>
      <c r="AC119" s="369" t="str">
        <f t="shared" si="114"/>
        <v/>
      </c>
      <c r="AD119" s="500"/>
      <c r="AE119" s="369"/>
      <c r="AF119" s="370"/>
      <c r="AG119" s="370" t="str">
        <f t="shared" si="115"/>
        <v/>
      </c>
      <c r="AH119" s="369" t="str">
        <f t="shared" si="116"/>
        <v/>
      </c>
      <c r="AI119" s="500"/>
      <c r="AJ119" s="369"/>
      <c r="AK119" s="370"/>
      <c r="AL119" s="370" t="str">
        <f t="shared" si="117"/>
        <v/>
      </c>
      <c r="AM119" s="369" t="str">
        <f t="shared" si="118"/>
        <v/>
      </c>
      <c r="AN119" s="500"/>
      <c r="AO119" s="369"/>
      <c r="AP119" s="370"/>
      <c r="AQ119" s="370" t="str">
        <f t="shared" si="119"/>
        <v/>
      </c>
      <c r="AR119" s="369" t="str">
        <f t="shared" si="120"/>
        <v/>
      </c>
      <c r="AS119" s="500"/>
      <c r="AT119" s="369"/>
      <c r="AU119" s="370"/>
      <c r="AV119" s="370" t="str">
        <f t="shared" si="121"/>
        <v/>
      </c>
      <c r="AW119" s="369" t="str">
        <f t="shared" si="122"/>
        <v/>
      </c>
      <c r="AX119" s="500"/>
    </row>
    <row r="120" spans="2:50" hidden="1" x14ac:dyDescent="0.2">
      <c r="B120" s="506"/>
      <c r="C120" s="369">
        <v>14</v>
      </c>
      <c r="D120" s="369"/>
      <c r="E120" s="369"/>
      <c r="F120" s="369"/>
      <c r="G120" s="369"/>
      <c r="H120" s="527"/>
      <c r="I120" s="172" t="str">
        <f t="shared" si="123"/>
        <v/>
      </c>
      <c r="J120" s="172" t="str">
        <f t="shared" si="124"/>
        <v/>
      </c>
      <c r="K120" s="371" t="str">
        <f t="shared" si="125"/>
        <v/>
      </c>
      <c r="L120" s="525"/>
      <c r="M120" s="172" t="str">
        <f t="shared" si="108"/>
        <v/>
      </c>
      <c r="N120" s="501"/>
      <c r="O120" s="501"/>
      <c r="P120" s="369"/>
      <c r="Q120" s="370"/>
      <c r="R120" s="370" t="str">
        <f t="shared" si="109"/>
        <v/>
      </c>
      <c r="S120" s="369" t="str">
        <f t="shared" si="110"/>
        <v/>
      </c>
      <c r="T120" s="500"/>
      <c r="U120" s="369"/>
      <c r="V120" s="370"/>
      <c r="W120" s="370" t="str">
        <f t="shared" si="111"/>
        <v/>
      </c>
      <c r="X120" s="369" t="str">
        <f t="shared" si="112"/>
        <v/>
      </c>
      <c r="Y120" s="500"/>
      <c r="Z120" s="369"/>
      <c r="AA120" s="370"/>
      <c r="AB120" s="370" t="str">
        <f t="shared" si="113"/>
        <v/>
      </c>
      <c r="AC120" s="369" t="str">
        <f t="shared" si="114"/>
        <v/>
      </c>
      <c r="AD120" s="500"/>
      <c r="AE120" s="369"/>
      <c r="AF120" s="370"/>
      <c r="AG120" s="370" t="str">
        <f t="shared" si="115"/>
        <v/>
      </c>
      <c r="AH120" s="369" t="str">
        <f t="shared" si="116"/>
        <v/>
      </c>
      <c r="AI120" s="500"/>
      <c r="AJ120" s="369"/>
      <c r="AK120" s="370"/>
      <c r="AL120" s="370" t="str">
        <f t="shared" si="117"/>
        <v/>
      </c>
      <c r="AM120" s="369" t="str">
        <f t="shared" si="118"/>
        <v/>
      </c>
      <c r="AN120" s="500"/>
      <c r="AO120" s="369"/>
      <c r="AP120" s="370"/>
      <c r="AQ120" s="370" t="str">
        <f t="shared" si="119"/>
        <v/>
      </c>
      <c r="AR120" s="369" t="str">
        <f t="shared" si="120"/>
        <v/>
      </c>
      <c r="AS120" s="500"/>
      <c r="AT120" s="369"/>
      <c r="AU120" s="370"/>
      <c r="AV120" s="370" t="str">
        <f t="shared" si="121"/>
        <v/>
      </c>
      <c r="AW120" s="369" t="str">
        <f t="shared" si="122"/>
        <v/>
      </c>
      <c r="AX120" s="500"/>
    </row>
    <row r="121" spans="2:50" hidden="1" x14ac:dyDescent="0.2">
      <c r="B121" s="506"/>
      <c r="C121" s="369">
        <v>15</v>
      </c>
      <c r="D121" s="369"/>
      <c r="E121" s="369"/>
      <c r="F121" s="369"/>
      <c r="G121" s="369"/>
      <c r="H121" s="528"/>
      <c r="I121" s="172" t="str">
        <f t="shared" si="123"/>
        <v/>
      </c>
      <c r="J121" s="172" t="str">
        <f t="shared" si="124"/>
        <v/>
      </c>
      <c r="K121" s="371" t="str">
        <f t="shared" si="125"/>
        <v/>
      </c>
      <c r="L121" s="525"/>
      <c r="M121" s="172" t="str">
        <f t="shared" si="108"/>
        <v/>
      </c>
      <c r="N121" s="501"/>
      <c r="O121" s="501"/>
      <c r="P121" s="369"/>
      <c r="Q121" s="370"/>
      <c r="R121" s="370" t="str">
        <f t="shared" si="109"/>
        <v/>
      </c>
      <c r="S121" s="369" t="str">
        <f t="shared" si="110"/>
        <v/>
      </c>
      <c r="T121" s="500"/>
      <c r="U121" s="369"/>
      <c r="V121" s="370"/>
      <c r="W121" s="370" t="str">
        <f t="shared" si="111"/>
        <v/>
      </c>
      <c r="X121" s="369" t="str">
        <f t="shared" si="112"/>
        <v/>
      </c>
      <c r="Y121" s="500"/>
      <c r="Z121" s="369"/>
      <c r="AA121" s="370"/>
      <c r="AB121" s="370" t="str">
        <f t="shared" si="113"/>
        <v/>
      </c>
      <c r="AC121" s="369" t="str">
        <f t="shared" si="114"/>
        <v/>
      </c>
      <c r="AD121" s="500"/>
      <c r="AE121" s="369"/>
      <c r="AF121" s="370"/>
      <c r="AG121" s="370" t="str">
        <f t="shared" si="115"/>
        <v/>
      </c>
      <c r="AH121" s="369" t="str">
        <f t="shared" si="116"/>
        <v/>
      </c>
      <c r="AI121" s="500"/>
      <c r="AJ121" s="369"/>
      <c r="AK121" s="370"/>
      <c r="AL121" s="370" t="str">
        <f t="shared" si="117"/>
        <v/>
      </c>
      <c r="AM121" s="369" t="str">
        <f t="shared" si="118"/>
        <v/>
      </c>
      <c r="AN121" s="500"/>
      <c r="AO121" s="369"/>
      <c r="AP121" s="370"/>
      <c r="AQ121" s="370" t="str">
        <f t="shared" si="119"/>
        <v/>
      </c>
      <c r="AR121" s="369" t="str">
        <f t="shared" si="120"/>
        <v/>
      </c>
      <c r="AS121" s="500"/>
      <c r="AT121" s="369"/>
      <c r="AU121" s="370"/>
      <c r="AV121" s="370" t="str">
        <f t="shared" si="121"/>
        <v/>
      </c>
      <c r="AW121" s="369" t="str">
        <f t="shared" si="122"/>
        <v/>
      </c>
      <c r="AX121" s="500"/>
    </row>
    <row r="122" spans="2:50" ht="15.75" hidden="1" x14ac:dyDescent="0.2">
      <c r="B122" s="510" t="s">
        <v>169</v>
      </c>
      <c r="C122" s="511"/>
      <c r="D122" s="511"/>
      <c r="E122" s="511"/>
      <c r="F122" s="511"/>
      <c r="G122" s="511"/>
      <c r="H122" s="512"/>
      <c r="I122" s="207"/>
      <c r="J122" s="207"/>
      <c r="K122" s="207"/>
      <c r="L122" s="207"/>
      <c r="M122" s="207"/>
      <c r="N122" s="501" t="s">
        <v>161</v>
      </c>
      <c r="O122" s="514" t="s">
        <v>106</v>
      </c>
      <c r="P122" s="516">
        <f>AT102+1</f>
        <v>45909</v>
      </c>
      <c r="Q122" s="506"/>
      <c r="R122" s="506"/>
      <c r="S122" s="506"/>
      <c r="T122" s="506"/>
      <c r="U122" s="516">
        <f>P122+1</f>
        <v>45910</v>
      </c>
      <c r="V122" s="506"/>
      <c r="W122" s="506"/>
      <c r="X122" s="506"/>
      <c r="Y122" s="506"/>
      <c r="Z122" s="516">
        <f>U122+1</f>
        <v>45911</v>
      </c>
      <c r="AA122" s="506"/>
      <c r="AB122" s="506"/>
      <c r="AC122" s="506"/>
      <c r="AD122" s="506"/>
      <c r="AE122" s="516">
        <f>Z122+1</f>
        <v>45912</v>
      </c>
      <c r="AF122" s="506"/>
      <c r="AG122" s="506"/>
      <c r="AH122" s="506"/>
      <c r="AI122" s="506"/>
      <c r="AJ122" s="516">
        <f>AE122+1</f>
        <v>45913</v>
      </c>
      <c r="AK122" s="506"/>
      <c r="AL122" s="506"/>
      <c r="AM122" s="506"/>
      <c r="AN122" s="506"/>
      <c r="AO122" s="516">
        <f>AJ122+1</f>
        <v>45914</v>
      </c>
      <c r="AP122" s="506"/>
      <c r="AQ122" s="506"/>
      <c r="AR122" s="506"/>
      <c r="AS122" s="506"/>
      <c r="AT122" s="516">
        <f>AO122+1</f>
        <v>45915</v>
      </c>
      <c r="AU122" s="506"/>
      <c r="AV122" s="506"/>
      <c r="AW122" s="506"/>
      <c r="AX122" s="506"/>
    </row>
    <row r="123" spans="2:50" ht="15.75" hidden="1" x14ac:dyDescent="0.2">
      <c r="B123" s="513"/>
      <c r="C123" s="513"/>
      <c r="D123" s="513"/>
      <c r="E123" s="513"/>
      <c r="F123" s="513"/>
      <c r="G123" s="513"/>
      <c r="H123" s="513"/>
      <c r="I123" s="207"/>
      <c r="J123" s="207"/>
      <c r="K123" s="207"/>
      <c r="L123" s="207"/>
      <c r="M123" s="207"/>
      <c r="N123" s="501"/>
      <c r="O123" s="515"/>
      <c r="P123" s="516" t="s">
        <v>120</v>
      </c>
      <c r="Q123" s="506"/>
      <c r="R123" s="506"/>
      <c r="S123" s="506"/>
      <c r="T123" s="506"/>
      <c r="U123" s="516" t="s">
        <v>114</v>
      </c>
      <c r="V123" s="506"/>
      <c r="W123" s="506"/>
      <c r="X123" s="506"/>
      <c r="Y123" s="506"/>
      <c r="Z123" s="516" t="s">
        <v>115</v>
      </c>
      <c r="AA123" s="506"/>
      <c r="AB123" s="506"/>
      <c r="AC123" s="506"/>
      <c r="AD123" s="506"/>
      <c r="AE123" s="516" t="s">
        <v>116</v>
      </c>
      <c r="AF123" s="506"/>
      <c r="AG123" s="506"/>
      <c r="AH123" s="506"/>
      <c r="AI123" s="506"/>
      <c r="AJ123" s="516" t="s">
        <v>117</v>
      </c>
      <c r="AK123" s="506"/>
      <c r="AL123" s="506"/>
      <c r="AM123" s="506"/>
      <c r="AN123" s="506"/>
      <c r="AO123" s="516" t="s">
        <v>118</v>
      </c>
      <c r="AP123" s="506"/>
      <c r="AQ123" s="506"/>
      <c r="AR123" s="506"/>
      <c r="AS123" s="506"/>
      <c r="AT123" s="516" t="s">
        <v>119</v>
      </c>
      <c r="AU123" s="506"/>
      <c r="AV123" s="506"/>
      <c r="AW123" s="506"/>
      <c r="AX123" s="506"/>
    </row>
    <row r="124" spans="2:50" hidden="1" x14ac:dyDescent="0.2">
      <c r="B124" s="501" t="s">
        <v>157</v>
      </c>
      <c r="C124" s="501" t="s">
        <v>149</v>
      </c>
      <c r="D124" s="501"/>
      <c r="E124" s="501" t="s">
        <v>151</v>
      </c>
      <c r="F124" s="501"/>
      <c r="G124" s="501"/>
      <c r="H124" s="502" t="s">
        <v>158</v>
      </c>
      <c r="I124" s="505" t="s">
        <v>227</v>
      </c>
      <c r="J124" s="505"/>
      <c r="K124" s="505"/>
      <c r="L124" s="505" t="s">
        <v>158</v>
      </c>
      <c r="M124" s="505" t="s">
        <v>170</v>
      </c>
      <c r="N124" s="501"/>
      <c r="O124" s="501" t="s">
        <v>160</v>
      </c>
      <c r="P124" s="497" t="s">
        <v>154</v>
      </c>
      <c r="Q124" s="498"/>
      <c r="R124" s="498"/>
      <c r="S124" s="499"/>
      <c r="T124" s="501" t="s">
        <v>158</v>
      </c>
      <c r="U124" s="497" t="s">
        <v>154</v>
      </c>
      <c r="V124" s="498"/>
      <c r="W124" s="498"/>
      <c r="X124" s="499"/>
      <c r="Y124" s="501" t="s">
        <v>158</v>
      </c>
      <c r="Z124" s="497" t="s">
        <v>154</v>
      </c>
      <c r="AA124" s="498"/>
      <c r="AB124" s="498"/>
      <c r="AC124" s="499"/>
      <c r="AD124" s="501" t="s">
        <v>158</v>
      </c>
      <c r="AE124" s="497" t="s">
        <v>154</v>
      </c>
      <c r="AF124" s="498"/>
      <c r="AG124" s="498"/>
      <c r="AH124" s="499"/>
      <c r="AI124" s="501" t="s">
        <v>158</v>
      </c>
      <c r="AJ124" s="497" t="s">
        <v>154</v>
      </c>
      <c r="AK124" s="498"/>
      <c r="AL124" s="498"/>
      <c r="AM124" s="499"/>
      <c r="AN124" s="501" t="s">
        <v>158</v>
      </c>
      <c r="AO124" s="497" t="s">
        <v>154</v>
      </c>
      <c r="AP124" s="498"/>
      <c r="AQ124" s="498"/>
      <c r="AR124" s="499"/>
      <c r="AS124" s="501" t="s">
        <v>158</v>
      </c>
      <c r="AT124" s="497" t="s">
        <v>154</v>
      </c>
      <c r="AU124" s="498"/>
      <c r="AV124" s="498"/>
      <c r="AW124" s="499"/>
      <c r="AX124" s="501" t="s">
        <v>158</v>
      </c>
    </row>
    <row r="125" spans="2:50" hidden="1" x14ac:dyDescent="0.2">
      <c r="B125" s="501"/>
      <c r="C125" s="501"/>
      <c r="D125" s="501"/>
      <c r="E125" s="501" t="s">
        <v>150</v>
      </c>
      <c r="F125" s="501"/>
      <c r="G125" s="501"/>
      <c r="H125" s="503"/>
      <c r="I125" s="505" t="s">
        <v>150</v>
      </c>
      <c r="J125" s="505"/>
      <c r="K125" s="505"/>
      <c r="L125" s="505"/>
      <c r="M125" s="505"/>
      <c r="N125" s="501"/>
      <c r="O125" s="501"/>
      <c r="P125" s="497" t="s">
        <v>155</v>
      </c>
      <c r="Q125" s="498"/>
      <c r="R125" s="498"/>
      <c r="S125" s="499"/>
      <c r="T125" s="501"/>
      <c r="U125" s="497" t="s">
        <v>155</v>
      </c>
      <c r="V125" s="498"/>
      <c r="W125" s="498"/>
      <c r="X125" s="499"/>
      <c r="Y125" s="501"/>
      <c r="Z125" s="497" t="s">
        <v>155</v>
      </c>
      <c r="AA125" s="498"/>
      <c r="AB125" s="498"/>
      <c r="AC125" s="499"/>
      <c r="AD125" s="501"/>
      <c r="AE125" s="497" t="s">
        <v>155</v>
      </c>
      <c r="AF125" s="498"/>
      <c r="AG125" s="498"/>
      <c r="AH125" s="499"/>
      <c r="AI125" s="501"/>
      <c r="AJ125" s="497" t="s">
        <v>155</v>
      </c>
      <c r="AK125" s="498"/>
      <c r="AL125" s="498"/>
      <c r="AM125" s="499"/>
      <c r="AN125" s="501"/>
      <c r="AO125" s="497" t="s">
        <v>155</v>
      </c>
      <c r="AP125" s="498"/>
      <c r="AQ125" s="498"/>
      <c r="AR125" s="499"/>
      <c r="AS125" s="501"/>
      <c r="AT125" s="497" t="s">
        <v>155</v>
      </c>
      <c r="AU125" s="498"/>
      <c r="AV125" s="498"/>
      <c r="AW125" s="499"/>
      <c r="AX125" s="501"/>
    </row>
    <row r="126" spans="2:50" hidden="1" x14ac:dyDescent="0.2">
      <c r="B126" s="501"/>
      <c r="C126" s="501"/>
      <c r="D126" s="501"/>
      <c r="E126" s="376" t="s">
        <v>152</v>
      </c>
      <c r="F126" s="376" t="s">
        <v>153</v>
      </c>
      <c r="G126" s="376" t="s">
        <v>156</v>
      </c>
      <c r="H126" s="504"/>
      <c r="I126" s="373" t="s">
        <v>152</v>
      </c>
      <c r="J126" s="373" t="s">
        <v>153</v>
      </c>
      <c r="K126" s="373" t="s">
        <v>156</v>
      </c>
      <c r="L126" s="505"/>
      <c r="M126" s="505"/>
      <c r="N126" s="501"/>
      <c r="O126" s="501"/>
      <c r="P126" s="376" t="s">
        <v>152</v>
      </c>
      <c r="Q126" s="376" t="s">
        <v>153</v>
      </c>
      <c r="R126" s="376" t="s">
        <v>156</v>
      </c>
      <c r="S126" s="376" t="s">
        <v>170</v>
      </c>
      <c r="T126" s="501"/>
      <c r="U126" s="376" t="s">
        <v>152</v>
      </c>
      <c r="V126" s="376" t="s">
        <v>153</v>
      </c>
      <c r="W126" s="376" t="s">
        <v>156</v>
      </c>
      <c r="X126" s="376" t="s">
        <v>170</v>
      </c>
      <c r="Y126" s="501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01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01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01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01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01"/>
    </row>
    <row r="127" spans="2:50" hidden="1" x14ac:dyDescent="0.2">
      <c r="B127" s="506" t="s">
        <v>141</v>
      </c>
      <c r="C127" s="375">
        <v>1</v>
      </c>
      <c r="D127" s="375" t="s">
        <v>428</v>
      </c>
      <c r="E127" s="375">
        <v>17</v>
      </c>
      <c r="F127" s="375">
        <v>2000</v>
      </c>
      <c r="G127" s="377">
        <f t="shared" ref="G127:G128" si="126">F127/E127</f>
        <v>117.64705882352941</v>
      </c>
      <c r="H127" s="526">
        <f>AVERAGE(G127:G141)</f>
        <v>87.66968325791855</v>
      </c>
      <c r="I127" s="172">
        <f t="shared" ref="I127:I129" si="127">IFERROR(AVERAGE(P127,U127,Z127,AE127,AJ127,AO127,AT127),"")</f>
        <v>17</v>
      </c>
      <c r="J127" s="172">
        <f t="shared" ref="J127:J129" si="128">IFERROR(AVERAGE(Q127,V127,AA127,AF127,AK127,AP127,AU127),"")</f>
        <v>1906.0957556935816</v>
      </c>
      <c r="K127" s="374">
        <f t="shared" ref="K127:K129" si="129">IFERROR(AVERAGE(R127,W127,AB127,AG127,AL127,AQ127,AV127),"")</f>
        <v>112.12327974668129</v>
      </c>
      <c r="L127" s="525">
        <f>IFERROR(AVERAGE(K127:K141),"-")</f>
        <v>83.399226100594845</v>
      </c>
      <c r="M127" s="172">
        <f>IFERROR(RANK(K127, K$127:K$141),"")</f>
        <v>1</v>
      </c>
      <c r="N127" s="501"/>
      <c r="O127" s="501"/>
      <c r="P127" s="375">
        <v>17</v>
      </c>
      <c r="Q127" s="377">
        <v>1898.6666666666667</v>
      </c>
      <c r="R127" s="377">
        <f>IFERROR(Q127/P127,"")</f>
        <v>111.68627450980392</v>
      </c>
      <c r="S127" s="375">
        <f>IFERROR(RANK(R127, R$127:R$141),"")</f>
        <v>1</v>
      </c>
      <c r="T127" s="500">
        <f>AVERAGE(R127:R141)</f>
        <v>83.170303759283655</v>
      </c>
      <c r="U127" s="375">
        <v>17</v>
      </c>
      <c r="V127" s="377">
        <v>1886.0869565217392</v>
      </c>
      <c r="W127" s="377">
        <f>IFERROR(V127/U127,"")</f>
        <v>110.94629156010231</v>
      </c>
      <c r="X127" s="375">
        <f>IFERROR(RANK(W127, W$127:W$141),"")</f>
        <v>1</v>
      </c>
      <c r="Y127" s="500">
        <f>AVERAGE(W127:W141)</f>
        <v>82.634076954140212</v>
      </c>
      <c r="Z127" s="375">
        <v>17</v>
      </c>
      <c r="AA127" s="377">
        <v>1909.9999999999993</v>
      </c>
      <c r="AB127" s="377">
        <f>IFERROR(AA127/Z127,"")</f>
        <v>112.35294117647055</v>
      </c>
      <c r="AC127" s="375">
        <f>IFERROR(RANK(AB127, AB$127:AB$141),"")</f>
        <v>1</v>
      </c>
      <c r="AD127" s="500">
        <f>AVERAGE(AB127:AB141)</f>
        <v>83.473173884938561</v>
      </c>
      <c r="AE127" s="375">
        <v>17</v>
      </c>
      <c r="AF127" s="377">
        <v>1912.4999999999995</v>
      </c>
      <c r="AG127" s="377">
        <f>IFERROR(AF127/AE127,"")</f>
        <v>112.49999999999997</v>
      </c>
      <c r="AH127" s="375">
        <f>IFERROR(RANK(AG127, AG$127:AG$141),"")</f>
        <v>1</v>
      </c>
      <c r="AI127" s="500">
        <f>AVERAGE(AG127:AG141)</f>
        <v>83.552036199095028</v>
      </c>
      <c r="AJ127" s="375">
        <v>17</v>
      </c>
      <c r="AK127" s="377">
        <v>1921.6666666666672</v>
      </c>
      <c r="AL127" s="377">
        <f>IFERROR(AK127/AJ127,"")</f>
        <v>113.03921568627455</v>
      </c>
      <c r="AM127" s="375">
        <f>IFERROR(RANK(AL127, AL$127:AL$141),"")</f>
        <v>1</v>
      </c>
      <c r="AN127" s="500">
        <f>AVERAGE(AL127:AL141)</f>
        <v>83.923453996983426</v>
      </c>
      <c r="AO127" s="375">
        <v>17</v>
      </c>
      <c r="AP127" s="377">
        <v>1903.7500000000005</v>
      </c>
      <c r="AQ127" s="377">
        <f>IFERROR(AP127/AO127,"")</f>
        <v>111.98529411764709</v>
      </c>
      <c r="AR127" s="375">
        <f>IFERROR(RANK(AQ127, AQ$127:AQ$141),"")</f>
        <v>1</v>
      </c>
      <c r="AS127" s="500">
        <f>AVERAGE(AQ127:AQ141)</f>
        <v>83.454185520362017</v>
      </c>
      <c r="AT127" s="375">
        <v>17</v>
      </c>
      <c r="AU127" s="377">
        <v>1910.0000000000005</v>
      </c>
      <c r="AV127" s="377">
        <f>IFERROR(AU127/AT127,"")</f>
        <v>112.35294117647061</v>
      </c>
      <c r="AW127" s="375">
        <f>IFERROR(RANK(AV127, AV$127:AV$141),"")</f>
        <v>1</v>
      </c>
      <c r="AX127" s="500">
        <f>AVERAGE(AV127:AV141)</f>
        <v>83.587352389361016</v>
      </c>
    </row>
    <row r="128" spans="2:50" hidden="1" x14ac:dyDescent="0.2">
      <c r="B128" s="506"/>
      <c r="C128" s="375">
        <v>2</v>
      </c>
      <c r="D128" s="375" t="s">
        <v>429</v>
      </c>
      <c r="E128" s="375">
        <v>26</v>
      </c>
      <c r="F128" s="375">
        <v>1500</v>
      </c>
      <c r="G128" s="377">
        <f t="shared" si="126"/>
        <v>57.692307692307693</v>
      </c>
      <c r="H128" s="527"/>
      <c r="I128" s="172">
        <f t="shared" si="127"/>
        <v>26</v>
      </c>
      <c r="J128" s="172">
        <f t="shared" si="128"/>
        <v>1421.5544838172186</v>
      </c>
      <c r="K128" s="374">
        <f t="shared" si="129"/>
        <v>54.675172454508406</v>
      </c>
      <c r="L128" s="525"/>
      <c r="M128" s="172">
        <f t="shared" ref="M128:M141" si="130">IFERROR(RANK(K128, K$127:K$141),"")</f>
        <v>2</v>
      </c>
      <c r="N128" s="501"/>
      <c r="O128" s="501"/>
      <c r="P128" s="375">
        <v>26</v>
      </c>
      <c r="Q128" s="377">
        <v>1421.0126582278481</v>
      </c>
      <c r="R128" s="377">
        <f t="shared" ref="R128:R141" si="131">IFERROR(Q128/P128,"")</f>
        <v>54.654333008763388</v>
      </c>
      <c r="S128" s="375">
        <f t="shared" ref="S128:S141" si="132">IFERROR(RANK(R128, R$127:R$141),"")</f>
        <v>2</v>
      </c>
      <c r="T128" s="500"/>
      <c r="U128" s="375">
        <v>26</v>
      </c>
      <c r="V128" s="377">
        <v>1412.3684210526312</v>
      </c>
      <c r="W128" s="377">
        <f t="shared" ref="W128:W141" si="133">IFERROR(V128/U128,"")</f>
        <v>54.321862348178122</v>
      </c>
      <c r="X128" s="375">
        <f t="shared" ref="X128:X141" si="134">IFERROR(RANK(W128, W$127:W$141),"")</f>
        <v>2</v>
      </c>
      <c r="Y128" s="500"/>
      <c r="Z128" s="375">
        <v>26</v>
      </c>
      <c r="AA128" s="377">
        <v>1419.4285714285709</v>
      </c>
      <c r="AB128" s="377">
        <f t="shared" ref="AB128:AB141" si="135">IFERROR(AA128/Z128,"")</f>
        <v>54.59340659340657</v>
      </c>
      <c r="AC128" s="375">
        <f t="shared" ref="AC128:AC141" si="136">IFERROR(RANK(AB128, AB$127:AB$141),"")</f>
        <v>2</v>
      </c>
      <c r="AD128" s="500"/>
      <c r="AE128" s="375">
        <v>26</v>
      </c>
      <c r="AF128" s="377">
        <v>1419.7058823529421</v>
      </c>
      <c r="AG128" s="377">
        <f t="shared" ref="AG128:AG141" si="137">IFERROR(AF128/AE128,"")</f>
        <v>54.604072398190084</v>
      </c>
      <c r="AH128" s="375">
        <f t="shared" ref="AH128:AH141" si="138">IFERROR(RANK(AG128, AG$127:AG$141),"")</f>
        <v>2</v>
      </c>
      <c r="AI128" s="500"/>
      <c r="AJ128" s="375">
        <v>26</v>
      </c>
      <c r="AK128" s="377">
        <v>1424.9999999999998</v>
      </c>
      <c r="AL128" s="377">
        <f t="shared" ref="AL128:AL141" si="139">IFERROR(AK128/AJ128,"")</f>
        <v>54.807692307692299</v>
      </c>
      <c r="AM128" s="375">
        <f t="shared" ref="AM128:AM141" si="140">IFERROR(RANK(AL128, AL$127:AL$141),"")</f>
        <v>2</v>
      </c>
      <c r="AN128" s="500"/>
      <c r="AO128" s="375">
        <v>26</v>
      </c>
      <c r="AP128" s="377">
        <v>1428.0000000000005</v>
      </c>
      <c r="AQ128" s="377">
        <f t="shared" ref="AQ128:AQ141" si="141">IFERROR(AP128/AO128,"")</f>
        <v>54.923076923076941</v>
      </c>
      <c r="AR128" s="375">
        <f t="shared" ref="AR128:AR141" si="142">IFERROR(RANK(AQ128, AQ$127:AQ$141),"")</f>
        <v>2</v>
      </c>
      <c r="AS128" s="500"/>
      <c r="AT128" s="375">
        <v>26</v>
      </c>
      <c r="AU128" s="377">
        <v>1425.3658536585369</v>
      </c>
      <c r="AV128" s="377">
        <f t="shared" ref="AV128:AV141" si="143">IFERROR(AU128/AT128,"")</f>
        <v>54.821763602251423</v>
      </c>
      <c r="AW128" s="375">
        <f t="shared" ref="AW128:AW141" si="144">IFERROR(RANK(AV128, AV$127:AV$141),"")</f>
        <v>2</v>
      </c>
      <c r="AX128" s="500"/>
    </row>
    <row r="129" spans="2:50" hidden="1" x14ac:dyDescent="0.2">
      <c r="B129" s="506"/>
      <c r="C129" s="375">
        <v>3</v>
      </c>
      <c r="D129" s="375"/>
      <c r="E129" s="375"/>
      <c r="F129" s="375"/>
      <c r="G129" s="375"/>
      <c r="H129" s="527"/>
      <c r="I129" s="172" t="str">
        <f t="shared" si="127"/>
        <v/>
      </c>
      <c r="J129" s="172" t="str">
        <f t="shared" si="128"/>
        <v/>
      </c>
      <c r="K129" s="374" t="str">
        <f t="shared" si="129"/>
        <v/>
      </c>
      <c r="L129" s="525"/>
      <c r="M129" s="172" t="str">
        <f t="shared" si="130"/>
        <v/>
      </c>
      <c r="N129" s="501"/>
      <c r="O129" s="501"/>
      <c r="P129" s="375"/>
      <c r="Q129" s="377"/>
      <c r="R129" s="377" t="str">
        <f t="shared" si="131"/>
        <v/>
      </c>
      <c r="S129" s="375" t="str">
        <f t="shared" si="132"/>
        <v/>
      </c>
      <c r="T129" s="500"/>
      <c r="U129" s="375"/>
      <c r="V129" s="377"/>
      <c r="W129" s="377" t="str">
        <f t="shared" si="133"/>
        <v/>
      </c>
      <c r="X129" s="375" t="str">
        <f t="shared" si="134"/>
        <v/>
      </c>
      <c r="Y129" s="500"/>
      <c r="Z129" s="375"/>
      <c r="AA129" s="377"/>
      <c r="AB129" s="377" t="str">
        <f t="shared" si="135"/>
        <v/>
      </c>
      <c r="AC129" s="375" t="str">
        <f t="shared" si="136"/>
        <v/>
      </c>
      <c r="AD129" s="500"/>
      <c r="AE129" s="375"/>
      <c r="AF129" s="377"/>
      <c r="AG129" s="377" t="str">
        <f t="shared" si="137"/>
        <v/>
      </c>
      <c r="AH129" s="375" t="str">
        <f t="shared" si="138"/>
        <v/>
      </c>
      <c r="AI129" s="500"/>
      <c r="AJ129" s="375"/>
      <c r="AK129" s="377"/>
      <c r="AL129" s="377" t="str">
        <f t="shared" si="139"/>
        <v/>
      </c>
      <c r="AM129" s="375" t="str">
        <f t="shared" si="140"/>
        <v/>
      </c>
      <c r="AN129" s="500"/>
      <c r="AO129" s="375"/>
      <c r="AP129" s="377"/>
      <c r="AQ129" s="377" t="str">
        <f t="shared" si="141"/>
        <v/>
      </c>
      <c r="AR129" s="375" t="str">
        <f t="shared" si="142"/>
        <v/>
      </c>
      <c r="AS129" s="500"/>
      <c r="AT129" s="375"/>
      <c r="AU129" s="377"/>
      <c r="AV129" s="377" t="str">
        <f t="shared" si="143"/>
        <v/>
      </c>
      <c r="AW129" s="375" t="str">
        <f t="shared" si="144"/>
        <v/>
      </c>
      <c r="AX129" s="500"/>
    </row>
    <row r="130" spans="2:50" hidden="1" x14ac:dyDescent="0.2">
      <c r="B130" s="506"/>
      <c r="C130" s="375">
        <v>4</v>
      </c>
      <c r="D130" s="375"/>
      <c r="E130" s="375"/>
      <c r="F130" s="375"/>
      <c r="G130" s="375"/>
      <c r="H130" s="527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374" t="str">
        <f>IFERROR(AVERAGE(R130,W130,AB130,AG130,AL130,AQ130,AV130),"")</f>
        <v/>
      </c>
      <c r="L130" s="525"/>
      <c r="M130" s="172" t="str">
        <f t="shared" si="130"/>
        <v/>
      </c>
      <c r="N130" s="501"/>
      <c r="O130" s="501"/>
      <c r="P130" s="375"/>
      <c r="Q130" s="377"/>
      <c r="R130" s="377" t="str">
        <f t="shared" si="131"/>
        <v/>
      </c>
      <c r="S130" s="375" t="str">
        <f t="shared" si="132"/>
        <v/>
      </c>
      <c r="T130" s="500"/>
      <c r="U130" s="375"/>
      <c r="V130" s="377"/>
      <c r="W130" s="377" t="str">
        <f t="shared" si="133"/>
        <v/>
      </c>
      <c r="X130" s="375" t="str">
        <f t="shared" si="134"/>
        <v/>
      </c>
      <c r="Y130" s="500"/>
      <c r="Z130" s="375"/>
      <c r="AA130" s="377"/>
      <c r="AB130" s="377" t="str">
        <f t="shared" si="135"/>
        <v/>
      </c>
      <c r="AC130" s="375" t="str">
        <f t="shared" si="136"/>
        <v/>
      </c>
      <c r="AD130" s="500"/>
      <c r="AE130" s="375"/>
      <c r="AF130" s="377"/>
      <c r="AG130" s="377" t="str">
        <f t="shared" si="137"/>
        <v/>
      </c>
      <c r="AH130" s="375" t="str">
        <f t="shared" si="138"/>
        <v/>
      </c>
      <c r="AI130" s="500"/>
      <c r="AJ130" s="375"/>
      <c r="AK130" s="377"/>
      <c r="AL130" s="377" t="str">
        <f t="shared" si="139"/>
        <v/>
      </c>
      <c r="AM130" s="375" t="str">
        <f t="shared" si="140"/>
        <v/>
      </c>
      <c r="AN130" s="500"/>
      <c r="AO130" s="375"/>
      <c r="AP130" s="377"/>
      <c r="AQ130" s="377" t="str">
        <f t="shared" si="141"/>
        <v/>
      </c>
      <c r="AR130" s="375" t="str">
        <f t="shared" si="142"/>
        <v/>
      </c>
      <c r="AS130" s="500"/>
      <c r="AT130" s="375"/>
      <c r="AU130" s="377"/>
      <c r="AV130" s="377" t="str">
        <f t="shared" si="143"/>
        <v/>
      </c>
      <c r="AW130" s="375" t="str">
        <f t="shared" si="144"/>
        <v/>
      </c>
      <c r="AX130" s="500"/>
    </row>
    <row r="131" spans="2:50" hidden="1" x14ac:dyDescent="0.2">
      <c r="B131" s="506"/>
      <c r="C131" s="375">
        <v>5</v>
      </c>
      <c r="D131" s="375"/>
      <c r="E131" s="375"/>
      <c r="F131" s="375"/>
      <c r="G131" s="375"/>
      <c r="H131" s="527"/>
      <c r="I131" s="172" t="str">
        <f t="shared" ref="I131:I141" si="145">IFERROR(AVERAGE(P131,U131,Z131,AE131,AJ131,AO131,AT131),"")</f>
        <v/>
      </c>
      <c r="J131" s="172" t="str">
        <f t="shared" ref="J131:J141" si="146">IFERROR(AVERAGE(Q131,V131,AA131,AF131,AK131,AP131,AU131),"")</f>
        <v/>
      </c>
      <c r="K131" s="374" t="str">
        <f t="shared" ref="K131:K141" si="147">IFERROR(AVERAGE(R131,W131,AB131,AG131,AL131,AQ131,AV131),"")</f>
        <v/>
      </c>
      <c r="L131" s="525"/>
      <c r="M131" s="172" t="str">
        <f t="shared" si="130"/>
        <v/>
      </c>
      <c r="N131" s="501"/>
      <c r="O131" s="501"/>
      <c r="P131" s="375"/>
      <c r="Q131" s="377"/>
      <c r="R131" s="377" t="str">
        <f t="shared" si="131"/>
        <v/>
      </c>
      <c r="S131" s="375" t="str">
        <f t="shared" si="132"/>
        <v/>
      </c>
      <c r="T131" s="500"/>
      <c r="U131" s="375"/>
      <c r="V131" s="377"/>
      <c r="W131" s="377" t="str">
        <f t="shared" si="133"/>
        <v/>
      </c>
      <c r="X131" s="375" t="str">
        <f t="shared" si="134"/>
        <v/>
      </c>
      <c r="Y131" s="500"/>
      <c r="Z131" s="375"/>
      <c r="AA131" s="377"/>
      <c r="AB131" s="377" t="str">
        <f t="shared" si="135"/>
        <v/>
      </c>
      <c r="AC131" s="375" t="str">
        <f t="shared" si="136"/>
        <v/>
      </c>
      <c r="AD131" s="500"/>
      <c r="AE131" s="375"/>
      <c r="AF131" s="377"/>
      <c r="AG131" s="377" t="str">
        <f t="shared" si="137"/>
        <v/>
      </c>
      <c r="AH131" s="375" t="str">
        <f t="shared" si="138"/>
        <v/>
      </c>
      <c r="AI131" s="500"/>
      <c r="AJ131" s="375"/>
      <c r="AK131" s="377"/>
      <c r="AL131" s="377" t="str">
        <f t="shared" si="139"/>
        <v/>
      </c>
      <c r="AM131" s="375" t="str">
        <f t="shared" si="140"/>
        <v/>
      </c>
      <c r="AN131" s="500"/>
      <c r="AO131" s="375"/>
      <c r="AP131" s="377"/>
      <c r="AQ131" s="377" t="str">
        <f t="shared" si="141"/>
        <v/>
      </c>
      <c r="AR131" s="375" t="str">
        <f t="shared" si="142"/>
        <v/>
      </c>
      <c r="AS131" s="500"/>
      <c r="AT131" s="375"/>
      <c r="AU131" s="377"/>
      <c r="AV131" s="377" t="str">
        <f t="shared" si="143"/>
        <v/>
      </c>
      <c r="AW131" s="375" t="str">
        <f t="shared" si="144"/>
        <v/>
      </c>
      <c r="AX131" s="500"/>
    </row>
    <row r="132" spans="2:50" hidden="1" x14ac:dyDescent="0.2">
      <c r="B132" s="506"/>
      <c r="C132" s="375">
        <v>6</v>
      </c>
      <c r="D132" s="375"/>
      <c r="E132" s="375"/>
      <c r="F132" s="375"/>
      <c r="G132" s="375"/>
      <c r="H132" s="527"/>
      <c r="I132" s="172" t="str">
        <f t="shared" si="145"/>
        <v/>
      </c>
      <c r="J132" s="172" t="str">
        <f t="shared" si="146"/>
        <v/>
      </c>
      <c r="K132" s="374" t="str">
        <f t="shared" si="147"/>
        <v/>
      </c>
      <c r="L132" s="525"/>
      <c r="M132" s="172" t="str">
        <f t="shared" si="130"/>
        <v/>
      </c>
      <c r="N132" s="501"/>
      <c r="O132" s="501"/>
      <c r="P132" s="375"/>
      <c r="Q132" s="377"/>
      <c r="R132" s="377" t="str">
        <f t="shared" si="131"/>
        <v/>
      </c>
      <c r="S132" s="375" t="str">
        <f t="shared" si="132"/>
        <v/>
      </c>
      <c r="T132" s="500"/>
      <c r="U132" s="375"/>
      <c r="V132" s="377"/>
      <c r="W132" s="377" t="str">
        <f t="shared" si="133"/>
        <v/>
      </c>
      <c r="X132" s="375" t="str">
        <f t="shared" si="134"/>
        <v/>
      </c>
      <c r="Y132" s="500"/>
      <c r="Z132" s="375"/>
      <c r="AA132" s="377"/>
      <c r="AB132" s="377" t="str">
        <f t="shared" si="135"/>
        <v/>
      </c>
      <c r="AC132" s="375" t="str">
        <f t="shared" si="136"/>
        <v/>
      </c>
      <c r="AD132" s="500"/>
      <c r="AE132" s="375"/>
      <c r="AF132" s="377"/>
      <c r="AG132" s="377" t="str">
        <f t="shared" si="137"/>
        <v/>
      </c>
      <c r="AH132" s="375" t="str">
        <f t="shared" si="138"/>
        <v/>
      </c>
      <c r="AI132" s="500"/>
      <c r="AJ132" s="375"/>
      <c r="AK132" s="377"/>
      <c r="AL132" s="377" t="str">
        <f t="shared" si="139"/>
        <v/>
      </c>
      <c r="AM132" s="375" t="str">
        <f t="shared" si="140"/>
        <v/>
      </c>
      <c r="AN132" s="500"/>
      <c r="AO132" s="375"/>
      <c r="AP132" s="377"/>
      <c r="AQ132" s="377" t="str">
        <f t="shared" si="141"/>
        <v/>
      </c>
      <c r="AR132" s="375" t="str">
        <f t="shared" si="142"/>
        <v/>
      </c>
      <c r="AS132" s="500"/>
      <c r="AT132" s="375"/>
      <c r="AU132" s="377"/>
      <c r="AV132" s="377" t="str">
        <f t="shared" si="143"/>
        <v/>
      </c>
      <c r="AW132" s="375" t="str">
        <f t="shared" si="144"/>
        <v/>
      </c>
      <c r="AX132" s="500"/>
    </row>
    <row r="133" spans="2:50" hidden="1" x14ac:dyDescent="0.2">
      <c r="B133" s="506"/>
      <c r="C133" s="375">
        <v>7</v>
      </c>
      <c r="D133" s="375"/>
      <c r="E133" s="375"/>
      <c r="F133" s="375"/>
      <c r="G133" s="375"/>
      <c r="H133" s="527"/>
      <c r="I133" s="172" t="str">
        <f t="shared" si="145"/>
        <v/>
      </c>
      <c r="J133" s="172" t="str">
        <f t="shared" si="146"/>
        <v/>
      </c>
      <c r="K133" s="374" t="str">
        <f t="shared" si="147"/>
        <v/>
      </c>
      <c r="L133" s="525"/>
      <c r="M133" s="172" t="str">
        <f t="shared" si="130"/>
        <v/>
      </c>
      <c r="N133" s="501"/>
      <c r="O133" s="501"/>
      <c r="P133" s="375"/>
      <c r="Q133" s="377"/>
      <c r="R133" s="377" t="str">
        <f t="shared" si="131"/>
        <v/>
      </c>
      <c r="S133" s="375" t="str">
        <f t="shared" si="132"/>
        <v/>
      </c>
      <c r="T133" s="500"/>
      <c r="U133" s="375"/>
      <c r="V133" s="377"/>
      <c r="W133" s="377" t="str">
        <f t="shared" si="133"/>
        <v/>
      </c>
      <c r="X133" s="375" t="str">
        <f t="shared" si="134"/>
        <v/>
      </c>
      <c r="Y133" s="500"/>
      <c r="Z133" s="375"/>
      <c r="AA133" s="377"/>
      <c r="AB133" s="377" t="str">
        <f t="shared" si="135"/>
        <v/>
      </c>
      <c r="AC133" s="375" t="str">
        <f t="shared" si="136"/>
        <v/>
      </c>
      <c r="AD133" s="500"/>
      <c r="AE133" s="375"/>
      <c r="AF133" s="377"/>
      <c r="AG133" s="377" t="str">
        <f t="shared" si="137"/>
        <v/>
      </c>
      <c r="AH133" s="375" t="str">
        <f t="shared" si="138"/>
        <v/>
      </c>
      <c r="AI133" s="500"/>
      <c r="AJ133" s="375"/>
      <c r="AK133" s="377"/>
      <c r="AL133" s="377" t="str">
        <f t="shared" si="139"/>
        <v/>
      </c>
      <c r="AM133" s="375" t="str">
        <f t="shared" si="140"/>
        <v/>
      </c>
      <c r="AN133" s="500"/>
      <c r="AO133" s="375"/>
      <c r="AP133" s="377"/>
      <c r="AQ133" s="377" t="str">
        <f t="shared" si="141"/>
        <v/>
      </c>
      <c r="AR133" s="375" t="str">
        <f t="shared" si="142"/>
        <v/>
      </c>
      <c r="AS133" s="500"/>
      <c r="AT133" s="375"/>
      <c r="AU133" s="377"/>
      <c r="AV133" s="377" t="str">
        <f t="shared" si="143"/>
        <v/>
      </c>
      <c r="AW133" s="375" t="str">
        <f t="shared" si="144"/>
        <v/>
      </c>
      <c r="AX133" s="500"/>
    </row>
    <row r="134" spans="2:50" hidden="1" x14ac:dyDescent="0.2">
      <c r="B134" s="506"/>
      <c r="C134" s="375">
        <v>8</v>
      </c>
      <c r="D134" s="375"/>
      <c r="E134" s="375"/>
      <c r="F134" s="375"/>
      <c r="G134" s="375"/>
      <c r="H134" s="527"/>
      <c r="I134" s="172" t="str">
        <f t="shared" si="145"/>
        <v/>
      </c>
      <c r="J134" s="172" t="str">
        <f t="shared" si="146"/>
        <v/>
      </c>
      <c r="K134" s="374" t="str">
        <f t="shared" si="147"/>
        <v/>
      </c>
      <c r="L134" s="525"/>
      <c r="M134" s="172" t="str">
        <f t="shared" si="130"/>
        <v/>
      </c>
      <c r="N134" s="501"/>
      <c r="O134" s="501"/>
      <c r="P134" s="375"/>
      <c r="Q134" s="377"/>
      <c r="R134" s="377" t="str">
        <f t="shared" si="131"/>
        <v/>
      </c>
      <c r="S134" s="375" t="str">
        <f t="shared" si="132"/>
        <v/>
      </c>
      <c r="T134" s="500"/>
      <c r="U134" s="375"/>
      <c r="V134" s="377"/>
      <c r="W134" s="377" t="str">
        <f t="shared" si="133"/>
        <v/>
      </c>
      <c r="X134" s="375" t="str">
        <f t="shared" si="134"/>
        <v/>
      </c>
      <c r="Y134" s="500"/>
      <c r="Z134" s="375"/>
      <c r="AA134" s="377"/>
      <c r="AB134" s="377" t="str">
        <f t="shared" si="135"/>
        <v/>
      </c>
      <c r="AC134" s="375" t="str">
        <f t="shared" si="136"/>
        <v/>
      </c>
      <c r="AD134" s="500"/>
      <c r="AE134" s="375"/>
      <c r="AF134" s="377"/>
      <c r="AG134" s="377" t="str">
        <f t="shared" si="137"/>
        <v/>
      </c>
      <c r="AH134" s="375" t="str">
        <f t="shared" si="138"/>
        <v/>
      </c>
      <c r="AI134" s="500"/>
      <c r="AJ134" s="375"/>
      <c r="AK134" s="377"/>
      <c r="AL134" s="377" t="str">
        <f t="shared" si="139"/>
        <v/>
      </c>
      <c r="AM134" s="375" t="str">
        <f t="shared" si="140"/>
        <v/>
      </c>
      <c r="AN134" s="500"/>
      <c r="AO134" s="375"/>
      <c r="AP134" s="377"/>
      <c r="AQ134" s="377" t="str">
        <f t="shared" si="141"/>
        <v/>
      </c>
      <c r="AR134" s="375" t="str">
        <f t="shared" si="142"/>
        <v/>
      </c>
      <c r="AS134" s="500"/>
      <c r="AT134" s="375"/>
      <c r="AU134" s="377"/>
      <c r="AV134" s="377" t="str">
        <f t="shared" si="143"/>
        <v/>
      </c>
      <c r="AW134" s="375" t="str">
        <f t="shared" si="144"/>
        <v/>
      </c>
      <c r="AX134" s="500"/>
    </row>
    <row r="135" spans="2:50" hidden="1" x14ac:dyDescent="0.2">
      <c r="B135" s="506"/>
      <c r="C135" s="375">
        <v>9</v>
      </c>
      <c r="D135" s="375"/>
      <c r="E135" s="375"/>
      <c r="F135" s="375"/>
      <c r="G135" s="375"/>
      <c r="H135" s="527"/>
      <c r="I135" s="172" t="str">
        <f t="shared" si="145"/>
        <v/>
      </c>
      <c r="J135" s="172" t="str">
        <f t="shared" si="146"/>
        <v/>
      </c>
      <c r="K135" s="374" t="str">
        <f t="shared" si="147"/>
        <v/>
      </c>
      <c r="L135" s="525"/>
      <c r="M135" s="172" t="str">
        <f t="shared" si="130"/>
        <v/>
      </c>
      <c r="N135" s="501"/>
      <c r="O135" s="501"/>
      <c r="P135" s="375"/>
      <c r="Q135" s="377"/>
      <c r="R135" s="377" t="str">
        <f t="shared" si="131"/>
        <v/>
      </c>
      <c r="S135" s="375" t="str">
        <f t="shared" si="132"/>
        <v/>
      </c>
      <c r="T135" s="500"/>
      <c r="U135" s="375"/>
      <c r="V135" s="377"/>
      <c r="W135" s="377" t="str">
        <f t="shared" si="133"/>
        <v/>
      </c>
      <c r="X135" s="375" t="str">
        <f t="shared" si="134"/>
        <v/>
      </c>
      <c r="Y135" s="500"/>
      <c r="Z135" s="375"/>
      <c r="AA135" s="377"/>
      <c r="AB135" s="377" t="str">
        <f t="shared" si="135"/>
        <v/>
      </c>
      <c r="AC135" s="375" t="str">
        <f t="shared" si="136"/>
        <v/>
      </c>
      <c r="AD135" s="500"/>
      <c r="AE135" s="375"/>
      <c r="AF135" s="377"/>
      <c r="AG135" s="377" t="str">
        <f t="shared" si="137"/>
        <v/>
      </c>
      <c r="AH135" s="375" t="str">
        <f t="shared" si="138"/>
        <v/>
      </c>
      <c r="AI135" s="500"/>
      <c r="AJ135" s="375"/>
      <c r="AK135" s="377"/>
      <c r="AL135" s="377" t="str">
        <f t="shared" si="139"/>
        <v/>
      </c>
      <c r="AM135" s="375" t="str">
        <f t="shared" si="140"/>
        <v/>
      </c>
      <c r="AN135" s="500"/>
      <c r="AO135" s="375"/>
      <c r="AP135" s="377"/>
      <c r="AQ135" s="377" t="str">
        <f t="shared" si="141"/>
        <v/>
      </c>
      <c r="AR135" s="375" t="str">
        <f t="shared" si="142"/>
        <v/>
      </c>
      <c r="AS135" s="500"/>
      <c r="AT135" s="375"/>
      <c r="AU135" s="377"/>
      <c r="AV135" s="377" t="str">
        <f t="shared" si="143"/>
        <v/>
      </c>
      <c r="AW135" s="375" t="str">
        <f t="shared" si="144"/>
        <v/>
      </c>
      <c r="AX135" s="500"/>
    </row>
    <row r="136" spans="2:50" hidden="1" x14ac:dyDescent="0.2">
      <c r="B136" s="506"/>
      <c r="C136" s="375">
        <v>10</v>
      </c>
      <c r="D136" s="375"/>
      <c r="E136" s="375"/>
      <c r="F136" s="375"/>
      <c r="G136" s="375"/>
      <c r="H136" s="527"/>
      <c r="I136" s="172" t="str">
        <f t="shared" si="145"/>
        <v/>
      </c>
      <c r="J136" s="172" t="str">
        <f t="shared" si="146"/>
        <v/>
      </c>
      <c r="K136" s="374" t="str">
        <f t="shared" si="147"/>
        <v/>
      </c>
      <c r="L136" s="525"/>
      <c r="M136" s="172" t="str">
        <f t="shared" si="130"/>
        <v/>
      </c>
      <c r="N136" s="501"/>
      <c r="O136" s="501"/>
      <c r="P136" s="375"/>
      <c r="Q136" s="377"/>
      <c r="R136" s="377" t="str">
        <f t="shared" si="131"/>
        <v/>
      </c>
      <c r="S136" s="375" t="str">
        <f t="shared" si="132"/>
        <v/>
      </c>
      <c r="T136" s="500"/>
      <c r="U136" s="375"/>
      <c r="V136" s="377"/>
      <c r="W136" s="377" t="str">
        <f t="shared" si="133"/>
        <v/>
      </c>
      <c r="X136" s="375" t="str">
        <f t="shared" si="134"/>
        <v/>
      </c>
      <c r="Y136" s="500"/>
      <c r="Z136" s="375"/>
      <c r="AA136" s="377"/>
      <c r="AB136" s="377" t="str">
        <f t="shared" si="135"/>
        <v/>
      </c>
      <c r="AC136" s="375" t="str">
        <f t="shared" si="136"/>
        <v/>
      </c>
      <c r="AD136" s="500"/>
      <c r="AE136" s="375"/>
      <c r="AF136" s="377"/>
      <c r="AG136" s="377" t="str">
        <f t="shared" si="137"/>
        <v/>
      </c>
      <c r="AH136" s="375" t="str">
        <f t="shared" si="138"/>
        <v/>
      </c>
      <c r="AI136" s="500"/>
      <c r="AJ136" s="375"/>
      <c r="AK136" s="377"/>
      <c r="AL136" s="377" t="str">
        <f t="shared" si="139"/>
        <v/>
      </c>
      <c r="AM136" s="375" t="str">
        <f t="shared" si="140"/>
        <v/>
      </c>
      <c r="AN136" s="500"/>
      <c r="AO136" s="375"/>
      <c r="AP136" s="377"/>
      <c r="AQ136" s="377" t="str">
        <f t="shared" si="141"/>
        <v/>
      </c>
      <c r="AR136" s="375" t="str">
        <f t="shared" si="142"/>
        <v/>
      </c>
      <c r="AS136" s="500"/>
      <c r="AT136" s="375"/>
      <c r="AU136" s="377"/>
      <c r="AV136" s="377" t="str">
        <f t="shared" si="143"/>
        <v/>
      </c>
      <c r="AW136" s="375" t="str">
        <f t="shared" si="144"/>
        <v/>
      </c>
      <c r="AX136" s="500"/>
    </row>
    <row r="137" spans="2:50" hidden="1" x14ac:dyDescent="0.2">
      <c r="B137" s="506"/>
      <c r="C137" s="375">
        <v>11</v>
      </c>
      <c r="D137" s="375"/>
      <c r="E137" s="375"/>
      <c r="F137" s="375"/>
      <c r="G137" s="375"/>
      <c r="H137" s="527"/>
      <c r="I137" s="172" t="str">
        <f t="shared" si="145"/>
        <v/>
      </c>
      <c r="J137" s="172" t="str">
        <f t="shared" si="146"/>
        <v/>
      </c>
      <c r="K137" s="374" t="str">
        <f t="shared" si="147"/>
        <v/>
      </c>
      <c r="L137" s="525"/>
      <c r="M137" s="172" t="str">
        <f t="shared" si="130"/>
        <v/>
      </c>
      <c r="N137" s="501"/>
      <c r="O137" s="501"/>
      <c r="P137" s="375"/>
      <c r="Q137" s="377"/>
      <c r="R137" s="377" t="str">
        <f t="shared" si="131"/>
        <v/>
      </c>
      <c r="S137" s="375" t="str">
        <f t="shared" si="132"/>
        <v/>
      </c>
      <c r="T137" s="500"/>
      <c r="U137" s="375"/>
      <c r="V137" s="377"/>
      <c r="W137" s="377" t="str">
        <f t="shared" si="133"/>
        <v/>
      </c>
      <c r="X137" s="375" t="str">
        <f t="shared" si="134"/>
        <v/>
      </c>
      <c r="Y137" s="500"/>
      <c r="Z137" s="375"/>
      <c r="AA137" s="377"/>
      <c r="AB137" s="377" t="str">
        <f t="shared" si="135"/>
        <v/>
      </c>
      <c r="AC137" s="375" t="str">
        <f t="shared" si="136"/>
        <v/>
      </c>
      <c r="AD137" s="500"/>
      <c r="AE137" s="375"/>
      <c r="AF137" s="377"/>
      <c r="AG137" s="377" t="str">
        <f t="shared" si="137"/>
        <v/>
      </c>
      <c r="AH137" s="375" t="str">
        <f t="shared" si="138"/>
        <v/>
      </c>
      <c r="AI137" s="500"/>
      <c r="AJ137" s="375"/>
      <c r="AK137" s="377"/>
      <c r="AL137" s="377" t="str">
        <f t="shared" si="139"/>
        <v/>
      </c>
      <c r="AM137" s="375" t="str">
        <f t="shared" si="140"/>
        <v/>
      </c>
      <c r="AN137" s="500"/>
      <c r="AO137" s="375"/>
      <c r="AP137" s="377"/>
      <c r="AQ137" s="377" t="str">
        <f t="shared" si="141"/>
        <v/>
      </c>
      <c r="AR137" s="375" t="str">
        <f t="shared" si="142"/>
        <v/>
      </c>
      <c r="AS137" s="500"/>
      <c r="AT137" s="375"/>
      <c r="AU137" s="377"/>
      <c r="AV137" s="377" t="str">
        <f t="shared" si="143"/>
        <v/>
      </c>
      <c r="AW137" s="375" t="str">
        <f t="shared" si="144"/>
        <v/>
      </c>
      <c r="AX137" s="500"/>
    </row>
    <row r="138" spans="2:50" hidden="1" x14ac:dyDescent="0.2">
      <c r="B138" s="506"/>
      <c r="C138" s="375">
        <v>12</v>
      </c>
      <c r="D138" s="375"/>
      <c r="E138" s="375"/>
      <c r="F138" s="375"/>
      <c r="G138" s="375"/>
      <c r="H138" s="527"/>
      <c r="I138" s="172" t="str">
        <f t="shared" si="145"/>
        <v/>
      </c>
      <c r="J138" s="172" t="str">
        <f t="shared" si="146"/>
        <v/>
      </c>
      <c r="K138" s="374" t="str">
        <f t="shared" si="147"/>
        <v/>
      </c>
      <c r="L138" s="525"/>
      <c r="M138" s="172" t="str">
        <f t="shared" si="130"/>
        <v/>
      </c>
      <c r="N138" s="501"/>
      <c r="O138" s="501"/>
      <c r="P138" s="375"/>
      <c r="Q138" s="377"/>
      <c r="R138" s="377" t="str">
        <f t="shared" si="131"/>
        <v/>
      </c>
      <c r="S138" s="375" t="str">
        <f t="shared" si="132"/>
        <v/>
      </c>
      <c r="T138" s="500"/>
      <c r="U138" s="375"/>
      <c r="V138" s="377"/>
      <c r="W138" s="377" t="str">
        <f t="shared" si="133"/>
        <v/>
      </c>
      <c r="X138" s="375" t="str">
        <f t="shared" si="134"/>
        <v/>
      </c>
      <c r="Y138" s="500"/>
      <c r="Z138" s="375"/>
      <c r="AA138" s="377"/>
      <c r="AB138" s="377" t="str">
        <f t="shared" si="135"/>
        <v/>
      </c>
      <c r="AC138" s="375" t="str">
        <f t="shared" si="136"/>
        <v/>
      </c>
      <c r="AD138" s="500"/>
      <c r="AE138" s="375"/>
      <c r="AF138" s="377"/>
      <c r="AG138" s="377" t="str">
        <f t="shared" si="137"/>
        <v/>
      </c>
      <c r="AH138" s="375" t="str">
        <f t="shared" si="138"/>
        <v/>
      </c>
      <c r="AI138" s="500"/>
      <c r="AJ138" s="375"/>
      <c r="AK138" s="377"/>
      <c r="AL138" s="377" t="str">
        <f t="shared" si="139"/>
        <v/>
      </c>
      <c r="AM138" s="375" t="str">
        <f t="shared" si="140"/>
        <v/>
      </c>
      <c r="AN138" s="500"/>
      <c r="AO138" s="375"/>
      <c r="AP138" s="377"/>
      <c r="AQ138" s="377" t="str">
        <f t="shared" si="141"/>
        <v/>
      </c>
      <c r="AR138" s="375" t="str">
        <f t="shared" si="142"/>
        <v/>
      </c>
      <c r="AS138" s="500"/>
      <c r="AT138" s="375"/>
      <c r="AU138" s="377"/>
      <c r="AV138" s="377" t="str">
        <f t="shared" si="143"/>
        <v/>
      </c>
      <c r="AW138" s="375" t="str">
        <f t="shared" si="144"/>
        <v/>
      </c>
      <c r="AX138" s="500"/>
    </row>
    <row r="139" spans="2:50" hidden="1" x14ac:dyDescent="0.2">
      <c r="B139" s="506"/>
      <c r="C139" s="375">
        <v>13</v>
      </c>
      <c r="D139" s="375"/>
      <c r="E139" s="375"/>
      <c r="F139" s="375"/>
      <c r="G139" s="375"/>
      <c r="H139" s="527"/>
      <c r="I139" s="172" t="str">
        <f t="shared" si="145"/>
        <v/>
      </c>
      <c r="J139" s="172" t="str">
        <f t="shared" si="146"/>
        <v/>
      </c>
      <c r="K139" s="374" t="str">
        <f t="shared" si="147"/>
        <v/>
      </c>
      <c r="L139" s="525"/>
      <c r="M139" s="172" t="str">
        <f t="shared" si="130"/>
        <v/>
      </c>
      <c r="N139" s="501"/>
      <c r="O139" s="501"/>
      <c r="P139" s="375"/>
      <c r="Q139" s="377"/>
      <c r="R139" s="377" t="str">
        <f t="shared" si="131"/>
        <v/>
      </c>
      <c r="S139" s="375" t="str">
        <f t="shared" si="132"/>
        <v/>
      </c>
      <c r="T139" s="500"/>
      <c r="U139" s="375"/>
      <c r="V139" s="377"/>
      <c r="W139" s="377" t="str">
        <f t="shared" si="133"/>
        <v/>
      </c>
      <c r="X139" s="375" t="str">
        <f t="shared" si="134"/>
        <v/>
      </c>
      <c r="Y139" s="500"/>
      <c r="Z139" s="375"/>
      <c r="AA139" s="377"/>
      <c r="AB139" s="377" t="str">
        <f t="shared" si="135"/>
        <v/>
      </c>
      <c r="AC139" s="375" t="str">
        <f t="shared" si="136"/>
        <v/>
      </c>
      <c r="AD139" s="500"/>
      <c r="AE139" s="375"/>
      <c r="AF139" s="377"/>
      <c r="AG139" s="377" t="str">
        <f t="shared" si="137"/>
        <v/>
      </c>
      <c r="AH139" s="375" t="str">
        <f t="shared" si="138"/>
        <v/>
      </c>
      <c r="AI139" s="500"/>
      <c r="AJ139" s="375"/>
      <c r="AK139" s="377"/>
      <c r="AL139" s="377" t="str">
        <f t="shared" si="139"/>
        <v/>
      </c>
      <c r="AM139" s="375" t="str">
        <f t="shared" si="140"/>
        <v/>
      </c>
      <c r="AN139" s="500"/>
      <c r="AO139" s="375"/>
      <c r="AP139" s="377"/>
      <c r="AQ139" s="377" t="str">
        <f t="shared" si="141"/>
        <v/>
      </c>
      <c r="AR139" s="375" t="str">
        <f t="shared" si="142"/>
        <v/>
      </c>
      <c r="AS139" s="500"/>
      <c r="AT139" s="375"/>
      <c r="AU139" s="377"/>
      <c r="AV139" s="377" t="str">
        <f t="shared" si="143"/>
        <v/>
      </c>
      <c r="AW139" s="375" t="str">
        <f t="shared" si="144"/>
        <v/>
      </c>
      <c r="AX139" s="500"/>
    </row>
    <row r="140" spans="2:50" hidden="1" x14ac:dyDescent="0.2">
      <c r="B140" s="506"/>
      <c r="C140" s="375">
        <v>14</v>
      </c>
      <c r="D140" s="375"/>
      <c r="E140" s="375"/>
      <c r="F140" s="375"/>
      <c r="G140" s="375"/>
      <c r="H140" s="527"/>
      <c r="I140" s="172" t="str">
        <f t="shared" si="145"/>
        <v/>
      </c>
      <c r="J140" s="172" t="str">
        <f t="shared" si="146"/>
        <v/>
      </c>
      <c r="K140" s="374" t="str">
        <f t="shared" si="147"/>
        <v/>
      </c>
      <c r="L140" s="525"/>
      <c r="M140" s="172" t="str">
        <f t="shared" si="130"/>
        <v/>
      </c>
      <c r="N140" s="501"/>
      <c r="O140" s="501"/>
      <c r="P140" s="375"/>
      <c r="Q140" s="377"/>
      <c r="R140" s="377" t="str">
        <f t="shared" si="131"/>
        <v/>
      </c>
      <c r="S140" s="375" t="str">
        <f t="shared" si="132"/>
        <v/>
      </c>
      <c r="T140" s="500"/>
      <c r="U140" s="375"/>
      <c r="V140" s="377"/>
      <c r="W140" s="377" t="str">
        <f t="shared" si="133"/>
        <v/>
      </c>
      <c r="X140" s="375" t="str">
        <f t="shared" si="134"/>
        <v/>
      </c>
      <c r="Y140" s="500"/>
      <c r="Z140" s="375"/>
      <c r="AA140" s="377"/>
      <c r="AB140" s="377" t="str">
        <f t="shared" si="135"/>
        <v/>
      </c>
      <c r="AC140" s="375" t="str">
        <f t="shared" si="136"/>
        <v/>
      </c>
      <c r="AD140" s="500"/>
      <c r="AE140" s="375"/>
      <c r="AF140" s="377"/>
      <c r="AG140" s="377" t="str">
        <f t="shared" si="137"/>
        <v/>
      </c>
      <c r="AH140" s="375" t="str">
        <f t="shared" si="138"/>
        <v/>
      </c>
      <c r="AI140" s="500"/>
      <c r="AJ140" s="375"/>
      <c r="AK140" s="377"/>
      <c r="AL140" s="377" t="str">
        <f t="shared" si="139"/>
        <v/>
      </c>
      <c r="AM140" s="375" t="str">
        <f t="shared" si="140"/>
        <v/>
      </c>
      <c r="AN140" s="500"/>
      <c r="AO140" s="375"/>
      <c r="AP140" s="377"/>
      <c r="AQ140" s="377" t="str">
        <f t="shared" si="141"/>
        <v/>
      </c>
      <c r="AR140" s="375" t="str">
        <f t="shared" si="142"/>
        <v/>
      </c>
      <c r="AS140" s="500"/>
      <c r="AT140" s="375"/>
      <c r="AU140" s="377"/>
      <c r="AV140" s="377" t="str">
        <f t="shared" si="143"/>
        <v/>
      </c>
      <c r="AW140" s="375" t="str">
        <f t="shared" si="144"/>
        <v/>
      </c>
      <c r="AX140" s="500"/>
    </row>
    <row r="141" spans="2:50" hidden="1" x14ac:dyDescent="0.2">
      <c r="B141" s="506"/>
      <c r="C141" s="375">
        <v>15</v>
      </c>
      <c r="D141" s="375"/>
      <c r="E141" s="375"/>
      <c r="F141" s="375"/>
      <c r="G141" s="375"/>
      <c r="H141" s="528"/>
      <c r="I141" s="172" t="str">
        <f t="shared" si="145"/>
        <v/>
      </c>
      <c r="J141" s="172" t="str">
        <f t="shared" si="146"/>
        <v/>
      </c>
      <c r="K141" s="374" t="str">
        <f t="shared" si="147"/>
        <v/>
      </c>
      <c r="L141" s="525"/>
      <c r="M141" s="172" t="str">
        <f t="shared" si="130"/>
        <v/>
      </c>
      <c r="N141" s="501"/>
      <c r="O141" s="501"/>
      <c r="P141" s="375"/>
      <c r="Q141" s="377"/>
      <c r="R141" s="377" t="str">
        <f t="shared" si="131"/>
        <v/>
      </c>
      <c r="S141" s="375" t="str">
        <f t="shared" si="132"/>
        <v/>
      </c>
      <c r="T141" s="500"/>
      <c r="U141" s="375"/>
      <c r="V141" s="377"/>
      <c r="W141" s="377" t="str">
        <f t="shared" si="133"/>
        <v/>
      </c>
      <c r="X141" s="375" t="str">
        <f t="shared" si="134"/>
        <v/>
      </c>
      <c r="Y141" s="500"/>
      <c r="Z141" s="375"/>
      <c r="AA141" s="377"/>
      <c r="AB141" s="377" t="str">
        <f t="shared" si="135"/>
        <v/>
      </c>
      <c r="AC141" s="375" t="str">
        <f t="shared" si="136"/>
        <v/>
      </c>
      <c r="AD141" s="500"/>
      <c r="AE141" s="375"/>
      <c r="AF141" s="377"/>
      <c r="AG141" s="377" t="str">
        <f t="shared" si="137"/>
        <v/>
      </c>
      <c r="AH141" s="375" t="str">
        <f t="shared" si="138"/>
        <v/>
      </c>
      <c r="AI141" s="500"/>
      <c r="AJ141" s="375"/>
      <c r="AK141" s="377"/>
      <c r="AL141" s="377" t="str">
        <f t="shared" si="139"/>
        <v/>
      </c>
      <c r="AM141" s="375" t="str">
        <f t="shared" si="140"/>
        <v/>
      </c>
      <c r="AN141" s="500"/>
      <c r="AO141" s="375"/>
      <c r="AP141" s="377"/>
      <c r="AQ141" s="377" t="str">
        <f t="shared" si="141"/>
        <v/>
      </c>
      <c r="AR141" s="375" t="str">
        <f t="shared" si="142"/>
        <v/>
      </c>
      <c r="AS141" s="500"/>
      <c r="AT141" s="375"/>
      <c r="AU141" s="377"/>
      <c r="AV141" s="377" t="str">
        <f t="shared" si="143"/>
        <v/>
      </c>
      <c r="AW141" s="375" t="str">
        <f t="shared" si="144"/>
        <v/>
      </c>
      <c r="AX141" s="500"/>
    </row>
    <row r="142" spans="2:50" ht="15.75" hidden="1" x14ac:dyDescent="0.2">
      <c r="B142" s="510" t="s">
        <v>169</v>
      </c>
      <c r="C142" s="511"/>
      <c r="D142" s="511"/>
      <c r="E142" s="511"/>
      <c r="F142" s="511"/>
      <c r="G142" s="511"/>
      <c r="H142" s="512"/>
      <c r="I142" s="207"/>
      <c r="J142" s="207"/>
      <c r="K142" s="207"/>
      <c r="L142" s="207"/>
      <c r="M142" s="207"/>
      <c r="N142" s="501" t="s">
        <v>161</v>
      </c>
      <c r="O142" s="514" t="s">
        <v>106</v>
      </c>
      <c r="P142" s="516">
        <f>AT122+1</f>
        <v>45916</v>
      </c>
      <c r="Q142" s="506"/>
      <c r="R142" s="506"/>
      <c r="S142" s="506"/>
      <c r="T142" s="506"/>
      <c r="U142" s="516">
        <f>P142+1</f>
        <v>45917</v>
      </c>
      <c r="V142" s="506"/>
      <c r="W142" s="506"/>
      <c r="X142" s="506"/>
      <c r="Y142" s="506"/>
      <c r="Z142" s="516">
        <f>U142+1</f>
        <v>45918</v>
      </c>
      <c r="AA142" s="506"/>
      <c r="AB142" s="506"/>
      <c r="AC142" s="506"/>
      <c r="AD142" s="506"/>
      <c r="AE142" s="516">
        <f>Z142+1</f>
        <v>45919</v>
      </c>
      <c r="AF142" s="506"/>
      <c r="AG142" s="506"/>
      <c r="AH142" s="506"/>
      <c r="AI142" s="506"/>
      <c r="AJ142" s="516">
        <f>AE142+1</f>
        <v>45920</v>
      </c>
      <c r="AK142" s="506"/>
      <c r="AL142" s="506"/>
      <c r="AM142" s="506"/>
      <c r="AN142" s="506"/>
      <c r="AO142" s="516">
        <f>AJ142+1</f>
        <v>45921</v>
      </c>
      <c r="AP142" s="506"/>
      <c r="AQ142" s="506"/>
      <c r="AR142" s="506"/>
      <c r="AS142" s="506"/>
      <c r="AT142" s="516">
        <f>AO142+1</f>
        <v>45922</v>
      </c>
      <c r="AU142" s="506"/>
      <c r="AV142" s="506"/>
      <c r="AW142" s="506"/>
      <c r="AX142" s="506"/>
    </row>
    <row r="143" spans="2:50" ht="15.75" hidden="1" x14ac:dyDescent="0.2">
      <c r="B143" s="513"/>
      <c r="C143" s="513"/>
      <c r="D143" s="513"/>
      <c r="E143" s="513"/>
      <c r="F143" s="513"/>
      <c r="G143" s="513"/>
      <c r="H143" s="513"/>
      <c r="I143" s="207"/>
      <c r="J143" s="207"/>
      <c r="K143" s="207"/>
      <c r="L143" s="207"/>
      <c r="M143" s="207"/>
      <c r="N143" s="501"/>
      <c r="O143" s="515"/>
      <c r="P143" s="516" t="s">
        <v>120</v>
      </c>
      <c r="Q143" s="506"/>
      <c r="R143" s="506"/>
      <c r="S143" s="506"/>
      <c r="T143" s="506"/>
      <c r="U143" s="516" t="s">
        <v>114</v>
      </c>
      <c r="V143" s="506"/>
      <c r="W143" s="506"/>
      <c r="X143" s="506"/>
      <c r="Y143" s="506"/>
      <c r="Z143" s="516" t="s">
        <v>115</v>
      </c>
      <c r="AA143" s="506"/>
      <c r="AB143" s="506"/>
      <c r="AC143" s="506"/>
      <c r="AD143" s="506"/>
      <c r="AE143" s="516" t="s">
        <v>116</v>
      </c>
      <c r="AF143" s="506"/>
      <c r="AG143" s="506"/>
      <c r="AH143" s="506"/>
      <c r="AI143" s="506"/>
      <c r="AJ143" s="516" t="s">
        <v>117</v>
      </c>
      <c r="AK143" s="506"/>
      <c r="AL143" s="506"/>
      <c r="AM143" s="506"/>
      <c r="AN143" s="506"/>
      <c r="AO143" s="516" t="s">
        <v>118</v>
      </c>
      <c r="AP143" s="506"/>
      <c r="AQ143" s="506"/>
      <c r="AR143" s="506"/>
      <c r="AS143" s="506"/>
      <c r="AT143" s="516" t="s">
        <v>119</v>
      </c>
      <c r="AU143" s="506"/>
      <c r="AV143" s="506"/>
      <c r="AW143" s="506"/>
      <c r="AX143" s="506"/>
    </row>
    <row r="144" spans="2:50" hidden="1" x14ac:dyDescent="0.2">
      <c r="B144" s="501" t="s">
        <v>157</v>
      </c>
      <c r="C144" s="501" t="s">
        <v>149</v>
      </c>
      <c r="D144" s="501"/>
      <c r="E144" s="501" t="s">
        <v>151</v>
      </c>
      <c r="F144" s="501"/>
      <c r="G144" s="501"/>
      <c r="H144" s="502" t="s">
        <v>158</v>
      </c>
      <c r="I144" s="505" t="s">
        <v>227</v>
      </c>
      <c r="J144" s="505"/>
      <c r="K144" s="505"/>
      <c r="L144" s="505" t="s">
        <v>158</v>
      </c>
      <c r="M144" s="505" t="s">
        <v>170</v>
      </c>
      <c r="N144" s="501"/>
      <c r="O144" s="501" t="s">
        <v>160</v>
      </c>
      <c r="P144" s="497" t="s">
        <v>154</v>
      </c>
      <c r="Q144" s="498"/>
      <c r="R144" s="498"/>
      <c r="S144" s="499"/>
      <c r="T144" s="501" t="s">
        <v>158</v>
      </c>
      <c r="U144" s="497" t="s">
        <v>154</v>
      </c>
      <c r="V144" s="498"/>
      <c r="W144" s="498"/>
      <c r="X144" s="499"/>
      <c r="Y144" s="501" t="s">
        <v>158</v>
      </c>
      <c r="Z144" s="497" t="s">
        <v>154</v>
      </c>
      <c r="AA144" s="498"/>
      <c r="AB144" s="498"/>
      <c r="AC144" s="499"/>
      <c r="AD144" s="501" t="s">
        <v>158</v>
      </c>
      <c r="AE144" s="497" t="s">
        <v>154</v>
      </c>
      <c r="AF144" s="498"/>
      <c r="AG144" s="498"/>
      <c r="AH144" s="499"/>
      <c r="AI144" s="501" t="s">
        <v>158</v>
      </c>
      <c r="AJ144" s="497" t="s">
        <v>154</v>
      </c>
      <c r="AK144" s="498"/>
      <c r="AL144" s="498"/>
      <c r="AM144" s="499"/>
      <c r="AN144" s="501" t="s">
        <v>158</v>
      </c>
      <c r="AO144" s="497" t="s">
        <v>154</v>
      </c>
      <c r="AP144" s="498"/>
      <c r="AQ144" s="498"/>
      <c r="AR144" s="499"/>
      <c r="AS144" s="501" t="s">
        <v>158</v>
      </c>
      <c r="AT144" s="497" t="s">
        <v>154</v>
      </c>
      <c r="AU144" s="498"/>
      <c r="AV144" s="498"/>
      <c r="AW144" s="499"/>
      <c r="AX144" s="501" t="s">
        <v>158</v>
      </c>
    </row>
    <row r="145" spans="2:50" hidden="1" x14ac:dyDescent="0.2">
      <c r="B145" s="501"/>
      <c r="C145" s="501"/>
      <c r="D145" s="501"/>
      <c r="E145" s="501" t="s">
        <v>150</v>
      </c>
      <c r="F145" s="501"/>
      <c r="G145" s="501"/>
      <c r="H145" s="503"/>
      <c r="I145" s="505" t="s">
        <v>150</v>
      </c>
      <c r="J145" s="505"/>
      <c r="K145" s="505"/>
      <c r="L145" s="505"/>
      <c r="M145" s="505"/>
      <c r="N145" s="501"/>
      <c r="O145" s="501"/>
      <c r="P145" s="497" t="s">
        <v>155</v>
      </c>
      <c r="Q145" s="498"/>
      <c r="R145" s="498"/>
      <c r="S145" s="499"/>
      <c r="T145" s="501"/>
      <c r="U145" s="497" t="s">
        <v>155</v>
      </c>
      <c r="V145" s="498"/>
      <c r="W145" s="498"/>
      <c r="X145" s="499"/>
      <c r="Y145" s="501"/>
      <c r="Z145" s="497" t="s">
        <v>155</v>
      </c>
      <c r="AA145" s="498"/>
      <c r="AB145" s="498"/>
      <c r="AC145" s="499"/>
      <c r="AD145" s="501"/>
      <c r="AE145" s="497" t="s">
        <v>155</v>
      </c>
      <c r="AF145" s="498"/>
      <c r="AG145" s="498"/>
      <c r="AH145" s="499"/>
      <c r="AI145" s="501"/>
      <c r="AJ145" s="497" t="s">
        <v>155</v>
      </c>
      <c r="AK145" s="498"/>
      <c r="AL145" s="498"/>
      <c r="AM145" s="499"/>
      <c r="AN145" s="501"/>
      <c r="AO145" s="497" t="s">
        <v>155</v>
      </c>
      <c r="AP145" s="498"/>
      <c r="AQ145" s="498"/>
      <c r="AR145" s="499"/>
      <c r="AS145" s="501"/>
      <c r="AT145" s="497" t="s">
        <v>155</v>
      </c>
      <c r="AU145" s="498"/>
      <c r="AV145" s="498"/>
      <c r="AW145" s="499"/>
      <c r="AX145" s="501"/>
    </row>
    <row r="146" spans="2:50" hidden="1" x14ac:dyDescent="0.2">
      <c r="B146" s="501"/>
      <c r="C146" s="501"/>
      <c r="D146" s="501"/>
      <c r="E146" s="376" t="s">
        <v>152</v>
      </c>
      <c r="F146" s="376" t="s">
        <v>153</v>
      </c>
      <c r="G146" s="376" t="s">
        <v>156</v>
      </c>
      <c r="H146" s="504"/>
      <c r="I146" s="373" t="s">
        <v>152</v>
      </c>
      <c r="J146" s="373" t="s">
        <v>153</v>
      </c>
      <c r="K146" s="373" t="s">
        <v>156</v>
      </c>
      <c r="L146" s="505"/>
      <c r="M146" s="505"/>
      <c r="N146" s="501"/>
      <c r="O146" s="501"/>
      <c r="P146" s="376" t="s">
        <v>152</v>
      </c>
      <c r="Q146" s="376" t="s">
        <v>153</v>
      </c>
      <c r="R146" s="376" t="s">
        <v>156</v>
      </c>
      <c r="S146" s="376" t="s">
        <v>170</v>
      </c>
      <c r="T146" s="501"/>
      <c r="U146" s="376" t="s">
        <v>152</v>
      </c>
      <c r="V146" s="376" t="s">
        <v>153</v>
      </c>
      <c r="W146" s="376" t="s">
        <v>156</v>
      </c>
      <c r="X146" s="376" t="s">
        <v>170</v>
      </c>
      <c r="Y146" s="501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01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01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01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01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01"/>
    </row>
    <row r="147" spans="2:50" hidden="1" x14ac:dyDescent="0.2">
      <c r="B147" s="506" t="s">
        <v>141</v>
      </c>
      <c r="C147" s="375">
        <v>1</v>
      </c>
      <c r="D147" s="375" t="s">
        <v>428</v>
      </c>
      <c r="E147" s="375">
        <v>17</v>
      </c>
      <c r="F147" s="375">
        <v>2000</v>
      </c>
      <c r="G147" s="377">
        <f t="shared" ref="G147:G148" si="148">F147/E147</f>
        <v>117.64705882352941</v>
      </c>
      <c r="H147" s="526">
        <f>AVERAGE(G147:G161)</f>
        <v>87.66968325791855</v>
      </c>
      <c r="I147" s="172">
        <f t="shared" ref="I147:I149" si="149">IFERROR(AVERAGE(P147,U147,Z147,AE147,AJ147,AO147,AT147),"")</f>
        <v>17</v>
      </c>
      <c r="J147" s="172">
        <f t="shared" ref="J147:J149" si="150">IFERROR(AVERAGE(Q147,V147,AA147,AF147,AK147,AP147,AU147),"")</f>
        <v>1910.2019870631727</v>
      </c>
      <c r="K147" s="374">
        <f t="shared" ref="K147:K149" si="151">IFERROR(AVERAGE(R147,W147,AB147,AG147,AL147,AQ147,AV147),"")</f>
        <v>112.36482276842193</v>
      </c>
      <c r="L147" s="525">
        <f>IFERROR(AVERAGE(K147:K161),"-")</f>
        <v>83.679699444228817</v>
      </c>
      <c r="M147" s="172">
        <f>IFERROR(RANK(K147, K$147:K$161),"")</f>
        <v>1</v>
      </c>
      <c r="N147" s="501"/>
      <c r="O147" s="501"/>
      <c r="P147" s="375">
        <v>17</v>
      </c>
      <c r="Q147" s="377">
        <v>1915.6097560975602</v>
      </c>
      <c r="R147" s="377">
        <f>IFERROR(Q147/P147,"")</f>
        <v>112.68292682926824</v>
      </c>
      <c r="S147" s="375">
        <f>IFERROR(RANK(R147, R$147:R$161),"")</f>
        <v>1</v>
      </c>
      <c r="T147" s="500">
        <f>AVERAGE(R147:R161)</f>
        <v>83.891320964491683</v>
      </c>
      <c r="U147" s="375">
        <v>17</v>
      </c>
      <c r="V147" s="377">
        <v>1907.1428571428564</v>
      </c>
      <c r="W147" s="377">
        <f>IFERROR(V147/U147,"")</f>
        <v>112.1848739495798</v>
      </c>
      <c r="X147" s="375">
        <f>IFERROR(RANK(W147, W$147:W$161),"")</f>
        <v>1</v>
      </c>
      <c r="Y147" s="500">
        <f>AVERAGE(W147:W161)</f>
        <v>83.489574720764864</v>
      </c>
      <c r="Z147" s="375">
        <v>17</v>
      </c>
      <c r="AA147" s="377">
        <v>1911.0000000000009</v>
      </c>
      <c r="AB147" s="377">
        <f>IFERROR(AA147/Z147,"")</f>
        <v>112.4117647058824</v>
      </c>
      <c r="AC147" s="375">
        <f>IFERROR(RANK(AB147, AB$147:AB$161),"")</f>
        <v>1</v>
      </c>
      <c r="AD147" s="500">
        <f>AVERAGE(AB147:AB161)</f>
        <v>83.635288389942161</v>
      </c>
      <c r="AE147" s="375">
        <v>17</v>
      </c>
      <c r="AF147" s="377">
        <v>1899.3103448275851</v>
      </c>
      <c r="AG147" s="377">
        <f>IFERROR(AF147/AE147,"")</f>
        <v>111.72413793103442</v>
      </c>
      <c r="AH147" s="375">
        <f>IFERROR(RANK(AG147, AG$147:AG$161),"")</f>
        <v>1</v>
      </c>
      <c r="AI147" s="500">
        <f>AVERAGE(AG147:AG161)</f>
        <v>83.455475558923808</v>
      </c>
      <c r="AJ147" s="375">
        <v>17</v>
      </c>
      <c r="AK147" s="377">
        <v>1910.9090909090908</v>
      </c>
      <c r="AL147" s="377">
        <f>IFERROR(AK147/AJ147,"")</f>
        <v>112.40641711229945</v>
      </c>
      <c r="AM147" s="375">
        <f>IFERROR(RANK(AL147, AL$147:AL$161),"")</f>
        <v>1</v>
      </c>
      <c r="AN147" s="500">
        <f>AVERAGE(AL147:AL161)</f>
        <v>83.584865360883441</v>
      </c>
      <c r="AO147" s="375">
        <v>17</v>
      </c>
      <c r="AP147" s="377">
        <v>1901.8604651162786</v>
      </c>
      <c r="AQ147" s="377">
        <f>IFERROR(AP147/AO147,"")</f>
        <v>111.87414500683992</v>
      </c>
      <c r="AR147" s="375">
        <f>IFERROR(RANK(AQ147, AQ$147:AQ$161),"")</f>
        <v>1</v>
      </c>
      <c r="AS147" s="500">
        <f>AVERAGE(AQ147:AQ161)</f>
        <v>83.50396213552699</v>
      </c>
      <c r="AT147" s="375">
        <v>17</v>
      </c>
      <c r="AU147" s="377">
        <v>1925.5813953488368</v>
      </c>
      <c r="AV147" s="377">
        <f>IFERROR(AU147/AT147,"")</f>
        <v>113.26949384404922</v>
      </c>
      <c r="AW147" s="375">
        <f>IFERROR(RANK(AV147, AV$147:AV$161),"")</f>
        <v>1</v>
      </c>
      <c r="AX147" s="500">
        <f>AVERAGE(AV147:AV161)</f>
        <v>84.197408979068697</v>
      </c>
    </row>
    <row r="148" spans="2:50" hidden="1" x14ac:dyDescent="0.2">
      <c r="B148" s="506"/>
      <c r="C148" s="375">
        <v>2</v>
      </c>
      <c r="D148" s="375" t="s">
        <v>429</v>
      </c>
      <c r="E148" s="375">
        <v>26</v>
      </c>
      <c r="F148" s="375">
        <v>1500</v>
      </c>
      <c r="G148" s="377">
        <f t="shared" si="148"/>
        <v>57.692307692307693</v>
      </c>
      <c r="H148" s="527"/>
      <c r="I148" s="172">
        <f t="shared" si="149"/>
        <v>26</v>
      </c>
      <c r="J148" s="172">
        <f t="shared" si="150"/>
        <v>1429.8589791209276</v>
      </c>
      <c r="K148" s="374">
        <f t="shared" si="151"/>
        <v>54.994576120035688</v>
      </c>
      <c r="L148" s="525"/>
      <c r="M148" s="172">
        <f t="shared" ref="M148:M161" si="152">IFERROR(RANK(K148, K$147:K$161),"")</f>
        <v>2</v>
      </c>
      <c r="N148" s="501"/>
      <c r="O148" s="501"/>
      <c r="P148" s="375">
        <v>26</v>
      </c>
      <c r="Q148" s="377">
        <v>1432.5925925925928</v>
      </c>
      <c r="R148" s="377">
        <f t="shared" ref="R148:R161" si="153">IFERROR(Q148/P148,"")</f>
        <v>55.099715099715112</v>
      </c>
      <c r="S148" s="375">
        <f t="shared" ref="S148:S161" si="154">IFERROR(RANK(R148, R$147:R$161),"")</f>
        <v>2</v>
      </c>
      <c r="T148" s="500"/>
      <c r="U148" s="375">
        <v>26</v>
      </c>
      <c r="V148" s="377">
        <v>1424.651162790698</v>
      </c>
      <c r="W148" s="377">
        <f t="shared" ref="W148:W161" si="155">IFERROR(V148/U148,"")</f>
        <v>54.794275491949925</v>
      </c>
      <c r="X148" s="375">
        <f t="shared" ref="X148:X161" si="156">IFERROR(RANK(W148, W$147:W$161),"")</f>
        <v>2</v>
      </c>
      <c r="Y148" s="500"/>
      <c r="Z148" s="375">
        <v>26</v>
      </c>
      <c r="AA148" s="377">
        <v>1426.3291139240503</v>
      </c>
      <c r="AB148" s="377">
        <f t="shared" ref="AB148:AB161" si="157">IFERROR(AA148/Z148,"")</f>
        <v>54.858812074001932</v>
      </c>
      <c r="AC148" s="375">
        <f t="shared" ref="AC148:AC161" si="158">IFERROR(RANK(AB148, AB$147:AB$161),"")</f>
        <v>2</v>
      </c>
      <c r="AD148" s="500"/>
      <c r="AE148" s="375">
        <v>26</v>
      </c>
      <c r="AF148" s="377">
        <v>1434.8571428571427</v>
      </c>
      <c r="AG148" s="377">
        <f t="shared" ref="AG148:AG161" si="159">IFERROR(AF148/AE148,"")</f>
        <v>55.186813186813183</v>
      </c>
      <c r="AH148" s="375">
        <f t="shared" ref="AH148:AH161" si="160">IFERROR(RANK(AG148, AG$147:AG$161),"")</f>
        <v>2</v>
      </c>
      <c r="AI148" s="500"/>
      <c r="AJ148" s="375">
        <v>26</v>
      </c>
      <c r="AK148" s="377">
        <v>1423.8461538461536</v>
      </c>
      <c r="AL148" s="377">
        <f t="shared" ref="AL148:AL161" si="161">IFERROR(AK148/AJ148,"")</f>
        <v>54.763313609467446</v>
      </c>
      <c r="AM148" s="375">
        <f t="shared" ref="AM148:AM161" si="162">IFERROR(RANK(AL148, AL$147:AL$161),"")</f>
        <v>2</v>
      </c>
      <c r="AN148" s="500"/>
      <c r="AO148" s="375">
        <v>26</v>
      </c>
      <c r="AP148" s="377">
        <v>1433.478260869565</v>
      </c>
      <c r="AQ148" s="377">
        <f t="shared" ref="AQ148:AQ161" si="163">IFERROR(AP148/AO148,"")</f>
        <v>55.133779264214041</v>
      </c>
      <c r="AR148" s="375">
        <f t="shared" ref="AR148:AR161" si="164">IFERROR(RANK(AQ148, AQ$147:AQ$161),"")</f>
        <v>2</v>
      </c>
      <c r="AS148" s="500"/>
      <c r="AT148" s="375">
        <v>26</v>
      </c>
      <c r="AU148" s="377">
        <v>1433.2584269662925</v>
      </c>
      <c r="AV148" s="377">
        <f t="shared" ref="AV148:AV161" si="165">IFERROR(AU148/AT148,"")</f>
        <v>55.125324114088173</v>
      </c>
      <c r="AW148" s="375">
        <f t="shared" ref="AW148:AW161" si="166">IFERROR(RANK(AV148, AV$147:AV$161),"")</f>
        <v>2</v>
      </c>
      <c r="AX148" s="500"/>
    </row>
    <row r="149" spans="2:50" hidden="1" x14ac:dyDescent="0.2">
      <c r="B149" s="506"/>
      <c r="C149" s="375">
        <v>3</v>
      </c>
      <c r="D149" s="375"/>
      <c r="E149" s="375"/>
      <c r="F149" s="375"/>
      <c r="G149" s="375"/>
      <c r="H149" s="527"/>
      <c r="I149" s="172" t="str">
        <f t="shared" si="149"/>
        <v/>
      </c>
      <c r="J149" s="172" t="str">
        <f t="shared" si="150"/>
        <v/>
      </c>
      <c r="K149" s="374" t="str">
        <f t="shared" si="151"/>
        <v/>
      </c>
      <c r="L149" s="525"/>
      <c r="M149" s="172" t="str">
        <f t="shared" si="152"/>
        <v/>
      </c>
      <c r="N149" s="501"/>
      <c r="O149" s="501"/>
      <c r="P149" s="375"/>
      <c r="Q149" s="377"/>
      <c r="R149" s="377" t="str">
        <f t="shared" si="153"/>
        <v/>
      </c>
      <c r="S149" s="375" t="str">
        <f t="shared" si="154"/>
        <v/>
      </c>
      <c r="T149" s="500"/>
      <c r="U149" s="375"/>
      <c r="V149" s="377"/>
      <c r="W149" s="377" t="str">
        <f t="shared" si="155"/>
        <v/>
      </c>
      <c r="X149" s="375" t="str">
        <f t="shared" si="156"/>
        <v/>
      </c>
      <c r="Y149" s="500"/>
      <c r="Z149" s="375"/>
      <c r="AA149" s="377"/>
      <c r="AB149" s="377" t="str">
        <f t="shared" si="157"/>
        <v/>
      </c>
      <c r="AC149" s="375" t="str">
        <f t="shared" si="158"/>
        <v/>
      </c>
      <c r="AD149" s="500"/>
      <c r="AE149" s="375"/>
      <c r="AF149" s="377"/>
      <c r="AG149" s="377" t="str">
        <f t="shared" si="159"/>
        <v/>
      </c>
      <c r="AH149" s="375" t="str">
        <f t="shared" si="160"/>
        <v/>
      </c>
      <c r="AI149" s="500"/>
      <c r="AJ149" s="375"/>
      <c r="AK149" s="377"/>
      <c r="AL149" s="377" t="str">
        <f t="shared" si="161"/>
        <v/>
      </c>
      <c r="AM149" s="375" t="str">
        <f t="shared" si="162"/>
        <v/>
      </c>
      <c r="AN149" s="500"/>
      <c r="AO149" s="375"/>
      <c r="AP149" s="377"/>
      <c r="AQ149" s="377" t="str">
        <f t="shared" si="163"/>
        <v/>
      </c>
      <c r="AR149" s="375" t="str">
        <f t="shared" si="164"/>
        <v/>
      </c>
      <c r="AS149" s="500"/>
      <c r="AT149" s="375"/>
      <c r="AU149" s="377"/>
      <c r="AV149" s="377" t="str">
        <f t="shared" si="165"/>
        <v/>
      </c>
      <c r="AW149" s="375" t="str">
        <f t="shared" si="166"/>
        <v/>
      </c>
      <c r="AX149" s="500"/>
    </row>
    <row r="150" spans="2:50" hidden="1" x14ac:dyDescent="0.2">
      <c r="B150" s="506"/>
      <c r="C150" s="375">
        <v>4</v>
      </c>
      <c r="D150" s="375"/>
      <c r="E150" s="375"/>
      <c r="F150" s="375"/>
      <c r="G150" s="375"/>
      <c r="H150" s="527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374" t="str">
        <f>IFERROR(AVERAGE(R150,W150,AB150,AG150,AL150,AQ150,AV150),"")</f>
        <v/>
      </c>
      <c r="L150" s="525"/>
      <c r="M150" s="172" t="str">
        <f t="shared" si="152"/>
        <v/>
      </c>
      <c r="N150" s="501"/>
      <c r="O150" s="501"/>
      <c r="P150" s="375"/>
      <c r="Q150" s="377"/>
      <c r="R150" s="377" t="str">
        <f t="shared" si="153"/>
        <v/>
      </c>
      <c r="S150" s="375" t="str">
        <f t="shared" si="154"/>
        <v/>
      </c>
      <c r="T150" s="500"/>
      <c r="U150" s="375"/>
      <c r="V150" s="377"/>
      <c r="W150" s="377" t="str">
        <f t="shared" si="155"/>
        <v/>
      </c>
      <c r="X150" s="375" t="str">
        <f t="shared" si="156"/>
        <v/>
      </c>
      <c r="Y150" s="500"/>
      <c r="Z150" s="375"/>
      <c r="AA150" s="377"/>
      <c r="AB150" s="377" t="str">
        <f t="shared" si="157"/>
        <v/>
      </c>
      <c r="AC150" s="375" t="str">
        <f t="shared" si="158"/>
        <v/>
      </c>
      <c r="AD150" s="500"/>
      <c r="AE150" s="375"/>
      <c r="AF150" s="377"/>
      <c r="AG150" s="377" t="str">
        <f t="shared" si="159"/>
        <v/>
      </c>
      <c r="AH150" s="375" t="str">
        <f t="shared" si="160"/>
        <v/>
      </c>
      <c r="AI150" s="500"/>
      <c r="AJ150" s="375"/>
      <c r="AK150" s="377"/>
      <c r="AL150" s="377" t="str">
        <f t="shared" si="161"/>
        <v/>
      </c>
      <c r="AM150" s="375" t="str">
        <f t="shared" si="162"/>
        <v/>
      </c>
      <c r="AN150" s="500"/>
      <c r="AO150" s="375"/>
      <c r="AP150" s="377"/>
      <c r="AQ150" s="377" t="str">
        <f t="shared" si="163"/>
        <v/>
      </c>
      <c r="AR150" s="375" t="str">
        <f t="shared" si="164"/>
        <v/>
      </c>
      <c r="AS150" s="500"/>
      <c r="AT150" s="375"/>
      <c r="AU150" s="377"/>
      <c r="AV150" s="377" t="str">
        <f t="shared" si="165"/>
        <v/>
      </c>
      <c r="AW150" s="375" t="str">
        <f t="shared" si="166"/>
        <v/>
      </c>
      <c r="AX150" s="500"/>
    </row>
    <row r="151" spans="2:50" hidden="1" x14ac:dyDescent="0.2">
      <c r="B151" s="506"/>
      <c r="C151" s="375">
        <v>5</v>
      </c>
      <c r="D151" s="375"/>
      <c r="E151" s="375"/>
      <c r="F151" s="375"/>
      <c r="G151" s="375"/>
      <c r="H151" s="527"/>
      <c r="I151" s="172" t="str">
        <f t="shared" ref="I151:I161" si="167">IFERROR(AVERAGE(P151,U151,Z151,AE151,AJ151,AO151,AT151),"")</f>
        <v/>
      </c>
      <c r="J151" s="172" t="str">
        <f t="shared" ref="J151:J161" si="168">IFERROR(AVERAGE(Q151,V151,AA151,AF151,AK151,AP151,AU151),"")</f>
        <v/>
      </c>
      <c r="K151" s="374" t="str">
        <f t="shared" ref="K151:K161" si="169">IFERROR(AVERAGE(R151,W151,AB151,AG151,AL151,AQ151,AV151),"")</f>
        <v/>
      </c>
      <c r="L151" s="525"/>
      <c r="M151" s="172" t="str">
        <f t="shared" si="152"/>
        <v/>
      </c>
      <c r="N151" s="501"/>
      <c r="O151" s="501"/>
      <c r="P151" s="375"/>
      <c r="Q151" s="377"/>
      <c r="R151" s="377" t="str">
        <f t="shared" si="153"/>
        <v/>
      </c>
      <c r="S151" s="375" t="str">
        <f t="shared" si="154"/>
        <v/>
      </c>
      <c r="T151" s="500"/>
      <c r="U151" s="375"/>
      <c r="V151" s="377"/>
      <c r="W151" s="377" t="str">
        <f t="shared" si="155"/>
        <v/>
      </c>
      <c r="X151" s="375" t="str">
        <f t="shared" si="156"/>
        <v/>
      </c>
      <c r="Y151" s="500"/>
      <c r="Z151" s="375"/>
      <c r="AA151" s="377"/>
      <c r="AB151" s="377" t="str">
        <f t="shared" si="157"/>
        <v/>
      </c>
      <c r="AC151" s="375" t="str">
        <f t="shared" si="158"/>
        <v/>
      </c>
      <c r="AD151" s="500"/>
      <c r="AE151" s="375"/>
      <c r="AF151" s="377"/>
      <c r="AG151" s="377" t="str">
        <f t="shared" si="159"/>
        <v/>
      </c>
      <c r="AH151" s="375" t="str">
        <f t="shared" si="160"/>
        <v/>
      </c>
      <c r="AI151" s="500"/>
      <c r="AJ151" s="375"/>
      <c r="AK151" s="377"/>
      <c r="AL151" s="377" t="str">
        <f t="shared" si="161"/>
        <v/>
      </c>
      <c r="AM151" s="375" t="str">
        <f t="shared" si="162"/>
        <v/>
      </c>
      <c r="AN151" s="500"/>
      <c r="AO151" s="375"/>
      <c r="AP151" s="377"/>
      <c r="AQ151" s="377" t="str">
        <f t="shared" si="163"/>
        <v/>
      </c>
      <c r="AR151" s="375" t="str">
        <f t="shared" si="164"/>
        <v/>
      </c>
      <c r="AS151" s="500"/>
      <c r="AT151" s="375"/>
      <c r="AU151" s="377"/>
      <c r="AV151" s="377" t="str">
        <f t="shared" si="165"/>
        <v/>
      </c>
      <c r="AW151" s="375" t="str">
        <f t="shared" si="166"/>
        <v/>
      </c>
      <c r="AX151" s="500"/>
    </row>
    <row r="152" spans="2:50" hidden="1" x14ac:dyDescent="0.2">
      <c r="B152" s="506"/>
      <c r="C152" s="375">
        <v>6</v>
      </c>
      <c r="D152" s="375"/>
      <c r="E152" s="375"/>
      <c r="F152" s="375"/>
      <c r="G152" s="375"/>
      <c r="H152" s="527"/>
      <c r="I152" s="172" t="str">
        <f t="shared" si="167"/>
        <v/>
      </c>
      <c r="J152" s="172" t="str">
        <f t="shared" si="168"/>
        <v/>
      </c>
      <c r="K152" s="374" t="str">
        <f t="shared" si="169"/>
        <v/>
      </c>
      <c r="L152" s="525"/>
      <c r="M152" s="172" t="str">
        <f t="shared" si="152"/>
        <v/>
      </c>
      <c r="N152" s="501"/>
      <c r="O152" s="501"/>
      <c r="P152" s="375"/>
      <c r="Q152" s="377"/>
      <c r="R152" s="377" t="str">
        <f t="shared" si="153"/>
        <v/>
      </c>
      <c r="S152" s="375" t="str">
        <f t="shared" si="154"/>
        <v/>
      </c>
      <c r="T152" s="500"/>
      <c r="U152" s="375"/>
      <c r="V152" s="377"/>
      <c r="W152" s="377" t="str">
        <f t="shared" si="155"/>
        <v/>
      </c>
      <c r="X152" s="375" t="str">
        <f t="shared" si="156"/>
        <v/>
      </c>
      <c r="Y152" s="500"/>
      <c r="Z152" s="375"/>
      <c r="AA152" s="377"/>
      <c r="AB152" s="377" t="str">
        <f t="shared" si="157"/>
        <v/>
      </c>
      <c r="AC152" s="375" t="str">
        <f t="shared" si="158"/>
        <v/>
      </c>
      <c r="AD152" s="500"/>
      <c r="AE152" s="375"/>
      <c r="AF152" s="377"/>
      <c r="AG152" s="377" t="str">
        <f t="shared" si="159"/>
        <v/>
      </c>
      <c r="AH152" s="375" t="str">
        <f t="shared" si="160"/>
        <v/>
      </c>
      <c r="AI152" s="500"/>
      <c r="AJ152" s="375"/>
      <c r="AK152" s="377"/>
      <c r="AL152" s="377" t="str">
        <f t="shared" si="161"/>
        <v/>
      </c>
      <c r="AM152" s="375" t="str">
        <f t="shared" si="162"/>
        <v/>
      </c>
      <c r="AN152" s="500"/>
      <c r="AO152" s="375"/>
      <c r="AP152" s="377"/>
      <c r="AQ152" s="377" t="str">
        <f t="shared" si="163"/>
        <v/>
      </c>
      <c r="AR152" s="375" t="str">
        <f t="shared" si="164"/>
        <v/>
      </c>
      <c r="AS152" s="500"/>
      <c r="AT152" s="375"/>
      <c r="AU152" s="377"/>
      <c r="AV152" s="377" t="str">
        <f t="shared" si="165"/>
        <v/>
      </c>
      <c r="AW152" s="375" t="str">
        <f t="shared" si="166"/>
        <v/>
      </c>
      <c r="AX152" s="500"/>
    </row>
    <row r="153" spans="2:50" hidden="1" x14ac:dyDescent="0.2">
      <c r="B153" s="506"/>
      <c r="C153" s="375">
        <v>7</v>
      </c>
      <c r="D153" s="375"/>
      <c r="E153" s="375"/>
      <c r="F153" s="375"/>
      <c r="G153" s="375"/>
      <c r="H153" s="527"/>
      <c r="I153" s="172" t="str">
        <f t="shared" si="167"/>
        <v/>
      </c>
      <c r="J153" s="172" t="str">
        <f t="shared" si="168"/>
        <v/>
      </c>
      <c r="K153" s="374" t="str">
        <f t="shared" si="169"/>
        <v/>
      </c>
      <c r="L153" s="525"/>
      <c r="M153" s="172" t="str">
        <f t="shared" si="152"/>
        <v/>
      </c>
      <c r="N153" s="501"/>
      <c r="O153" s="501"/>
      <c r="P153" s="375"/>
      <c r="Q153" s="377"/>
      <c r="R153" s="377" t="str">
        <f t="shared" si="153"/>
        <v/>
      </c>
      <c r="S153" s="375" t="str">
        <f t="shared" si="154"/>
        <v/>
      </c>
      <c r="T153" s="500"/>
      <c r="U153" s="375"/>
      <c r="V153" s="377"/>
      <c r="W153" s="377" t="str">
        <f t="shared" si="155"/>
        <v/>
      </c>
      <c r="X153" s="375" t="str">
        <f t="shared" si="156"/>
        <v/>
      </c>
      <c r="Y153" s="500"/>
      <c r="Z153" s="375"/>
      <c r="AA153" s="377"/>
      <c r="AB153" s="377" t="str">
        <f t="shared" si="157"/>
        <v/>
      </c>
      <c r="AC153" s="375" t="str">
        <f t="shared" si="158"/>
        <v/>
      </c>
      <c r="AD153" s="500"/>
      <c r="AE153" s="375"/>
      <c r="AF153" s="377"/>
      <c r="AG153" s="377" t="str">
        <f t="shared" si="159"/>
        <v/>
      </c>
      <c r="AH153" s="375" t="str">
        <f t="shared" si="160"/>
        <v/>
      </c>
      <c r="AI153" s="500"/>
      <c r="AJ153" s="375"/>
      <c r="AK153" s="377"/>
      <c r="AL153" s="377" t="str">
        <f t="shared" si="161"/>
        <v/>
      </c>
      <c r="AM153" s="375" t="str">
        <f t="shared" si="162"/>
        <v/>
      </c>
      <c r="AN153" s="500"/>
      <c r="AO153" s="375"/>
      <c r="AP153" s="377"/>
      <c r="AQ153" s="377" t="str">
        <f t="shared" si="163"/>
        <v/>
      </c>
      <c r="AR153" s="375" t="str">
        <f t="shared" si="164"/>
        <v/>
      </c>
      <c r="AS153" s="500"/>
      <c r="AT153" s="375"/>
      <c r="AU153" s="377"/>
      <c r="AV153" s="377" t="str">
        <f t="shared" si="165"/>
        <v/>
      </c>
      <c r="AW153" s="375" t="str">
        <f t="shared" si="166"/>
        <v/>
      </c>
      <c r="AX153" s="500"/>
    </row>
    <row r="154" spans="2:50" hidden="1" x14ac:dyDescent="0.2">
      <c r="B154" s="506"/>
      <c r="C154" s="375">
        <v>8</v>
      </c>
      <c r="D154" s="375"/>
      <c r="E154" s="375"/>
      <c r="F154" s="375"/>
      <c r="G154" s="375"/>
      <c r="H154" s="527"/>
      <c r="I154" s="172" t="str">
        <f t="shared" si="167"/>
        <v/>
      </c>
      <c r="J154" s="172" t="str">
        <f t="shared" si="168"/>
        <v/>
      </c>
      <c r="K154" s="374" t="str">
        <f t="shared" si="169"/>
        <v/>
      </c>
      <c r="L154" s="525"/>
      <c r="M154" s="172" t="str">
        <f t="shared" si="152"/>
        <v/>
      </c>
      <c r="N154" s="501"/>
      <c r="O154" s="501"/>
      <c r="P154" s="375"/>
      <c r="Q154" s="377"/>
      <c r="R154" s="377" t="str">
        <f t="shared" si="153"/>
        <v/>
      </c>
      <c r="S154" s="375" t="str">
        <f t="shared" si="154"/>
        <v/>
      </c>
      <c r="T154" s="500"/>
      <c r="U154" s="375"/>
      <c r="V154" s="377"/>
      <c r="W154" s="377" t="str">
        <f t="shared" si="155"/>
        <v/>
      </c>
      <c r="X154" s="375" t="str">
        <f t="shared" si="156"/>
        <v/>
      </c>
      <c r="Y154" s="500"/>
      <c r="Z154" s="375"/>
      <c r="AA154" s="377"/>
      <c r="AB154" s="377" t="str">
        <f t="shared" si="157"/>
        <v/>
      </c>
      <c r="AC154" s="375" t="str">
        <f t="shared" si="158"/>
        <v/>
      </c>
      <c r="AD154" s="500"/>
      <c r="AE154" s="375"/>
      <c r="AF154" s="377"/>
      <c r="AG154" s="377" t="str">
        <f t="shared" si="159"/>
        <v/>
      </c>
      <c r="AH154" s="375" t="str">
        <f t="shared" si="160"/>
        <v/>
      </c>
      <c r="AI154" s="500"/>
      <c r="AJ154" s="375"/>
      <c r="AK154" s="377"/>
      <c r="AL154" s="377" t="str">
        <f t="shared" si="161"/>
        <v/>
      </c>
      <c r="AM154" s="375" t="str">
        <f t="shared" si="162"/>
        <v/>
      </c>
      <c r="AN154" s="500"/>
      <c r="AO154" s="375"/>
      <c r="AP154" s="377"/>
      <c r="AQ154" s="377" t="str">
        <f t="shared" si="163"/>
        <v/>
      </c>
      <c r="AR154" s="375" t="str">
        <f t="shared" si="164"/>
        <v/>
      </c>
      <c r="AS154" s="500"/>
      <c r="AT154" s="375"/>
      <c r="AU154" s="377"/>
      <c r="AV154" s="377" t="str">
        <f t="shared" si="165"/>
        <v/>
      </c>
      <c r="AW154" s="375" t="str">
        <f t="shared" si="166"/>
        <v/>
      </c>
      <c r="AX154" s="500"/>
    </row>
    <row r="155" spans="2:50" hidden="1" x14ac:dyDescent="0.2">
      <c r="B155" s="506"/>
      <c r="C155" s="375">
        <v>9</v>
      </c>
      <c r="D155" s="375"/>
      <c r="E155" s="375"/>
      <c r="F155" s="375"/>
      <c r="G155" s="375"/>
      <c r="H155" s="527"/>
      <c r="I155" s="172" t="str">
        <f t="shared" si="167"/>
        <v/>
      </c>
      <c r="J155" s="172" t="str">
        <f t="shared" si="168"/>
        <v/>
      </c>
      <c r="K155" s="374" t="str">
        <f t="shared" si="169"/>
        <v/>
      </c>
      <c r="L155" s="525"/>
      <c r="M155" s="172" t="str">
        <f t="shared" si="152"/>
        <v/>
      </c>
      <c r="N155" s="501"/>
      <c r="O155" s="501"/>
      <c r="P155" s="375"/>
      <c r="Q155" s="377"/>
      <c r="R155" s="377" t="str">
        <f t="shared" si="153"/>
        <v/>
      </c>
      <c r="S155" s="375" t="str">
        <f t="shared" si="154"/>
        <v/>
      </c>
      <c r="T155" s="500"/>
      <c r="U155" s="375"/>
      <c r="V155" s="377"/>
      <c r="W155" s="377" t="str">
        <f t="shared" si="155"/>
        <v/>
      </c>
      <c r="X155" s="375" t="str">
        <f t="shared" si="156"/>
        <v/>
      </c>
      <c r="Y155" s="500"/>
      <c r="Z155" s="375"/>
      <c r="AA155" s="377"/>
      <c r="AB155" s="377" t="str">
        <f t="shared" si="157"/>
        <v/>
      </c>
      <c r="AC155" s="375" t="str">
        <f t="shared" si="158"/>
        <v/>
      </c>
      <c r="AD155" s="500"/>
      <c r="AE155" s="375"/>
      <c r="AF155" s="377"/>
      <c r="AG155" s="377" t="str">
        <f t="shared" si="159"/>
        <v/>
      </c>
      <c r="AH155" s="375" t="str">
        <f t="shared" si="160"/>
        <v/>
      </c>
      <c r="AI155" s="500"/>
      <c r="AJ155" s="375"/>
      <c r="AK155" s="377"/>
      <c r="AL155" s="377" t="str">
        <f t="shared" si="161"/>
        <v/>
      </c>
      <c r="AM155" s="375" t="str">
        <f t="shared" si="162"/>
        <v/>
      </c>
      <c r="AN155" s="500"/>
      <c r="AO155" s="375"/>
      <c r="AP155" s="377"/>
      <c r="AQ155" s="377" t="str">
        <f t="shared" si="163"/>
        <v/>
      </c>
      <c r="AR155" s="375" t="str">
        <f t="shared" si="164"/>
        <v/>
      </c>
      <c r="AS155" s="500"/>
      <c r="AT155" s="375"/>
      <c r="AU155" s="377"/>
      <c r="AV155" s="377" t="str">
        <f t="shared" si="165"/>
        <v/>
      </c>
      <c r="AW155" s="375" t="str">
        <f t="shared" si="166"/>
        <v/>
      </c>
      <c r="AX155" s="500"/>
    </row>
    <row r="156" spans="2:50" hidden="1" x14ac:dyDescent="0.2">
      <c r="B156" s="506"/>
      <c r="C156" s="375">
        <v>10</v>
      </c>
      <c r="D156" s="375"/>
      <c r="E156" s="375"/>
      <c r="F156" s="375"/>
      <c r="G156" s="375"/>
      <c r="H156" s="527"/>
      <c r="I156" s="172" t="str">
        <f t="shared" si="167"/>
        <v/>
      </c>
      <c r="J156" s="172" t="str">
        <f t="shared" si="168"/>
        <v/>
      </c>
      <c r="K156" s="374" t="str">
        <f t="shared" si="169"/>
        <v/>
      </c>
      <c r="L156" s="525"/>
      <c r="M156" s="172" t="str">
        <f t="shared" si="152"/>
        <v/>
      </c>
      <c r="N156" s="501"/>
      <c r="O156" s="501"/>
      <c r="P156" s="375"/>
      <c r="Q156" s="377"/>
      <c r="R156" s="377" t="str">
        <f t="shared" si="153"/>
        <v/>
      </c>
      <c r="S156" s="375" t="str">
        <f t="shared" si="154"/>
        <v/>
      </c>
      <c r="T156" s="500"/>
      <c r="U156" s="375"/>
      <c r="V156" s="377"/>
      <c r="W156" s="377" t="str">
        <f t="shared" si="155"/>
        <v/>
      </c>
      <c r="X156" s="375" t="str">
        <f t="shared" si="156"/>
        <v/>
      </c>
      <c r="Y156" s="500"/>
      <c r="Z156" s="375"/>
      <c r="AA156" s="377"/>
      <c r="AB156" s="377" t="str">
        <f t="shared" si="157"/>
        <v/>
      </c>
      <c r="AC156" s="375" t="str">
        <f t="shared" si="158"/>
        <v/>
      </c>
      <c r="AD156" s="500"/>
      <c r="AE156" s="375"/>
      <c r="AF156" s="377"/>
      <c r="AG156" s="377" t="str">
        <f t="shared" si="159"/>
        <v/>
      </c>
      <c r="AH156" s="375" t="str">
        <f t="shared" si="160"/>
        <v/>
      </c>
      <c r="AI156" s="500"/>
      <c r="AJ156" s="375"/>
      <c r="AK156" s="377"/>
      <c r="AL156" s="377" t="str">
        <f t="shared" si="161"/>
        <v/>
      </c>
      <c r="AM156" s="375" t="str">
        <f t="shared" si="162"/>
        <v/>
      </c>
      <c r="AN156" s="500"/>
      <c r="AO156" s="375"/>
      <c r="AP156" s="377"/>
      <c r="AQ156" s="377" t="str">
        <f t="shared" si="163"/>
        <v/>
      </c>
      <c r="AR156" s="375" t="str">
        <f t="shared" si="164"/>
        <v/>
      </c>
      <c r="AS156" s="500"/>
      <c r="AT156" s="375"/>
      <c r="AU156" s="377"/>
      <c r="AV156" s="377" t="str">
        <f t="shared" si="165"/>
        <v/>
      </c>
      <c r="AW156" s="375" t="str">
        <f t="shared" si="166"/>
        <v/>
      </c>
      <c r="AX156" s="500"/>
    </row>
    <row r="157" spans="2:50" hidden="1" x14ac:dyDescent="0.2">
      <c r="B157" s="506"/>
      <c r="C157" s="375">
        <v>11</v>
      </c>
      <c r="D157" s="375"/>
      <c r="E157" s="375"/>
      <c r="F157" s="375"/>
      <c r="G157" s="375"/>
      <c r="H157" s="527"/>
      <c r="I157" s="172" t="str">
        <f t="shared" si="167"/>
        <v/>
      </c>
      <c r="J157" s="172" t="str">
        <f t="shared" si="168"/>
        <v/>
      </c>
      <c r="K157" s="374" t="str">
        <f t="shared" si="169"/>
        <v/>
      </c>
      <c r="L157" s="525"/>
      <c r="M157" s="172" t="str">
        <f t="shared" si="152"/>
        <v/>
      </c>
      <c r="N157" s="501"/>
      <c r="O157" s="501"/>
      <c r="P157" s="375"/>
      <c r="Q157" s="377"/>
      <c r="R157" s="377" t="str">
        <f t="shared" si="153"/>
        <v/>
      </c>
      <c r="S157" s="375" t="str">
        <f t="shared" si="154"/>
        <v/>
      </c>
      <c r="T157" s="500"/>
      <c r="U157" s="375"/>
      <c r="V157" s="377"/>
      <c r="W157" s="377" t="str">
        <f t="shared" si="155"/>
        <v/>
      </c>
      <c r="X157" s="375" t="str">
        <f t="shared" si="156"/>
        <v/>
      </c>
      <c r="Y157" s="500"/>
      <c r="Z157" s="375"/>
      <c r="AA157" s="377"/>
      <c r="AB157" s="377" t="str">
        <f t="shared" si="157"/>
        <v/>
      </c>
      <c r="AC157" s="375" t="str">
        <f t="shared" si="158"/>
        <v/>
      </c>
      <c r="AD157" s="500"/>
      <c r="AE157" s="375"/>
      <c r="AF157" s="377"/>
      <c r="AG157" s="377" t="str">
        <f t="shared" si="159"/>
        <v/>
      </c>
      <c r="AH157" s="375" t="str">
        <f t="shared" si="160"/>
        <v/>
      </c>
      <c r="AI157" s="500"/>
      <c r="AJ157" s="375"/>
      <c r="AK157" s="377"/>
      <c r="AL157" s="377" t="str">
        <f t="shared" si="161"/>
        <v/>
      </c>
      <c r="AM157" s="375" t="str">
        <f t="shared" si="162"/>
        <v/>
      </c>
      <c r="AN157" s="500"/>
      <c r="AO157" s="375"/>
      <c r="AP157" s="377"/>
      <c r="AQ157" s="377" t="str">
        <f t="shared" si="163"/>
        <v/>
      </c>
      <c r="AR157" s="375" t="str">
        <f t="shared" si="164"/>
        <v/>
      </c>
      <c r="AS157" s="500"/>
      <c r="AT157" s="375"/>
      <c r="AU157" s="377"/>
      <c r="AV157" s="377" t="str">
        <f t="shared" si="165"/>
        <v/>
      </c>
      <c r="AW157" s="375" t="str">
        <f t="shared" si="166"/>
        <v/>
      </c>
      <c r="AX157" s="500"/>
    </row>
    <row r="158" spans="2:50" hidden="1" x14ac:dyDescent="0.2">
      <c r="B158" s="506"/>
      <c r="C158" s="375">
        <v>12</v>
      </c>
      <c r="D158" s="375"/>
      <c r="E158" s="375"/>
      <c r="F158" s="375"/>
      <c r="G158" s="375"/>
      <c r="H158" s="527"/>
      <c r="I158" s="172" t="str">
        <f t="shared" si="167"/>
        <v/>
      </c>
      <c r="J158" s="172" t="str">
        <f t="shared" si="168"/>
        <v/>
      </c>
      <c r="K158" s="374" t="str">
        <f t="shared" si="169"/>
        <v/>
      </c>
      <c r="L158" s="525"/>
      <c r="M158" s="172" t="str">
        <f t="shared" si="152"/>
        <v/>
      </c>
      <c r="N158" s="501"/>
      <c r="O158" s="501"/>
      <c r="P158" s="375"/>
      <c r="Q158" s="377"/>
      <c r="R158" s="377" t="str">
        <f t="shared" si="153"/>
        <v/>
      </c>
      <c r="S158" s="375" t="str">
        <f t="shared" si="154"/>
        <v/>
      </c>
      <c r="T158" s="500"/>
      <c r="U158" s="375"/>
      <c r="V158" s="377"/>
      <c r="W158" s="377" t="str">
        <f t="shared" si="155"/>
        <v/>
      </c>
      <c r="X158" s="375" t="str">
        <f t="shared" si="156"/>
        <v/>
      </c>
      <c r="Y158" s="500"/>
      <c r="Z158" s="375"/>
      <c r="AA158" s="377"/>
      <c r="AB158" s="377" t="str">
        <f t="shared" si="157"/>
        <v/>
      </c>
      <c r="AC158" s="375" t="str">
        <f t="shared" si="158"/>
        <v/>
      </c>
      <c r="AD158" s="500"/>
      <c r="AE158" s="375"/>
      <c r="AF158" s="377"/>
      <c r="AG158" s="377" t="str">
        <f t="shared" si="159"/>
        <v/>
      </c>
      <c r="AH158" s="375" t="str">
        <f t="shared" si="160"/>
        <v/>
      </c>
      <c r="AI158" s="500"/>
      <c r="AJ158" s="375"/>
      <c r="AK158" s="377"/>
      <c r="AL158" s="377" t="str">
        <f t="shared" si="161"/>
        <v/>
      </c>
      <c r="AM158" s="375" t="str">
        <f t="shared" si="162"/>
        <v/>
      </c>
      <c r="AN158" s="500"/>
      <c r="AO158" s="375"/>
      <c r="AP158" s="377"/>
      <c r="AQ158" s="377" t="str">
        <f t="shared" si="163"/>
        <v/>
      </c>
      <c r="AR158" s="375" t="str">
        <f t="shared" si="164"/>
        <v/>
      </c>
      <c r="AS158" s="500"/>
      <c r="AT158" s="375"/>
      <c r="AU158" s="377"/>
      <c r="AV158" s="377" t="str">
        <f t="shared" si="165"/>
        <v/>
      </c>
      <c r="AW158" s="375" t="str">
        <f t="shared" si="166"/>
        <v/>
      </c>
      <c r="AX158" s="500"/>
    </row>
    <row r="159" spans="2:50" hidden="1" x14ac:dyDescent="0.2">
      <c r="B159" s="506"/>
      <c r="C159" s="375">
        <v>13</v>
      </c>
      <c r="D159" s="375"/>
      <c r="E159" s="375"/>
      <c r="F159" s="375"/>
      <c r="G159" s="375"/>
      <c r="H159" s="527"/>
      <c r="I159" s="172" t="str">
        <f t="shared" si="167"/>
        <v/>
      </c>
      <c r="J159" s="172" t="str">
        <f t="shared" si="168"/>
        <v/>
      </c>
      <c r="K159" s="374" t="str">
        <f t="shared" si="169"/>
        <v/>
      </c>
      <c r="L159" s="525"/>
      <c r="M159" s="172" t="str">
        <f t="shared" si="152"/>
        <v/>
      </c>
      <c r="N159" s="501"/>
      <c r="O159" s="501"/>
      <c r="P159" s="375"/>
      <c r="Q159" s="377"/>
      <c r="R159" s="377" t="str">
        <f t="shared" si="153"/>
        <v/>
      </c>
      <c r="S159" s="375" t="str">
        <f t="shared" si="154"/>
        <v/>
      </c>
      <c r="T159" s="500"/>
      <c r="U159" s="375"/>
      <c r="V159" s="377"/>
      <c r="W159" s="377" t="str">
        <f t="shared" si="155"/>
        <v/>
      </c>
      <c r="X159" s="375" t="str">
        <f t="shared" si="156"/>
        <v/>
      </c>
      <c r="Y159" s="500"/>
      <c r="Z159" s="375"/>
      <c r="AA159" s="377"/>
      <c r="AB159" s="377" t="str">
        <f t="shared" si="157"/>
        <v/>
      </c>
      <c r="AC159" s="375" t="str">
        <f t="shared" si="158"/>
        <v/>
      </c>
      <c r="AD159" s="500"/>
      <c r="AE159" s="375"/>
      <c r="AF159" s="377"/>
      <c r="AG159" s="377" t="str">
        <f t="shared" si="159"/>
        <v/>
      </c>
      <c r="AH159" s="375" t="str">
        <f t="shared" si="160"/>
        <v/>
      </c>
      <c r="AI159" s="500"/>
      <c r="AJ159" s="375"/>
      <c r="AK159" s="377"/>
      <c r="AL159" s="377" t="str">
        <f t="shared" si="161"/>
        <v/>
      </c>
      <c r="AM159" s="375" t="str">
        <f t="shared" si="162"/>
        <v/>
      </c>
      <c r="AN159" s="500"/>
      <c r="AO159" s="375"/>
      <c r="AP159" s="377"/>
      <c r="AQ159" s="377" t="str">
        <f t="shared" si="163"/>
        <v/>
      </c>
      <c r="AR159" s="375" t="str">
        <f t="shared" si="164"/>
        <v/>
      </c>
      <c r="AS159" s="500"/>
      <c r="AT159" s="375"/>
      <c r="AU159" s="377"/>
      <c r="AV159" s="377" t="str">
        <f t="shared" si="165"/>
        <v/>
      </c>
      <c r="AW159" s="375" t="str">
        <f t="shared" si="166"/>
        <v/>
      </c>
      <c r="AX159" s="500"/>
    </row>
    <row r="160" spans="2:50" hidden="1" x14ac:dyDescent="0.2">
      <c r="B160" s="506"/>
      <c r="C160" s="375">
        <v>14</v>
      </c>
      <c r="D160" s="375"/>
      <c r="E160" s="375"/>
      <c r="F160" s="375"/>
      <c r="G160" s="375"/>
      <c r="H160" s="527"/>
      <c r="I160" s="172" t="str">
        <f t="shared" si="167"/>
        <v/>
      </c>
      <c r="J160" s="172" t="str">
        <f t="shared" si="168"/>
        <v/>
      </c>
      <c r="K160" s="374" t="str">
        <f t="shared" si="169"/>
        <v/>
      </c>
      <c r="L160" s="525"/>
      <c r="M160" s="172" t="str">
        <f t="shared" si="152"/>
        <v/>
      </c>
      <c r="N160" s="501"/>
      <c r="O160" s="501"/>
      <c r="P160" s="375"/>
      <c r="Q160" s="377"/>
      <c r="R160" s="377" t="str">
        <f t="shared" si="153"/>
        <v/>
      </c>
      <c r="S160" s="375" t="str">
        <f t="shared" si="154"/>
        <v/>
      </c>
      <c r="T160" s="500"/>
      <c r="U160" s="375"/>
      <c r="V160" s="377"/>
      <c r="W160" s="377" t="str">
        <f t="shared" si="155"/>
        <v/>
      </c>
      <c r="X160" s="375" t="str">
        <f t="shared" si="156"/>
        <v/>
      </c>
      <c r="Y160" s="500"/>
      <c r="Z160" s="375"/>
      <c r="AA160" s="377"/>
      <c r="AB160" s="377" t="str">
        <f t="shared" si="157"/>
        <v/>
      </c>
      <c r="AC160" s="375" t="str">
        <f t="shared" si="158"/>
        <v/>
      </c>
      <c r="AD160" s="500"/>
      <c r="AE160" s="375"/>
      <c r="AF160" s="377"/>
      <c r="AG160" s="377" t="str">
        <f t="shared" si="159"/>
        <v/>
      </c>
      <c r="AH160" s="375" t="str">
        <f t="shared" si="160"/>
        <v/>
      </c>
      <c r="AI160" s="500"/>
      <c r="AJ160" s="375"/>
      <c r="AK160" s="377"/>
      <c r="AL160" s="377" t="str">
        <f t="shared" si="161"/>
        <v/>
      </c>
      <c r="AM160" s="375" t="str">
        <f t="shared" si="162"/>
        <v/>
      </c>
      <c r="AN160" s="500"/>
      <c r="AO160" s="375"/>
      <c r="AP160" s="377"/>
      <c r="AQ160" s="377" t="str">
        <f t="shared" si="163"/>
        <v/>
      </c>
      <c r="AR160" s="375" t="str">
        <f t="shared" si="164"/>
        <v/>
      </c>
      <c r="AS160" s="500"/>
      <c r="AT160" s="375"/>
      <c r="AU160" s="377"/>
      <c r="AV160" s="377" t="str">
        <f t="shared" si="165"/>
        <v/>
      </c>
      <c r="AW160" s="375" t="str">
        <f t="shared" si="166"/>
        <v/>
      </c>
      <c r="AX160" s="500"/>
    </row>
    <row r="161" spans="2:50" hidden="1" x14ac:dyDescent="0.2">
      <c r="B161" s="506"/>
      <c r="C161" s="375">
        <v>15</v>
      </c>
      <c r="D161" s="375"/>
      <c r="E161" s="375"/>
      <c r="F161" s="375"/>
      <c r="G161" s="375"/>
      <c r="H161" s="528"/>
      <c r="I161" s="172" t="str">
        <f t="shared" si="167"/>
        <v/>
      </c>
      <c r="J161" s="172" t="str">
        <f t="shared" si="168"/>
        <v/>
      </c>
      <c r="K161" s="374" t="str">
        <f t="shared" si="169"/>
        <v/>
      </c>
      <c r="L161" s="525"/>
      <c r="M161" s="172" t="str">
        <f t="shared" si="152"/>
        <v/>
      </c>
      <c r="N161" s="501"/>
      <c r="O161" s="501"/>
      <c r="P161" s="375"/>
      <c r="Q161" s="377"/>
      <c r="R161" s="377" t="str">
        <f t="shared" si="153"/>
        <v/>
      </c>
      <c r="S161" s="375" t="str">
        <f t="shared" si="154"/>
        <v/>
      </c>
      <c r="T161" s="500"/>
      <c r="U161" s="375"/>
      <c r="V161" s="377"/>
      <c r="W161" s="377" t="str">
        <f t="shared" si="155"/>
        <v/>
      </c>
      <c r="X161" s="375" t="str">
        <f t="shared" si="156"/>
        <v/>
      </c>
      <c r="Y161" s="500"/>
      <c r="Z161" s="375"/>
      <c r="AA161" s="377"/>
      <c r="AB161" s="377" t="str">
        <f t="shared" si="157"/>
        <v/>
      </c>
      <c r="AC161" s="375" t="str">
        <f t="shared" si="158"/>
        <v/>
      </c>
      <c r="AD161" s="500"/>
      <c r="AE161" s="375"/>
      <c r="AF161" s="377"/>
      <c r="AG161" s="377" t="str">
        <f t="shared" si="159"/>
        <v/>
      </c>
      <c r="AH161" s="375" t="str">
        <f t="shared" si="160"/>
        <v/>
      </c>
      <c r="AI161" s="500"/>
      <c r="AJ161" s="375"/>
      <c r="AK161" s="377"/>
      <c r="AL161" s="377" t="str">
        <f t="shared" si="161"/>
        <v/>
      </c>
      <c r="AM161" s="375" t="str">
        <f t="shared" si="162"/>
        <v/>
      </c>
      <c r="AN161" s="500"/>
      <c r="AO161" s="375"/>
      <c r="AP161" s="377"/>
      <c r="AQ161" s="377" t="str">
        <f t="shared" si="163"/>
        <v/>
      </c>
      <c r="AR161" s="375" t="str">
        <f t="shared" si="164"/>
        <v/>
      </c>
      <c r="AS161" s="500"/>
      <c r="AT161" s="375"/>
      <c r="AU161" s="377"/>
      <c r="AV161" s="377" t="str">
        <f t="shared" si="165"/>
        <v/>
      </c>
      <c r="AW161" s="375" t="str">
        <f t="shared" si="166"/>
        <v/>
      </c>
      <c r="AX161" s="500"/>
    </row>
    <row r="162" spans="2:50" ht="15.75" hidden="1" x14ac:dyDescent="0.2">
      <c r="B162" s="510" t="s">
        <v>169</v>
      </c>
      <c r="C162" s="511"/>
      <c r="D162" s="511"/>
      <c r="E162" s="511"/>
      <c r="F162" s="511"/>
      <c r="G162" s="511"/>
      <c r="H162" s="512"/>
      <c r="I162" s="207"/>
      <c r="J162" s="207"/>
      <c r="K162" s="207"/>
      <c r="L162" s="207"/>
      <c r="M162" s="207"/>
      <c r="N162" s="501" t="s">
        <v>161</v>
      </c>
      <c r="O162" s="514" t="s">
        <v>106</v>
      </c>
      <c r="P162" s="516">
        <f>AT142+1</f>
        <v>45923</v>
      </c>
      <c r="Q162" s="506"/>
      <c r="R162" s="506"/>
      <c r="S162" s="506"/>
      <c r="T162" s="506"/>
      <c r="U162" s="516">
        <f>P162+1</f>
        <v>45924</v>
      </c>
      <c r="V162" s="506"/>
      <c r="W162" s="506"/>
      <c r="X162" s="506"/>
      <c r="Y162" s="506"/>
      <c r="Z162" s="516">
        <f>U162+1</f>
        <v>45925</v>
      </c>
      <c r="AA162" s="506"/>
      <c r="AB162" s="506"/>
      <c r="AC162" s="506"/>
      <c r="AD162" s="506"/>
      <c r="AE162" s="516">
        <f>Z162+1</f>
        <v>45926</v>
      </c>
      <c r="AF162" s="506"/>
      <c r="AG162" s="506"/>
      <c r="AH162" s="506"/>
      <c r="AI162" s="506"/>
      <c r="AJ162" s="516">
        <f>AE162+1</f>
        <v>45927</v>
      </c>
      <c r="AK162" s="506"/>
      <c r="AL162" s="506"/>
      <c r="AM162" s="506"/>
      <c r="AN162" s="506"/>
      <c r="AO162" s="516">
        <f>AJ162+1</f>
        <v>45928</v>
      </c>
      <c r="AP162" s="506"/>
      <c r="AQ162" s="506"/>
      <c r="AR162" s="506"/>
      <c r="AS162" s="506"/>
      <c r="AT162" s="516">
        <f>AO162+1</f>
        <v>45929</v>
      </c>
      <c r="AU162" s="506"/>
      <c r="AV162" s="506"/>
      <c r="AW162" s="506"/>
      <c r="AX162" s="506"/>
    </row>
    <row r="163" spans="2:50" ht="15.75" hidden="1" x14ac:dyDescent="0.2">
      <c r="B163" s="513"/>
      <c r="C163" s="513"/>
      <c r="D163" s="513"/>
      <c r="E163" s="513"/>
      <c r="F163" s="513"/>
      <c r="G163" s="513"/>
      <c r="H163" s="513"/>
      <c r="I163" s="207"/>
      <c r="J163" s="207"/>
      <c r="K163" s="207"/>
      <c r="L163" s="207"/>
      <c r="M163" s="207"/>
      <c r="N163" s="501"/>
      <c r="O163" s="515"/>
      <c r="P163" s="516" t="s">
        <v>120</v>
      </c>
      <c r="Q163" s="506"/>
      <c r="R163" s="506"/>
      <c r="S163" s="506"/>
      <c r="T163" s="506"/>
      <c r="U163" s="516" t="s">
        <v>114</v>
      </c>
      <c r="V163" s="506"/>
      <c r="W163" s="506"/>
      <c r="X163" s="506"/>
      <c r="Y163" s="506"/>
      <c r="Z163" s="516" t="s">
        <v>115</v>
      </c>
      <c r="AA163" s="506"/>
      <c r="AB163" s="506"/>
      <c r="AC163" s="506"/>
      <c r="AD163" s="506"/>
      <c r="AE163" s="516" t="s">
        <v>116</v>
      </c>
      <c r="AF163" s="506"/>
      <c r="AG163" s="506"/>
      <c r="AH163" s="506"/>
      <c r="AI163" s="506"/>
      <c r="AJ163" s="516" t="s">
        <v>117</v>
      </c>
      <c r="AK163" s="506"/>
      <c r="AL163" s="506"/>
      <c r="AM163" s="506"/>
      <c r="AN163" s="506"/>
      <c r="AO163" s="516" t="s">
        <v>118</v>
      </c>
      <c r="AP163" s="506"/>
      <c r="AQ163" s="506"/>
      <c r="AR163" s="506"/>
      <c r="AS163" s="506"/>
      <c r="AT163" s="516" t="s">
        <v>119</v>
      </c>
      <c r="AU163" s="506"/>
      <c r="AV163" s="506"/>
      <c r="AW163" s="506"/>
      <c r="AX163" s="506"/>
    </row>
    <row r="164" spans="2:50" hidden="1" x14ac:dyDescent="0.2">
      <c r="B164" s="501" t="s">
        <v>157</v>
      </c>
      <c r="C164" s="501" t="s">
        <v>149</v>
      </c>
      <c r="D164" s="501"/>
      <c r="E164" s="501" t="s">
        <v>151</v>
      </c>
      <c r="F164" s="501"/>
      <c r="G164" s="501"/>
      <c r="H164" s="502" t="s">
        <v>158</v>
      </c>
      <c r="I164" s="505" t="s">
        <v>227</v>
      </c>
      <c r="J164" s="505"/>
      <c r="K164" s="505"/>
      <c r="L164" s="505" t="s">
        <v>158</v>
      </c>
      <c r="M164" s="505" t="s">
        <v>170</v>
      </c>
      <c r="N164" s="501"/>
      <c r="O164" s="501" t="s">
        <v>160</v>
      </c>
      <c r="P164" s="497" t="s">
        <v>154</v>
      </c>
      <c r="Q164" s="498"/>
      <c r="R164" s="498"/>
      <c r="S164" s="499"/>
      <c r="T164" s="501" t="s">
        <v>158</v>
      </c>
      <c r="U164" s="497" t="s">
        <v>154</v>
      </c>
      <c r="V164" s="498"/>
      <c r="W164" s="498"/>
      <c r="X164" s="499"/>
      <c r="Y164" s="501" t="s">
        <v>158</v>
      </c>
      <c r="Z164" s="497" t="s">
        <v>154</v>
      </c>
      <c r="AA164" s="498"/>
      <c r="AB164" s="498"/>
      <c r="AC164" s="499"/>
      <c r="AD164" s="501" t="s">
        <v>158</v>
      </c>
      <c r="AE164" s="497" t="s">
        <v>154</v>
      </c>
      <c r="AF164" s="498"/>
      <c r="AG164" s="498"/>
      <c r="AH164" s="499"/>
      <c r="AI164" s="501" t="s">
        <v>158</v>
      </c>
      <c r="AJ164" s="497" t="s">
        <v>154</v>
      </c>
      <c r="AK164" s="498"/>
      <c r="AL164" s="498"/>
      <c r="AM164" s="499"/>
      <c r="AN164" s="501" t="s">
        <v>158</v>
      </c>
      <c r="AO164" s="497" t="s">
        <v>154</v>
      </c>
      <c r="AP164" s="498"/>
      <c r="AQ164" s="498"/>
      <c r="AR164" s="499"/>
      <c r="AS164" s="501" t="s">
        <v>158</v>
      </c>
      <c r="AT164" s="497" t="s">
        <v>154</v>
      </c>
      <c r="AU164" s="498"/>
      <c r="AV164" s="498"/>
      <c r="AW164" s="499"/>
      <c r="AX164" s="501" t="s">
        <v>158</v>
      </c>
    </row>
    <row r="165" spans="2:50" hidden="1" x14ac:dyDescent="0.2">
      <c r="B165" s="501"/>
      <c r="C165" s="501"/>
      <c r="D165" s="501"/>
      <c r="E165" s="501" t="s">
        <v>150</v>
      </c>
      <c r="F165" s="501"/>
      <c r="G165" s="501"/>
      <c r="H165" s="503"/>
      <c r="I165" s="505" t="s">
        <v>150</v>
      </c>
      <c r="J165" s="505"/>
      <c r="K165" s="505"/>
      <c r="L165" s="505"/>
      <c r="M165" s="505"/>
      <c r="N165" s="501"/>
      <c r="O165" s="501"/>
      <c r="P165" s="497" t="s">
        <v>155</v>
      </c>
      <c r="Q165" s="498"/>
      <c r="R165" s="498"/>
      <c r="S165" s="499"/>
      <c r="T165" s="501"/>
      <c r="U165" s="497" t="s">
        <v>155</v>
      </c>
      <c r="V165" s="498"/>
      <c r="W165" s="498"/>
      <c r="X165" s="499"/>
      <c r="Y165" s="501"/>
      <c r="Z165" s="497" t="s">
        <v>155</v>
      </c>
      <c r="AA165" s="498"/>
      <c r="AB165" s="498"/>
      <c r="AC165" s="499"/>
      <c r="AD165" s="501"/>
      <c r="AE165" s="497" t="s">
        <v>155</v>
      </c>
      <c r="AF165" s="498"/>
      <c r="AG165" s="498"/>
      <c r="AH165" s="499"/>
      <c r="AI165" s="501"/>
      <c r="AJ165" s="497" t="s">
        <v>155</v>
      </c>
      <c r="AK165" s="498"/>
      <c r="AL165" s="498"/>
      <c r="AM165" s="499"/>
      <c r="AN165" s="501"/>
      <c r="AO165" s="497" t="s">
        <v>155</v>
      </c>
      <c r="AP165" s="498"/>
      <c r="AQ165" s="498"/>
      <c r="AR165" s="499"/>
      <c r="AS165" s="501"/>
      <c r="AT165" s="497" t="s">
        <v>155</v>
      </c>
      <c r="AU165" s="498"/>
      <c r="AV165" s="498"/>
      <c r="AW165" s="499"/>
      <c r="AX165" s="501"/>
    </row>
    <row r="166" spans="2:50" hidden="1" x14ac:dyDescent="0.2">
      <c r="B166" s="501"/>
      <c r="C166" s="501"/>
      <c r="D166" s="501"/>
      <c r="E166" s="376" t="s">
        <v>152</v>
      </c>
      <c r="F166" s="376" t="s">
        <v>153</v>
      </c>
      <c r="G166" s="376" t="s">
        <v>156</v>
      </c>
      <c r="H166" s="504"/>
      <c r="I166" s="373" t="s">
        <v>152</v>
      </c>
      <c r="J166" s="373" t="s">
        <v>153</v>
      </c>
      <c r="K166" s="373" t="s">
        <v>156</v>
      </c>
      <c r="L166" s="505"/>
      <c r="M166" s="505"/>
      <c r="N166" s="501"/>
      <c r="O166" s="501"/>
      <c r="P166" s="376" t="s">
        <v>152</v>
      </c>
      <c r="Q166" s="376" t="s">
        <v>153</v>
      </c>
      <c r="R166" s="376" t="s">
        <v>156</v>
      </c>
      <c r="S166" s="376" t="s">
        <v>170</v>
      </c>
      <c r="T166" s="501"/>
      <c r="U166" s="376" t="s">
        <v>152</v>
      </c>
      <c r="V166" s="376" t="s">
        <v>153</v>
      </c>
      <c r="W166" s="376" t="s">
        <v>156</v>
      </c>
      <c r="X166" s="376" t="s">
        <v>170</v>
      </c>
      <c r="Y166" s="501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01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01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01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01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01"/>
    </row>
    <row r="167" spans="2:50" hidden="1" x14ac:dyDescent="0.2">
      <c r="B167" s="506" t="s">
        <v>141</v>
      </c>
      <c r="C167" s="375">
        <v>1</v>
      </c>
      <c r="D167" s="375" t="s">
        <v>428</v>
      </c>
      <c r="E167" s="375">
        <v>17</v>
      </c>
      <c r="F167" s="375">
        <v>2000</v>
      </c>
      <c r="G167" s="377">
        <f t="shared" ref="G167:G168" si="170">F167/E167</f>
        <v>117.64705882352941</v>
      </c>
      <c r="H167" s="526">
        <f>AVERAGE(G167:G181)</f>
        <v>87.66968325791855</v>
      </c>
      <c r="I167" s="172">
        <f t="shared" ref="I167:I169" si="171">IFERROR(AVERAGE(P167,U167,Z167,AE167,AJ167,AO167,AT167),"")</f>
        <v>17</v>
      </c>
      <c r="J167" s="172">
        <f t="shared" ref="J167:J169" si="172">IFERROR(AVERAGE(Q167,V167,AA167,AF167,AK167,AP167,AU167),"")</f>
        <v>1918.5010390575487</v>
      </c>
      <c r="K167" s="374">
        <f t="shared" ref="K167:K169" si="173">IFERROR(AVERAGE(R167,W167,AB167,AG167,AL167,AQ167,AV167),"")</f>
        <v>112.85300229750287</v>
      </c>
      <c r="L167" s="525">
        <f>IFERROR(AVERAGE(K167:K181),"-")</f>
        <v>84.058977519093901</v>
      </c>
      <c r="M167" s="172">
        <f>IFERROR(RANK(K167, K$167:K$181),"")</f>
        <v>1</v>
      </c>
      <c r="N167" s="501"/>
      <c r="O167" s="501"/>
      <c r="P167" s="375">
        <v>17</v>
      </c>
      <c r="Q167" s="377">
        <v>1936.7441860465112</v>
      </c>
      <c r="R167" s="377">
        <f>IFERROR(Q167/P167,"")</f>
        <v>113.92612859097125</v>
      </c>
      <c r="S167" s="375">
        <f>IFERROR(RANK(R167, R$167:R$181),"")</f>
        <v>1</v>
      </c>
      <c r="T167" s="500">
        <f>AVERAGE(R167:R181)</f>
        <v>84.451752078291051</v>
      </c>
      <c r="U167" s="375">
        <v>17</v>
      </c>
      <c r="V167" s="377">
        <v>1918.6363636363635</v>
      </c>
      <c r="W167" s="377">
        <f>IFERROR(V167/U167,"")</f>
        <v>112.86096256684492</v>
      </c>
      <c r="X167" s="375">
        <f>IFERROR(RANK(W167, W$167:W$181),"")</f>
        <v>1</v>
      </c>
      <c r="Y167" s="500">
        <f>AVERAGE(W167:W181)</f>
        <v>84.109372159987743</v>
      </c>
      <c r="Z167" s="375">
        <v>17</v>
      </c>
      <c r="AA167" s="377">
        <v>1905.0000000000011</v>
      </c>
      <c r="AB167" s="377">
        <f>IFERROR(AA167/Z167,"")</f>
        <v>112.05882352941182</v>
      </c>
      <c r="AC167" s="375">
        <f>IFERROR(RANK(AB167, AB$167:AB$181),"")</f>
        <v>1</v>
      </c>
      <c r="AD167" s="500">
        <f>AVERAGE(AB167:AB181)</f>
        <v>83.763424739682748</v>
      </c>
      <c r="AE167" s="375">
        <v>17</v>
      </c>
      <c r="AF167" s="377">
        <v>1942.9411764705883</v>
      </c>
      <c r="AG167" s="377">
        <f>IFERROR(AF167/AE167,"")</f>
        <v>114.29065743944636</v>
      </c>
      <c r="AH167" s="375">
        <f>IFERROR(RANK(AG167, AG$167:AG$181),"")</f>
        <v>1</v>
      </c>
      <c r="AI167" s="500">
        <f>AVERAGE(AG167:AG181)</f>
        <v>84.606867181261634</v>
      </c>
      <c r="AJ167" s="375">
        <v>17</v>
      </c>
      <c r="AK167" s="377">
        <v>1903.3333333333337</v>
      </c>
      <c r="AL167" s="377">
        <f>IFERROR(AK167/AJ167,"")</f>
        <v>111.96078431372551</v>
      </c>
      <c r="AM167" s="375">
        <f>IFERROR(RANK(AL167, AL$167:AL$181),"")</f>
        <v>1</v>
      </c>
      <c r="AN167" s="500">
        <f>AVERAGE(AL167:AL181)</f>
        <v>83.688084464555061</v>
      </c>
      <c r="AO167" s="375">
        <v>17</v>
      </c>
      <c r="AP167" s="377">
        <v>1905.4054054054061</v>
      </c>
      <c r="AQ167" s="377">
        <f>IFERROR(AP167/AO167,"")</f>
        <v>112.08267090620036</v>
      </c>
      <c r="AR167" s="375">
        <f>IFERROR(RANK(AQ167, AQ$167:AQ$181),"")</f>
        <v>1</v>
      </c>
      <c r="AS167" s="500">
        <f>AVERAGE(AQ167:AQ181)</f>
        <v>83.779189704112326</v>
      </c>
      <c r="AT167" s="375">
        <v>17</v>
      </c>
      <c r="AU167" s="377">
        <v>1917.4468085106384</v>
      </c>
      <c r="AV167" s="377">
        <f>IFERROR(AU167/AT167,"")</f>
        <v>112.79098873591991</v>
      </c>
      <c r="AW167" s="375">
        <f>IFERROR(RANK(AV167, AV$167:AV$181),"")</f>
        <v>1</v>
      </c>
      <c r="AX167" s="500">
        <f>AVERAGE(AV167:AV181)</f>
        <v>84.014152305766828</v>
      </c>
    </row>
    <row r="168" spans="2:50" hidden="1" x14ac:dyDescent="0.2">
      <c r="B168" s="506"/>
      <c r="C168" s="375">
        <v>2</v>
      </c>
      <c r="D168" s="375" t="s">
        <v>429</v>
      </c>
      <c r="E168" s="375">
        <v>26</v>
      </c>
      <c r="F168" s="375">
        <v>1500</v>
      </c>
      <c r="G168" s="377">
        <f t="shared" si="170"/>
        <v>57.692307692307693</v>
      </c>
      <c r="H168" s="527"/>
      <c r="I168" s="172">
        <f t="shared" si="171"/>
        <v>26</v>
      </c>
      <c r="J168" s="172">
        <f t="shared" si="172"/>
        <v>1436.8887712578087</v>
      </c>
      <c r="K168" s="374">
        <f t="shared" si="173"/>
        <v>55.26495274068494</v>
      </c>
      <c r="L168" s="525"/>
      <c r="M168" s="172">
        <f t="shared" ref="M168:M181" si="174">IFERROR(RANK(K168, K$167:K$181),"")</f>
        <v>2</v>
      </c>
      <c r="N168" s="501"/>
      <c r="O168" s="501"/>
      <c r="P168" s="375">
        <v>26</v>
      </c>
      <c r="Q168" s="377">
        <v>1429.4117647058822</v>
      </c>
      <c r="R168" s="377">
        <f t="shared" ref="R168:R181" si="175">IFERROR(Q168/P168,"")</f>
        <v>54.977375565610856</v>
      </c>
      <c r="S168" s="375">
        <f t="shared" ref="S168:S181" si="176">IFERROR(RANK(R168, R$167:R$181),"")</f>
        <v>2</v>
      </c>
      <c r="T168" s="500"/>
      <c r="U168" s="375">
        <v>26</v>
      </c>
      <c r="V168" s="377">
        <v>1439.3023255813951</v>
      </c>
      <c r="W168" s="377">
        <f t="shared" ref="W168:W181" si="177">IFERROR(V168/U168,"")</f>
        <v>55.357781753130581</v>
      </c>
      <c r="X168" s="375">
        <f t="shared" ref="X168:X181" si="178">IFERROR(RANK(W168, W$167:W$181),"")</f>
        <v>2</v>
      </c>
      <c r="Y168" s="500"/>
      <c r="Z168" s="375">
        <v>26</v>
      </c>
      <c r="AA168" s="377">
        <v>1442.1686746987955</v>
      </c>
      <c r="AB168" s="377">
        <f t="shared" ref="AB168:AB181" si="179">IFERROR(AA168/Z168,"")</f>
        <v>55.46802594995367</v>
      </c>
      <c r="AC168" s="375">
        <f t="shared" ref="AC168:AC181" si="180">IFERROR(RANK(AB168, AB$167:AB$181),"")</f>
        <v>2</v>
      </c>
      <c r="AD168" s="500"/>
      <c r="AE168" s="375">
        <v>26</v>
      </c>
      <c r="AF168" s="377">
        <v>1427.9999999999998</v>
      </c>
      <c r="AG168" s="377">
        <f t="shared" ref="AG168:AG181" si="181">IFERROR(AF168/AE168,"")</f>
        <v>54.923076923076913</v>
      </c>
      <c r="AH168" s="375">
        <f t="shared" ref="AH168:AH181" si="182">IFERROR(RANK(AG168, AG$167:AG$181),"")</f>
        <v>2</v>
      </c>
      <c r="AI168" s="500"/>
      <c r="AJ168" s="375">
        <v>26</v>
      </c>
      <c r="AK168" s="377">
        <v>1440.7999999999997</v>
      </c>
      <c r="AL168" s="377">
        <f t="shared" ref="AL168:AL181" si="183">IFERROR(AK168/AJ168,"")</f>
        <v>55.415384615384603</v>
      </c>
      <c r="AM168" s="375">
        <f t="shared" ref="AM168:AM181" si="184">IFERROR(RANK(AL168, AL$167:AL$181),"")</f>
        <v>2</v>
      </c>
      <c r="AN168" s="500"/>
      <c r="AO168" s="375">
        <v>26</v>
      </c>
      <c r="AP168" s="377">
        <v>1442.3684210526312</v>
      </c>
      <c r="AQ168" s="377">
        <f t="shared" ref="AQ168:AQ181" si="185">IFERROR(AP168/AO168,"")</f>
        <v>55.475708502024276</v>
      </c>
      <c r="AR168" s="375">
        <f t="shared" ref="AR168:AR181" si="186">IFERROR(RANK(AQ168, AQ$167:AQ$181),"")</f>
        <v>2</v>
      </c>
      <c r="AS168" s="500"/>
      <c r="AT168" s="375">
        <v>26</v>
      </c>
      <c r="AU168" s="377">
        <v>1436.1702127659571</v>
      </c>
      <c r="AV168" s="377">
        <f t="shared" ref="AV168:AV181" si="187">IFERROR(AU168/AT168,"")</f>
        <v>55.237315875613731</v>
      </c>
      <c r="AW168" s="375">
        <f t="shared" ref="AW168:AW181" si="188">IFERROR(RANK(AV168, AV$167:AV$181),"")</f>
        <v>2</v>
      </c>
      <c r="AX168" s="500"/>
    </row>
    <row r="169" spans="2:50" hidden="1" x14ac:dyDescent="0.2">
      <c r="B169" s="506"/>
      <c r="C169" s="375">
        <v>3</v>
      </c>
      <c r="D169" s="375"/>
      <c r="E169" s="375"/>
      <c r="F169" s="375"/>
      <c r="G169" s="375"/>
      <c r="H169" s="527"/>
      <c r="I169" s="172" t="str">
        <f t="shared" si="171"/>
        <v/>
      </c>
      <c r="J169" s="172" t="str">
        <f t="shared" si="172"/>
        <v/>
      </c>
      <c r="K169" s="374" t="str">
        <f t="shared" si="173"/>
        <v/>
      </c>
      <c r="L169" s="525"/>
      <c r="M169" s="172" t="str">
        <f t="shared" si="174"/>
        <v/>
      </c>
      <c r="N169" s="501"/>
      <c r="O169" s="501"/>
      <c r="P169" s="375"/>
      <c r="Q169" s="377"/>
      <c r="R169" s="377" t="str">
        <f t="shared" si="175"/>
        <v/>
      </c>
      <c r="S169" s="375" t="str">
        <f t="shared" si="176"/>
        <v/>
      </c>
      <c r="T169" s="500"/>
      <c r="U169" s="375"/>
      <c r="V169" s="377"/>
      <c r="W169" s="377" t="str">
        <f t="shared" si="177"/>
        <v/>
      </c>
      <c r="X169" s="375" t="str">
        <f t="shared" si="178"/>
        <v/>
      </c>
      <c r="Y169" s="500"/>
      <c r="Z169" s="375"/>
      <c r="AA169" s="377"/>
      <c r="AB169" s="377" t="str">
        <f t="shared" si="179"/>
        <v/>
      </c>
      <c r="AC169" s="375" t="str">
        <f t="shared" si="180"/>
        <v/>
      </c>
      <c r="AD169" s="500"/>
      <c r="AE169" s="375"/>
      <c r="AF169" s="377"/>
      <c r="AG169" s="377" t="str">
        <f t="shared" si="181"/>
        <v/>
      </c>
      <c r="AH169" s="375" t="str">
        <f t="shared" si="182"/>
        <v/>
      </c>
      <c r="AI169" s="500"/>
      <c r="AJ169" s="375"/>
      <c r="AK169" s="377"/>
      <c r="AL169" s="377" t="str">
        <f t="shared" si="183"/>
        <v/>
      </c>
      <c r="AM169" s="375" t="str">
        <f t="shared" si="184"/>
        <v/>
      </c>
      <c r="AN169" s="500"/>
      <c r="AO169" s="375"/>
      <c r="AP169" s="377"/>
      <c r="AQ169" s="377" t="str">
        <f t="shared" si="185"/>
        <v/>
      </c>
      <c r="AR169" s="375" t="str">
        <f t="shared" si="186"/>
        <v/>
      </c>
      <c r="AS169" s="500"/>
      <c r="AT169" s="375"/>
      <c r="AU169" s="377"/>
      <c r="AV169" s="377" t="str">
        <f t="shared" si="187"/>
        <v/>
      </c>
      <c r="AW169" s="375" t="str">
        <f t="shared" si="188"/>
        <v/>
      </c>
      <c r="AX169" s="500"/>
    </row>
    <row r="170" spans="2:50" hidden="1" x14ac:dyDescent="0.2">
      <c r="B170" s="506"/>
      <c r="C170" s="375">
        <v>4</v>
      </c>
      <c r="D170" s="375"/>
      <c r="E170" s="375"/>
      <c r="F170" s="375"/>
      <c r="G170" s="375"/>
      <c r="H170" s="527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374" t="str">
        <f>IFERROR(AVERAGE(R170,W170,AB170,AG170,AL170,AQ170,AV170),"")</f>
        <v/>
      </c>
      <c r="L170" s="525"/>
      <c r="M170" s="172" t="str">
        <f t="shared" si="174"/>
        <v/>
      </c>
      <c r="N170" s="501"/>
      <c r="O170" s="501"/>
      <c r="P170" s="375"/>
      <c r="Q170" s="377"/>
      <c r="R170" s="377" t="str">
        <f t="shared" si="175"/>
        <v/>
      </c>
      <c r="S170" s="375" t="str">
        <f t="shared" si="176"/>
        <v/>
      </c>
      <c r="T170" s="500"/>
      <c r="U170" s="375"/>
      <c r="V170" s="377"/>
      <c r="W170" s="377" t="str">
        <f t="shared" si="177"/>
        <v/>
      </c>
      <c r="X170" s="375" t="str">
        <f t="shared" si="178"/>
        <v/>
      </c>
      <c r="Y170" s="500"/>
      <c r="Z170" s="375"/>
      <c r="AA170" s="377"/>
      <c r="AB170" s="377" t="str">
        <f t="shared" si="179"/>
        <v/>
      </c>
      <c r="AC170" s="375" t="str">
        <f t="shared" si="180"/>
        <v/>
      </c>
      <c r="AD170" s="500"/>
      <c r="AE170" s="375"/>
      <c r="AF170" s="377"/>
      <c r="AG170" s="377" t="str">
        <f t="shared" si="181"/>
        <v/>
      </c>
      <c r="AH170" s="375" t="str">
        <f t="shared" si="182"/>
        <v/>
      </c>
      <c r="AI170" s="500"/>
      <c r="AJ170" s="375"/>
      <c r="AK170" s="377"/>
      <c r="AL170" s="377" t="str">
        <f t="shared" si="183"/>
        <v/>
      </c>
      <c r="AM170" s="375" t="str">
        <f t="shared" si="184"/>
        <v/>
      </c>
      <c r="AN170" s="500"/>
      <c r="AO170" s="375"/>
      <c r="AP170" s="377"/>
      <c r="AQ170" s="377" t="str">
        <f t="shared" si="185"/>
        <v/>
      </c>
      <c r="AR170" s="375" t="str">
        <f t="shared" si="186"/>
        <v/>
      </c>
      <c r="AS170" s="500"/>
      <c r="AT170" s="375"/>
      <c r="AU170" s="377"/>
      <c r="AV170" s="377" t="str">
        <f t="shared" si="187"/>
        <v/>
      </c>
      <c r="AW170" s="375" t="str">
        <f t="shared" si="188"/>
        <v/>
      </c>
      <c r="AX170" s="500"/>
    </row>
    <row r="171" spans="2:50" hidden="1" x14ac:dyDescent="0.2">
      <c r="B171" s="506"/>
      <c r="C171" s="375">
        <v>5</v>
      </c>
      <c r="D171" s="375"/>
      <c r="E171" s="375"/>
      <c r="F171" s="375"/>
      <c r="G171" s="375"/>
      <c r="H171" s="527"/>
      <c r="I171" s="172" t="str">
        <f t="shared" ref="I171:I181" si="189">IFERROR(AVERAGE(P171,U171,Z171,AE171,AJ171,AO171,AT171),"")</f>
        <v/>
      </c>
      <c r="J171" s="172" t="str">
        <f t="shared" ref="J171:J181" si="190">IFERROR(AVERAGE(Q171,V171,AA171,AF171,AK171,AP171,AU171),"")</f>
        <v/>
      </c>
      <c r="K171" s="374" t="str">
        <f t="shared" ref="K171:K181" si="191">IFERROR(AVERAGE(R171,W171,AB171,AG171,AL171,AQ171,AV171),"")</f>
        <v/>
      </c>
      <c r="L171" s="525"/>
      <c r="M171" s="172" t="str">
        <f t="shared" si="174"/>
        <v/>
      </c>
      <c r="N171" s="501"/>
      <c r="O171" s="501"/>
      <c r="P171" s="375"/>
      <c r="Q171" s="377"/>
      <c r="R171" s="377" t="str">
        <f t="shared" si="175"/>
        <v/>
      </c>
      <c r="S171" s="375" t="str">
        <f t="shared" si="176"/>
        <v/>
      </c>
      <c r="T171" s="500"/>
      <c r="U171" s="375"/>
      <c r="V171" s="377"/>
      <c r="W171" s="377" t="str">
        <f t="shared" si="177"/>
        <v/>
      </c>
      <c r="X171" s="375" t="str">
        <f t="shared" si="178"/>
        <v/>
      </c>
      <c r="Y171" s="500"/>
      <c r="Z171" s="375"/>
      <c r="AA171" s="377"/>
      <c r="AB171" s="377" t="str">
        <f t="shared" si="179"/>
        <v/>
      </c>
      <c r="AC171" s="375" t="str">
        <f t="shared" si="180"/>
        <v/>
      </c>
      <c r="AD171" s="500"/>
      <c r="AE171" s="375"/>
      <c r="AF171" s="377"/>
      <c r="AG171" s="377" t="str">
        <f t="shared" si="181"/>
        <v/>
      </c>
      <c r="AH171" s="375" t="str">
        <f t="shared" si="182"/>
        <v/>
      </c>
      <c r="AI171" s="500"/>
      <c r="AJ171" s="375"/>
      <c r="AK171" s="377"/>
      <c r="AL171" s="377" t="str">
        <f t="shared" si="183"/>
        <v/>
      </c>
      <c r="AM171" s="375" t="str">
        <f t="shared" si="184"/>
        <v/>
      </c>
      <c r="AN171" s="500"/>
      <c r="AO171" s="375"/>
      <c r="AP171" s="377"/>
      <c r="AQ171" s="377" t="str">
        <f t="shared" si="185"/>
        <v/>
      </c>
      <c r="AR171" s="375" t="str">
        <f t="shared" si="186"/>
        <v/>
      </c>
      <c r="AS171" s="500"/>
      <c r="AT171" s="375"/>
      <c r="AU171" s="377"/>
      <c r="AV171" s="377" t="str">
        <f t="shared" si="187"/>
        <v/>
      </c>
      <c r="AW171" s="375" t="str">
        <f t="shared" si="188"/>
        <v/>
      </c>
      <c r="AX171" s="500"/>
    </row>
    <row r="172" spans="2:50" hidden="1" x14ac:dyDescent="0.2">
      <c r="B172" s="506"/>
      <c r="C172" s="375">
        <v>6</v>
      </c>
      <c r="D172" s="375"/>
      <c r="E172" s="375"/>
      <c r="F172" s="375"/>
      <c r="G172" s="375"/>
      <c r="H172" s="527"/>
      <c r="I172" s="172" t="str">
        <f t="shared" si="189"/>
        <v/>
      </c>
      <c r="J172" s="172" t="str">
        <f t="shared" si="190"/>
        <v/>
      </c>
      <c r="K172" s="374" t="str">
        <f t="shared" si="191"/>
        <v/>
      </c>
      <c r="L172" s="525"/>
      <c r="M172" s="172" t="str">
        <f t="shared" si="174"/>
        <v/>
      </c>
      <c r="N172" s="501"/>
      <c r="O172" s="501"/>
      <c r="P172" s="375"/>
      <c r="Q172" s="377"/>
      <c r="R172" s="377" t="str">
        <f t="shared" si="175"/>
        <v/>
      </c>
      <c r="S172" s="375" t="str">
        <f t="shared" si="176"/>
        <v/>
      </c>
      <c r="T172" s="500"/>
      <c r="U172" s="375"/>
      <c r="V172" s="377"/>
      <c r="W172" s="377" t="str">
        <f t="shared" si="177"/>
        <v/>
      </c>
      <c r="X172" s="375" t="str">
        <f t="shared" si="178"/>
        <v/>
      </c>
      <c r="Y172" s="500"/>
      <c r="Z172" s="375"/>
      <c r="AA172" s="377"/>
      <c r="AB172" s="377" t="str">
        <f t="shared" si="179"/>
        <v/>
      </c>
      <c r="AC172" s="375" t="str">
        <f t="shared" si="180"/>
        <v/>
      </c>
      <c r="AD172" s="500"/>
      <c r="AE172" s="375"/>
      <c r="AF172" s="377"/>
      <c r="AG172" s="377" t="str">
        <f t="shared" si="181"/>
        <v/>
      </c>
      <c r="AH172" s="375" t="str">
        <f t="shared" si="182"/>
        <v/>
      </c>
      <c r="AI172" s="500"/>
      <c r="AJ172" s="375"/>
      <c r="AK172" s="377"/>
      <c r="AL172" s="377" t="str">
        <f t="shared" si="183"/>
        <v/>
      </c>
      <c r="AM172" s="375" t="str">
        <f t="shared" si="184"/>
        <v/>
      </c>
      <c r="AN172" s="500"/>
      <c r="AO172" s="375"/>
      <c r="AP172" s="377"/>
      <c r="AQ172" s="377" t="str">
        <f t="shared" si="185"/>
        <v/>
      </c>
      <c r="AR172" s="375" t="str">
        <f t="shared" si="186"/>
        <v/>
      </c>
      <c r="AS172" s="500"/>
      <c r="AT172" s="375"/>
      <c r="AU172" s="377"/>
      <c r="AV172" s="377" t="str">
        <f t="shared" si="187"/>
        <v/>
      </c>
      <c r="AW172" s="375" t="str">
        <f t="shared" si="188"/>
        <v/>
      </c>
      <c r="AX172" s="500"/>
    </row>
    <row r="173" spans="2:50" hidden="1" x14ac:dyDescent="0.2">
      <c r="B173" s="506"/>
      <c r="C173" s="375">
        <v>7</v>
      </c>
      <c r="D173" s="375"/>
      <c r="E173" s="375"/>
      <c r="F173" s="375"/>
      <c r="G173" s="375"/>
      <c r="H173" s="527"/>
      <c r="I173" s="172" t="str">
        <f t="shared" si="189"/>
        <v/>
      </c>
      <c r="J173" s="172" t="str">
        <f t="shared" si="190"/>
        <v/>
      </c>
      <c r="K173" s="374" t="str">
        <f t="shared" si="191"/>
        <v/>
      </c>
      <c r="L173" s="525"/>
      <c r="M173" s="172" t="str">
        <f t="shared" si="174"/>
        <v/>
      </c>
      <c r="N173" s="501"/>
      <c r="O173" s="501"/>
      <c r="P173" s="375"/>
      <c r="Q173" s="377"/>
      <c r="R173" s="377" t="str">
        <f t="shared" si="175"/>
        <v/>
      </c>
      <c r="S173" s="375" t="str">
        <f t="shared" si="176"/>
        <v/>
      </c>
      <c r="T173" s="500"/>
      <c r="U173" s="375"/>
      <c r="V173" s="377"/>
      <c r="W173" s="377" t="str">
        <f t="shared" si="177"/>
        <v/>
      </c>
      <c r="X173" s="375" t="str">
        <f t="shared" si="178"/>
        <v/>
      </c>
      <c r="Y173" s="500"/>
      <c r="Z173" s="375"/>
      <c r="AA173" s="377"/>
      <c r="AB173" s="377" t="str">
        <f t="shared" si="179"/>
        <v/>
      </c>
      <c r="AC173" s="375" t="str">
        <f t="shared" si="180"/>
        <v/>
      </c>
      <c r="AD173" s="500"/>
      <c r="AE173" s="375"/>
      <c r="AF173" s="377"/>
      <c r="AG173" s="377" t="str">
        <f t="shared" si="181"/>
        <v/>
      </c>
      <c r="AH173" s="375" t="str">
        <f t="shared" si="182"/>
        <v/>
      </c>
      <c r="AI173" s="500"/>
      <c r="AJ173" s="375"/>
      <c r="AK173" s="377"/>
      <c r="AL173" s="377" t="str">
        <f t="shared" si="183"/>
        <v/>
      </c>
      <c r="AM173" s="375" t="str">
        <f t="shared" si="184"/>
        <v/>
      </c>
      <c r="AN173" s="500"/>
      <c r="AO173" s="375"/>
      <c r="AP173" s="377"/>
      <c r="AQ173" s="377" t="str">
        <f t="shared" si="185"/>
        <v/>
      </c>
      <c r="AR173" s="375" t="str">
        <f t="shared" si="186"/>
        <v/>
      </c>
      <c r="AS173" s="500"/>
      <c r="AT173" s="375"/>
      <c r="AU173" s="377"/>
      <c r="AV173" s="377" t="str">
        <f t="shared" si="187"/>
        <v/>
      </c>
      <c r="AW173" s="375" t="str">
        <f t="shared" si="188"/>
        <v/>
      </c>
      <c r="AX173" s="500"/>
    </row>
    <row r="174" spans="2:50" hidden="1" x14ac:dyDescent="0.2">
      <c r="B174" s="506"/>
      <c r="C174" s="375">
        <v>8</v>
      </c>
      <c r="D174" s="375"/>
      <c r="E174" s="375"/>
      <c r="F174" s="375"/>
      <c r="G174" s="375"/>
      <c r="H174" s="527"/>
      <c r="I174" s="172" t="str">
        <f t="shared" si="189"/>
        <v/>
      </c>
      <c r="J174" s="172" t="str">
        <f t="shared" si="190"/>
        <v/>
      </c>
      <c r="K174" s="374" t="str">
        <f t="shared" si="191"/>
        <v/>
      </c>
      <c r="L174" s="525"/>
      <c r="M174" s="172" t="str">
        <f t="shared" si="174"/>
        <v/>
      </c>
      <c r="N174" s="501"/>
      <c r="O174" s="501"/>
      <c r="P174" s="375"/>
      <c r="Q174" s="377"/>
      <c r="R174" s="377" t="str">
        <f t="shared" si="175"/>
        <v/>
      </c>
      <c r="S174" s="375" t="str">
        <f t="shared" si="176"/>
        <v/>
      </c>
      <c r="T174" s="500"/>
      <c r="U174" s="375"/>
      <c r="V174" s="377"/>
      <c r="W174" s="377" t="str">
        <f t="shared" si="177"/>
        <v/>
      </c>
      <c r="X174" s="375" t="str">
        <f t="shared" si="178"/>
        <v/>
      </c>
      <c r="Y174" s="500"/>
      <c r="Z174" s="375"/>
      <c r="AA174" s="377"/>
      <c r="AB174" s="377" t="str">
        <f t="shared" si="179"/>
        <v/>
      </c>
      <c r="AC174" s="375" t="str">
        <f t="shared" si="180"/>
        <v/>
      </c>
      <c r="AD174" s="500"/>
      <c r="AE174" s="375"/>
      <c r="AF174" s="377"/>
      <c r="AG174" s="377" t="str">
        <f t="shared" si="181"/>
        <v/>
      </c>
      <c r="AH174" s="375" t="str">
        <f t="shared" si="182"/>
        <v/>
      </c>
      <c r="AI174" s="500"/>
      <c r="AJ174" s="375"/>
      <c r="AK174" s="377"/>
      <c r="AL174" s="377" t="str">
        <f t="shared" si="183"/>
        <v/>
      </c>
      <c r="AM174" s="375" t="str">
        <f t="shared" si="184"/>
        <v/>
      </c>
      <c r="AN174" s="500"/>
      <c r="AO174" s="375"/>
      <c r="AP174" s="377"/>
      <c r="AQ174" s="377" t="str">
        <f t="shared" si="185"/>
        <v/>
      </c>
      <c r="AR174" s="375" t="str">
        <f t="shared" si="186"/>
        <v/>
      </c>
      <c r="AS174" s="500"/>
      <c r="AT174" s="375"/>
      <c r="AU174" s="377"/>
      <c r="AV174" s="377" t="str">
        <f t="shared" si="187"/>
        <v/>
      </c>
      <c r="AW174" s="375" t="str">
        <f t="shared" si="188"/>
        <v/>
      </c>
      <c r="AX174" s="500"/>
    </row>
    <row r="175" spans="2:50" hidden="1" x14ac:dyDescent="0.2">
      <c r="B175" s="506"/>
      <c r="C175" s="375">
        <v>9</v>
      </c>
      <c r="D175" s="375"/>
      <c r="E175" s="375"/>
      <c r="F175" s="375"/>
      <c r="G175" s="375"/>
      <c r="H175" s="527"/>
      <c r="I175" s="172" t="str">
        <f t="shared" si="189"/>
        <v/>
      </c>
      <c r="J175" s="172" t="str">
        <f t="shared" si="190"/>
        <v/>
      </c>
      <c r="K175" s="374" t="str">
        <f t="shared" si="191"/>
        <v/>
      </c>
      <c r="L175" s="525"/>
      <c r="M175" s="172" t="str">
        <f t="shared" si="174"/>
        <v/>
      </c>
      <c r="N175" s="501"/>
      <c r="O175" s="501"/>
      <c r="P175" s="375"/>
      <c r="Q175" s="377"/>
      <c r="R175" s="377" t="str">
        <f t="shared" si="175"/>
        <v/>
      </c>
      <c r="S175" s="375" t="str">
        <f t="shared" si="176"/>
        <v/>
      </c>
      <c r="T175" s="500"/>
      <c r="U175" s="375"/>
      <c r="V175" s="377"/>
      <c r="W175" s="377" t="str">
        <f t="shared" si="177"/>
        <v/>
      </c>
      <c r="X175" s="375" t="str">
        <f t="shared" si="178"/>
        <v/>
      </c>
      <c r="Y175" s="500"/>
      <c r="Z175" s="375"/>
      <c r="AA175" s="377"/>
      <c r="AB175" s="377" t="str">
        <f t="shared" si="179"/>
        <v/>
      </c>
      <c r="AC175" s="375" t="str">
        <f t="shared" si="180"/>
        <v/>
      </c>
      <c r="AD175" s="500"/>
      <c r="AE175" s="375"/>
      <c r="AF175" s="377"/>
      <c r="AG175" s="377" t="str">
        <f t="shared" si="181"/>
        <v/>
      </c>
      <c r="AH175" s="375" t="str">
        <f t="shared" si="182"/>
        <v/>
      </c>
      <c r="AI175" s="500"/>
      <c r="AJ175" s="375"/>
      <c r="AK175" s="377"/>
      <c r="AL175" s="377" t="str">
        <f t="shared" si="183"/>
        <v/>
      </c>
      <c r="AM175" s="375" t="str">
        <f t="shared" si="184"/>
        <v/>
      </c>
      <c r="AN175" s="500"/>
      <c r="AO175" s="375"/>
      <c r="AP175" s="377"/>
      <c r="AQ175" s="377" t="str">
        <f t="shared" si="185"/>
        <v/>
      </c>
      <c r="AR175" s="375" t="str">
        <f t="shared" si="186"/>
        <v/>
      </c>
      <c r="AS175" s="500"/>
      <c r="AT175" s="375"/>
      <c r="AU175" s="377"/>
      <c r="AV175" s="377" t="str">
        <f t="shared" si="187"/>
        <v/>
      </c>
      <c r="AW175" s="375" t="str">
        <f t="shared" si="188"/>
        <v/>
      </c>
      <c r="AX175" s="500"/>
    </row>
    <row r="176" spans="2:50" hidden="1" x14ac:dyDescent="0.2">
      <c r="B176" s="506"/>
      <c r="C176" s="375">
        <v>10</v>
      </c>
      <c r="D176" s="375"/>
      <c r="E176" s="375"/>
      <c r="F176" s="375"/>
      <c r="G176" s="375"/>
      <c r="H176" s="527"/>
      <c r="I176" s="172" t="str">
        <f t="shared" si="189"/>
        <v/>
      </c>
      <c r="J176" s="172" t="str">
        <f t="shared" si="190"/>
        <v/>
      </c>
      <c r="K176" s="374" t="str">
        <f t="shared" si="191"/>
        <v/>
      </c>
      <c r="L176" s="525"/>
      <c r="M176" s="172" t="str">
        <f t="shared" si="174"/>
        <v/>
      </c>
      <c r="N176" s="501"/>
      <c r="O176" s="501"/>
      <c r="P176" s="375"/>
      <c r="Q176" s="377"/>
      <c r="R176" s="377" t="str">
        <f t="shared" si="175"/>
        <v/>
      </c>
      <c r="S176" s="375" t="str">
        <f t="shared" si="176"/>
        <v/>
      </c>
      <c r="T176" s="500"/>
      <c r="U176" s="375"/>
      <c r="V176" s="377"/>
      <c r="W176" s="377" t="str">
        <f t="shared" si="177"/>
        <v/>
      </c>
      <c r="X176" s="375" t="str">
        <f t="shared" si="178"/>
        <v/>
      </c>
      <c r="Y176" s="500"/>
      <c r="Z176" s="375"/>
      <c r="AA176" s="377"/>
      <c r="AB176" s="377" t="str">
        <f t="shared" si="179"/>
        <v/>
      </c>
      <c r="AC176" s="375" t="str">
        <f t="shared" si="180"/>
        <v/>
      </c>
      <c r="AD176" s="500"/>
      <c r="AE176" s="375"/>
      <c r="AF176" s="377"/>
      <c r="AG176" s="377" t="str">
        <f t="shared" si="181"/>
        <v/>
      </c>
      <c r="AH176" s="375" t="str">
        <f t="shared" si="182"/>
        <v/>
      </c>
      <c r="AI176" s="500"/>
      <c r="AJ176" s="375"/>
      <c r="AK176" s="377"/>
      <c r="AL176" s="377" t="str">
        <f t="shared" si="183"/>
        <v/>
      </c>
      <c r="AM176" s="375" t="str">
        <f t="shared" si="184"/>
        <v/>
      </c>
      <c r="AN176" s="500"/>
      <c r="AO176" s="375"/>
      <c r="AP176" s="377"/>
      <c r="AQ176" s="377" t="str">
        <f t="shared" si="185"/>
        <v/>
      </c>
      <c r="AR176" s="375" t="str">
        <f t="shared" si="186"/>
        <v/>
      </c>
      <c r="AS176" s="500"/>
      <c r="AT176" s="375"/>
      <c r="AU176" s="377"/>
      <c r="AV176" s="377" t="str">
        <f t="shared" si="187"/>
        <v/>
      </c>
      <c r="AW176" s="375" t="str">
        <f t="shared" si="188"/>
        <v/>
      </c>
      <c r="AX176" s="500"/>
    </row>
    <row r="177" spans="2:50" hidden="1" x14ac:dyDescent="0.2">
      <c r="B177" s="506"/>
      <c r="C177" s="375">
        <v>11</v>
      </c>
      <c r="D177" s="375"/>
      <c r="E177" s="375"/>
      <c r="F177" s="375"/>
      <c r="G177" s="375"/>
      <c r="H177" s="527"/>
      <c r="I177" s="172" t="str">
        <f t="shared" si="189"/>
        <v/>
      </c>
      <c r="J177" s="172" t="str">
        <f t="shared" si="190"/>
        <v/>
      </c>
      <c r="K177" s="374" t="str">
        <f t="shared" si="191"/>
        <v/>
      </c>
      <c r="L177" s="525"/>
      <c r="M177" s="172" t="str">
        <f t="shared" si="174"/>
        <v/>
      </c>
      <c r="N177" s="501"/>
      <c r="O177" s="501"/>
      <c r="P177" s="375"/>
      <c r="Q177" s="377"/>
      <c r="R177" s="377" t="str">
        <f t="shared" si="175"/>
        <v/>
      </c>
      <c r="S177" s="375" t="str">
        <f t="shared" si="176"/>
        <v/>
      </c>
      <c r="T177" s="500"/>
      <c r="U177" s="375"/>
      <c r="V177" s="377"/>
      <c r="W177" s="377" t="str">
        <f t="shared" si="177"/>
        <v/>
      </c>
      <c r="X177" s="375" t="str">
        <f t="shared" si="178"/>
        <v/>
      </c>
      <c r="Y177" s="500"/>
      <c r="Z177" s="375"/>
      <c r="AA177" s="377"/>
      <c r="AB177" s="377" t="str">
        <f t="shared" si="179"/>
        <v/>
      </c>
      <c r="AC177" s="375" t="str">
        <f t="shared" si="180"/>
        <v/>
      </c>
      <c r="AD177" s="500"/>
      <c r="AE177" s="375"/>
      <c r="AF177" s="377"/>
      <c r="AG177" s="377" t="str">
        <f t="shared" si="181"/>
        <v/>
      </c>
      <c r="AH177" s="375" t="str">
        <f t="shared" si="182"/>
        <v/>
      </c>
      <c r="AI177" s="500"/>
      <c r="AJ177" s="375"/>
      <c r="AK177" s="377"/>
      <c r="AL177" s="377" t="str">
        <f t="shared" si="183"/>
        <v/>
      </c>
      <c r="AM177" s="375" t="str">
        <f t="shared" si="184"/>
        <v/>
      </c>
      <c r="AN177" s="500"/>
      <c r="AO177" s="375"/>
      <c r="AP177" s="377"/>
      <c r="AQ177" s="377" t="str">
        <f t="shared" si="185"/>
        <v/>
      </c>
      <c r="AR177" s="375" t="str">
        <f t="shared" si="186"/>
        <v/>
      </c>
      <c r="AS177" s="500"/>
      <c r="AT177" s="375"/>
      <c r="AU177" s="377"/>
      <c r="AV177" s="377" t="str">
        <f t="shared" si="187"/>
        <v/>
      </c>
      <c r="AW177" s="375" t="str">
        <f t="shared" si="188"/>
        <v/>
      </c>
      <c r="AX177" s="500"/>
    </row>
    <row r="178" spans="2:50" hidden="1" x14ac:dyDescent="0.2">
      <c r="B178" s="506"/>
      <c r="C178" s="375">
        <v>12</v>
      </c>
      <c r="D178" s="375"/>
      <c r="E178" s="375"/>
      <c r="F178" s="375"/>
      <c r="G178" s="375"/>
      <c r="H178" s="527"/>
      <c r="I178" s="172" t="str">
        <f t="shared" si="189"/>
        <v/>
      </c>
      <c r="J178" s="172" t="str">
        <f t="shared" si="190"/>
        <v/>
      </c>
      <c r="K178" s="374" t="str">
        <f t="shared" si="191"/>
        <v/>
      </c>
      <c r="L178" s="525"/>
      <c r="M178" s="172" t="str">
        <f t="shared" si="174"/>
        <v/>
      </c>
      <c r="N178" s="501"/>
      <c r="O178" s="501"/>
      <c r="P178" s="375"/>
      <c r="Q178" s="377"/>
      <c r="R178" s="377" t="str">
        <f t="shared" si="175"/>
        <v/>
      </c>
      <c r="S178" s="375" t="str">
        <f t="shared" si="176"/>
        <v/>
      </c>
      <c r="T178" s="500"/>
      <c r="U178" s="375"/>
      <c r="V178" s="377"/>
      <c r="W178" s="377" t="str">
        <f t="shared" si="177"/>
        <v/>
      </c>
      <c r="X178" s="375" t="str">
        <f t="shared" si="178"/>
        <v/>
      </c>
      <c r="Y178" s="500"/>
      <c r="Z178" s="375"/>
      <c r="AA178" s="377"/>
      <c r="AB178" s="377" t="str">
        <f t="shared" si="179"/>
        <v/>
      </c>
      <c r="AC178" s="375" t="str">
        <f t="shared" si="180"/>
        <v/>
      </c>
      <c r="AD178" s="500"/>
      <c r="AE178" s="375"/>
      <c r="AF178" s="377"/>
      <c r="AG178" s="377" t="str">
        <f t="shared" si="181"/>
        <v/>
      </c>
      <c r="AH178" s="375" t="str">
        <f t="shared" si="182"/>
        <v/>
      </c>
      <c r="AI178" s="500"/>
      <c r="AJ178" s="375"/>
      <c r="AK178" s="377"/>
      <c r="AL178" s="377" t="str">
        <f t="shared" si="183"/>
        <v/>
      </c>
      <c r="AM178" s="375" t="str">
        <f t="shared" si="184"/>
        <v/>
      </c>
      <c r="AN178" s="500"/>
      <c r="AO178" s="375"/>
      <c r="AP178" s="377"/>
      <c r="AQ178" s="377" t="str">
        <f t="shared" si="185"/>
        <v/>
      </c>
      <c r="AR178" s="375" t="str">
        <f t="shared" si="186"/>
        <v/>
      </c>
      <c r="AS178" s="500"/>
      <c r="AT178" s="375"/>
      <c r="AU178" s="377"/>
      <c r="AV178" s="377" t="str">
        <f t="shared" si="187"/>
        <v/>
      </c>
      <c r="AW178" s="375" t="str">
        <f t="shared" si="188"/>
        <v/>
      </c>
      <c r="AX178" s="500"/>
    </row>
    <row r="179" spans="2:50" hidden="1" x14ac:dyDescent="0.2">
      <c r="B179" s="506"/>
      <c r="C179" s="375">
        <v>13</v>
      </c>
      <c r="D179" s="375"/>
      <c r="E179" s="375"/>
      <c r="F179" s="375"/>
      <c r="G179" s="375"/>
      <c r="H179" s="527"/>
      <c r="I179" s="172" t="str">
        <f t="shared" si="189"/>
        <v/>
      </c>
      <c r="J179" s="172" t="str">
        <f t="shared" si="190"/>
        <v/>
      </c>
      <c r="K179" s="374" t="str">
        <f t="shared" si="191"/>
        <v/>
      </c>
      <c r="L179" s="525"/>
      <c r="M179" s="172" t="str">
        <f t="shared" si="174"/>
        <v/>
      </c>
      <c r="N179" s="501"/>
      <c r="O179" s="501"/>
      <c r="P179" s="375"/>
      <c r="Q179" s="377"/>
      <c r="R179" s="377" t="str">
        <f t="shared" si="175"/>
        <v/>
      </c>
      <c r="S179" s="375" t="str">
        <f t="shared" si="176"/>
        <v/>
      </c>
      <c r="T179" s="500"/>
      <c r="U179" s="375"/>
      <c r="V179" s="377"/>
      <c r="W179" s="377" t="str">
        <f t="shared" si="177"/>
        <v/>
      </c>
      <c r="X179" s="375" t="str">
        <f t="shared" si="178"/>
        <v/>
      </c>
      <c r="Y179" s="500"/>
      <c r="Z179" s="375"/>
      <c r="AA179" s="377"/>
      <c r="AB179" s="377" t="str">
        <f t="shared" si="179"/>
        <v/>
      </c>
      <c r="AC179" s="375" t="str">
        <f t="shared" si="180"/>
        <v/>
      </c>
      <c r="AD179" s="500"/>
      <c r="AE179" s="375"/>
      <c r="AF179" s="377"/>
      <c r="AG179" s="377" t="str">
        <f t="shared" si="181"/>
        <v/>
      </c>
      <c r="AH179" s="375" t="str">
        <f t="shared" si="182"/>
        <v/>
      </c>
      <c r="AI179" s="500"/>
      <c r="AJ179" s="375"/>
      <c r="AK179" s="377"/>
      <c r="AL179" s="377" t="str">
        <f t="shared" si="183"/>
        <v/>
      </c>
      <c r="AM179" s="375" t="str">
        <f t="shared" si="184"/>
        <v/>
      </c>
      <c r="AN179" s="500"/>
      <c r="AO179" s="375"/>
      <c r="AP179" s="377"/>
      <c r="AQ179" s="377" t="str">
        <f t="shared" si="185"/>
        <v/>
      </c>
      <c r="AR179" s="375" t="str">
        <f t="shared" si="186"/>
        <v/>
      </c>
      <c r="AS179" s="500"/>
      <c r="AT179" s="375"/>
      <c r="AU179" s="377"/>
      <c r="AV179" s="377" t="str">
        <f t="shared" si="187"/>
        <v/>
      </c>
      <c r="AW179" s="375" t="str">
        <f t="shared" si="188"/>
        <v/>
      </c>
      <c r="AX179" s="500"/>
    </row>
    <row r="180" spans="2:50" hidden="1" x14ac:dyDescent="0.2">
      <c r="B180" s="506"/>
      <c r="C180" s="375">
        <v>14</v>
      </c>
      <c r="D180" s="375"/>
      <c r="E180" s="375"/>
      <c r="F180" s="375"/>
      <c r="G180" s="375"/>
      <c r="H180" s="527"/>
      <c r="I180" s="172" t="str">
        <f t="shared" si="189"/>
        <v/>
      </c>
      <c r="J180" s="172" t="str">
        <f t="shared" si="190"/>
        <v/>
      </c>
      <c r="K180" s="374" t="str">
        <f t="shared" si="191"/>
        <v/>
      </c>
      <c r="L180" s="525"/>
      <c r="M180" s="172" t="str">
        <f t="shared" si="174"/>
        <v/>
      </c>
      <c r="N180" s="501"/>
      <c r="O180" s="501"/>
      <c r="P180" s="375"/>
      <c r="Q180" s="377"/>
      <c r="R180" s="377" t="str">
        <f t="shared" si="175"/>
        <v/>
      </c>
      <c r="S180" s="375" t="str">
        <f t="shared" si="176"/>
        <v/>
      </c>
      <c r="T180" s="500"/>
      <c r="U180" s="375"/>
      <c r="V180" s="377"/>
      <c r="W180" s="377" t="str">
        <f t="shared" si="177"/>
        <v/>
      </c>
      <c r="X180" s="375" t="str">
        <f t="shared" si="178"/>
        <v/>
      </c>
      <c r="Y180" s="500"/>
      <c r="Z180" s="375"/>
      <c r="AA180" s="377"/>
      <c r="AB180" s="377" t="str">
        <f t="shared" si="179"/>
        <v/>
      </c>
      <c r="AC180" s="375" t="str">
        <f t="shared" si="180"/>
        <v/>
      </c>
      <c r="AD180" s="500"/>
      <c r="AE180" s="375"/>
      <c r="AF180" s="377"/>
      <c r="AG180" s="377" t="str">
        <f t="shared" si="181"/>
        <v/>
      </c>
      <c r="AH180" s="375" t="str">
        <f t="shared" si="182"/>
        <v/>
      </c>
      <c r="AI180" s="500"/>
      <c r="AJ180" s="375"/>
      <c r="AK180" s="377"/>
      <c r="AL180" s="377" t="str">
        <f t="shared" si="183"/>
        <v/>
      </c>
      <c r="AM180" s="375" t="str">
        <f t="shared" si="184"/>
        <v/>
      </c>
      <c r="AN180" s="500"/>
      <c r="AO180" s="375"/>
      <c r="AP180" s="377"/>
      <c r="AQ180" s="377" t="str">
        <f t="shared" si="185"/>
        <v/>
      </c>
      <c r="AR180" s="375" t="str">
        <f t="shared" si="186"/>
        <v/>
      </c>
      <c r="AS180" s="500"/>
      <c r="AT180" s="375"/>
      <c r="AU180" s="377"/>
      <c r="AV180" s="377" t="str">
        <f t="shared" si="187"/>
        <v/>
      </c>
      <c r="AW180" s="375" t="str">
        <f t="shared" si="188"/>
        <v/>
      </c>
      <c r="AX180" s="500"/>
    </row>
    <row r="181" spans="2:50" hidden="1" x14ac:dyDescent="0.2">
      <c r="B181" s="506"/>
      <c r="C181" s="375">
        <v>15</v>
      </c>
      <c r="D181" s="375"/>
      <c r="E181" s="375"/>
      <c r="F181" s="375"/>
      <c r="G181" s="375"/>
      <c r="H181" s="528"/>
      <c r="I181" s="172" t="str">
        <f t="shared" si="189"/>
        <v/>
      </c>
      <c r="J181" s="172" t="str">
        <f t="shared" si="190"/>
        <v/>
      </c>
      <c r="K181" s="374" t="str">
        <f t="shared" si="191"/>
        <v/>
      </c>
      <c r="L181" s="525"/>
      <c r="M181" s="172" t="str">
        <f t="shared" si="174"/>
        <v/>
      </c>
      <c r="N181" s="501"/>
      <c r="O181" s="501"/>
      <c r="P181" s="375"/>
      <c r="Q181" s="377"/>
      <c r="R181" s="377" t="str">
        <f t="shared" si="175"/>
        <v/>
      </c>
      <c r="S181" s="375" t="str">
        <f t="shared" si="176"/>
        <v/>
      </c>
      <c r="T181" s="500"/>
      <c r="U181" s="375"/>
      <c r="V181" s="377"/>
      <c r="W181" s="377" t="str">
        <f t="shared" si="177"/>
        <v/>
      </c>
      <c r="X181" s="375" t="str">
        <f t="shared" si="178"/>
        <v/>
      </c>
      <c r="Y181" s="500"/>
      <c r="Z181" s="375"/>
      <c r="AA181" s="377"/>
      <c r="AB181" s="377" t="str">
        <f t="shared" si="179"/>
        <v/>
      </c>
      <c r="AC181" s="375" t="str">
        <f t="shared" si="180"/>
        <v/>
      </c>
      <c r="AD181" s="500"/>
      <c r="AE181" s="375"/>
      <c r="AF181" s="377"/>
      <c r="AG181" s="377" t="str">
        <f t="shared" si="181"/>
        <v/>
      </c>
      <c r="AH181" s="375" t="str">
        <f t="shared" si="182"/>
        <v/>
      </c>
      <c r="AI181" s="500"/>
      <c r="AJ181" s="375"/>
      <c r="AK181" s="377"/>
      <c r="AL181" s="377" t="str">
        <f t="shared" si="183"/>
        <v/>
      </c>
      <c r="AM181" s="375" t="str">
        <f t="shared" si="184"/>
        <v/>
      </c>
      <c r="AN181" s="500"/>
      <c r="AO181" s="375"/>
      <c r="AP181" s="377"/>
      <c r="AQ181" s="377" t="str">
        <f t="shared" si="185"/>
        <v/>
      </c>
      <c r="AR181" s="375" t="str">
        <f t="shared" si="186"/>
        <v/>
      </c>
      <c r="AS181" s="500"/>
      <c r="AT181" s="375"/>
      <c r="AU181" s="377"/>
      <c r="AV181" s="377" t="str">
        <f t="shared" si="187"/>
        <v/>
      </c>
      <c r="AW181" s="375" t="str">
        <f t="shared" si="188"/>
        <v/>
      </c>
      <c r="AX181" s="500"/>
    </row>
    <row r="182" spans="2:50" ht="15.75" x14ac:dyDescent="0.2">
      <c r="B182" s="510" t="s">
        <v>169</v>
      </c>
      <c r="C182" s="511"/>
      <c r="D182" s="511"/>
      <c r="E182" s="511"/>
      <c r="F182" s="511"/>
      <c r="G182" s="511"/>
      <c r="H182" s="512"/>
      <c r="I182" s="207"/>
      <c r="J182" s="207"/>
      <c r="K182" s="207"/>
      <c r="L182" s="207"/>
      <c r="M182" s="207"/>
      <c r="N182" s="501" t="s">
        <v>161</v>
      </c>
      <c r="O182" s="514" t="s">
        <v>106</v>
      </c>
      <c r="P182" s="516">
        <f>AT162+1</f>
        <v>45930</v>
      </c>
      <c r="Q182" s="506"/>
      <c r="R182" s="506"/>
      <c r="S182" s="506"/>
      <c r="T182" s="506"/>
      <c r="U182" s="516">
        <f>P182+1</f>
        <v>45931</v>
      </c>
      <c r="V182" s="506"/>
      <c r="W182" s="506"/>
      <c r="X182" s="506"/>
      <c r="Y182" s="506"/>
      <c r="Z182" s="516">
        <f>U182+1</f>
        <v>45932</v>
      </c>
      <c r="AA182" s="506"/>
      <c r="AB182" s="506"/>
      <c r="AC182" s="506"/>
      <c r="AD182" s="506"/>
      <c r="AE182" s="516">
        <f>Z182+1</f>
        <v>45933</v>
      </c>
      <c r="AF182" s="506"/>
      <c r="AG182" s="506"/>
      <c r="AH182" s="506"/>
      <c r="AI182" s="506"/>
      <c r="AJ182" s="516">
        <f>AE182+1</f>
        <v>45934</v>
      </c>
      <c r="AK182" s="506"/>
      <c r="AL182" s="506"/>
      <c r="AM182" s="506"/>
      <c r="AN182" s="506"/>
      <c r="AO182" s="516">
        <f>AJ182+1</f>
        <v>45935</v>
      </c>
      <c r="AP182" s="506"/>
      <c r="AQ182" s="506"/>
      <c r="AR182" s="506"/>
      <c r="AS182" s="506"/>
      <c r="AT182" s="516">
        <f>AO182+1</f>
        <v>45936</v>
      </c>
      <c r="AU182" s="506"/>
      <c r="AV182" s="506"/>
      <c r="AW182" s="506"/>
      <c r="AX182" s="506"/>
    </row>
    <row r="183" spans="2:50" ht="15.75" x14ac:dyDescent="0.2">
      <c r="B183" s="513"/>
      <c r="C183" s="513"/>
      <c r="D183" s="513"/>
      <c r="E183" s="513"/>
      <c r="F183" s="513"/>
      <c r="G183" s="513"/>
      <c r="H183" s="513"/>
      <c r="I183" s="207"/>
      <c r="J183" s="207"/>
      <c r="K183" s="207"/>
      <c r="L183" s="207"/>
      <c r="M183" s="207"/>
      <c r="N183" s="501"/>
      <c r="O183" s="515"/>
      <c r="P183" s="516" t="s">
        <v>120</v>
      </c>
      <c r="Q183" s="506"/>
      <c r="R183" s="506"/>
      <c r="S183" s="506"/>
      <c r="T183" s="506"/>
      <c r="U183" s="516" t="s">
        <v>114</v>
      </c>
      <c r="V183" s="506"/>
      <c r="W183" s="506"/>
      <c r="X183" s="506"/>
      <c r="Y183" s="506"/>
      <c r="Z183" s="516" t="s">
        <v>115</v>
      </c>
      <c r="AA183" s="506"/>
      <c r="AB183" s="506"/>
      <c r="AC183" s="506"/>
      <c r="AD183" s="506"/>
      <c r="AE183" s="516" t="s">
        <v>116</v>
      </c>
      <c r="AF183" s="506"/>
      <c r="AG183" s="506"/>
      <c r="AH183" s="506"/>
      <c r="AI183" s="506"/>
      <c r="AJ183" s="516" t="s">
        <v>117</v>
      </c>
      <c r="AK183" s="506"/>
      <c r="AL183" s="506"/>
      <c r="AM183" s="506"/>
      <c r="AN183" s="506"/>
      <c r="AO183" s="516" t="s">
        <v>118</v>
      </c>
      <c r="AP183" s="506"/>
      <c r="AQ183" s="506"/>
      <c r="AR183" s="506"/>
      <c r="AS183" s="506"/>
      <c r="AT183" s="516" t="s">
        <v>119</v>
      </c>
      <c r="AU183" s="506"/>
      <c r="AV183" s="506"/>
      <c r="AW183" s="506"/>
      <c r="AX183" s="506"/>
    </row>
    <row r="184" spans="2:50" x14ac:dyDescent="0.2">
      <c r="B184" s="501" t="s">
        <v>157</v>
      </c>
      <c r="C184" s="501" t="s">
        <v>149</v>
      </c>
      <c r="D184" s="501"/>
      <c r="E184" s="501" t="s">
        <v>151</v>
      </c>
      <c r="F184" s="501"/>
      <c r="G184" s="501"/>
      <c r="H184" s="502" t="s">
        <v>158</v>
      </c>
      <c r="I184" s="505" t="s">
        <v>227</v>
      </c>
      <c r="J184" s="505"/>
      <c r="K184" s="505"/>
      <c r="L184" s="505" t="s">
        <v>158</v>
      </c>
      <c r="M184" s="505" t="s">
        <v>170</v>
      </c>
      <c r="N184" s="501"/>
      <c r="O184" s="501" t="s">
        <v>160</v>
      </c>
      <c r="P184" s="497" t="s">
        <v>154</v>
      </c>
      <c r="Q184" s="498"/>
      <c r="R184" s="498"/>
      <c r="S184" s="499"/>
      <c r="T184" s="501" t="s">
        <v>158</v>
      </c>
      <c r="U184" s="497" t="s">
        <v>154</v>
      </c>
      <c r="V184" s="498"/>
      <c r="W184" s="498"/>
      <c r="X184" s="499"/>
      <c r="Y184" s="501" t="s">
        <v>158</v>
      </c>
      <c r="Z184" s="497" t="s">
        <v>154</v>
      </c>
      <c r="AA184" s="498"/>
      <c r="AB184" s="498"/>
      <c r="AC184" s="499"/>
      <c r="AD184" s="501" t="s">
        <v>158</v>
      </c>
      <c r="AE184" s="497" t="s">
        <v>154</v>
      </c>
      <c r="AF184" s="498"/>
      <c r="AG184" s="498"/>
      <c r="AH184" s="499"/>
      <c r="AI184" s="501" t="s">
        <v>158</v>
      </c>
      <c r="AJ184" s="497" t="s">
        <v>154</v>
      </c>
      <c r="AK184" s="498"/>
      <c r="AL184" s="498"/>
      <c r="AM184" s="499"/>
      <c r="AN184" s="501" t="s">
        <v>158</v>
      </c>
      <c r="AO184" s="497" t="s">
        <v>154</v>
      </c>
      <c r="AP184" s="498"/>
      <c r="AQ184" s="498"/>
      <c r="AR184" s="499"/>
      <c r="AS184" s="501" t="s">
        <v>158</v>
      </c>
      <c r="AT184" s="497" t="s">
        <v>154</v>
      </c>
      <c r="AU184" s="498"/>
      <c r="AV184" s="498"/>
      <c r="AW184" s="499"/>
      <c r="AX184" s="501" t="s">
        <v>158</v>
      </c>
    </row>
    <row r="185" spans="2:50" x14ac:dyDescent="0.2">
      <c r="B185" s="501"/>
      <c r="C185" s="501"/>
      <c r="D185" s="501"/>
      <c r="E185" s="501" t="s">
        <v>150</v>
      </c>
      <c r="F185" s="501"/>
      <c r="G185" s="501"/>
      <c r="H185" s="503"/>
      <c r="I185" s="505" t="s">
        <v>150</v>
      </c>
      <c r="J185" s="505"/>
      <c r="K185" s="505"/>
      <c r="L185" s="505"/>
      <c r="M185" s="505"/>
      <c r="N185" s="501"/>
      <c r="O185" s="501"/>
      <c r="P185" s="497" t="s">
        <v>155</v>
      </c>
      <c r="Q185" s="498"/>
      <c r="R185" s="498"/>
      <c r="S185" s="499"/>
      <c r="T185" s="501"/>
      <c r="U185" s="497" t="s">
        <v>155</v>
      </c>
      <c r="V185" s="498"/>
      <c r="W185" s="498"/>
      <c r="X185" s="499"/>
      <c r="Y185" s="501"/>
      <c r="Z185" s="497" t="s">
        <v>155</v>
      </c>
      <c r="AA185" s="498"/>
      <c r="AB185" s="498"/>
      <c r="AC185" s="499"/>
      <c r="AD185" s="501"/>
      <c r="AE185" s="497" t="s">
        <v>155</v>
      </c>
      <c r="AF185" s="498"/>
      <c r="AG185" s="498"/>
      <c r="AH185" s="499"/>
      <c r="AI185" s="501"/>
      <c r="AJ185" s="497" t="s">
        <v>155</v>
      </c>
      <c r="AK185" s="498"/>
      <c r="AL185" s="498"/>
      <c r="AM185" s="499"/>
      <c r="AN185" s="501"/>
      <c r="AO185" s="497" t="s">
        <v>155</v>
      </c>
      <c r="AP185" s="498"/>
      <c r="AQ185" s="498"/>
      <c r="AR185" s="499"/>
      <c r="AS185" s="501"/>
      <c r="AT185" s="497" t="s">
        <v>155</v>
      </c>
      <c r="AU185" s="498"/>
      <c r="AV185" s="498"/>
      <c r="AW185" s="499"/>
      <c r="AX185" s="501"/>
    </row>
    <row r="186" spans="2:50" x14ac:dyDescent="0.2">
      <c r="B186" s="501"/>
      <c r="C186" s="501"/>
      <c r="D186" s="501"/>
      <c r="E186" s="376" t="s">
        <v>152</v>
      </c>
      <c r="F186" s="376" t="s">
        <v>153</v>
      </c>
      <c r="G186" s="376" t="s">
        <v>156</v>
      </c>
      <c r="H186" s="504"/>
      <c r="I186" s="373" t="s">
        <v>152</v>
      </c>
      <c r="J186" s="373" t="s">
        <v>153</v>
      </c>
      <c r="K186" s="373" t="s">
        <v>156</v>
      </c>
      <c r="L186" s="505"/>
      <c r="M186" s="505"/>
      <c r="N186" s="501"/>
      <c r="O186" s="501"/>
      <c r="P186" s="376" t="s">
        <v>152</v>
      </c>
      <c r="Q186" s="376" t="s">
        <v>153</v>
      </c>
      <c r="R186" s="376" t="s">
        <v>156</v>
      </c>
      <c r="S186" s="376" t="s">
        <v>170</v>
      </c>
      <c r="T186" s="501"/>
      <c r="U186" s="376" t="s">
        <v>152</v>
      </c>
      <c r="V186" s="376" t="s">
        <v>153</v>
      </c>
      <c r="W186" s="376" t="s">
        <v>156</v>
      </c>
      <c r="X186" s="376" t="s">
        <v>170</v>
      </c>
      <c r="Y186" s="501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01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01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01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01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01"/>
    </row>
    <row r="187" spans="2:50" x14ac:dyDescent="0.2">
      <c r="B187" s="506" t="s">
        <v>141</v>
      </c>
      <c r="C187" s="375">
        <v>1</v>
      </c>
      <c r="D187" s="375" t="s">
        <v>428</v>
      </c>
      <c r="E187" s="375">
        <v>17</v>
      </c>
      <c r="F187" s="375">
        <v>2000</v>
      </c>
      <c r="G187" s="377">
        <f t="shared" ref="G187:G188" si="192">F187/E187</f>
        <v>117.64705882352941</v>
      </c>
      <c r="H187" s="526">
        <f>AVERAGE(G187:G201)</f>
        <v>87.66968325791855</v>
      </c>
      <c r="I187" s="172">
        <f t="shared" ref="I187:I189" si="193">IFERROR(AVERAGE(P187,U187,Z187,AE187,AJ187,AO187,AT187),"")</f>
        <v>17</v>
      </c>
      <c r="J187" s="172">
        <f t="shared" ref="J187:J189" si="194">IFERROR(AVERAGE(Q187,V187,AA187,AF187,AK187,AP187,AU187),"")</f>
        <v>1923.977042267584</v>
      </c>
      <c r="K187" s="374">
        <f t="shared" ref="K187:K189" si="195">IFERROR(AVERAGE(R187,W187,AB187,AG187,AL187,AQ187,AV187),"")</f>
        <v>113.17512013338728</v>
      </c>
      <c r="L187" s="525">
        <f>IFERROR(AVERAGE(K187:K201),"-")</f>
        <v>84.207856474205386</v>
      </c>
      <c r="M187" s="172">
        <f>IFERROR(RANK(K187, K$187:K$201),"")</f>
        <v>1</v>
      </c>
      <c r="N187" s="501"/>
      <c r="O187" s="501"/>
      <c r="P187" s="375">
        <v>17</v>
      </c>
      <c r="Q187" s="377">
        <v>1907.7272727272727</v>
      </c>
      <c r="R187" s="377">
        <f>IFERROR(Q187/P187,"")</f>
        <v>112.2192513368984</v>
      </c>
      <c r="S187" s="375">
        <f>IFERROR(RANK(R187, R$187:R$201),"")</f>
        <v>1</v>
      </c>
      <c r="T187" s="500">
        <f>AVERAGE(R187:R201)</f>
        <v>83.788821472645012</v>
      </c>
      <c r="U187" s="375">
        <v>17</v>
      </c>
      <c r="V187" s="377">
        <v>1927.1428571428564</v>
      </c>
      <c r="W187" s="377">
        <f>IFERROR(V187/U187,"")</f>
        <v>113.36134453781509</v>
      </c>
      <c r="X187" s="375">
        <f>IFERROR(RANK(W187, W$187:W$201),"")</f>
        <v>1</v>
      </c>
      <c r="Y187" s="500">
        <f>AVERAGE(W187:W201)</f>
        <v>84.26176587409752</v>
      </c>
      <c r="Z187" s="375">
        <v>17</v>
      </c>
      <c r="AA187" s="377">
        <v>1921.5000000000011</v>
      </c>
      <c r="AB187" s="377">
        <f>IFERROR(AA187/Z187,"")</f>
        <v>113.02941176470596</v>
      </c>
      <c r="AC187" s="375">
        <f>IFERROR(RANK(AB187, AB$187:AB$201),"")</f>
        <v>1</v>
      </c>
      <c r="AD187" s="500">
        <f>AVERAGE(AB187:AB201)</f>
        <v>84.236224869694723</v>
      </c>
      <c r="AE187" s="375">
        <v>17</v>
      </c>
      <c r="AF187" s="377">
        <v>1942.4999999999995</v>
      </c>
      <c r="AG187" s="377">
        <f>IFERROR(AF187/AE187,"")</f>
        <v>114.26470588235291</v>
      </c>
      <c r="AH187" s="375">
        <f>IFERROR(RANK(AG187, AG$187:AG$201),"")</f>
        <v>1</v>
      </c>
      <c r="AI187" s="500">
        <f>AVERAGE(AG187:AG201)</f>
        <v>84.874111182934683</v>
      </c>
      <c r="AJ187" s="375">
        <v>17</v>
      </c>
      <c r="AK187" s="377">
        <v>1910.9090909090908</v>
      </c>
      <c r="AL187" s="377">
        <f>IFERROR(AK187/AJ187,"")</f>
        <v>112.40641711229945</v>
      </c>
      <c r="AM187" s="375">
        <f>IFERROR(RANK(AL187, AL$187:AL$201),"")</f>
        <v>1</v>
      </c>
      <c r="AN187" s="500">
        <f>AVERAGE(AL187:AL201)</f>
        <v>83.719234197175354</v>
      </c>
      <c r="AO187" s="375">
        <v>17</v>
      </c>
      <c r="AP187" s="377">
        <v>1925.2941176470588</v>
      </c>
      <c r="AQ187" s="377">
        <f>IFERROR(AP187/AO187,"")</f>
        <v>113.25259515570934</v>
      </c>
      <c r="AR187" s="375">
        <f>IFERROR(RANK(AQ187, AQ$187:AQ$201),"")</f>
        <v>1</v>
      </c>
      <c r="AS187" s="500">
        <f>AVERAGE(AQ187:AQ201)</f>
        <v>84.131495083052172</v>
      </c>
      <c r="AT187" s="375">
        <v>17</v>
      </c>
      <c r="AU187" s="377">
        <v>1932.7659574468087</v>
      </c>
      <c r="AV187" s="377">
        <f>IFERROR(AU187/AT187,"")</f>
        <v>113.69211514392993</v>
      </c>
      <c r="AW187" s="375">
        <f>IFERROR(RANK(AV187, AV$187:AV$201),"")</f>
        <v>1</v>
      </c>
      <c r="AX187" s="500">
        <f>AVERAGE(AV187:AV201)</f>
        <v>84.443342639838264</v>
      </c>
    </row>
    <row r="188" spans="2:50" x14ac:dyDescent="0.2">
      <c r="B188" s="506"/>
      <c r="C188" s="375">
        <v>2</v>
      </c>
      <c r="D188" s="375" t="s">
        <v>429</v>
      </c>
      <c r="E188" s="375">
        <v>26</v>
      </c>
      <c r="F188" s="375">
        <v>1500</v>
      </c>
      <c r="G188" s="377">
        <f t="shared" si="192"/>
        <v>57.692307692307693</v>
      </c>
      <c r="H188" s="527"/>
      <c r="I188" s="172">
        <f t="shared" si="193"/>
        <v>26</v>
      </c>
      <c r="J188" s="172">
        <f t="shared" si="194"/>
        <v>1436.2554131906106</v>
      </c>
      <c r="K188" s="374">
        <f t="shared" si="195"/>
        <v>55.24059281502349</v>
      </c>
      <c r="L188" s="525"/>
      <c r="M188" s="172">
        <f t="shared" ref="M188:M201" si="196">IFERROR(RANK(K188, K$187:K$201),"")</f>
        <v>2</v>
      </c>
      <c r="N188" s="501"/>
      <c r="O188" s="501"/>
      <c r="P188" s="375">
        <v>26</v>
      </c>
      <c r="Q188" s="377">
        <v>1439.3181818181822</v>
      </c>
      <c r="R188" s="377">
        <f t="shared" ref="R188:R201" si="197">IFERROR(Q188/P188,"")</f>
        <v>55.358391608391621</v>
      </c>
      <c r="S188" s="375">
        <f t="shared" ref="S188:S201" si="198">IFERROR(RANK(R188, R$187:R$201),"")</f>
        <v>2</v>
      </c>
      <c r="T188" s="500"/>
      <c r="U188" s="375">
        <v>26</v>
      </c>
      <c r="V188" s="377">
        <v>1434.2168674698789</v>
      </c>
      <c r="W188" s="377">
        <f t="shared" ref="W188:W201" si="199">IFERROR(V188/U188,"")</f>
        <v>55.162187210379962</v>
      </c>
      <c r="X188" s="375">
        <f t="shared" ref="X188:X201" si="200">IFERROR(RANK(W188, W$187:W$201),"")</f>
        <v>2</v>
      </c>
      <c r="Y188" s="500"/>
      <c r="Z188" s="375">
        <v>26</v>
      </c>
      <c r="AA188" s="377">
        <v>1441.5189873417712</v>
      </c>
      <c r="AB188" s="377">
        <f t="shared" ref="AB188:AB201" si="201">IFERROR(AA188/Z188,"")</f>
        <v>55.443037974683506</v>
      </c>
      <c r="AC188" s="375">
        <f t="shared" ref="AC188:AC201" si="202">IFERROR(RANK(AB188, AB$187:AB$201),"")</f>
        <v>2</v>
      </c>
      <c r="AD188" s="500"/>
      <c r="AE188" s="375">
        <v>26</v>
      </c>
      <c r="AF188" s="377">
        <v>1442.571428571428</v>
      </c>
      <c r="AG188" s="377">
        <f t="shared" ref="AG188:AG201" si="203">IFERROR(AF188/AE188,"")</f>
        <v>55.48351648351646</v>
      </c>
      <c r="AH188" s="375">
        <f t="shared" ref="AH188:AH201" si="204">IFERROR(RANK(AG188, AG$187:AG$201),"")</f>
        <v>2</v>
      </c>
      <c r="AI188" s="500"/>
      <c r="AJ188" s="375">
        <v>26</v>
      </c>
      <c r="AK188" s="377">
        <v>1430.8333333333328</v>
      </c>
      <c r="AL188" s="377">
        <f t="shared" ref="AL188:AL201" si="205">IFERROR(AK188/AJ188,"")</f>
        <v>55.032051282051263</v>
      </c>
      <c r="AM188" s="375">
        <f t="shared" ref="AM188:AM201" si="206">IFERROR(RANK(AL188, AL$187:AL$201),"")</f>
        <v>2</v>
      </c>
      <c r="AN188" s="500"/>
      <c r="AO188" s="375">
        <v>26</v>
      </c>
      <c r="AP188" s="377">
        <v>1430.27027027027</v>
      </c>
      <c r="AQ188" s="377">
        <f t="shared" ref="AQ188:AQ201" si="207">IFERROR(AP188/AO188,"")</f>
        <v>55.010395010395001</v>
      </c>
      <c r="AR188" s="375">
        <f t="shared" ref="AR188:AR201" si="208">IFERROR(RANK(AQ188, AQ$187:AQ$201),"")</f>
        <v>2</v>
      </c>
      <c r="AS188" s="500"/>
      <c r="AT188" s="375">
        <v>26</v>
      </c>
      <c r="AU188" s="377">
        <v>1435.0588235294115</v>
      </c>
      <c r="AV188" s="377">
        <f t="shared" ref="AV188:AV201" si="209">IFERROR(AU188/AT188,"")</f>
        <v>55.194570135746595</v>
      </c>
      <c r="AW188" s="375">
        <f t="shared" ref="AW188:AW201" si="210">IFERROR(RANK(AV188, AV$187:AV$201),"")</f>
        <v>2</v>
      </c>
      <c r="AX188" s="500"/>
    </row>
    <row r="189" spans="2:50" x14ac:dyDescent="0.2">
      <c r="B189" s="506"/>
      <c r="C189" s="375">
        <v>3</v>
      </c>
      <c r="D189" s="375"/>
      <c r="E189" s="375"/>
      <c r="F189" s="375"/>
      <c r="G189" s="375"/>
      <c r="H189" s="527"/>
      <c r="I189" s="172" t="str">
        <f t="shared" si="193"/>
        <v/>
      </c>
      <c r="J189" s="172" t="str">
        <f t="shared" si="194"/>
        <v/>
      </c>
      <c r="K189" s="374" t="str">
        <f t="shared" si="195"/>
        <v/>
      </c>
      <c r="L189" s="525"/>
      <c r="M189" s="172" t="str">
        <f t="shared" si="196"/>
        <v/>
      </c>
      <c r="N189" s="501"/>
      <c r="O189" s="501"/>
      <c r="P189" s="375"/>
      <c r="Q189" s="377"/>
      <c r="R189" s="377" t="str">
        <f t="shared" si="197"/>
        <v/>
      </c>
      <c r="S189" s="375" t="str">
        <f t="shared" si="198"/>
        <v/>
      </c>
      <c r="T189" s="500"/>
      <c r="U189" s="375"/>
      <c r="V189" s="377"/>
      <c r="W189" s="377" t="str">
        <f t="shared" si="199"/>
        <v/>
      </c>
      <c r="X189" s="375" t="str">
        <f t="shared" si="200"/>
        <v/>
      </c>
      <c r="Y189" s="500"/>
      <c r="Z189" s="375"/>
      <c r="AA189" s="377"/>
      <c r="AB189" s="377" t="str">
        <f t="shared" si="201"/>
        <v/>
      </c>
      <c r="AC189" s="375" t="str">
        <f t="shared" si="202"/>
        <v/>
      </c>
      <c r="AD189" s="500"/>
      <c r="AE189" s="375"/>
      <c r="AF189" s="377"/>
      <c r="AG189" s="377" t="str">
        <f t="shared" si="203"/>
        <v/>
      </c>
      <c r="AH189" s="375" t="str">
        <f t="shared" si="204"/>
        <v/>
      </c>
      <c r="AI189" s="500"/>
      <c r="AJ189" s="375"/>
      <c r="AK189" s="377"/>
      <c r="AL189" s="377" t="str">
        <f t="shared" si="205"/>
        <v/>
      </c>
      <c r="AM189" s="375" t="str">
        <f t="shared" si="206"/>
        <v/>
      </c>
      <c r="AN189" s="500"/>
      <c r="AO189" s="375"/>
      <c r="AP189" s="377"/>
      <c r="AQ189" s="377" t="str">
        <f t="shared" si="207"/>
        <v/>
      </c>
      <c r="AR189" s="375" t="str">
        <f t="shared" si="208"/>
        <v/>
      </c>
      <c r="AS189" s="500"/>
      <c r="AT189" s="375"/>
      <c r="AU189" s="377"/>
      <c r="AV189" s="377" t="str">
        <f t="shared" si="209"/>
        <v/>
      </c>
      <c r="AW189" s="375" t="str">
        <f t="shared" si="210"/>
        <v/>
      </c>
      <c r="AX189" s="500"/>
    </row>
    <row r="190" spans="2:50" x14ac:dyDescent="0.2">
      <c r="B190" s="506"/>
      <c r="C190" s="375">
        <v>4</v>
      </c>
      <c r="D190" s="375"/>
      <c r="E190" s="375"/>
      <c r="F190" s="375"/>
      <c r="G190" s="375"/>
      <c r="H190" s="527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374" t="str">
        <f>IFERROR(AVERAGE(R190,W190,AB190,AG190,AL190,AQ190,AV190),"")</f>
        <v/>
      </c>
      <c r="L190" s="525"/>
      <c r="M190" s="172" t="str">
        <f t="shared" si="196"/>
        <v/>
      </c>
      <c r="N190" s="501"/>
      <c r="O190" s="501"/>
      <c r="P190" s="375"/>
      <c r="Q190" s="377"/>
      <c r="R190" s="377" t="str">
        <f t="shared" si="197"/>
        <v/>
      </c>
      <c r="S190" s="375" t="str">
        <f t="shared" si="198"/>
        <v/>
      </c>
      <c r="T190" s="500"/>
      <c r="U190" s="375"/>
      <c r="V190" s="377"/>
      <c r="W190" s="377" t="str">
        <f t="shared" si="199"/>
        <v/>
      </c>
      <c r="X190" s="375" t="str">
        <f t="shared" si="200"/>
        <v/>
      </c>
      <c r="Y190" s="500"/>
      <c r="Z190" s="375"/>
      <c r="AA190" s="377"/>
      <c r="AB190" s="377" t="str">
        <f t="shared" si="201"/>
        <v/>
      </c>
      <c r="AC190" s="375" t="str">
        <f t="shared" si="202"/>
        <v/>
      </c>
      <c r="AD190" s="500"/>
      <c r="AE190" s="375"/>
      <c r="AF190" s="377"/>
      <c r="AG190" s="377" t="str">
        <f t="shared" si="203"/>
        <v/>
      </c>
      <c r="AH190" s="375" t="str">
        <f t="shared" si="204"/>
        <v/>
      </c>
      <c r="AI190" s="500"/>
      <c r="AJ190" s="375"/>
      <c r="AK190" s="377"/>
      <c r="AL190" s="377" t="str">
        <f t="shared" si="205"/>
        <v/>
      </c>
      <c r="AM190" s="375" t="str">
        <f t="shared" si="206"/>
        <v/>
      </c>
      <c r="AN190" s="500"/>
      <c r="AO190" s="375"/>
      <c r="AP190" s="377"/>
      <c r="AQ190" s="377" t="str">
        <f t="shared" si="207"/>
        <v/>
      </c>
      <c r="AR190" s="375" t="str">
        <f t="shared" si="208"/>
        <v/>
      </c>
      <c r="AS190" s="500"/>
      <c r="AT190" s="375"/>
      <c r="AU190" s="377"/>
      <c r="AV190" s="377" t="str">
        <f t="shared" si="209"/>
        <v/>
      </c>
      <c r="AW190" s="375" t="str">
        <f t="shared" si="210"/>
        <v/>
      </c>
      <c r="AX190" s="500"/>
    </row>
    <row r="191" spans="2:50" x14ac:dyDescent="0.2">
      <c r="B191" s="506"/>
      <c r="C191" s="375">
        <v>5</v>
      </c>
      <c r="D191" s="375"/>
      <c r="E191" s="375"/>
      <c r="F191" s="375"/>
      <c r="G191" s="375"/>
      <c r="H191" s="527"/>
      <c r="I191" s="172" t="str">
        <f t="shared" ref="I191:I201" si="211">IFERROR(AVERAGE(P191,U191,Z191,AE191,AJ191,AO191,AT191),"")</f>
        <v/>
      </c>
      <c r="J191" s="172" t="str">
        <f t="shared" ref="J191:J201" si="212">IFERROR(AVERAGE(Q191,V191,AA191,AF191,AK191,AP191,AU191),"")</f>
        <v/>
      </c>
      <c r="K191" s="374" t="str">
        <f t="shared" ref="K191:K201" si="213">IFERROR(AVERAGE(R191,W191,AB191,AG191,AL191,AQ191,AV191),"")</f>
        <v/>
      </c>
      <c r="L191" s="525"/>
      <c r="M191" s="172" t="str">
        <f t="shared" si="196"/>
        <v/>
      </c>
      <c r="N191" s="501"/>
      <c r="O191" s="501"/>
      <c r="P191" s="375"/>
      <c r="Q191" s="377"/>
      <c r="R191" s="377" t="str">
        <f t="shared" si="197"/>
        <v/>
      </c>
      <c r="S191" s="375" t="str">
        <f t="shared" si="198"/>
        <v/>
      </c>
      <c r="T191" s="500"/>
      <c r="U191" s="375"/>
      <c r="V191" s="377"/>
      <c r="W191" s="377" t="str">
        <f t="shared" si="199"/>
        <v/>
      </c>
      <c r="X191" s="375" t="str">
        <f t="shared" si="200"/>
        <v/>
      </c>
      <c r="Y191" s="500"/>
      <c r="Z191" s="375"/>
      <c r="AA191" s="377"/>
      <c r="AB191" s="377" t="str">
        <f t="shared" si="201"/>
        <v/>
      </c>
      <c r="AC191" s="375" t="str">
        <f t="shared" si="202"/>
        <v/>
      </c>
      <c r="AD191" s="500"/>
      <c r="AE191" s="375"/>
      <c r="AF191" s="377"/>
      <c r="AG191" s="377" t="str">
        <f t="shared" si="203"/>
        <v/>
      </c>
      <c r="AH191" s="375" t="str">
        <f t="shared" si="204"/>
        <v/>
      </c>
      <c r="AI191" s="500"/>
      <c r="AJ191" s="375"/>
      <c r="AK191" s="377"/>
      <c r="AL191" s="377" t="str">
        <f t="shared" si="205"/>
        <v/>
      </c>
      <c r="AM191" s="375" t="str">
        <f t="shared" si="206"/>
        <v/>
      </c>
      <c r="AN191" s="500"/>
      <c r="AO191" s="375"/>
      <c r="AP191" s="377"/>
      <c r="AQ191" s="377" t="str">
        <f t="shared" si="207"/>
        <v/>
      </c>
      <c r="AR191" s="375" t="str">
        <f t="shared" si="208"/>
        <v/>
      </c>
      <c r="AS191" s="500"/>
      <c r="AT191" s="375"/>
      <c r="AU191" s="377"/>
      <c r="AV191" s="377" t="str">
        <f t="shared" si="209"/>
        <v/>
      </c>
      <c r="AW191" s="375" t="str">
        <f t="shared" si="210"/>
        <v/>
      </c>
      <c r="AX191" s="500"/>
    </row>
    <row r="192" spans="2:50" x14ac:dyDescent="0.2">
      <c r="B192" s="506"/>
      <c r="C192" s="375">
        <v>6</v>
      </c>
      <c r="D192" s="375"/>
      <c r="E192" s="375"/>
      <c r="F192" s="375"/>
      <c r="G192" s="375"/>
      <c r="H192" s="527"/>
      <c r="I192" s="172" t="str">
        <f t="shared" si="211"/>
        <v/>
      </c>
      <c r="J192" s="172" t="str">
        <f t="shared" si="212"/>
        <v/>
      </c>
      <c r="K192" s="374" t="str">
        <f t="shared" si="213"/>
        <v/>
      </c>
      <c r="L192" s="525"/>
      <c r="M192" s="172" t="str">
        <f t="shared" si="196"/>
        <v/>
      </c>
      <c r="N192" s="501"/>
      <c r="O192" s="501"/>
      <c r="P192" s="375"/>
      <c r="Q192" s="377"/>
      <c r="R192" s="377" t="str">
        <f t="shared" si="197"/>
        <v/>
      </c>
      <c r="S192" s="375" t="str">
        <f t="shared" si="198"/>
        <v/>
      </c>
      <c r="T192" s="500"/>
      <c r="U192" s="375"/>
      <c r="V192" s="377"/>
      <c r="W192" s="377" t="str">
        <f t="shared" si="199"/>
        <v/>
      </c>
      <c r="X192" s="375" t="str">
        <f t="shared" si="200"/>
        <v/>
      </c>
      <c r="Y192" s="500"/>
      <c r="Z192" s="375"/>
      <c r="AA192" s="377"/>
      <c r="AB192" s="377" t="str">
        <f t="shared" si="201"/>
        <v/>
      </c>
      <c r="AC192" s="375" t="str">
        <f t="shared" si="202"/>
        <v/>
      </c>
      <c r="AD192" s="500"/>
      <c r="AE192" s="375"/>
      <c r="AF192" s="377"/>
      <c r="AG192" s="377" t="str">
        <f t="shared" si="203"/>
        <v/>
      </c>
      <c r="AH192" s="375" t="str">
        <f t="shared" si="204"/>
        <v/>
      </c>
      <c r="AI192" s="500"/>
      <c r="AJ192" s="375"/>
      <c r="AK192" s="377"/>
      <c r="AL192" s="377" t="str">
        <f t="shared" si="205"/>
        <v/>
      </c>
      <c r="AM192" s="375" t="str">
        <f t="shared" si="206"/>
        <v/>
      </c>
      <c r="AN192" s="500"/>
      <c r="AO192" s="375"/>
      <c r="AP192" s="377"/>
      <c r="AQ192" s="377" t="str">
        <f t="shared" si="207"/>
        <v/>
      </c>
      <c r="AR192" s="375" t="str">
        <f t="shared" si="208"/>
        <v/>
      </c>
      <c r="AS192" s="500"/>
      <c r="AT192" s="375"/>
      <c r="AU192" s="377"/>
      <c r="AV192" s="377" t="str">
        <f t="shared" si="209"/>
        <v/>
      </c>
      <c r="AW192" s="375" t="str">
        <f t="shared" si="210"/>
        <v/>
      </c>
      <c r="AX192" s="500"/>
    </row>
    <row r="193" spans="2:50" x14ac:dyDescent="0.2">
      <c r="B193" s="506"/>
      <c r="C193" s="375">
        <v>7</v>
      </c>
      <c r="D193" s="375"/>
      <c r="E193" s="375"/>
      <c r="F193" s="375"/>
      <c r="G193" s="375"/>
      <c r="H193" s="527"/>
      <c r="I193" s="172" t="str">
        <f t="shared" si="211"/>
        <v/>
      </c>
      <c r="J193" s="172" t="str">
        <f t="shared" si="212"/>
        <v/>
      </c>
      <c r="K193" s="374" t="str">
        <f t="shared" si="213"/>
        <v/>
      </c>
      <c r="L193" s="525"/>
      <c r="M193" s="172" t="str">
        <f t="shared" si="196"/>
        <v/>
      </c>
      <c r="N193" s="501"/>
      <c r="O193" s="501"/>
      <c r="P193" s="375"/>
      <c r="Q193" s="377"/>
      <c r="R193" s="377" t="str">
        <f t="shared" si="197"/>
        <v/>
      </c>
      <c r="S193" s="375" t="str">
        <f t="shared" si="198"/>
        <v/>
      </c>
      <c r="T193" s="500"/>
      <c r="U193" s="375"/>
      <c r="V193" s="377"/>
      <c r="W193" s="377" t="str">
        <f t="shared" si="199"/>
        <v/>
      </c>
      <c r="X193" s="375" t="str">
        <f t="shared" si="200"/>
        <v/>
      </c>
      <c r="Y193" s="500"/>
      <c r="Z193" s="375"/>
      <c r="AA193" s="377"/>
      <c r="AB193" s="377" t="str">
        <f t="shared" si="201"/>
        <v/>
      </c>
      <c r="AC193" s="375" t="str">
        <f t="shared" si="202"/>
        <v/>
      </c>
      <c r="AD193" s="500"/>
      <c r="AE193" s="375"/>
      <c r="AF193" s="377"/>
      <c r="AG193" s="377" t="str">
        <f t="shared" si="203"/>
        <v/>
      </c>
      <c r="AH193" s="375" t="str">
        <f t="shared" si="204"/>
        <v/>
      </c>
      <c r="AI193" s="500"/>
      <c r="AJ193" s="375"/>
      <c r="AK193" s="377"/>
      <c r="AL193" s="377" t="str">
        <f t="shared" si="205"/>
        <v/>
      </c>
      <c r="AM193" s="375" t="str">
        <f t="shared" si="206"/>
        <v/>
      </c>
      <c r="AN193" s="500"/>
      <c r="AO193" s="375"/>
      <c r="AP193" s="377"/>
      <c r="AQ193" s="377" t="str">
        <f t="shared" si="207"/>
        <v/>
      </c>
      <c r="AR193" s="375" t="str">
        <f t="shared" si="208"/>
        <v/>
      </c>
      <c r="AS193" s="500"/>
      <c r="AT193" s="375"/>
      <c r="AU193" s="377"/>
      <c r="AV193" s="377" t="str">
        <f t="shared" si="209"/>
        <v/>
      </c>
      <c r="AW193" s="375" t="str">
        <f t="shared" si="210"/>
        <v/>
      </c>
      <c r="AX193" s="500"/>
    </row>
    <row r="194" spans="2:50" x14ac:dyDescent="0.2">
      <c r="B194" s="506"/>
      <c r="C194" s="375">
        <v>8</v>
      </c>
      <c r="D194" s="375"/>
      <c r="E194" s="375"/>
      <c r="F194" s="375"/>
      <c r="G194" s="375"/>
      <c r="H194" s="527"/>
      <c r="I194" s="172" t="str">
        <f t="shared" si="211"/>
        <v/>
      </c>
      <c r="J194" s="172" t="str">
        <f t="shared" si="212"/>
        <v/>
      </c>
      <c r="K194" s="374" t="str">
        <f t="shared" si="213"/>
        <v/>
      </c>
      <c r="L194" s="525"/>
      <c r="M194" s="172" t="str">
        <f t="shared" si="196"/>
        <v/>
      </c>
      <c r="N194" s="501"/>
      <c r="O194" s="501"/>
      <c r="P194" s="375"/>
      <c r="Q194" s="377"/>
      <c r="R194" s="377" t="str">
        <f t="shared" si="197"/>
        <v/>
      </c>
      <c r="S194" s="375" t="str">
        <f t="shared" si="198"/>
        <v/>
      </c>
      <c r="T194" s="500"/>
      <c r="U194" s="375"/>
      <c r="V194" s="377"/>
      <c r="W194" s="377" t="str">
        <f t="shared" si="199"/>
        <v/>
      </c>
      <c r="X194" s="375" t="str">
        <f t="shared" si="200"/>
        <v/>
      </c>
      <c r="Y194" s="500"/>
      <c r="Z194" s="375"/>
      <c r="AA194" s="377"/>
      <c r="AB194" s="377" t="str">
        <f t="shared" si="201"/>
        <v/>
      </c>
      <c r="AC194" s="375" t="str">
        <f t="shared" si="202"/>
        <v/>
      </c>
      <c r="AD194" s="500"/>
      <c r="AE194" s="375"/>
      <c r="AF194" s="377"/>
      <c r="AG194" s="377" t="str">
        <f t="shared" si="203"/>
        <v/>
      </c>
      <c r="AH194" s="375" t="str">
        <f t="shared" si="204"/>
        <v/>
      </c>
      <c r="AI194" s="500"/>
      <c r="AJ194" s="375"/>
      <c r="AK194" s="377"/>
      <c r="AL194" s="377" t="str">
        <f t="shared" si="205"/>
        <v/>
      </c>
      <c r="AM194" s="375" t="str">
        <f t="shared" si="206"/>
        <v/>
      </c>
      <c r="AN194" s="500"/>
      <c r="AO194" s="375"/>
      <c r="AP194" s="377"/>
      <c r="AQ194" s="377" t="str">
        <f t="shared" si="207"/>
        <v/>
      </c>
      <c r="AR194" s="375" t="str">
        <f t="shared" si="208"/>
        <v/>
      </c>
      <c r="AS194" s="500"/>
      <c r="AT194" s="375"/>
      <c r="AU194" s="377"/>
      <c r="AV194" s="377" t="str">
        <f t="shared" si="209"/>
        <v/>
      </c>
      <c r="AW194" s="375" t="str">
        <f t="shared" si="210"/>
        <v/>
      </c>
      <c r="AX194" s="500"/>
    </row>
    <row r="195" spans="2:50" x14ac:dyDescent="0.2">
      <c r="B195" s="506"/>
      <c r="C195" s="375">
        <v>9</v>
      </c>
      <c r="D195" s="375"/>
      <c r="E195" s="375"/>
      <c r="F195" s="375"/>
      <c r="G195" s="375"/>
      <c r="H195" s="527"/>
      <c r="I195" s="172" t="str">
        <f t="shared" si="211"/>
        <v/>
      </c>
      <c r="J195" s="172" t="str">
        <f t="shared" si="212"/>
        <v/>
      </c>
      <c r="K195" s="374" t="str">
        <f t="shared" si="213"/>
        <v/>
      </c>
      <c r="L195" s="525"/>
      <c r="M195" s="172" t="str">
        <f t="shared" si="196"/>
        <v/>
      </c>
      <c r="N195" s="501"/>
      <c r="O195" s="501"/>
      <c r="P195" s="375"/>
      <c r="Q195" s="377"/>
      <c r="R195" s="377" t="str">
        <f t="shared" si="197"/>
        <v/>
      </c>
      <c r="S195" s="375" t="str">
        <f t="shared" si="198"/>
        <v/>
      </c>
      <c r="T195" s="500"/>
      <c r="U195" s="375"/>
      <c r="V195" s="377"/>
      <c r="W195" s="377" t="str">
        <f t="shared" si="199"/>
        <v/>
      </c>
      <c r="X195" s="375" t="str">
        <f t="shared" si="200"/>
        <v/>
      </c>
      <c r="Y195" s="500"/>
      <c r="Z195" s="375"/>
      <c r="AA195" s="377"/>
      <c r="AB195" s="377" t="str">
        <f t="shared" si="201"/>
        <v/>
      </c>
      <c r="AC195" s="375" t="str">
        <f t="shared" si="202"/>
        <v/>
      </c>
      <c r="AD195" s="500"/>
      <c r="AE195" s="375"/>
      <c r="AF195" s="377"/>
      <c r="AG195" s="377" t="str">
        <f t="shared" si="203"/>
        <v/>
      </c>
      <c r="AH195" s="375" t="str">
        <f t="shared" si="204"/>
        <v/>
      </c>
      <c r="AI195" s="500"/>
      <c r="AJ195" s="375"/>
      <c r="AK195" s="377"/>
      <c r="AL195" s="377" t="str">
        <f t="shared" si="205"/>
        <v/>
      </c>
      <c r="AM195" s="375" t="str">
        <f t="shared" si="206"/>
        <v/>
      </c>
      <c r="AN195" s="500"/>
      <c r="AO195" s="375"/>
      <c r="AP195" s="377"/>
      <c r="AQ195" s="377" t="str">
        <f t="shared" si="207"/>
        <v/>
      </c>
      <c r="AR195" s="375" t="str">
        <f t="shared" si="208"/>
        <v/>
      </c>
      <c r="AS195" s="500"/>
      <c r="AT195" s="375"/>
      <c r="AU195" s="377"/>
      <c r="AV195" s="377" t="str">
        <f t="shared" si="209"/>
        <v/>
      </c>
      <c r="AW195" s="375" t="str">
        <f t="shared" si="210"/>
        <v/>
      </c>
      <c r="AX195" s="500"/>
    </row>
    <row r="196" spans="2:50" x14ac:dyDescent="0.2">
      <c r="B196" s="506"/>
      <c r="C196" s="375">
        <v>10</v>
      </c>
      <c r="D196" s="375"/>
      <c r="E196" s="375"/>
      <c r="F196" s="375"/>
      <c r="G196" s="375"/>
      <c r="H196" s="527"/>
      <c r="I196" s="172" t="str">
        <f t="shared" si="211"/>
        <v/>
      </c>
      <c r="J196" s="172" t="str">
        <f t="shared" si="212"/>
        <v/>
      </c>
      <c r="K196" s="374" t="str">
        <f t="shared" si="213"/>
        <v/>
      </c>
      <c r="L196" s="525"/>
      <c r="M196" s="172" t="str">
        <f t="shared" si="196"/>
        <v/>
      </c>
      <c r="N196" s="501"/>
      <c r="O196" s="501"/>
      <c r="P196" s="375"/>
      <c r="Q196" s="377"/>
      <c r="R196" s="377" t="str">
        <f t="shared" si="197"/>
        <v/>
      </c>
      <c r="S196" s="375" t="str">
        <f t="shared" si="198"/>
        <v/>
      </c>
      <c r="T196" s="500"/>
      <c r="U196" s="375"/>
      <c r="V196" s="377"/>
      <c r="W196" s="377" t="str">
        <f t="shared" si="199"/>
        <v/>
      </c>
      <c r="X196" s="375" t="str">
        <f t="shared" si="200"/>
        <v/>
      </c>
      <c r="Y196" s="500"/>
      <c r="Z196" s="375"/>
      <c r="AA196" s="377"/>
      <c r="AB196" s="377" t="str">
        <f t="shared" si="201"/>
        <v/>
      </c>
      <c r="AC196" s="375" t="str">
        <f t="shared" si="202"/>
        <v/>
      </c>
      <c r="AD196" s="500"/>
      <c r="AE196" s="375"/>
      <c r="AF196" s="377"/>
      <c r="AG196" s="377" t="str">
        <f t="shared" si="203"/>
        <v/>
      </c>
      <c r="AH196" s="375" t="str">
        <f t="shared" si="204"/>
        <v/>
      </c>
      <c r="AI196" s="500"/>
      <c r="AJ196" s="375"/>
      <c r="AK196" s="377"/>
      <c r="AL196" s="377" t="str">
        <f t="shared" si="205"/>
        <v/>
      </c>
      <c r="AM196" s="375" t="str">
        <f t="shared" si="206"/>
        <v/>
      </c>
      <c r="AN196" s="500"/>
      <c r="AO196" s="375"/>
      <c r="AP196" s="377"/>
      <c r="AQ196" s="377" t="str">
        <f t="shared" si="207"/>
        <v/>
      </c>
      <c r="AR196" s="375" t="str">
        <f t="shared" si="208"/>
        <v/>
      </c>
      <c r="AS196" s="500"/>
      <c r="AT196" s="375"/>
      <c r="AU196" s="377"/>
      <c r="AV196" s="377" t="str">
        <f t="shared" si="209"/>
        <v/>
      </c>
      <c r="AW196" s="375" t="str">
        <f t="shared" si="210"/>
        <v/>
      </c>
      <c r="AX196" s="500"/>
    </row>
    <row r="197" spans="2:50" x14ac:dyDescent="0.2">
      <c r="B197" s="506"/>
      <c r="C197" s="375">
        <v>11</v>
      </c>
      <c r="D197" s="375"/>
      <c r="E197" s="375"/>
      <c r="F197" s="375"/>
      <c r="G197" s="375"/>
      <c r="H197" s="527"/>
      <c r="I197" s="172" t="str">
        <f t="shared" si="211"/>
        <v/>
      </c>
      <c r="J197" s="172" t="str">
        <f t="shared" si="212"/>
        <v/>
      </c>
      <c r="K197" s="374" t="str">
        <f t="shared" si="213"/>
        <v/>
      </c>
      <c r="L197" s="525"/>
      <c r="M197" s="172" t="str">
        <f t="shared" si="196"/>
        <v/>
      </c>
      <c r="N197" s="501"/>
      <c r="O197" s="501"/>
      <c r="P197" s="375"/>
      <c r="Q197" s="377"/>
      <c r="R197" s="377" t="str">
        <f t="shared" si="197"/>
        <v/>
      </c>
      <c r="S197" s="375" t="str">
        <f t="shared" si="198"/>
        <v/>
      </c>
      <c r="T197" s="500"/>
      <c r="U197" s="375"/>
      <c r="V197" s="377"/>
      <c r="W197" s="377" t="str">
        <f t="shared" si="199"/>
        <v/>
      </c>
      <c r="X197" s="375" t="str">
        <f t="shared" si="200"/>
        <v/>
      </c>
      <c r="Y197" s="500"/>
      <c r="Z197" s="375"/>
      <c r="AA197" s="377"/>
      <c r="AB197" s="377" t="str">
        <f t="shared" si="201"/>
        <v/>
      </c>
      <c r="AC197" s="375" t="str">
        <f t="shared" si="202"/>
        <v/>
      </c>
      <c r="AD197" s="500"/>
      <c r="AE197" s="375"/>
      <c r="AF197" s="377"/>
      <c r="AG197" s="377" t="str">
        <f t="shared" si="203"/>
        <v/>
      </c>
      <c r="AH197" s="375" t="str">
        <f t="shared" si="204"/>
        <v/>
      </c>
      <c r="AI197" s="500"/>
      <c r="AJ197" s="375"/>
      <c r="AK197" s="377"/>
      <c r="AL197" s="377" t="str">
        <f t="shared" si="205"/>
        <v/>
      </c>
      <c r="AM197" s="375" t="str">
        <f t="shared" si="206"/>
        <v/>
      </c>
      <c r="AN197" s="500"/>
      <c r="AO197" s="375"/>
      <c r="AP197" s="377"/>
      <c r="AQ197" s="377" t="str">
        <f t="shared" si="207"/>
        <v/>
      </c>
      <c r="AR197" s="375" t="str">
        <f t="shared" si="208"/>
        <v/>
      </c>
      <c r="AS197" s="500"/>
      <c r="AT197" s="375"/>
      <c r="AU197" s="377"/>
      <c r="AV197" s="377" t="str">
        <f t="shared" si="209"/>
        <v/>
      </c>
      <c r="AW197" s="375" t="str">
        <f t="shared" si="210"/>
        <v/>
      </c>
      <c r="AX197" s="500"/>
    </row>
    <row r="198" spans="2:50" x14ac:dyDescent="0.2">
      <c r="B198" s="506"/>
      <c r="C198" s="375">
        <v>12</v>
      </c>
      <c r="D198" s="375"/>
      <c r="E198" s="375"/>
      <c r="F198" s="375"/>
      <c r="G198" s="375"/>
      <c r="H198" s="527"/>
      <c r="I198" s="172" t="str">
        <f t="shared" si="211"/>
        <v/>
      </c>
      <c r="J198" s="172" t="str">
        <f t="shared" si="212"/>
        <v/>
      </c>
      <c r="K198" s="374" t="str">
        <f t="shared" si="213"/>
        <v/>
      </c>
      <c r="L198" s="525"/>
      <c r="M198" s="172" t="str">
        <f t="shared" si="196"/>
        <v/>
      </c>
      <c r="N198" s="501"/>
      <c r="O198" s="501"/>
      <c r="P198" s="375"/>
      <c r="Q198" s="377"/>
      <c r="R198" s="377" t="str">
        <f t="shared" si="197"/>
        <v/>
      </c>
      <c r="S198" s="375" t="str">
        <f t="shared" si="198"/>
        <v/>
      </c>
      <c r="T198" s="500"/>
      <c r="U198" s="375"/>
      <c r="V198" s="377"/>
      <c r="W198" s="377" t="str">
        <f t="shared" si="199"/>
        <v/>
      </c>
      <c r="X198" s="375" t="str">
        <f t="shared" si="200"/>
        <v/>
      </c>
      <c r="Y198" s="500"/>
      <c r="Z198" s="375"/>
      <c r="AA198" s="377"/>
      <c r="AB198" s="377" t="str">
        <f t="shared" si="201"/>
        <v/>
      </c>
      <c r="AC198" s="375" t="str">
        <f t="shared" si="202"/>
        <v/>
      </c>
      <c r="AD198" s="500"/>
      <c r="AE198" s="375"/>
      <c r="AF198" s="377"/>
      <c r="AG198" s="377" t="str">
        <f t="shared" si="203"/>
        <v/>
      </c>
      <c r="AH198" s="375" t="str">
        <f t="shared" si="204"/>
        <v/>
      </c>
      <c r="AI198" s="500"/>
      <c r="AJ198" s="375"/>
      <c r="AK198" s="377"/>
      <c r="AL198" s="377" t="str">
        <f t="shared" si="205"/>
        <v/>
      </c>
      <c r="AM198" s="375" t="str">
        <f t="shared" si="206"/>
        <v/>
      </c>
      <c r="AN198" s="500"/>
      <c r="AO198" s="375"/>
      <c r="AP198" s="377"/>
      <c r="AQ198" s="377" t="str">
        <f t="shared" si="207"/>
        <v/>
      </c>
      <c r="AR198" s="375" t="str">
        <f t="shared" si="208"/>
        <v/>
      </c>
      <c r="AS198" s="500"/>
      <c r="AT198" s="375"/>
      <c r="AU198" s="377"/>
      <c r="AV198" s="377" t="str">
        <f t="shared" si="209"/>
        <v/>
      </c>
      <c r="AW198" s="375" t="str">
        <f t="shared" si="210"/>
        <v/>
      </c>
      <c r="AX198" s="500"/>
    </row>
    <row r="199" spans="2:50" x14ac:dyDescent="0.2">
      <c r="B199" s="506"/>
      <c r="C199" s="375">
        <v>13</v>
      </c>
      <c r="D199" s="375"/>
      <c r="E199" s="375"/>
      <c r="F199" s="375"/>
      <c r="G199" s="375"/>
      <c r="H199" s="527"/>
      <c r="I199" s="172" t="str">
        <f t="shared" si="211"/>
        <v/>
      </c>
      <c r="J199" s="172" t="str">
        <f t="shared" si="212"/>
        <v/>
      </c>
      <c r="K199" s="374" t="str">
        <f t="shared" si="213"/>
        <v/>
      </c>
      <c r="L199" s="525"/>
      <c r="M199" s="172" t="str">
        <f t="shared" si="196"/>
        <v/>
      </c>
      <c r="N199" s="501"/>
      <c r="O199" s="501"/>
      <c r="P199" s="375"/>
      <c r="Q199" s="377"/>
      <c r="R199" s="377" t="str">
        <f t="shared" si="197"/>
        <v/>
      </c>
      <c r="S199" s="375" t="str">
        <f t="shared" si="198"/>
        <v/>
      </c>
      <c r="T199" s="500"/>
      <c r="U199" s="375"/>
      <c r="V199" s="377"/>
      <c r="W199" s="377" t="str">
        <f t="shared" si="199"/>
        <v/>
      </c>
      <c r="X199" s="375" t="str">
        <f t="shared" si="200"/>
        <v/>
      </c>
      <c r="Y199" s="500"/>
      <c r="Z199" s="375"/>
      <c r="AA199" s="377"/>
      <c r="AB199" s="377" t="str">
        <f t="shared" si="201"/>
        <v/>
      </c>
      <c r="AC199" s="375" t="str">
        <f t="shared" si="202"/>
        <v/>
      </c>
      <c r="AD199" s="500"/>
      <c r="AE199" s="375"/>
      <c r="AF199" s="377"/>
      <c r="AG199" s="377" t="str">
        <f t="shared" si="203"/>
        <v/>
      </c>
      <c r="AH199" s="375" t="str">
        <f t="shared" si="204"/>
        <v/>
      </c>
      <c r="AI199" s="500"/>
      <c r="AJ199" s="375"/>
      <c r="AK199" s="377"/>
      <c r="AL199" s="377" t="str">
        <f t="shared" si="205"/>
        <v/>
      </c>
      <c r="AM199" s="375" t="str">
        <f t="shared" si="206"/>
        <v/>
      </c>
      <c r="AN199" s="500"/>
      <c r="AO199" s="375"/>
      <c r="AP199" s="377"/>
      <c r="AQ199" s="377" t="str">
        <f t="shared" si="207"/>
        <v/>
      </c>
      <c r="AR199" s="375" t="str">
        <f t="shared" si="208"/>
        <v/>
      </c>
      <c r="AS199" s="500"/>
      <c r="AT199" s="375"/>
      <c r="AU199" s="377"/>
      <c r="AV199" s="377" t="str">
        <f t="shared" si="209"/>
        <v/>
      </c>
      <c r="AW199" s="375" t="str">
        <f t="shared" si="210"/>
        <v/>
      </c>
      <c r="AX199" s="500"/>
    </row>
    <row r="200" spans="2:50" x14ac:dyDescent="0.2">
      <c r="B200" s="506"/>
      <c r="C200" s="375">
        <v>14</v>
      </c>
      <c r="D200" s="375"/>
      <c r="E200" s="375"/>
      <c r="F200" s="375"/>
      <c r="G200" s="375"/>
      <c r="H200" s="527"/>
      <c r="I200" s="172" t="str">
        <f t="shared" si="211"/>
        <v/>
      </c>
      <c r="J200" s="172" t="str">
        <f t="shared" si="212"/>
        <v/>
      </c>
      <c r="K200" s="374" t="str">
        <f t="shared" si="213"/>
        <v/>
      </c>
      <c r="L200" s="525"/>
      <c r="M200" s="172" t="str">
        <f t="shared" si="196"/>
        <v/>
      </c>
      <c r="N200" s="501"/>
      <c r="O200" s="501"/>
      <c r="P200" s="375"/>
      <c r="Q200" s="377"/>
      <c r="R200" s="377" t="str">
        <f t="shared" si="197"/>
        <v/>
      </c>
      <c r="S200" s="375" t="str">
        <f t="shared" si="198"/>
        <v/>
      </c>
      <c r="T200" s="500"/>
      <c r="U200" s="375"/>
      <c r="V200" s="377"/>
      <c r="W200" s="377" t="str">
        <f t="shared" si="199"/>
        <v/>
      </c>
      <c r="X200" s="375" t="str">
        <f t="shared" si="200"/>
        <v/>
      </c>
      <c r="Y200" s="500"/>
      <c r="Z200" s="375"/>
      <c r="AA200" s="377"/>
      <c r="AB200" s="377" t="str">
        <f t="shared" si="201"/>
        <v/>
      </c>
      <c r="AC200" s="375" t="str">
        <f t="shared" si="202"/>
        <v/>
      </c>
      <c r="AD200" s="500"/>
      <c r="AE200" s="375"/>
      <c r="AF200" s="377"/>
      <c r="AG200" s="377" t="str">
        <f t="shared" si="203"/>
        <v/>
      </c>
      <c r="AH200" s="375" t="str">
        <f t="shared" si="204"/>
        <v/>
      </c>
      <c r="AI200" s="500"/>
      <c r="AJ200" s="375"/>
      <c r="AK200" s="377"/>
      <c r="AL200" s="377" t="str">
        <f t="shared" si="205"/>
        <v/>
      </c>
      <c r="AM200" s="375" t="str">
        <f t="shared" si="206"/>
        <v/>
      </c>
      <c r="AN200" s="500"/>
      <c r="AO200" s="375"/>
      <c r="AP200" s="377"/>
      <c r="AQ200" s="377" t="str">
        <f t="shared" si="207"/>
        <v/>
      </c>
      <c r="AR200" s="375" t="str">
        <f t="shared" si="208"/>
        <v/>
      </c>
      <c r="AS200" s="500"/>
      <c r="AT200" s="375"/>
      <c r="AU200" s="377"/>
      <c r="AV200" s="377" t="str">
        <f t="shared" si="209"/>
        <v/>
      </c>
      <c r="AW200" s="375" t="str">
        <f t="shared" si="210"/>
        <v/>
      </c>
      <c r="AX200" s="500"/>
    </row>
    <row r="201" spans="2:50" x14ac:dyDescent="0.2">
      <c r="B201" s="506"/>
      <c r="C201" s="375">
        <v>15</v>
      </c>
      <c r="D201" s="375"/>
      <c r="E201" s="375"/>
      <c r="F201" s="375"/>
      <c r="G201" s="375"/>
      <c r="H201" s="528"/>
      <c r="I201" s="172" t="str">
        <f t="shared" si="211"/>
        <v/>
      </c>
      <c r="J201" s="172" t="str">
        <f t="shared" si="212"/>
        <v/>
      </c>
      <c r="K201" s="374" t="str">
        <f t="shared" si="213"/>
        <v/>
      </c>
      <c r="L201" s="525"/>
      <c r="M201" s="172" t="str">
        <f t="shared" si="196"/>
        <v/>
      </c>
      <c r="N201" s="501"/>
      <c r="O201" s="501"/>
      <c r="P201" s="375"/>
      <c r="Q201" s="377"/>
      <c r="R201" s="377" t="str">
        <f t="shared" si="197"/>
        <v/>
      </c>
      <c r="S201" s="375" t="str">
        <f t="shared" si="198"/>
        <v/>
      </c>
      <c r="T201" s="500"/>
      <c r="U201" s="375"/>
      <c r="V201" s="377"/>
      <c r="W201" s="377" t="str">
        <f t="shared" si="199"/>
        <v/>
      </c>
      <c r="X201" s="375" t="str">
        <f t="shared" si="200"/>
        <v/>
      </c>
      <c r="Y201" s="500"/>
      <c r="Z201" s="375"/>
      <c r="AA201" s="377"/>
      <c r="AB201" s="377" t="str">
        <f t="shared" si="201"/>
        <v/>
      </c>
      <c r="AC201" s="375" t="str">
        <f t="shared" si="202"/>
        <v/>
      </c>
      <c r="AD201" s="500"/>
      <c r="AE201" s="375"/>
      <c r="AF201" s="377"/>
      <c r="AG201" s="377" t="str">
        <f t="shared" si="203"/>
        <v/>
      </c>
      <c r="AH201" s="375" t="str">
        <f t="shared" si="204"/>
        <v/>
      </c>
      <c r="AI201" s="500"/>
      <c r="AJ201" s="375"/>
      <c r="AK201" s="377"/>
      <c r="AL201" s="377" t="str">
        <f t="shared" si="205"/>
        <v/>
      </c>
      <c r="AM201" s="375" t="str">
        <f t="shared" si="206"/>
        <v/>
      </c>
      <c r="AN201" s="500"/>
      <c r="AO201" s="375"/>
      <c r="AP201" s="377"/>
      <c r="AQ201" s="377" t="str">
        <f t="shared" si="207"/>
        <v/>
      </c>
      <c r="AR201" s="375" t="str">
        <f t="shared" si="208"/>
        <v/>
      </c>
      <c r="AS201" s="500"/>
      <c r="AT201" s="375"/>
      <c r="AU201" s="377"/>
      <c r="AV201" s="377" t="str">
        <f t="shared" si="209"/>
        <v/>
      </c>
      <c r="AW201" s="375" t="str">
        <f t="shared" si="210"/>
        <v/>
      </c>
      <c r="AX201" s="500"/>
    </row>
    <row r="202" spans="2:50" ht="15.75" x14ac:dyDescent="0.2">
      <c r="B202" s="510" t="s">
        <v>169</v>
      </c>
      <c r="C202" s="511"/>
      <c r="D202" s="511"/>
      <c r="E202" s="511"/>
      <c r="F202" s="511"/>
      <c r="G202" s="511"/>
      <c r="H202" s="512"/>
      <c r="I202" s="207"/>
      <c r="J202" s="207"/>
      <c r="K202" s="207"/>
      <c r="L202" s="207"/>
      <c r="M202" s="207"/>
      <c r="N202" s="501" t="s">
        <v>161</v>
      </c>
      <c r="O202" s="514" t="s">
        <v>106</v>
      </c>
      <c r="P202" s="516">
        <f>AT182+1</f>
        <v>45937</v>
      </c>
      <c r="Q202" s="506"/>
      <c r="R202" s="506"/>
      <c r="S202" s="506"/>
      <c r="T202" s="506"/>
      <c r="U202" s="516">
        <f>P202+1</f>
        <v>45938</v>
      </c>
      <c r="V202" s="506"/>
      <c r="W202" s="506"/>
      <c r="X202" s="506"/>
      <c r="Y202" s="506"/>
      <c r="Z202" s="516">
        <f>U202+1</f>
        <v>45939</v>
      </c>
      <c r="AA202" s="506"/>
      <c r="AB202" s="506"/>
      <c r="AC202" s="506"/>
      <c r="AD202" s="506"/>
      <c r="AE202" s="516">
        <f>Z202+1</f>
        <v>45940</v>
      </c>
      <c r="AF202" s="506"/>
      <c r="AG202" s="506"/>
      <c r="AH202" s="506"/>
      <c r="AI202" s="506"/>
      <c r="AJ202" s="516">
        <f>AE202+1</f>
        <v>45941</v>
      </c>
      <c r="AK202" s="506"/>
      <c r="AL202" s="506"/>
      <c r="AM202" s="506"/>
      <c r="AN202" s="506"/>
      <c r="AO202" s="516">
        <f>AJ202+1</f>
        <v>45942</v>
      </c>
      <c r="AP202" s="506"/>
      <c r="AQ202" s="506"/>
      <c r="AR202" s="506"/>
      <c r="AS202" s="506"/>
      <c r="AT202" s="516">
        <f>AO202+1</f>
        <v>45943</v>
      </c>
      <c r="AU202" s="506"/>
      <c r="AV202" s="506"/>
      <c r="AW202" s="506"/>
      <c r="AX202" s="506"/>
    </row>
    <row r="203" spans="2:50" ht="15.75" x14ac:dyDescent="0.2">
      <c r="B203" s="513"/>
      <c r="C203" s="513"/>
      <c r="D203" s="513"/>
      <c r="E203" s="513"/>
      <c r="F203" s="513"/>
      <c r="G203" s="513"/>
      <c r="H203" s="513"/>
      <c r="I203" s="207"/>
      <c r="J203" s="207"/>
      <c r="K203" s="207"/>
      <c r="L203" s="207"/>
      <c r="M203" s="207"/>
      <c r="N203" s="501"/>
      <c r="O203" s="515"/>
      <c r="P203" s="516" t="s">
        <v>120</v>
      </c>
      <c r="Q203" s="506"/>
      <c r="R203" s="506"/>
      <c r="S203" s="506"/>
      <c r="T203" s="506"/>
      <c r="U203" s="516" t="s">
        <v>114</v>
      </c>
      <c r="V203" s="506"/>
      <c r="W203" s="506"/>
      <c r="X203" s="506"/>
      <c r="Y203" s="506"/>
      <c r="Z203" s="516" t="s">
        <v>115</v>
      </c>
      <c r="AA203" s="506"/>
      <c r="AB203" s="506"/>
      <c r="AC203" s="506"/>
      <c r="AD203" s="506"/>
      <c r="AE203" s="516" t="s">
        <v>116</v>
      </c>
      <c r="AF203" s="506"/>
      <c r="AG203" s="506"/>
      <c r="AH203" s="506"/>
      <c r="AI203" s="506"/>
      <c r="AJ203" s="516" t="s">
        <v>117</v>
      </c>
      <c r="AK203" s="506"/>
      <c r="AL203" s="506"/>
      <c r="AM203" s="506"/>
      <c r="AN203" s="506"/>
      <c r="AO203" s="516" t="s">
        <v>118</v>
      </c>
      <c r="AP203" s="506"/>
      <c r="AQ203" s="506"/>
      <c r="AR203" s="506"/>
      <c r="AS203" s="506"/>
      <c r="AT203" s="516" t="s">
        <v>119</v>
      </c>
      <c r="AU203" s="506"/>
      <c r="AV203" s="506"/>
      <c r="AW203" s="506"/>
      <c r="AX203" s="506"/>
    </row>
    <row r="204" spans="2:50" x14ac:dyDescent="0.2">
      <c r="B204" s="501" t="s">
        <v>157</v>
      </c>
      <c r="C204" s="501" t="s">
        <v>149</v>
      </c>
      <c r="D204" s="501"/>
      <c r="E204" s="501" t="s">
        <v>151</v>
      </c>
      <c r="F204" s="501"/>
      <c r="G204" s="501"/>
      <c r="H204" s="502" t="s">
        <v>158</v>
      </c>
      <c r="I204" s="505" t="s">
        <v>227</v>
      </c>
      <c r="J204" s="505"/>
      <c r="K204" s="505"/>
      <c r="L204" s="505" t="s">
        <v>158</v>
      </c>
      <c r="M204" s="505" t="s">
        <v>170</v>
      </c>
      <c r="N204" s="501"/>
      <c r="O204" s="501" t="s">
        <v>160</v>
      </c>
      <c r="P204" s="497" t="s">
        <v>154</v>
      </c>
      <c r="Q204" s="498"/>
      <c r="R204" s="498"/>
      <c r="S204" s="499"/>
      <c r="T204" s="501" t="s">
        <v>158</v>
      </c>
      <c r="U204" s="497" t="s">
        <v>154</v>
      </c>
      <c r="V204" s="498"/>
      <c r="W204" s="498"/>
      <c r="X204" s="499"/>
      <c r="Y204" s="501" t="s">
        <v>158</v>
      </c>
      <c r="Z204" s="497" t="s">
        <v>154</v>
      </c>
      <c r="AA204" s="498"/>
      <c r="AB204" s="498"/>
      <c r="AC204" s="499"/>
      <c r="AD204" s="501" t="s">
        <v>158</v>
      </c>
      <c r="AE204" s="497" t="s">
        <v>154</v>
      </c>
      <c r="AF204" s="498"/>
      <c r="AG204" s="498"/>
      <c r="AH204" s="499"/>
      <c r="AI204" s="501" t="s">
        <v>158</v>
      </c>
      <c r="AJ204" s="497" t="s">
        <v>154</v>
      </c>
      <c r="AK204" s="498"/>
      <c r="AL204" s="498"/>
      <c r="AM204" s="499"/>
      <c r="AN204" s="501" t="s">
        <v>158</v>
      </c>
      <c r="AO204" s="497" t="s">
        <v>154</v>
      </c>
      <c r="AP204" s="498"/>
      <c r="AQ204" s="498"/>
      <c r="AR204" s="499"/>
      <c r="AS204" s="501" t="s">
        <v>158</v>
      </c>
      <c r="AT204" s="497" t="s">
        <v>154</v>
      </c>
      <c r="AU204" s="498"/>
      <c r="AV204" s="498"/>
      <c r="AW204" s="499"/>
      <c r="AX204" s="501" t="s">
        <v>158</v>
      </c>
    </row>
    <row r="205" spans="2:50" x14ac:dyDescent="0.2">
      <c r="B205" s="501"/>
      <c r="C205" s="501"/>
      <c r="D205" s="501"/>
      <c r="E205" s="501" t="s">
        <v>150</v>
      </c>
      <c r="F205" s="501"/>
      <c r="G205" s="501"/>
      <c r="H205" s="503"/>
      <c r="I205" s="505" t="s">
        <v>150</v>
      </c>
      <c r="J205" s="505"/>
      <c r="K205" s="505"/>
      <c r="L205" s="505"/>
      <c r="M205" s="505"/>
      <c r="N205" s="501"/>
      <c r="O205" s="501"/>
      <c r="P205" s="497" t="s">
        <v>155</v>
      </c>
      <c r="Q205" s="498"/>
      <c r="R205" s="498"/>
      <c r="S205" s="499"/>
      <c r="T205" s="501"/>
      <c r="U205" s="497" t="s">
        <v>155</v>
      </c>
      <c r="V205" s="498"/>
      <c r="W205" s="498"/>
      <c r="X205" s="499"/>
      <c r="Y205" s="501"/>
      <c r="Z205" s="497" t="s">
        <v>155</v>
      </c>
      <c r="AA205" s="498"/>
      <c r="AB205" s="498"/>
      <c r="AC205" s="499"/>
      <c r="AD205" s="501"/>
      <c r="AE205" s="497" t="s">
        <v>155</v>
      </c>
      <c r="AF205" s="498"/>
      <c r="AG205" s="498"/>
      <c r="AH205" s="499"/>
      <c r="AI205" s="501"/>
      <c r="AJ205" s="497" t="s">
        <v>155</v>
      </c>
      <c r="AK205" s="498"/>
      <c r="AL205" s="498"/>
      <c r="AM205" s="499"/>
      <c r="AN205" s="501"/>
      <c r="AO205" s="497" t="s">
        <v>155</v>
      </c>
      <c r="AP205" s="498"/>
      <c r="AQ205" s="498"/>
      <c r="AR205" s="499"/>
      <c r="AS205" s="501"/>
      <c r="AT205" s="497" t="s">
        <v>155</v>
      </c>
      <c r="AU205" s="498"/>
      <c r="AV205" s="498"/>
      <c r="AW205" s="499"/>
      <c r="AX205" s="501"/>
    </row>
    <row r="206" spans="2:50" x14ac:dyDescent="0.2">
      <c r="B206" s="501"/>
      <c r="C206" s="501"/>
      <c r="D206" s="501"/>
      <c r="E206" s="418" t="s">
        <v>152</v>
      </c>
      <c r="F206" s="418" t="s">
        <v>153</v>
      </c>
      <c r="G206" s="418" t="s">
        <v>156</v>
      </c>
      <c r="H206" s="504"/>
      <c r="I206" s="419" t="s">
        <v>152</v>
      </c>
      <c r="J206" s="419" t="s">
        <v>153</v>
      </c>
      <c r="K206" s="419" t="s">
        <v>156</v>
      </c>
      <c r="L206" s="505"/>
      <c r="M206" s="505"/>
      <c r="N206" s="501"/>
      <c r="O206" s="501"/>
      <c r="P206" s="418" t="s">
        <v>152</v>
      </c>
      <c r="Q206" s="418" t="s">
        <v>153</v>
      </c>
      <c r="R206" s="418" t="s">
        <v>156</v>
      </c>
      <c r="S206" s="418" t="s">
        <v>170</v>
      </c>
      <c r="T206" s="501"/>
      <c r="U206" s="418" t="s">
        <v>152</v>
      </c>
      <c r="V206" s="418" t="s">
        <v>153</v>
      </c>
      <c r="W206" s="418" t="s">
        <v>156</v>
      </c>
      <c r="X206" s="418" t="s">
        <v>170</v>
      </c>
      <c r="Y206" s="501"/>
      <c r="Z206" s="418" t="s">
        <v>152</v>
      </c>
      <c r="AA206" s="418" t="s">
        <v>153</v>
      </c>
      <c r="AB206" s="418" t="s">
        <v>156</v>
      </c>
      <c r="AC206" s="418" t="s">
        <v>170</v>
      </c>
      <c r="AD206" s="501"/>
      <c r="AE206" s="418" t="s">
        <v>152</v>
      </c>
      <c r="AF206" s="418" t="s">
        <v>153</v>
      </c>
      <c r="AG206" s="418" t="s">
        <v>156</v>
      </c>
      <c r="AH206" s="418" t="s">
        <v>170</v>
      </c>
      <c r="AI206" s="501"/>
      <c r="AJ206" s="418" t="s">
        <v>152</v>
      </c>
      <c r="AK206" s="418" t="s">
        <v>153</v>
      </c>
      <c r="AL206" s="418" t="s">
        <v>156</v>
      </c>
      <c r="AM206" s="418" t="s">
        <v>170</v>
      </c>
      <c r="AN206" s="501"/>
      <c r="AO206" s="418" t="s">
        <v>152</v>
      </c>
      <c r="AP206" s="418" t="s">
        <v>153</v>
      </c>
      <c r="AQ206" s="418" t="s">
        <v>156</v>
      </c>
      <c r="AR206" s="418" t="s">
        <v>170</v>
      </c>
      <c r="AS206" s="501"/>
      <c r="AT206" s="418" t="s">
        <v>152</v>
      </c>
      <c r="AU206" s="418" t="s">
        <v>153</v>
      </c>
      <c r="AV206" s="418" t="s">
        <v>156</v>
      </c>
      <c r="AW206" s="418" t="s">
        <v>170</v>
      </c>
      <c r="AX206" s="501"/>
    </row>
    <row r="207" spans="2:50" x14ac:dyDescent="0.2">
      <c r="B207" s="506" t="s">
        <v>141</v>
      </c>
      <c r="C207" s="437">
        <v>1</v>
      </c>
      <c r="D207" s="417" t="s">
        <v>428</v>
      </c>
      <c r="E207" s="417">
        <v>17</v>
      </c>
      <c r="F207" s="417">
        <v>2000</v>
      </c>
      <c r="G207" s="416">
        <f t="shared" ref="G207:G208" si="214">F207/E207</f>
        <v>117.64705882352941</v>
      </c>
      <c r="H207" s="526">
        <f>AVERAGE(G207:G221)</f>
        <v>87.66968325791855</v>
      </c>
      <c r="I207" s="172">
        <f t="shared" ref="I207:I209" si="215">IFERROR(AVERAGE(P207,U207,Z207,AE207,AJ207,AO207,AT207),"")</f>
        <v>17</v>
      </c>
      <c r="J207" s="172">
        <f t="shared" ref="J207:J209" si="216">IFERROR(AVERAGE(Q207,V207,AA207,AF207,AK207,AP207,AU207),"")</f>
        <v>1937.8920643598287</v>
      </c>
      <c r="K207" s="420">
        <f t="shared" ref="K207:K209" si="217">IFERROR(AVERAGE(R207,W207,AB207,AG207,AL207,AQ207,AV207),"")</f>
        <v>113.99365084469579</v>
      </c>
      <c r="L207" s="525">
        <f>IFERROR(AVERAGE(K207:K221),"-")</f>
        <v>84.577141272735375</v>
      </c>
      <c r="M207" s="172">
        <f>IFERROR(RANK(K207, K$207:K$221),"")</f>
        <v>1</v>
      </c>
      <c r="N207" s="501"/>
      <c r="O207" s="501"/>
      <c r="P207" s="417">
        <v>17</v>
      </c>
      <c r="Q207" s="416">
        <v>1950.7317073170725</v>
      </c>
      <c r="R207" s="416">
        <f>IFERROR(Q207/P207,"")</f>
        <v>114.74892395982779</v>
      </c>
      <c r="S207" s="417">
        <f>IFERROR(RANK(R207, R$207:R$221),"")</f>
        <v>1</v>
      </c>
      <c r="T207" s="500">
        <f>AVERAGE(R207:R221)</f>
        <v>84.980231210683129</v>
      </c>
      <c r="U207" s="417">
        <v>17</v>
      </c>
      <c r="V207" s="416">
        <v>1942.4999999999991</v>
      </c>
      <c r="W207" s="416">
        <f>IFERROR(V207/U207,"")</f>
        <v>114.26470588235289</v>
      </c>
      <c r="X207" s="417">
        <f>IFERROR(RANK(W207, W$207:W$221),"")</f>
        <v>1</v>
      </c>
      <c r="Y207" s="500">
        <f>AVERAGE(W207:W221)</f>
        <v>84.65783950280759</v>
      </c>
      <c r="Z207" s="417">
        <v>17</v>
      </c>
      <c r="AA207" s="416">
        <v>1942.9411764705883</v>
      </c>
      <c r="AB207" s="416">
        <f>IFERROR(AA207/Z207,"")</f>
        <v>114.29065743944636</v>
      </c>
      <c r="AC207" s="417">
        <f>IFERROR(RANK(AB207, AB$207:AB$221),"")</f>
        <v>1</v>
      </c>
      <c r="AD207" s="500">
        <f>AVERAGE(AB207:AB221)</f>
        <v>84.633157346792316</v>
      </c>
      <c r="AE207" s="417">
        <v>17</v>
      </c>
      <c r="AF207" s="416">
        <v>1949.9999999999995</v>
      </c>
      <c r="AG207" s="416">
        <f>IFERROR(AF207/AE207,"")</f>
        <v>114.70588235294115</v>
      </c>
      <c r="AH207" s="417">
        <f>IFERROR(RANK(AG207, AG$207:AG$221),"")</f>
        <v>1</v>
      </c>
      <c r="AI207" s="500">
        <f>AVERAGE(AG207:AG221)</f>
        <v>84.888553712083109</v>
      </c>
      <c r="AJ207" s="417">
        <v>17</v>
      </c>
      <c r="AK207" s="416">
        <v>1956.3636363636365</v>
      </c>
      <c r="AL207" s="416">
        <f>IFERROR(AK207/AJ207,"")</f>
        <v>115.08021390374333</v>
      </c>
      <c r="AM207" s="417">
        <f>IFERROR(RANK(AL207, AL$207:AL$221),"")</f>
        <v>1</v>
      </c>
      <c r="AN207" s="500">
        <f>AVERAGE(AL207:AL221)</f>
        <v>85.031162408043414</v>
      </c>
      <c r="AO207" s="417">
        <v>17</v>
      </c>
      <c r="AP207" s="416">
        <v>1909.090909090909</v>
      </c>
      <c r="AQ207" s="416">
        <f>IFERROR(AP207/AO207,"")</f>
        <v>112.29946524064171</v>
      </c>
      <c r="AR207" s="417">
        <f>IFERROR(RANK(AQ207, AQ$207:AQ$221),"")</f>
        <v>1</v>
      </c>
      <c r="AS207" s="500">
        <f>AVERAGE(AQ207:AQ221)</f>
        <v>83.750257095845342</v>
      </c>
      <c r="AT207" s="417">
        <v>17</v>
      </c>
      <c r="AU207" s="416">
        <v>1913.617021276596</v>
      </c>
      <c r="AV207" s="416">
        <f>IFERROR(AU207/AT207,"")</f>
        <v>112.56570713391741</v>
      </c>
      <c r="AW207" s="417">
        <f>IFERROR(RANK(AV207, AV$207:AV$221),"")</f>
        <v>1</v>
      </c>
      <c r="AX207" s="500">
        <f>AVERAGE(AV207:AV221)</f>
        <v>84.09878763289278</v>
      </c>
    </row>
    <row r="208" spans="2:50" x14ac:dyDescent="0.2">
      <c r="B208" s="506"/>
      <c r="C208" s="437">
        <v>2</v>
      </c>
      <c r="D208" s="417" t="s">
        <v>429</v>
      </c>
      <c r="E208" s="417">
        <v>26</v>
      </c>
      <c r="F208" s="417">
        <v>1500</v>
      </c>
      <c r="G208" s="416">
        <f t="shared" si="214"/>
        <v>57.692307692307693</v>
      </c>
      <c r="H208" s="527"/>
      <c r="I208" s="172">
        <f t="shared" si="215"/>
        <v>26</v>
      </c>
      <c r="J208" s="172">
        <f t="shared" si="216"/>
        <v>1434.1764242201493</v>
      </c>
      <c r="K208" s="420">
        <f t="shared" si="217"/>
        <v>55.160631700774957</v>
      </c>
      <c r="L208" s="525"/>
      <c r="M208" s="172">
        <f t="shared" ref="M208:M221" si="218">IFERROR(RANK(K208, K$207:K$221),"")</f>
        <v>2</v>
      </c>
      <c r="N208" s="501"/>
      <c r="O208" s="501"/>
      <c r="P208" s="417">
        <v>26</v>
      </c>
      <c r="Q208" s="416">
        <v>1435.5</v>
      </c>
      <c r="R208" s="416">
        <f t="shared" ref="R208:R221" si="219">IFERROR(Q208/P208,"")</f>
        <v>55.21153846153846</v>
      </c>
      <c r="S208" s="417">
        <f t="shared" ref="S208:S221" si="220">IFERROR(RANK(R208, R$207:R$221),"")</f>
        <v>2</v>
      </c>
      <c r="T208" s="500"/>
      <c r="U208" s="417">
        <v>26</v>
      </c>
      <c r="V208" s="416">
        <v>1431.3253012048197</v>
      </c>
      <c r="W208" s="416">
        <f t="shared" ref="W208:W221" si="221">IFERROR(V208/U208,"")</f>
        <v>55.050973123262295</v>
      </c>
      <c r="X208" s="417">
        <f t="shared" ref="X208:X221" si="222">IFERROR(RANK(W208, W$207:W$221),"")</f>
        <v>2</v>
      </c>
      <c r="Y208" s="500"/>
      <c r="Z208" s="417">
        <v>26</v>
      </c>
      <c r="AA208" s="416">
        <v>1429.367088607595</v>
      </c>
      <c r="AB208" s="416">
        <f t="shared" ref="AB208:AB221" si="223">IFERROR(AA208/Z208,"")</f>
        <v>54.97565725413827</v>
      </c>
      <c r="AC208" s="417">
        <f t="shared" ref="AC208:AC221" si="224">IFERROR(RANK(AB208, AB$207:AB$221),"")</f>
        <v>2</v>
      </c>
      <c r="AD208" s="500"/>
      <c r="AE208" s="417">
        <v>26</v>
      </c>
      <c r="AF208" s="416">
        <v>1431.8518518518522</v>
      </c>
      <c r="AG208" s="416">
        <f t="shared" ref="AG208:AG221" si="225">IFERROR(AF208/AE208,"")</f>
        <v>55.071225071225086</v>
      </c>
      <c r="AH208" s="417">
        <f t="shared" ref="AH208:AH221" si="226">IFERROR(RANK(AG208, AG$207:AG$221),"")</f>
        <v>2</v>
      </c>
      <c r="AI208" s="500"/>
      <c r="AJ208" s="417">
        <v>26</v>
      </c>
      <c r="AK208" s="416">
        <v>1429.5348837209308</v>
      </c>
      <c r="AL208" s="416">
        <f t="shared" ref="AL208:AL221" si="227">IFERROR(AK208/AJ208,"")</f>
        <v>54.982110912343494</v>
      </c>
      <c r="AM208" s="417">
        <f t="shared" ref="AM208:AM221" si="228">IFERROR(RANK(AL208, AL$207:AL$221),"")</f>
        <v>2</v>
      </c>
      <c r="AN208" s="500"/>
      <c r="AO208" s="417">
        <v>26</v>
      </c>
      <c r="AP208" s="416">
        <v>1435.2272727272732</v>
      </c>
      <c r="AQ208" s="416">
        <f t="shared" ref="AQ208:AQ221" si="229">IFERROR(AP208/AO208,"")</f>
        <v>55.201048951048968</v>
      </c>
      <c r="AR208" s="417">
        <f t="shared" ref="AR208:AR221" si="230">IFERROR(RANK(AQ208, AQ$207:AQ$221),"")</f>
        <v>2</v>
      </c>
      <c r="AS208" s="500"/>
      <c r="AT208" s="417">
        <v>26</v>
      </c>
      <c r="AU208" s="416">
        <v>1446.4285714285716</v>
      </c>
      <c r="AV208" s="416">
        <f t="shared" ref="AV208:AV221" si="231">IFERROR(AU208/AT208,"")</f>
        <v>55.631868131868139</v>
      </c>
      <c r="AW208" s="417">
        <f t="shared" ref="AW208:AW221" si="232">IFERROR(RANK(AV208, AV$207:AV$221),"")</f>
        <v>2</v>
      </c>
      <c r="AX208" s="500"/>
    </row>
    <row r="209" spans="2:50" x14ac:dyDescent="0.2">
      <c r="B209" s="506"/>
      <c r="C209" s="437">
        <v>3</v>
      </c>
      <c r="D209" s="417"/>
      <c r="E209" s="417"/>
      <c r="F209" s="417"/>
      <c r="G209" s="417"/>
      <c r="H209" s="527"/>
      <c r="I209" s="172" t="str">
        <f t="shared" si="215"/>
        <v/>
      </c>
      <c r="J209" s="172" t="str">
        <f t="shared" si="216"/>
        <v/>
      </c>
      <c r="K209" s="420" t="str">
        <f t="shared" si="217"/>
        <v/>
      </c>
      <c r="L209" s="525"/>
      <c r="M209" s="172" t="str">
        <f t="shared" si="218"/>
        <v/>
      </c>
      <c r="N209" s="501"/>
      <c r="O209" s="501"/>
      <c r="P209" s="417"/>
      <c r="Q209" s="416"/>
      <c r="R209" s="416" t="str">
        <f t="shared" si="219"/>
        <v/>
      </c>
      <c r="S209" s="417" t="str">
        <f t="shared" si="220"/>
        <v/>
      </c>
      <c r="T209" s="500"/>
      <c r="U209" s="417"/>
      <c r="V209" s="416"/>
      <c r="W209" s="416" t="str">
        <f t="shared" si="221"/>
        <v/>
      </c>
      <c r="X209" s="417" t="str">
        <f t="shared" si="222"/>
        <v/>
      </c>
      <c r="Y209" s="500"/>
      <c r="Z209" s="417"/>
      <c r="AA209" s="416"/>
      <c r="AB209" s="416" t="str">
        <f t="shared" si="223"/>
        <v/>
      </c>
      <c r="AC209" s="417" t="str">
        <f t="shared" si="224"/>
        <v/>
      </c>
      <c r="AD209" s="500"/>
      <c r="AE209" s="417"/>
      <c r="AF209" s="416"/>
      <c r="AG209" s="416" t="str">
        <f t="shared" si="225"/>
        <v/>
      </c>
      <c r="AH209" s="417" t="str">
        <f t="shared" si="226"/>
        <v/>
      </c>
      <c r="AI209" s="500"/>
      <c r="AJ209" s="417"/>
      <c r="AK209" s="416"/>
      <c r="AL209" s="416" t="str">
        <f t="shared" si="227"/>
        <v/>
      </c>
      <c r="AM209" s="417" t="str">
        <f t="shared" si="228"/>
        <v/>
      </c>
      <c r="AN209" s="500"/>
      <c r="AO209" s="417"/>
      <c r="AP209" s="416"/>
      <c r="AQ209" s="416" t="str">
        <f t="shared" si="229"/>
        <v/>
      </c>
      <c r="AR209" s="417" t="str">
        <f t="shared" si="230"/>
        <v/>
      </c>
      <c r="AS209" s="500"/>
      <c r="AT209" s="417"/>
      <c r="AU209" s="416"/>
      <c r="AV209" s="416" t="str">
        <f t="shared" si="231"/>
        <v/>
      </c>
      <c r="AW209" s="417" t="str">
        <f t="shared" si="232"/>
        <v/>
      </c>
      <c r="AX209" s="500"/>
    </row>
    <row r="210" spans="2:50" x14ac:dyDescent="0.2">
      <c r="B210" s="506"/>
      <c r="C210" s="437">
        <v>4</v>
      </c>
      <c r="D210" s="417"/>
      <c r="E210" s="417"/>
      <c r="F210" s="417"/>
      <c r="G210" s="417"/>
      <c r="H210" s="527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20" t="str">
        <f>IFERROR(AVERAGE(R210,W210,AB210,AG210,AL210,AQ210,AV210),"")</f>
        <v/>
      </c>
      <c r="L210" s="525"/>
      <c r="M210" s="172" t="str">
        <f t="shared" si="218"/>
        <v/>
      </c>
      <c r="N210" s="501"/>
      <c r="O210" s="501"/>
      <c r="P210" s="417"/>
      <c r="Q210" s="416"/>
      <c r="R210" s="416" t="str">
        <f t="shared" si="219"/>
        <v/>
      </c>
      <c r="S210" s="417" t="str">
        <f t="shared" si="220"/>
        <v/>
      </c>
      <c r="T210" s="500"/>
      <c r="U210" s="417"/>
      <c r="V210" s="416"/>
      <c r="W210" s="416" t="str">
        <f t="shared" si="221"/>
        <v/>
      </c>
      <c r="X210" s="417" t="str">
        <f t="shared" si="222"/>
        <v/>
      </c>
      <c r="Y210" s="500"/>
      <c r="Z210" s="417"/>
      <c r="AA210" s="416"/>
      <c r="AB210" s="416" t="str">
        <f t="shared" si="223"/>
        <v/>
      </c>
      <c r="AC210" s="417" t="str">
        <f t="shared" si="224"/>
        <v/>
      </c>
      <c r="AD210" s="500"/>
      <c r="AE210" s="417"/>
      <c r="AF210" s="416"/>
      <c r="AG210" s="416" t="str">
        <f t="shared" si="225"/>
        <v/>
      </c>
      <c r="AH210" s="417" t="str">
        <f t="shared" si="226"/>
        <v/>
      </c>
      <c r="AI210" s="500"/>
      <c r="AJ210" s="417"/>
      <c r="AK210" s="416"/>
      <c r="AL210" s="416" t="str">
        <f t="shared" si="227"/>
        <v/>
      </c>
      <c r="AM210" s="417" t="str">
        <f t="shared" si="228"/>
        <v/>
      </c>
      <c r="AN210" s="500"/>
      <c r="AO210" s="417"/>
      <c r="AP210" s="416"/>
      <c r="AQ210" s="416" t="str">
        <f t="shared" si="229"/>
        <v/>
      </c>
      <c r="AR210" s="417" t="str">
        <f t="shared" si="230"/>
        <v/>
      </c>
      <c r="AS210" s="500"/>
      <c r="AT210" s="417"/>
      <c r="AU210" s="416"/>
      <c r="AV210" s="416" t="str">
        <f t="shared" si="231"/>
        <v/>
      </c>
      <c r="AW210" s="417" t="str">
        <f t="shared" si="232"/>
        <v/>
      </c>
      <c r="AX210" s="500"/>
    </row>
    <row r="211" spans="2:50" x14ac:dyDescent="0.2">
      <c r="B211" s="506"/>
      <c r="C211" s="437">
        <v>5</v>
      </c>
      <c r="D211" s="417"/>
      <c r="E211" s="417"/>
      <c r="F211" s="417"/>
      <c r="G211" s="417"/>
      <c r="H211" s="527"/>
      <c r="I211" s="172" t="str">
        <f t="shared" ref="I211:I221" si="233">IFERROR(AVERAGE(P211,U211,Z211,AE211,AJ211,AO211,AT211),"")</f>
        <v/>
      </c>
      <c r="J211" s="172" t="str">
        <f t="shared" ref="J211:J221" si="234">IFERROR(AVERAGE(Q211,V211,AA211,AF211,AK211,AP211,AU211),"")</f>
        <v/>
      </c>
      <c r="K211" s="420" t="str">
        <f t="shared" ref="K211:K221" si="235">IFERROR(AVERAGE(R211,W211,AB211,AG211,AL211,AQ211,AV211),"")</f>
        <v/>
      </c>
      <c r="L211" s="525"/>
      <c r="M211" s="172" t="str">
        <f t="shared" si="218"/>
        <v/>
      </c>
      <c r="N211" s="501"/>
      <c r="O211" s="501"/>
      <c r="P211" s="417"/>
      <c r="Q211" s="416"/>
      <c r="R211" s="416" t="str">
        <f t="shared" si="219"/>
        <v/>
      </c>
      <c r="S211" s="417" t="str">
        <f t="shared" si="220"/>
        <v/>
      </c>
      <c r="T211" s="500"/>
      <c r="U211" s="417"/>
      <c r="V211" s="416"/>
      <c r="W211" s="416" t="str">
        <f t="shared" si="221"/>
        <v/>
      </c>
      <c r="X211" s="417" t="str">
        <f t="shared" si="222"/>
        <v/>
      </c>
      <c r="Y211" s="500"/>
      <c r="Z211" s="417"/>
      <c r="AA211" s="416"/>
      <c r="AB211" s="416" t="str">
        <f t="shared" si="223"/>
        <v/>
      </c>
      <c r="AC211" s="417" t="str">
        <f t="shared" si="224"/>
        <v/>
      </c>
      <c r="AD211" s="500"/>
      <c r="AE211" s="417"/>
      <c r="AF211" s="416"/>
      <c r="AG211" s="416" t="str">
        <f t="shared" si="225"/>
        <v/>
      </c>
      <c r="AH211" s="417" t="str">
        <f t="shared" si="226"/>
        <v/>
      </c>
      <c r="AI211" s="500"/>
      <c r="AJ211" s="417"/>
      <c r="AK211" s="416"/>
      <c r="AL211" s="416" t="str">
        <f t="shared" si="227"/>
        <v/>
      </c>
      <c r="AM211" s="417" t="str">
        <f t="shared" si="228"/>
        <v/>
      </c>
      <c r="AN211" s="500"/>
      <c r="AO211" s="417"/>
      <c r="AP211" s="416"/>
      <c r="AQ211" s="416" t="str">
        <f t="shared" si="229"/>
        <v/>
      </c>
      <c r="AR211" s="417" t="str">
        <f t="shared" si="230"/>
        <v/>
      </c>
      <c r="AS211" s="500"/>
      <c r="AT211" s="417"/>
      <c r="AU211" s="416"/>
      <c r="AV211" s="416" t="str">
        <f t="shared" si="231"/>
        <v/>
      </c>
      <c r="AW211" s="417" t="str">
        <f t="shared" si="232"/>
        <v/>
      </c>
      <c r="AX211" s="500"/>
    </row>
    <row r="212" spans="2:50" x14ac:dyDescent="0.2">
      <c r="B212" s="506"/>
      <c r="C212" s="437">
        <v>6</v>
      </c>
      <c r="D212" s="417"/>
      <c r="E212" s="417"/>
      <c r="F212" s="417"/>
      <c r="G212" s="417"/>
      <c r="H212" s="527"/>
      <c r="I212" s="172" t="str">
        <f t="shared" si="233"/>
        <v/>
      </c>
      <c r="J212" s="172" t="str">
        <f t="shared" si="234"/>
        <v/>
      </c>
      <c r="K212" s="420" t="str">
        <f t="shared" si="235"/>
        <v/>
      </c>
      <c r="L212" s="525"/>
      <c r="M212" s="172" t="str">
        <f t="shared" si="218"/>
        <v/>
      </c>
      <c r="N212" s="501"/>
      <c r="O212" s="501"/>
      <c r="P212" s="417"/>
      <c r="Q212" s="416"/>
      <c r="R212" s="416" t="str">
        <f t="shared" si="219"/>
        <v/>
      </c>
      <c r="S212" s="417" t="str">
        <f t="shared" si="220"/>
        <v/>
      </c>
      <c r="T212" s="500"/>
      <c r="U212" s="417"/>
      <c r="V212" s="416"/>
      <c r="W212" s="416" t="str">
        <f t="shared" si="221"/>
        <v/>
      </c>
      <c r="X212" s="417" t="str">
        <f t="shared" si="222"/>
        <v/>
      </c>
      <c r="Y212" s="500"/>
      <c r="Z212" s="417"/>
      <c r="AA212" s="416"/>
      <c r="AB212" s="416" t="str">
        <f t="shared" si="223"/>
        <v/>
      </c>
      <c r="AC212" s="417" t="str">
        <f t="shared" si="224"/>
        <v/>
      </c>
      <c r="AD212" s="500"/>
      <c r="AE212" s="417"/>
      <c r="AF212" s="416"/>
      <c r="AG212" s="416" t="str">
        <f t="shared" si="225"/>
        <v/>
      </c>
      <c r="AH212" s="417" t="str">
        <f t="shared" si="226"/>
        <v/>
      </c>
      <c r="AI212" s="500"/>
      <c r="AJ212" s="417"/>
      <c r="AK212" s="416"/>
      <c r="AL212" s="416" t="str">
        <f t="shared" si="227"/>
        <v/>
      </c>
      <c r="AM212" s="417" t="str">
        <f t="shared" si="228"/>
        <v/>
      </c>
      <c r="AN212" s="500"/>
      <c r="AO212" s="417"/>
      <c r="AP212" s="416"/>
      <c r="AQ212" s="416" t="str">
        <f t="shared" si="229"/>
        <v/>
      </c>
      <c r="AR212" s="417" t="str">
        <f t="shared" si="230"/>
        <v/>
      </c>
      <c r="AS212" s="500"/>
      <c r="AT212" s="417"/>
      <c r="AU212" s="416"/>
      <c r="AV212" s="416" t="str">
        <f t="shared" si="231"/>
        <v/>
      </c>
      <c r="AW212" s="417" t="str">
        <f t="shared" si="232"/>
        <v/>
      </c>
      <c r="AX212" s="500"/>
    </row>
    <row r="213" spans="2:50" x14ac:dyDescent="0.2">
      <c r="B213" s="506"/>
      <c r="C213" s="437">
        <v>7</v>
      </c>
      <c r="D213" s="417"/>
      <c r="E213" s="417"/>
      <c r="F213" s="417"/>
      <c r="G213" s="417"/>
      <c r="H213" s="527"/>
      <c r="I213" s="172" t="str">
        <f t="shared" si="233"/>
        <v/>
      </c>
      <c r="J213" s="172" t="str">
        <f t="shared" si="234"/>
        <v/>
      </c>
      <c r="K213" s="420" t="str">
        <f t="shared" si="235"/>
        <v/>
      </c>
      <c r="L213" s="525"/>
      <c r="M213" s="172" t="str">
        <f t="shared" si="218"/>
        <v/>
      </c>
      <c r="N213" s="501"/>
      <c r="O213" s="501"/>
      <c r="P213" s="417"/>
      <c r="Q213" s="416"/>
      <c r="R213" s="416" t="str">
        <f t="shared" si="219"/>
        <v/>
      </c>
      <c r="S213" s="417" t="str">
        <f t="shared" si="220"/>
        <v/>
      </c>
      <c r="T213" s="500"/>
      <c r="U213" s="417"/>
      <c r="V213" s="416"/>
      <c r="W213" s="416" t="str">
        <f t="shared" si="221"/>
        <v/>
      </c>
      <c r="X213" s="417" t="str">
        <f t="shared" si="222"/>
        <v/>
      </c>
      <c r="Y213" s="500"/>
      <c r="Z213" s="417"/>
      <c r="AA213" s="416"/>
      <c r="AB213" s="416" t="str">
        <f t="shared" si="223"/>
        <v/>
      </c>
      <c r="AC213" s="417" t="str">
        <f t="shared" si="224"/>
        <v/>
      </c>
      <c r="AD213" s="500"/>
      <c r="AE213" s="417"/>
      <c r="AF213" s="416"/>
      <c r="AG213" s="416" t="str">
        <f t="shared" si="225"/>
        <v/>
      </c>
      <c r="AH213" s="417" t="str">
        <f t="shared" si="226"/>
        <v/>
      </c>
      <c r="AI213" s="500"/>
      <c r="AJ213" s="417"/>
      <c r="AK213" s="416"/>
      <c r="AL213" s="416" t="str">
        <f t="shared" si="227"/>
        <v/>
      </c>
      <c r="AM213" s="417" t="str">
        <f t="shared" si="228"/>
        <v/>
      </c>
      <c r="AN213" s="500"/>
      <c r="AO213" s="417"/>
      <c r="AP213" s="416"/>
      <c r="AQ213" s="416" t="str">
        <f t="shared" si="229"/>
        <v/>
      </c>
      <c r="AR213" s="417" t="str">
        <f t="shared" si="230"/>
        <v/>
      </c>
      <c r="AS213" s="500"/>
      <c r="AT213" s="417"/>
      <c r="AU213" s="416"/>
      <c r="AV213" s="416" t="str">
        <f t="shared" si="231"/>
        <v/>
      </c>
      <c r="AW213" s="417" t="str">
        <f t="shared" si="232"/>
        <v/>
      </c>
      <c r="AX213" s="500"/>
    </row>
    <row r="214" spans="2:50" x14ac:dyDescent="0.2">
      <c r="B214" s="506"/>
      <c r="C214" s="437">
        <v>8</v>
      </c>
      <c r="D214" s="417"/>
      <c r="E214" s="417"/>
      <c r="F214" s="417"/>
      <c r="G214" s="417"/>
      <c r="H214" s="527"/>
      <c r="I214" s="172" t="str">
        <f t="shared" si="233"/>
        <v/>
      </c>
      <c r="J214" s="172" t="str">
        <f t="shared" si="234"/>
        <v/>
      </c>
      <c r="K214" s="420" t="str">
        <f t="shared" si="235"/>
        <v/>
      </c>
      <c r="L214" s="525"/>
      <c r="M214" s="172" t="str">
        <f t="shared" si="218"/>
        <v/>
      </c>
      <c r="N214" s="501"/>
      <c r="O214" s="501"/>
      <c r="P214" s="417"/>
      <c r="Q214" s="416"/>
      <c r="R214" s="416" t="str">
        <f t="shared" si="219"/>
        <v/>
      </c>
      <c r="S214" s="417" t="str">
        <f t="shared" si="220"/>
        <v/>
      </c>
      <c r="T214" s="500"/>
      <c r="U214" s="417"/>
      <c r="V214" s="416"/>
      <c r="W214" s="416" t="str">
        <f t="shared" si="221"/>
        <v/>
      </c>
      <c r="X214" s="417" t="str">
        <f t="shared" si="222"/>
        <v/>
      </c>
      <c r="Y214" s="500"/>
      <c r="Z214" s="417"/>
      <c r="AA214" s="416"/>
      <c r="AB214" s="416" t="str">
        <f t="shared" si="223"/>
        <v/>
      </c>
      <c r="AC214" s="417" t="str">
        <f t="shared" si="224"/>
        <v/>
      </c>
      <c r="AD214" s="500"/>
      <c r="AE214" s="417"/>
      <c r="AF214" s="416"/>
      <c r="AG214" s="416" t="str">
        <f t="shared" si="225"/>
        <v/>
      </c>
      <c r="AH214" s="417" t="str">
        <f t="shared" si="226"/>
        <v/>
      </c>
      <c r="AI214" s="500"/>
      <c r="AJ214" s="417"/>
      <c r="AK214" s="416"/>
      <c r="AL214" s="416" t="str">
        <f t="shared" si="227"/>
        <v/>
      </c>
      <c r="AM214" s="417" t="str">
        <f t="shared" si="228"/>
        <v/>
      </c>
      <c r="AN214" s="500"/>
      <c r="AO214" s="417"/>
      <c r="AP214" s="416"/>
      <c r="AQ214" s="416" t="str">
        <f t="shared" si="229"/>
        <v/>
      </c>
      <c r="AR214" s="417" t="str">
        <f t="shared" si="230"/>
        <v/>
      </c>
      <c r="AS214" s="500"/>
      <c r="AT214" s="417"/>
      <c r="AU214" s="416"/>
      <c r="AV214" s="416" t="str">
        <f t="shared" si="231"/>
        <v/>
      </c>
      <c r="AW214" s="417" t="str">
        <f t="shared" si="232"/>
        <v/>
      </c>
      <c r="AX214" s="500"/>
    </row>
    <row r="215" spans="2:50" x14ac:dyDescent="0.2">
      <c r="B215" s="506"/>
      <c r="C215" s="437">
        <v>9</v>
      </c>
      <c r="D215" s="417"/>
      <c r="E215" s="417"/>
      <c r="F215" s="417"/>
      <c r="G215" s="417"/>
      <c r="H215" s="527"/>
      <c r="I215" s="172" t="str">
        <f t="shared" si="233"/>
        <v/>
      </c>
      <c r="J215" s="172" t="str">
        <f t="shared" si="234"/>
        <v/>
      </c>
      <c r="K215" s="420" t="str">
        <f t="shared" si="235"/>
        <v/>
      </c>
      <c r="L215" s="525"/>
      <c r="M215" s="172" t="str">
        <f t="shared" si="218"/>
        <v/>
      </c>
      <c r="N215" s="501"/>
      <c r="O215" s="501"/>
      <c r="P215" s="417"/>
      <c r="Q215" s="416"/>
      <c r="R215" s="416" t="str">
        <f t="shared" si="219"/>
        <v/>
      </c>
      <c r="S215" s="417" t="str">
        <f t="shared" si="220"/>
        <v/>
      </c>
      <c r="T215" s="500"/>
      <c r="U215" s="417"/>
      <c r="V215" s="416"/>
      <c r="W215" s="416" t="str">
        <f t="shared" si="221"/>
        <v/>
      </c>
      <c r="X215" s="417" t="str">
        <f t="shared" si="222"/>
        <v/>
      </c>
      <c r="Y215" s="500"/>
      <c r="Z215" s="417"/>
      <c r="AA215" s="416"/>
      <c r="AB215" s="416" t="str">
        <f t="shared" si="223"/>
        <v/>
      </c>
      <c r="AC215" s="417" t="str">
        <f t="shared" si="224"/>
        <v/>
      </c>
      <c r="AD215" s="500"/>
      <c r="AE215" s="417"/>
      <c r="AF215" s="416"/>
      <c r="AG215" s="416" t="str">
        <f t="shared" si="225"/>
        <v/>
      </c>
      <c r="AH215" s="417" t="str">
        <f t="shared" si="226"/>
        <v/>
      </c>
      <c r="AI215" s="500"/>
      <c r="AJ215" s="417"/>
      <c r="AK215" s="416"/>
      <c r="AL215" s="416" t="str">
        <f t="shared" si="227"/>
        <v/>
      </c>
      <c r="AM215" s="417" t="str">
        <f t="shared" si="228"/>
        <v/>
      </c>
      <c r="AN215" s="500"/>
      <c r="AO215" s="417"/>
      <c r="AP215" s="416"/>
      <c r="AQ215" s="416" t="str">
        <f t="shared" si="229"/>
        <v/>
      </c>
      <c r="AR215" s="417" t="str">
        <f t="shared" si="230"/>
        <v/>
      </c>
      <c r="AS215" s="500"/>
      <c r="AT215" s="417"/>
      <c r="AU215" s="416"/>
      <c r="AV215" s="416" t="str">
        <f t="shared" si="231"/>
        <v/>
      </c>
      <c r="AW215" s="417" t="str">
        <f t="shared" si="232"/>
        <v/>
      </c>
      <c r="AX215" s="500"/>
    </row>
    <row r="216" spans="2:50" x14ac:dyDescent="0.2">
      <c r="B216" s="506"/>
      <c r="C216" s="437">
        <v>10</v>
      </c>
      <c r="D216" s="417"/>
      <c r="E216" s="417"/>
      <c r="F216" s="417"/>
      <c r="G216" s="417"/>
      <c r="H216" s="527"/>
      <c r="I216" s="172" t="str">
        <f t="shared" si="233"/>
        <v/>
      </c>
      <c r="J216" s="172" t="str">
        <f t="shared" si="234"/>
        <v/>
      </c>
      <c r="K216" s="420" t="str">
        <f t="shared" si="235"/>
        <v/>
      </c>
      <c r="L216" s="525"/>
      <c r="M216" s="172" t="str">
        <f t="shared" si="218"/>
        <v/>
      </c>
      <c r="N216" s="501"/>
      <c r="O216" s="501"/>
      <c r="P216" s="417"/>
      <c r="Q216" s="416"/>
      <c r="R216" s="416" t="str">
        <f t="shared" si="219"/>
        <v/>
      </c>
      <c r="S216" s="417" t="str">
        <f t="shared" si="220"/>
        <v/>
      </c>
      <c r="T216" s="500"/>
      <c r="U216" s="417"/>
      <c r="V216" s="416"/>
      <c r="W216" s="416" t="str">
        <f t="shared" si="221"/>
        <v/>
      </c>
      <c r="X216" s="417" t="str">
        <f t="shared" si="222"/>
        <v/>
      </c>
      <c r="Y216" s="500"/>
      <c r="Z216" s="417"/>
      <c r="AA216" s="416"/>
      <c r="AB216" s="416" t="str">
        <f t="shared" si="223"/>
        <v/>
      </c>
      <c r="AC216" s="417" t="str">
        <f t="shared" si="224"/>
        <v/>
      </c>
      <c r="AD216" s="500"/>
      <c r="AE216" s="417"/>
      <c r="AF216" s="416"/>
      <c r="AG216" s="416" t="str">
        <f t="shared" si="225"/>
        <v/>
      </c>
      <c r="AH216" s="417" t="str">
        <f t="shared" si="226"/>
        <v/>
      </c>
      <c r="AI216" s="500"/>
      <c r="AJ216" s="417"/>
      <c r="AK216" s="416"/>
      <c r="AL216" s="416" t="str">
        <f t="shared" si="227"/>
        <v/>
      </c>
      <c r="AM216" s="417" t="str">
        <f t="shared" si="228"/>
        <v/>
      </c>
      <c r="AN216" s="500"/>
      <c r="AO216" s="417"/>
      <c r="AP216" s="416"/>
      <c r="AQ216" s="416" t="str">
        <f t="shared" si="229"/>
        <v/>
      </c>
      <c r="AR216" s="417" t="str">
        <f t="shared" si="230"/>
        <v/>
      </c>
      <c r="AS216" s="500"/>
      <c r="AT216" s="417"/>
      <c r="AU216" s="416"/>
      <c r="AV216" s="416" t="str">
        <f t="shared" si="231"/>
        <v/>
      </c>
      <c r="AW216" s="417" t="str">
        <f t="shared" si="232"/>
        <v/>
      </c>
      <c r="AX216" s="500"/>
    </row>
    <row r="217" spans="2:50" x14ac:dyDescent="0.2">
      <c r="B217" s="506"/>
      <c r="C217" s="437">
        <v>11</v>
      </c>
      <c r="D217" s="417"/>
      <c r="E217" s="417"/>
      <c r="F217" s="417"/>
      <c r="G217" s="417"/>
      <c r="H217" s="527"/>
      <c r="I217" s="172" t="str">
        <f t="shared" si="233"/>
        <v/>
      </c>
      <c r="J217" s="172" t="str">
        <f t="shared" si="234"/>
        <v/>
      </c>
      <c r="K217" s="420" t="str">
        <f t="shared" si="235"/>
        <v/>
      </c>
      <c r="L217" s="525"/>
      <c r="M217" s="172" t="str">
        <f t="shared" si="218"/>
        <v/>
      </c>
      <c r="N217" s="501"/>
      <c r="O217" s="501"/>
      <c r="P217" s="417"/>
      <c r="Q217" s="416"/>
      <c r="R217" s="416" t="str">
        <f t="shared" si="219"/>
        <v/>
      </c>
      <c r="S217" s="417" t="str">
        <f t="shared" si="220"/>
        <v/>
      </c>
      <c r="T217" s="500"/>
      <c r="U217" s="417"/>
      <c r="V217" s="416"/>
      <c r="W217" s="416" t="str">
        <f t="shared" si="221"/>
        <v/>
      </c>
      <c r="X217" s="417" t="str">
        <f t="shared" si="222"/>
        <v/>
      </c>
      <c r="Y217" s="500"/>
      <c r="Z217" s="417"/>
      <c r="AA217" s="416"/>
      <c r="AB217" s="416" t="str">
        <f t="shared" si="223"/>
        <v/>
      </c>
      <c r="AC217" s="417" t="str">
        <f t="shared" si="224"/>
        <v/>
      </c>
      <c r="AD217" s="500"/>
      <c r="AE217" s="417"/>
      <c r="AF217" s="416"/>
      <c r="AG217" s="416" t="str">
        <f t="shared" si="225"/>
        <v/>
      </c>
      <c r="AH217" s="417" t="str">
        <f t="shared" si="226"/>
        <v/>
      </c>
      <c r="AI217" s="500"/>
      <c r="AJ217" s="417"/>
      <c r="AK217" s="416"/>
      <c r="AL217" s="416" t="str">
        <f t="shared" si="227"/>
        <v/>
      </c>
      <c r="AM217" s="417" t="str">
        <f t="shared" si="228"/>
        <v/>
      </c>
      <c r="AN217" s="500"/>
      <c r="AO217" s="417"/>
      <c r="AP217" s="416"/>
      <c r="AQ217" s="416" t="str">
        <f t="shared" si="229"/>
        <v/>
      </c>
      <c r="AR217" s="417" t="str">
        <f t="shared" si="230"/>
        <v/>
      </c>
      <c r="AS217" s="500"/>
      <c r="AT217" s="417"/>
      <c r="AU217" s="416"/>
      <c r="AV217" s="416" t="str">
        <f t="shared" si="231"/>
        <v/>
      </c>
      <c r="AW217" s="417" t="str">
        <f t="shared" si="232"/>
        <v/>
      </c>
      <c r="AX217" s="500"/>
    </row>
    <row r="218" spans="2:50" x14ac:dyDescent="0.2">
      <c r="B218" s="506"/>
      <c r="C218" s="437">
        <v>12</v>
      </c>
      <c r="D218" s="417"/>
      <c r="E218" s="417"/>
      <c r="F218" s="417"/>
      <c r="G218" s="417"/>
      <c r="H218" s="527"/>
      <c r="I218" s="172" t="str">
        <f t="shared" si="233"/>
        <v/>
      </c>
      <c r="J218" s="172" t="str">
        <f t="shared" si="234"/>
        <v/>
      </c>
      <c r="K218" s="420" t="str">
        <f t="shared" si="235"/>
        <v/>
      </c>
      <c r="L218" s="525"/>
      <c r="M218" s="172" t="str">
        <f t="shared" si="218"/>
        <v/>
      </c>
      <c r="N218" s="501"/>
      <c r="O218" s="501"/>
      <c r="P218" s="417"/>
      <c r="Q218" s="416"/>
      <c r="R218" s="416" t="str">
        <f t="shared" si="219"/>
        <v/>
      </c>
      <c r="S218" s="417" t="str">
        <f t="shared" si="220"/>
        <v/>
      </c>
      <c r="T218" s="500"/>
      <c r="U218" s="417"/>
      <c r="V218" s="416"/>
      <c r="W218" s="416" t="str">
        <f t="shared" si="221"/>
        <v/>
      </c>
      <c r="X218" s="417" t="str">
        <f t="shared" si="222"/>
        <v/>
      </c>
      <c r="Y218" s="500"/>
      <c r="Z218" s="417"/>
      <c r="AA218" s="416"/>
      <c r="AB218" s="416" t="str">
        <f t="shared" si="223"/>
        <v/>
      </c>
      <c r="AC218" s="417" t="str">
        <f t="shared" si="224"/>
        <v/>
      </c>
      <c r="AD218" s="500"/>
      <c r="AE218" s="417"/>
      <c r="AF218" s="416"/>
      <c r="AG218" s="416" t="str">
        <f t="shared" si="225"/>
        <v/>
      </c>
      <c r="AH218" s="417" t="str">
        <f t="shared" si="226"/>
        <v/>
      </c>
      <c r="AI218" s="500"/>
      <c r="AJ218" s="417"/>
      <c r="AK218" s="416"/>
      <c r="AL218" s="416" t="str">
        <f t="shared" si="227"/>
        <v/>
      </c>
      <c r="AM218" s="417" t="str">
        <f t="shared" si="228"/>
        <v/>
      </c>
      <c r="AN218" s="500"/>
      <c r="AO218" s="417"/>
      <c r="AP218" s="416"/>
      <c r="AQ218" s="416" t="str">
        <f t="shared" si="229"/>
        <v/>
      </c>
      <c r="AR218" s="417" t="str">
        <f t="shared" si="230"/>
        <v/>
      </c>
      <c r="AS218" s="500"/>
      <c r="AT218" s="417"/>
      <c r="AU218" s="416"/>
      <c r="AV218" s="416" t="str">
        <f t="shared" si="231"/>
        <v/>
      </c>
      <c r="AW218" s="417" t="str">
        <f t="shared" si="232"/>
        <v/>
      </c>
      <c r="AX218" s="500"/>
    </row>
    <row r="219" spans="2:50" x14ac:dyDescent="0.2">
      <c r="B219" s="506"/>
      <c r="C219" s="437">
        <v>13</v>
      </c>
      <c r="D219" s="417"/>
      <c r="E219" s="417"/>
      <c r="F219" s="417"/>
      <c r="G219" s="417"/>
      <c r="H219" s="527"/>
      <c r="I219" s="172" t="str">
        <f t="shared" si="233"/>
        <v/>
      </c>
      <c r="J219" s="172" t="str">
        <f t="shared" si="234"/>
        <v/>
      </c>
      <c r="K219" s="420" t="str">
        <f t="shared" si="235"/>
        <v/>
      </c>
      <c r="L219" s="525"/>
      <c r="M219" s="172" t="str">
        <f t="shared" si="218"/>
        <v/>
      </c>
      <c r="N219" s="501"/>
      <c r="O219" s="501"/>
      <c r="P219" s="417"/>
      <c r="Q219" s="416"/>
      <c r="R219" s="416" t="str">
        <f t="shared" si="219"/>
        <v/>
      </c>
      <c r="S219" s="417" t="str">
        <f t="shared" si="220"/>
        <v/>
      </c>
      <c r="T219" s="500"/>
      <c r="U219" s="417"/>
      <c r="V219" s="416"/>
      <c r="W219" s="416" t="str">
        <f t="shared" si="221"/>
        <v/>
      </c>
      <c r="X219" s="417" t="str">
        <f t="shared" si="222"/>
        <v/>
      </c>
      <c r="Y219" s="500"/>
      <c r="Z219" s="417"/>
      <c r="AA219" s="416"/>
      <c r="AB219" s="416" t="str">
        <f t="shared" si="223"/>
        <v/>
      </c>
      <c r="AC219" s="417" t="str">
        <f t="shared" si="224"/>
        <v/>
      </c>
      <c r="AD219" s="500"/>
      <c r="AE219" s="417"/>
      <c r="AF219" s="416"/>
      <c r="AG219" s="416" t="str">
        <f t="shared" si="225"/>
        <v/>
      </c>
      <c r="AH219" s="417" t="str">
        <f t="shared" si="226"/>
        <v/>
      </c>
      <c r="AI219" s="500"/>
      <c r="AJ219" s="417"/>
      <c r="AK219" s="416"/>
      <c r="AL219" s="416" t="str">
        <f t="shared" si="227"/>
        <v/>
      </c>
      <c r="AM219" s="417" t="str">
        <f t="shared" si="228"/>
        <v/>
      </c>
      <c r="AN219" s="500"/>
      <c r="AO219" s="417"/>
      <c r="AP219" s="416"/>
      <c r="AQ219" s="416" t="str">
        <f t="shared" si="229"/>
        <v/>
      </c>
      <c r="AR219" s="417" t="str">
        <f t="shared" si="230"/>
        <v/>
      </c>
      <c r="AS219" s="500"/>
      <c r="AT219" s="417"/>
      <c r="AU219" s="416"/>
      <c r="AV219" s="416" t="str">
        <f t="shared" si="231"/>
        <v/>
      </c>
      <c r="AW219" s="417" t="str">
        <f t="shared" si="232"/>
        <v/>
      </c>
      <c r="AX219" s="500"/>
    </row>
    <row r="220" spans="2:50" x14ac:dyDescent="0.2">
      <c r="B220" s="506"/>
      <c r="C220" s="437">
        <v>14</v>
      </c>
      <c r="D220" s="417"/>
      <c r="E220" s="417"/>
      <c r="F220" s="417"/>
      <c r="G220" s="417"/>
      <c r="H220" s="527"/>
      <c r="I220" s="172" t="str">
        <f t="shared" si="233"/>
        <v/>
      </c>
      <c r="J220" s="172" t="str">
        <f t="shared" si="234"/>
        <v/>
      </c>
      <c r="K220" s="420" t="str">
        <f t="shared" si="235"/>
        <v/>
      </c>
      <c r="L220" s="525"/>
      <c r="M220" s="172" t="str">
        <f t="shared" si="218"/>
        <v/>
      </c>
      <c r="N220" s="501"/>
      <c r="O220" s="501"/>
      <c r="P220" s="417"/>
      <c r="Q220" s="416"/>
      <c r="R220" s="416" t="str">
        <f t="shared" si="219"/>
        <v/>
      </c>
      <c r="S220" s="417" t="str">
        <f t="shared" si="220"/>
        <v/>
      </c>
      <c r="T220" s="500"/>
      <c r="U220" s="417"/>
      <c r="V220" s="416"/>
      <c r="W220" s="416" t="str">
        <f t="shared" si="221"/>
        <v/>
      </c>
      <c r="X220" s="417" t="str">
        <f t="shared" si="222"/>
        <v/>
      </c>
      <c r="Y220" s="500"/>
      <c r="Z220" s="417"/>
      <c r="AA220" s="416"/>
      <c r="AB220" s="416" t="str">
        <f t="shared" si="223"/>
        <v/>
      </c>
      <c r="AC220" s="417" t="str">
        <f t="shared" si="224"/>
        <v/>
      </c>
      <c r="AD220" s="500"/>
      <c r="AE220" s="417"/>
      <c r="AF220" s="416"/>
      <c r="AG220" s="416" t="str">
        <f t="shared" si="225"/>
        <v/>
      </c>
      <c r="AH220" s="417" t="str">
        <f t="shared" si="226"/>
        <v/>
      </c>
      <c r="AI220" s="500"/>
      <c r="AJ220" s="417"/>
      <c r="AK220" s="416"/>
      <c r="AL220" s="416" t="str">
        <f t="shared" si="227"/>
        <v/>
      </c>
      <c r="AM220" s="417" t="str">
        <f t="shared" si="228"/>
        <v/>
      </c>
      <c r="AN220" s="500"/>
      <c r="AO220" s="417"/>
      <c r="AP220" s="416"/>
      <c r="AQ220" s="416" t="str">
        <f t="shared" si="229"/>
        <v/>
      </c>
      <c r="AR220" s="417" t="str">
        <f t="shared" si="230"/>
        <v/>
      </c>
      <c r="AS220" s="500"/>
      <c r="AT220" s="417"/>
      <c r="AU220" s="416"/>
      <c r="AV220" s="416" t="str">
        <f t="shared" si="231"/>
        <v/>
      </c>
      <c r="AW220" s="417" t="str">
        <f t="shared" si="232"/>
        <v/>
      </c>
      <c r="AX220" s="500"/>
    </row>
    <row r="221" spans="2:50" x14ac:dyDescent="0.2">
      <c r="B221" s="506"/>
      <c r="C221" s="437">
        <v>15</v>
      </c>
      <c r="D221" s="417"/>
      <c r="E221" s="417"/>
      <c r="F221" s="417"/>
      <c r="G221" s="417"/>
      <c r="H221" s="528"/>
      <c r="I221" s="172" t="str">
        <f t="shared" si="233"/>
        <v/>
      </c>
      <c r="J221" s="172" t="str">
        <f t="shared" si="234"/>
        <v/>
      </c>
      <c r="K221" s="420" t="str">
        <f t="shared" si="235"/>
        <v/>
      </c>
      <c r="L221" s="525"/>
      <c r="M221" s="172" t="str">
        <f t="shared" si="218"/>
        <v/>
      </c>
      <c r="N221" s="501"/>
      <c r="O221" s="501"/>
      <c r="P221" s="417"/>
      <c r="Q221" s="416"/>
      <c r="R221" s="416" t="str">
        <f t="shared" si="219"/>
        <v/>
      </c>
      <c r="S221" s="417" t="str">
        <f t="shared" si="220"/>
        <v/>
      </c>
      <c r="T221" s="500"/>
      <c r="U221" s="417"/>
      <c r="V221" s="416"/>
      <c r="W221" s="416" t="str">
        <f t="shared" si="221"/>
        <v/>
      </c>
      <c r="X221" s="417" t="str">
        <f t="shared" si="222"/>
        <v/>
      </c>
      <c r="Y221" s="500"/>
      <c r="Z221" s="417"/>
      <c r="AA221" s="416"/>
      <c r="AB221" s="416" t="str">
        <f t="shared" si="223"/>
        <v/>
      </c>
      <c r="AC221" s="417" t="str">
        <f t="shared" si="224"/>
        <v/>
      </c>
      <c r="AD221" s="500"/>
      <c r="AE221" s="417"/>
      <c r="AF221" s="416"/>
      <c r="AG221" s="416" t="str">
        <f t="shared" si="225"/>
        <v/>
      </c>
      <c r="AH221" s="417" t="str">
        <f t="shared" si="226"/>
        <v/>
      </c>
      <c r="AI221" s="500"/>
      <c r="AJ221" s="417"/>
      <c r="AK221" s="416"/>
      <c r="AL221" s="416" t="str">
        <f t="shared" si="227"/>
        <v/>
      </c>
      <c r="AM221" s="417" t="str">
        <f t="shared" si="228"/>
        <v/>
      </c>
      <c r="AN221" s="500"/>
      <c r="AO221" s="417"/>
      <c r="AP221" s="416"/>
      <c r="AQ221" s="416" t="str">
        <f t="shared" si="229"/>
        <v/>
      </c>
      <c r="AR221" s="417" t="str">
        <f t="shared" si="230"/>
        <v/>
      </c>
      <c r="AS221" s="500"/>
      <c r="AT221" s="417"/>
      <c r="AU221" s="416"/>
      <c r="AV221" s="416" t="str">
        <f t="shared" si="231"/>
        <v/>
      </c>
      <c r="AW221" s="417" t="str">
        <f t="shared" si="232"/>
        <v/>
      </c>
      <c r="AX221" s="500"/>
    </row>
    <row r="222" spans="2:50" ht="15.75" x14ac:dyDescent="0.2">
      <c r="B222" s="510" t="s">
        <v>169</v>
      </c>
      <c r="C222" s="511"/>
      <c r="D222" s="511"/>
      <c r="E222" s="511"/>
      <c r="F222" s="511"/>
      <c r="G222" s="511"/>
      <c r="H222" s="512"/>
      <c r="I222" s="207"/>
      <c r="J222" s="207"/>
      <c r="K222" s="207"/>
      <c r="L222" s="207"/>
      <c r="M222" s="207"/>
      <c r="N222" s="501" t="s">
        <v>161</v>
      </c>
      <c r="O222" s="514" t="s">
        <v>106</v>
      </c>
      <c r="P222" s="516">
        <f>AT202+1</f>
        <v>45944</v>
      </c>
      <c r="Q222" s="506"/>
      <c r="R222" s="506"/>
      <c r="S222" s="506"/>
      <c r="T222" s="506"/>
      <c r="U222" s="516">
        <f>P222+1</f>
        <v>45945</v>
      </c>
      <c r="V222" s="506"/>
      <c r="W222" s="506"/>
      <c r="X222" s="506"/>
      <c r="Y222" s="506"/>
      <c r="Z222" s="516">
        <f>U222+1</f>
        <v>45946</v>
      </c>
      <c r="AA222" s="506"/>
      <c r="AB222" s="506"/>
      <c r="AC222" s="506"/>
      <c r="AD222" s="506"/>
      <c r="AE222" s="516">
        <f>Z222+1</f>
        <v>45947</v>
      </c>
      <c r="AF222" s="506"/>
      <c r="AG222" s="506"/>
      <c r="AH222" s="506"/>
      <c r="AI222" s="506"/>
      <c r="AJ222" s="516">
        <f>AE222+1</f>
        <v>45948</v>
      </c>
      <c r="AK222" s="506"/>
      <c r="AL222" s="506"/>
      <c r="AM222" s="506"/>
      <c r="AN222" s="506"/>
      <c r="AO222" s="516">
        <f>AJ222+1</f>
        <v>45949</v>
      </c>
      <c r="AP222" s="506"/>
      <c r="AQ222" s="506"/>
      <c r="AR222" s="506"/>
      <c r="AS222" s="506"/>
      <c r="AT222" s="516">
        <f>AO222+1</f>
        <v>45950</v>
      </c>
      <c r="AU222" s="506"/>
      <c r="AV222" s="506"/>
      <c r="AW222" s="506"/>
      <c r="AX222" s="506"/>
    </row>
    <row r="223" spans="2:50" ht="15.75" x14ac:dyDescent="0.2">
      <c r="B223" s="513"/>
      <c r="C223" s="513"/>
      <c r="D223" s="513"/>
      <c r="E223" s="513"/>
      <c r="F223" s="513"/>
      <c r="G223" s="513"/>
      <c r="H223" s="513"/>
      <c r="I223" s="207"/>
      <c r="J223" s="207"/>
      <c r="K223" s="207"/>
      <c r="L223" s="207"/>
      <c r="M223" s="207"/>
      <c r="N223" s="501"/>
      <c r="O223" s="515"/>
      <c r="P223" s="516" t="s">
        <v>120</v>
      </c>
      <c r="Q223" s="506"/>
      <c r="R223" s="506"/>
      <c r="S223" s="506"/>
      <c r="T223" s="506"/>
      <c r="U223" s="516" t="s">
        <v>114</v>
      </c>
      <c r="V223" s="506"/>
      <c r="W223" s="506"/>
      <c r="X223" s="506"/>
      <c r="Y223" s="506"/>
      <c r="Z223" s="516" t="s">
        <v>115</v>
      </c>
      <c r="AA223" s="506"/>
      <c r="AB223" s="506"/>
      <c r="AC223" s="506"/>
      <c r="AD223" s="506"/>
      <c r="AE223" s="516" t="s">
        <v>116</v>
      </c>
      <c r="AF223" s="506"/>
      <c r="AG223" s="506"/>
      <c r="AH223" s="506"/>
      <c r="AI223" s="506"/>
      <c r="AJ223" s="516" t="s">
        <v>117</v>
      </c>
      <c r="AK223" s="506"/>
      <c r="AL223" s="506"/>
      <c r="AM223" s="506"/>
      <c r="AN223" s="506"/>
      <c r="AO223" s="516" t="s">
        <v>118</v>
      </c>
      <c r="AP223" s="506"/>
      <c r="AQ223" s="506"/>
      <c r="AR223" s="506"/>
      <c r="AS223" s="506"/>
      <c r="AT223" s="516" t="s">
        <v>119</v>
      </c>
      <c r="AU223" s="506"/>
      <c r="AV223" s="506"/>
      <c r="AW223" s="506"/>
      <c r="AX223" s="506"/>
    </row>
    <row r="224" spans="2:50" x14ac:dyDescent="0.2">
      <c r="B224" s="501" t="s">
        <v>157</v>
      </c>
      <c r="C224" s="501" t="s">
        <v>149</v>
      </c>
      <c r="D224" s="501"/>
      <c r="E224" s="501" t="s">
        <v>151</v>
      </c>
      <c r="F224" s="501"/>
      <c r="G224" s="501"/>
      <c r="H224" s="502" t="s">
        <v>158</v>
      </c>
      <c r="I224" s="505" t="s">
        <v>227</v>
      </c>
      <c r="J224" s="505"/>
      <c r="K224" s="505"/>
      <c r="L224" s="505" t="s">
        <v>158</v>
      </c>
      <c r="M224" s="505" t="s">
        <v>170</v>
      </c>
      <c r="N224" s="501"/>
      <c r="O224" s="501" t="s">
        <v>160</v>
      </c>
      <c r="P224" s="497" t="s">
        <v>154</v>
      </c>
      <c r="Q224" s="498"/>
      <c r="R224" s="498"/>
      <c r="S224" s="499"/>
      <c r="T224" s="501" t="s">
        <v>158</v>
      </c>
      <c r="U224" s="497" t="s">
        <v>154</v>
      </c>
      <c r="V224" s="498"/>
      <c r="W224" s="498"/>
      <c r="X224" s="499"/>
      <c r="Y224" s="501" t="s">
        <v>158</v>
      </c>
      <c r="Z224" s="497" t="s">
        <v>154</v>
      </c>
      <c r="AA224" s="498"/>
      <c r="AB224" s="498"/>
      <c r="AC224" s="499"/>
      <c r="AD224" s="501" t="s">
        <v>158</v>
      </c>
      <c r="AE224" s="497" t="s">
        <v>154</v>
      </c>
      <c r="AF224" s="498"/>
      <c r="AG224" s="498"/>
      <c r="AH224" s="499"/>
      <c r="AI224" s="501" t="s">
        <v>158</v>
      </c>
      <c r="AJ224" s="497" t="s">
        <v>154</v>
      </c>
      <c r="AK224" s="498"/>
      <c r="AL224" s="498"/>
      <c r="AM224" s="499"/>
      <c r="AN224" s="501" t="s">
        <v>158</v>
      </c>
      <c r="AO224" s="497" t="s">
        <v>154</v>
      </c>
      <c r="AP224" s="498"/>
      <c r="AQ224" s="498"/>
      <c r="AR224" s="499"/>
      <c r="AS224" s="501" t="s">
        <v>158</v>
      </c>
      <c r="AT224" s="497" t="s">
        <v>154</v>
      </c>
      <c r="AU224" s="498"/>
      <c r="AV224" s="498"/>
      <c r="AW224" s="499"/>
      <c r="AX224" s="501" t="s">
        <v>158</v>
      </c>
    </row>
    <row r="225" spans="2:50" x14ac:dyDescent="0.2">
      <c r="B225" s="501"/>
      <c r="C225" s="501"/>
      <c r="D225" s="501"/>
      <c r="E225" s="501" t="s">
        <v>150</v>
      </c>
      <c r="F225" s="501"/>
      <c r="G225" s="501"/>
      <c r="H225" s="503"/>
      <c r="I225" s="505" t="s">
        <v>150</v>
      </c>
      <c r="J225" s="505"/>
      <c r="K225" s="505"/>
      <c r="L225" s="505"/>
      <c r="M225" s="505"/>
      <c r="N225" s="501"/>
      <c r="O225" s="501"/>
      <c r="P225" s="497" t="s">
        <v>155</v>
      </c>
      <c r="Q225" s="498"/>
      <c r="R225" s="498"/>
      <c r="S225" s="499"/>
      <c r="T225" s="501"/>
      <c r="U225" s="497" t="s">
        <v>155</v>
      </c>
      <c r="V225" s="498"/>
      <c r="W225" s="498"/>
      <c r="X225" s="499"/>
      <c r="Y225" s="501"/>
      <c r="Z225" s="497" t="s">
        <v>155</v>
      </c>
      <c r="AA225" s="498"/>
      <c r="AB225" s="498"/>
      <c r="AC225" s="499"/>
      <c r="AD225" s="501"/>
      <c r="AE225" s="497" t="s">
        <v>155</v>
      </c>
      <c r="AF225" s="498"/>
      <c r="AG225" s="498"/>
      <c r="AH225" s="499"/>
      <c r="AI225" s="501"/>
      <c r="AJ225" s="497" t="s">
        <v>155</v>
      </c>
      <c r="AK225" s="498"/>
      <c r="AL225" s="498"/>
      <c r="AM225" s="499"/>
      <c r="AN225" s="501"/>
      <c r="AO225" s="497" t="s">
        <v>155</v>
      </c>
      <c r="AP225" s="498"/>
      <c r="AQ225" s="498"/>
      <c r="AR225" s="499"/>
      <c r="AS225" s="501"/>
      <c r="AT225" s="497" t="s">
        <v>155</v>
      </c>
      <c r="AU225" s="498"/>
      <c r="AV225" s="498"/>
      <c r="AW225" s="499"/>
      <c r="AX225" s="501"/>
    </row>
    <row r="226" spans="2:50" x14ac:dyDescent="0.2">
      <c r="B226" s="501"/>
      <c r="C226" s="501"/>
      <c r="D226" s="501"/>
      <c r="E226" s="418" t="s">
        <v>152</v>
      </c>
      <c r="F226" s="418" t="s">
        <v>153</v>
      </c>
      <c r="G226" s="418" t="s">
        <v>156</v>
      </c>
      <c r="H226" s="504"/>
      <c r="I226" s="419" t="s">
        <v>152</v>
      </c>
      <c r="J226" s="419" t="s">
        <v>153</v>
      </c>
      <c r="K226" s="419" t="s">
        <v>156</v>
      </c>
      <c r="L226" s="505"/>
      <c r="M226" s="505"/>
      <c r="N226" s="501"/>
      <c r="O226" s="501"/>
      <c r="P226" s="418" t="s">
        <v>152</v>
      </c>
      <c r="Q226" s="418" t="s">
        <v>153</v>
      </c>
      <c r="R226" s="418" t="s">
        <v>156</v>
      </c>
      <c r="S226" s="418" t="s">
        <v>170</v>
      </c>
      <c r="T226" s="501"/>
      <c r="U226" s="418" t="s">
        <v>152</v>
      </c>
      <c r="V226" s="418" t="s">
        <v>153</v>
      </c>
      <c r="W226" s="418" t="s">
        <v>156</v>
      </c>
      <c r="X226" s="418" t="s">
        <v>170</v>
      </c>
      <c r="Y226" s="501"/>
      <c r="Z226" s="418" t="s">
        <v>152</v>
      </c>
      <c r="AA226" s="418" t="s">
        <v>153</v>
      </c>
      <c r="AB226" s="418" t="s">
        <v>156</v>
      </c>
      <c r="AC226" s="418" t="s">
        <v>170</v>
      </c>
      <c r="AD226" s="501"/>
      <c r="AE226" s="418" t="s">
        <v>152</v>
      </c>
      <c r="AF226" s="418" t="s">
        <v>153</v>
      </c>
      <c r="AG226" s="418" t="s">
        <v>156</v>
      </c>
      <c r="AH226" s="418" t="s">
        <v>170</v>
      </c>
      <c r="AI226" s="501"/>
      <c r="AJ226" s="418" t="s">
        <v>152</v>
      </c>
      <c r="AK226" s="418" t="s">
        <v>153</v>
      </c>
      <c r="AL226" s="418" t="s">
        <v>156</v>
      </c>
      <c r="AM226" s="418" t="s">
        <v>170</v>
      </c>
      <c r="AN226" s="501"/>
      <c r="AO226" s="418" t="s">
        <v>152</v>
      </c>
      <c r="AP226" s="418" t="s">
        <v>153</v>
      </c>
      <c r="AQ226" s="418" t="s">
        <v>156</v>
      </c>
      <c r="AR226" s="418" t="s">
        <v>170</v>
      </c>
      <c r="AS226" s="501"/>
      <c r="AT226" s="418" t="s">
        <v>152</v>
      </c>
      <c r="AU226" s="418" t="s">
        <v>153</v>
      </c>
      <c r="AV226" s="418" t="s">
        <v>156</v>
      </c>
      <c r="AW226" s="418" t="s">
        <v>170</v>
      </c>
      <c r="AX226" s="501"/>
    </row>
    <row r="227" spans="2:50" x14ac:dyDescent="0.2">
      <c r="B227" s="506" t="s">
        <v>141</v>
      </c>
      <c r="C227" s="437">
        <v>1</v>
      </c>
      <c r="D227" s="417"/>
      <c r="E227" s="417"/>
      <c r="F227" s="417"/>
      <c r="G227" s="416" t="e">
        <f t="shared" ref="G227:G228" si="236">F227/E227</f>
        <v>#DIV/0!</v>
      </c>
      <c r="H227" s="526" t="e">
        <f>AVERAGE(G227:G241)</f>
        <v>#DIV/0!</v>
      </c>
      <c r="I227" s="172" t="str">
        <f t="shared" ref="I227:I229" si="237">IFERROR(AVERAGE(P227,U227,Z227,AE227,AJ227,AO227,AT227),"")</f>
        <v/>
      </c>
      <c r="J227" s="172" t="str">
        <f t="shared" ref="J227:J229" si="238">IFERROR(AVERAGE(Q227,V227,AA227,AF227,AK227,AP227,AU227),"")</f>
        <v/>
      </c>
      <c r="K227" s="420" t="str">
        <f t="shared" ref="K227:K229" si="239">IFERROR(AVERAGE(R227,W227,AB227,AG227,AL227,AQ227,AV227),"")</f>
        <v/>
      </c>
      <c r="L227" s="525" t="str">
        <f>IFERROR(AVERAGE(K227:K241),"-")</f>
        <v>-</v>
      </c>
      <c r="M227" s="172" t="str">
        <f>IFERROR(RANK(K227, K$227:K$241),"")</f>
        <v/>
      </c>
      <c r="N227" s="501"/>
      <c r="O227" s="501"/>
      <c r="P227" s="417"/>
      <c r="Q227" s="416"/>
      <c r="R227" s="416" t="str">
        <f>IFERROR(Q227/P227,"")</f>
        <v/>
      </c>
      <c r="S227" s="417" t="str">
        <f>IFERROR(RANK(R227, R$227:R$241),"")</f>
        <v/>
      </c>
      <c r="T227" s="500" t="e">
        <f>AVERAGE(R227:R241)</f>
        <v>#DIV/0!</v>
      </c>
      <c r="U227" s="417"/>
      <c r="V227" s="416"/>
      <c r="W227" s="416" t="str">
        <f>IFERROR(V227/U227,"")</f>
        <v/>
      </c>
      <c r="X227" s="417" t="str">
        <f>IFERROR(RANK(W227, W$227:W$241),"")</f>
        <v/>
      </c>
      <c r="Y227" s="500" t="e">
        <f>AVERAGE(W227:W241)</f>
        <v>#DIV/0!</v>
      </c>
      <c r="Z227" s="417"/>
      <c r="AA227" s="416"/>
      <c r="AB227" s="416" t="str">
        <f>IFERROR(AA227/Z227,"")</f>
        <v/>
      </c>
      <c r="AC227" s="417" t="str">
        <f>IFERROR(RANK(AB227, AB$227:AB$241),"")</f>
        <v/>
      </c>
      <c r="AD227" s="500" t="e">
        <f>AVERAGE(AB227:AB241)</f>
        <v>#DIV/0!</v>
      </c>
      <c r="AE227" s="417"/>
      <c r="AF227" s="416"/>
      <c r="AG227" s="416" t="str">
        <f>IFERROR(AF227/AE227,"")</f>
        <v/>
      </c>
      <c r="AH227" s="417" t="str">
        <f>IFERROR(RANK(AG227, AG$227:AG$241),"")</f>
        <v/>
      </c>
      <c r="AI227" s="500" t="e">
        <f>AVERAGE(AG227:AG241)</f>
        <v>#DIV/0!</v>
      </c>
      <c r="AJ227" s="417"/>
      <c r="AK227" s="416"/>
      <c r="AL227" s="416" t="str">
        <f>IFERROR(AK227/AJ227,"")</f>
        <v/>
      </c>
      <c r="AM227" s="417" t="str">
        <f>IFERROR(RANK(AL227, AL$227:AL$241),"")</f>
        <v/>
      </c>
      <c r="AN227" s="500" t="e">
        <f>AVERAGE(AL227:AL241)</f>
        <v>#DIV/0!</v>
      </c>
      <c r="AO227" s="417"/>
      <c r="AP227" s="416"/>
      <c r="AQ227" s="416" t="str">
        <f>IFERROR(AP227/AO227,"")</f>
        <v/>
      </c>
      <c r="AR227" s="417" t="str">
        <f>IFERROR(RANK(AQ227, AQ$227:AQ$241),"")</f>
        <v/>
      </c>
      <c r="AS227" s="500" t="e">
        <f>AVERAGE(AQ227:AQ241)</f>
        <v>#DIV/0!</v>
      </c>
      <c r="AT227" s="417"/>
      <c r="AU227" s="416"/>
      <c r="AV227" s="416" t="str">
        <f>IFERROR(AU227/AT227,"")</f>
        <v/>
      </c>
      <c r="AW227" s="417" t="str">
        <f>IFERROR(RANK(AV227, AV$227:AV$241),"")</f>
        <v/>
      </c>
      <c r="AX227" s="500" t="e">
        <f>AVERAGE(AV227:AV241)</f>
        <v>#DIV/0!</v>
      </c>
    </row>
    <row r="228" spans="2:50" x14ac:dyDescent="0.2">
      <c r="B228" s="506"/>
      <c r="C228" s="437">
        <v>2</v>
      </c>
      <c r="D228" s="417"/>
      <c r="E228" s="417"/>
      <c r="F228" s="417"/>
      <c r="G228" s="416" t="e">
        <f t="shared" si="236"/>
        <v>#DIV/0!</v>
      </c>
      <c r="H228" s="527"/>
      <c r="I228" s="172" t="str">
        <f t="shared" si="237"/>
        <v/>
      </c>
      <c r="J228" s="172" t="str">
        <f t="shared" si="238"/>
        <v/>
      </c>
      <c r="K228" s="420" t="str">
        <f t="shared" si="239"/>
        <v/>
      </c>
      <c r="L228" s="525"/>
      <c r="M228" s="172" t="str">
        <f t="shared" ref="M228:M241" si="240">IFERROR(RANK(K228, K$227:K$241),"")</f>
        <v/>
      </c>
      <c r="N228" s="501"/>
      <c r="O228" s="501"/>
      <c r="P228" s="417"/>
      <c r="Q228" s="416"/>
      <c r="R228" s="416" t="str">
        <f t="shared" ref="R228:R241" si="241">IFERROR(Q228/P228,"")</f>
        <v/>
      </c>
      <c r="S228" s="417" t="str">
        <f t="shared" ref="S228:S241" si="242">IFERROR(RANK(R228, R$227:R$241),"")</f>
        <v/>
      </c>
      <c r="T228" s="500"/>
      <c r="U228" s="417"/>
      <c r="V228" s="416"/>
      <c r="W228" s="416" t="str">
        <f t="shared" ref="W228:W241" si="243">IFERROR(V228/U228,"")</f>
        <v/>
      </c>
      <c r="X228" s="417" t="str">
        <f t="shared" ref="X228:X241" si="244">IFERROR(RANK(W228, W$227:W$241),"")</f>
        <v/>
      </c>
      <c r="Y228" s="500"/>
      <c r="Z228" s="417"/>
      <c r="AA228" s="416"/>
      <c r="AB228" s="416" t="str">
        <f t="shared" ref="AB228:AB241" si="245">IFERROR(AA228/Z228,"")</f>
        <v/>
      </c>
      <c r="AC228" s="417" t="str">
        <f t="shared" ref="AC228:AC241" si="246">IFERROR(RANK(AB228, AB$227:AB$241),"")</f>
        <v/>
      </c>
      <c r="AD228" s="500"/>
      <c r="AE228" s="417"/>
      <c r="AF228" s="416"/>
      <c r="AG228" s="416" t="str">
        <f t="shared" ref="AG228:AG241" si="247">IFERROR(AF228/AE228,"")</f>
        <v/>
      </c>
      <c r="AH228" s="417" t="str">
        <f t="shared" ref="AH228:AH241" si="248">IFERROR(RANK(AG228, AG$227:AG$241),"")</f>
        <v/>
      </c>
      <c r="AI228" s="500"/>
      <c r="AJ228" s="417"/>
      <c r="AK228" s="416"/>
      <c r="AL228" s="416" t="str">
        <f t="shared" ref="AL228:AL241" si="249">IFERROR(AK228/AJ228,"")</f>
        <v/>
      </c>
      <c r="AM228" s="417" t="str">
        <f t="shared" ref="AM228:AM241" si="250">IFERROR(RANK(AL228, AL$227:AL$241),"")</f>
        <v/>
      </c>
      <c r="AN228" s="500"/>
      <c r="AO228" s="417"/>
      <c r="AP228" s="416"/>
      <c r="AQ228" s="416" t="str">
        <f t="shared" ref="AQ228:AQ241" si="251">IFERROR(AP228/AO228,"")</f>
        <v/>
      </c>
      <c r="AR228" s="417" t="str">
        <f t="shared" ref="AR228:AR241" si="252">IFERROR(RANK(AQ228, AQ$227:AQ$241),"")</f>
        <v/>
      </c>
      <c r="AS228" s="500"/>
      <c r="AT228" s="417"/>
      <c r="AU228" s="416"/>
      <c r="AV228" s="416" t="str">
        <f t="shared" ref="AV228:AV241" si="253">IFERROR(AU228/AT228,"")</f>
        <v/>
      </c>
      <c r="AW228" s="417" t="str">
        <f t="shared" ref="AW228:AW241" si="254">IFERROR(RANK(AV228, AV$227:AV$241),"")</f>
        <v/>
      </c>
      <c r="AX228" s="500"/>
    </row>
    <row r="229" spans="2:50" x14ac:dyDescent="0.2">
      <c r="B229" s="506"/>
      <c r="C229" s="437">
        <v>3</v>
      </c>
      <c r="D229" s="417"/>
      <c r="E229" s="417"/>
      <c r="F229" s="417"/>
      <c r="G229" s="417"/>
      <c r="H229" s="527"/>
      <c r="I229" s="172" t="str">
        <f t="shared" si="237"/>
        <v/>
      </c>
      <c r="J229" s="172" t="str">
        <f t="shared" si="238"/>
        <v/>
      </c>
      <c r="K229" s="420" t="str">
        <f t="shared" si="239"/>
        <v/>
      </c>
      <c r="L229" s="525"/>
      <c r="M229" s="172" t="str">
        <f t="shared" si="240"/>
        <v/>
      </c>
      <c r="N229" s="501"/>
      <c r="O229" s="501"/>
      <c r="P229" s="417"/>
      <c r="Q229" s="416"/>
      <c r="R229" s="416" t="str">
        <f t="shared" si="241"/>
        <v/>
      </c>
      <c r="S229" s="417" t="str">
        <f t="shared" si="242"/>
        <v/>
      </c>
      <c r="T229" s="500"/>
      <c r="U229" s="417"/>
      <c r="V229" s="416"/>
      <c r="W229" s="416" t="str">
        <f t="shared" si="243"/>
        <v/>
      </c>
      <c r="X229" s="417" t="str">
        <f t="shared" si="244"/>
        <v/>
      </c>
      <c r="Y229" s="500"/>
      <c r="Z229" s="417"/>
      <c r="AA229" s="416"/>
      <c r="AB229" s="416" t="str">
        <f t="shared" si="245"/>
        <v/>
      </c>
      <c r="AC229" s="417" t="str">
        <f t="shared" si="246"/>
        <v/>
      </c>
      <c r="AD229" s="500"/>
      <c r="AE229" s="417"/>
      <c r="AF229" s="416"/>
      <c r="AG229" s="416" t="str">
        <f t="shared" si="247"/>
        <v/>
      </c>
      <c r="AH229" s="417" t="str">
        <f t="shared" si="248"/>
        <v/>
      </c>
      <c r="AI229" s="500"/>
      <c r="AJ229" s="417"/>
      <c r="AK229" s="416"/>
      <c r="AL229" s="416" t="str">
        <f t="shared" si="249"/>
        <v/>
      </c>
      <c r="AM229" s="417" t="str">
        <f t="shared" si="250"/>
        <v/>
      </c>
      <c r="AN229" s="500"/>
      <c r="AO229" s="417"/>
      <c r="AP229" s="416"/>
      <c r="AQ229" s="416" t="str">
        <f t="shared" si="251"/>
        <v/>
      </c>
      <c r="AR229" s="417" t="str">
        <f t="shared" si="252"/>
        <v/>
      </c>
      <c r="AS229" s="500"/>
      <c r="AT229" s="417"/>
      <c r="AU229" s="416"/>
      <c r="AV229" s="416" t="str">
        <f t="shared" si="253"/>
        <v/>
      </c>
      <c r="AW229" s="417" t="str">
        <f t="shared" si="254"/>
        <v/>
      </c>
      <c r="AX229" s="500"/>
    </row>
    <row r="230" spans="2:50" x14ac:dyDescent="0.2">
      <c r="B230" s="506"/>
      <c r="C230" s="437">
        <v>4</v>
      </c>
      <c r="D230" s="417"/>
      <c r="E230" s="417"/>
      <c r="F230" s="417"/>
      <c r="G230" s="417"/>
      <c r="H230" s="527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20" t="str">
        <f>IFERROR(AVERAGE(R230,W230,AB230,AG230,AL230,AQ230,AV230),"")</f>
        <v/>
      </c>
      <c r="L230" s="525"/>
      <c r="M230" s="172" t="str">
        <f t="shared" si="240"/>
        <v/>
      </c>
      <c r="N230" s="501"/>
      <c r="O230" s="501"/>
      <c r="P230" s="417"/>
      <c r="Q230" s="416"/>
      <c r="R230" s="416" t="str">
        <f t="shared" si="241"/>
        <v/>
      </c>
      <c r="S230" s="417" t="str">
        <f t="shared" si="242"/>
        <v/>
      </c>
      <c r="T230" s="500"/>
      <c r="U230" s="417"/>
      <c r="V230" s="416"/>
      <c r="W230" s="416" t="str">
        <f t="shared" si="243"/>
        <v/>
      </c>
      <c r="X230" s="417" t="str">
        <f t="shared" si="244"/>
        <v/>
      </c>
      <c r="Y230" s="500"/>
      <c r="Z230" s="417"/>
      <c r="AA230" s="416"/>
      <c r="AB230" s="416" t="str">
        <f t="shared" si="245"/>
        <v/>
      </c>
      <c r="AC230" s="417" t="str">
        <f t="shared" si="246"/>
        <v/>
      </c>
      <c r="AD230" s="500"/>
      <c r="AE230" s="417"/>
      <c r="AF230" s="416"/>
      <c r="AG230" s="416" t="str">
        <f t="shared" si="247"/>
        <v/>
      </c>
      <c r="AH230" s="417" t="str">
        <f t="shared" si="248"/>
        <v/>
      </c>
      <c r="AI230" s="500"/>
      <c r="AJ230" s="417"/>
      <c r="AK230" s="416"/>
      <c r="AL230" s="416" t="str">
        <f t="shared" si="249"/>
        <v/>
      </c>
      <c r="AM230" s="417" t="str">
        <f t="shared" si="250"/>
        <v/>
      </c>
      <c r="AN230" s="500"/>
      <c r="AO230" s="417"/>
      <c r="AP230" s="416"/>
      <c r="AQ230" s="416" t="str">
        <f t="shared" si="251"/>
        <v/>
      </c>
      <c r="AR230" s="417" t="str">
        <f t="shared" si="252"/>
        <v/>
      </c>
      <c r="AS230" s="500"/>
      <c r="AT230" s="417"/>
      <c r="AU230" s="416"/>
      <c r="AV230" s="416" t="str">
        <f t="shared" si="253"/>
        <v/>
      </c>
      <c r="AW230" s="417" t="str">
        <f t="shared" si="254"/>
        <v/>
      </c>
      <c r="AX230" s="500"/>
    </row>
    <row r="231" spans="2:50" x14ac:dyDescent="0.2">
      <c r="B231" s="506"/>
      <c r="C231" s="437">
        <v>5</v>
      </c>
      <c r="D231" s="417"/>
      <c r="E231" s="417"/>
      <c r="F231" s="417"/>
      <c r="G231" s="417"/>
      <c r="H231" s="527"/>
      <c r="I231" s="172" t="str">
        <f t="shared" ref="I231:I241" si="255">IFERROR(AVERAGE(P231,U231,Z231,AE231,AJ231,AO231,AT231),"")</f>
        <v/>
      </c>
      <c r="J231" s="172" t="str">
        <f t="shared" ref="J231:J241" si="256">IFERROR(AVERAGE(Q231,V231,AA231,AF231,AK231,AP231,AU231),"")</f>
        <v/>
      </c>
      <c r="K231" s="420" t="str">
        <f t="shared" ref="K231:K241" si="257">IFERROR(AVERAGE(R231,W231,AB231,AG231,AL231,AQ231,AV231),"")</f>
        <v/>
      </c>
      <c r="L231" s="525"/>
      <c r="M231" s="172" t="str">
        <f t="shared" si="240"/>
        <v/>
      </c>
      <c r="N231" s="501"/>
      <c r="O231" s="501"/>
      <c r="P231" s="417"/>
      <c r="Q231" s="416"/>
      <c r="R231" s="416" t="str">
        <f t="shared" si="241"/>
        <v/>
      </c>
      <c r="S231" s="417" t="str">
        <f t="shared" si="242"/>
        <v/>
      </c>
      <c r="T231" s="500"/>
      <c r="U231" s="417"/>
      <c r="V231" s="416"/>
      <c r="W231" s="416" t="str">
        <f t="shared" si="243"/>
        <v/>
      </c>
      <c r="X231" s="417" t="str">
        <f t="shared" si="244"/>
        <v/>
      </c>
      <c r="Y231" s="500"/>
      <c r="Z231" s="417"/>
      <c r="AA231" s="416"/>
      <c r="AB231" s="416" t="str">
        <f t="shared" si="245"/>
        <v/>
      </c>
      <c r="AC231" s="417" t="str">
        <f t="shared" si="246"/>
        <v/>
      </c>
      <c r="AD231" s="500"/>
      <c r="AE231" s="417"/>
      <c r="AF231" s="416"/>
      <c r="AG231" s="416" t="str">
        <f t="shared" si="247"/>
        <v/>
      </c>
      <c r="AH231" s="417" t="str">
        <f t="shared" si="248"/>
        <v/>
      </c>
      <c r="AI231" s="500"/>
      <c r="AJ231" s="417"/>
      <c r="AK231" s="416"/>
      <c r="AL231" s="416" t="str">
        <f t="shared" si="249"/>
        <v/>
      </c>
      <c r="AM231" s="417" t="str">
        <f t="shared" si="250"/>
        <v/>
      </c>
      <c r="AN231" s="500"/>
      <c r="AO231" s="417"/>
      <c r="AP231" s="416"/>
      <c r="AQ231" s="416" t="str">
        <f t="shared" si="251"/>
        <v/>
      </c>
      <c r="AR231" s="417" t="str">
        <f t="shared" si="252"/>
        <v/>
      </c>
      <c r="AS231" s="500"/>
      <c r="AT231" s="417"/>
      <c r="AU231" s="416"/>
      <c r="AV231" s="416" t="str">
        <f t="shared" si="253"/>
        <v/>
      </c>
      <c r="AW231" s="417" t="str">
        <f t="shared" si="254"/>
        <v/>
      </c>
      <c r="AX231" s="500"/>
    </row>
    <row r="232" spans="2:50" x14ac:dyDescent="0.2">
      <c r="B232" s="506"/>
      <c r="C232" s="437">
        <v>6</v>
      </c>
      <c r="D232" s="417"/>
      <c r="E232" s="417"/>
      <c r="F232" s="417"/>
      <c r="G232" s="417"/>
      <c r="H232" s="527"/>
      <c r="I232" s="172" t="str">
        <f t="shared" si="255"/>
        <v/>
      </c>
      <c r="J232" s="172" t="str">
        <f t="shared" si="256"/>
        <v/>
      </c>
      <c r="K232" s="420" t="str">
        <f t="shared" si="257"/>
        <v/>
      </c>
      <c r="L232" s="525"/>
      <c r="M232" s="172" t="str">
        <f t="shared" si="240"/>
        <v/>
      </c>
      <c r="N232" s="501"/>
      <c r="O232" s="501"/>
      <c r="P232" s="417"/>
      <c r="Q232" s="416"/>
      <c r="R232" s="416" t="str">
        <f t="shared" si="241"/>
        <v/>
      </c>
      <c r="S232" s="417" t="str">
        <f t="shared" si="242"/>
        <v/>
      </c>
      <c r="T232" s="500"/>
      <c r="U232" s="417"/>
      <c r="V232" s="416"/>
      <c r="W232" s="416" t="str">
        <f t="shared" si="243"/>
        <v/>
      </c>
      <c r="X232" s="417" t="str">
        <f t="shared" si="244"/>
        <v/>
      </c>
      <c r="Y232" s="500"/>
      <c r="Z232" s="417"/>
      <c r="AA232" s="416"/>
      <c r="AB232" s="416" t="str">
        <f t="shared" si="245"/>
        <v/>
      </c>
      <c r="AC232" s="417" t="str">
        <f t="shared" si="246"/>
        <v/>
      </c>
      <c r="AD232" s="500"/>
      <c r="AE232" s="417"/>
      <c r="AF232" s="416"/>
      <c r="AG232" s="416" t="str">
        <f t="shared" si="247"/>
        <v/>
      </c>
      <c r="AH232" s="417" t="str">
        <f t="shared" si="248"/>
        <v/>
      </c>
      <c r="AI232" s="500"/>
      <c r="AJ232" s="417"/>
      <c r="AK232" s="416"/>
      <c r="AL232" s="416" t="str">
        <f t="shared" si="249"/>
        <v/>
      </c>
      <c r="AM232" s="417" t="str">
        <f t="shared" si="250"/>
        <v/>
      </c>
      <c r="AN232" s="500"/>
      <c r="AO232" s="417"/>
      <c r="AP232" s="416"/>
      <c r="AQ232" s="416" t="str">
        <f t="shared" si="251"/>
        <v/>
      </c>
      <c r="AR232" s="417" t="str">
        <f t="shared" si="252"/>
        <v/>
      </c>
      <c r="AS232" s="500"/>
      <c r="AT232" s="417"/>
      <c r="AU232" s="416"/>
      <c r="AV232" s="416" t="str">
        <f t="shared" si="253"/>
        <v/>
      </c>
      <c r="AW232" s="417" t="str">
        <f t="shared" si="254"/>
        <v/>
      </c>
      <c r="AX232" s="500"/>
    </row>
    <row r="233" spans="2:50" x14ac:dyDescent="0.2">
      <c r="B233" s="506"/>
      <c r="C233" s="437">
        <v>7</v>
      </c>
      <c r="D233" s="417"/>
      <c r="E233" s="417"/>
      <c r="F233" s="417"/>
      <c r="G233" s="417"/>
      <c r="H233" s="527"/>
      <c r="I233" s="172" t="str">
        <f t="shared" si="255"/>
        <v/>
      </c>
      <c r="J233" s="172" t="str">
        <f t="shared" si="256"/>
        <v/>
      </c>
      <c r="K233" s="420" t="str">
        <f t="shared" si="257"/>
        <v/>
      </c>
      <c r="L233" s="525"/>
      <c r="M233" s="172" t="str">
        <f t="shared" si="240"/>
        <v/>
      </c>
      <c r="N233" s="501"/>
      <c r="O233" s="501"/>
      <c r="P233" s="417"/>
      <c r="Q233" s="416"/>
      <c r="R233" s="416" t="str">
        <f t="shared" si="241"/>
        <v/>
      </c>
      <c r="S233" s="417" t="str">
        <f t="shared" si="242"/>
        <v/>
      </c>
      <c r="T233" s="500"/>
      <c r="U233" s="417"/>
      <c r="V233" s="416"/>
      <c r="W233" s="416" t="str">
        <f t="shared" si="243"/>
        <v/>
      </c>
      <c r="X233" s="417" t="str">
        <f t="shared" si="244"/>
        <v/>
      </c>
      <c r="Y233" s="500"/>
      <c r="Z233" s="417"/>
      <c r="AA233" s="416"/>
      <c r="AB233" s="416" t="str">
        <f t="shared" si="245"/>
        <v/>
      </c>
      <c r="AC233" s="417" t="str">
        <f t="shared" si="246"/>
        <v/>
      </c>
      <c r="AD233" s="500"/>
      <c r="AE233" s="417"/>
      <c r="AF233" s="416"/>
      <c r="AG233" s="416" t="str">
        <f t="shared" si="247"/>
        <v/>
      </c>
      <c r="AH233" s="417" t="str">
        <f t="shared" si="248"/>
        <v/>
      </c>
      <c r="AI233" s="500"/>
      <c r="AJ233" s="417"/>
      <c r="AK233" s="416"/>
      <c r="AL233" s="416" t="str">
        <f t="shared" si="249"/>
        <v/>
      </c>
      <c r="AM233" s="417" t="str">
        <f t="shared" si="250"/>
        <v/>
      </c>
      <c r="AN233" s="500"/>
      <c r="AO233" s="417"/>
      <c r="AP233" s="416"/>
      <c r="AQ233" s="416" t="str">
        <f t="shared" si="251"/>
        <v/>
      </c>
      <c r="AR233" s="417" t="str">
        <f t="shared" si="252"/>
        <v/>
      </c>
      <c r="AS233" s="500"/>
      <c r="AT233" s="417"/>
      <c r="AU233" s="416"/>
      <c r="AV233" s="416" t="str">
        <f t="shared" si="253"/>
        <v/>
      </c>
      <c r="AW233" s="417" t="str">
        <f t="shared" si="254"/>
        <v/>
      </c>
      <c r="AX233" s="500"/>
    </row>
    <row r="234" spans="2:50" x14ac:dyDescent="0.2">
      <c r="B234" s="506"/>
      <c r="C234" s="437">
        <v>8</v>
      </c>
      <c r="D234" s="417"/>
      <c r="E234" s="417"/>
      <c r="F234" s="417"/>
      <c r="G234" s="417"/>
      <c r="H234" s="527"/>
      <c r="I234" s="172" t="str">
        <f t="shared" si="255"/>
        <v/>
      </c>
      <c r="J234" s="172" t="str">
        <f t="shared" si="256"/>
        <v/>
      </c>
      <c r="K234" s="420" t="str">
        <f t="shared" si="257"/>
        <v/>
      </c>
      <c r="L234" s="525"/>
      <c r="M234" s="172" t="str">
        <f t="shared" si="240"/>
        <v/>
      </c>
      <c r="N234" s="501"/>
      <c r="O234" s="501"/>
      <c r="P234" s="417"/>
      <c r="Q234" s="416"/>
      <c r="R234" s="416" t="str">
        <f t="shared" si="241"/>
        <v/>
      </c>
      <c r="S234" s="417" t="str">
        <f t="shared" si="242"/>
        <v/>
      </c>
      <c r="T234" s="500"/>
      <c r="U234" s="417"/>
      <c r="V234" s="416"/>
      <c r="W234" s="416" t="str">
        <f t="shared" si="243"/>
        <v/>
      </c>
      <c r="X234" s="417" t="str">
        <f t="shared" si="244"/>
        <v/>
      </c>
      <c r="Y234" s="500"/>
      <c r="Z234" s="417"/>
      <c r="AA234" s="416"/>
      <c r="AB234" s="416" t="str">
        <f t="shared" si="245"/>
        <v/>
      </c>
      <c r="AC234" s="417" t="str">
        <f t="shared" si="246"/>
        <v/>
      </c>
      <c r="AD234" s="500"/>
      <c r="AE234" s="417"/>
      <c r="AF234" s="416"/>
      <c r="AG234" s="416" t="str">
        <f t="shared" si="247"/>
        <v/>
      </c>
      <c r="AH234" s="417" t="str">
        <f t="shared" si="248"/>
        <v/>
      </c>
      <c r="AI234" s="500"/>
      <c r="AJ234" s="417"/>
      <c r="AK234" s="416"/>
      <c r="AL234" s="416" t="str">
        <f t="shared" si="249"/>
        <v/>
      </c>
      <c r="AM234" s="417" t="str">
        <f t="shared" si="250"/>
        <v/>
      </c>
      <c r="AN234" s="500"/>
      <c r="AO234" s="417"/>
      <c r="AP234" s="416"/>
      <c r="AQ234" s="416" t="str">
        <f t="shared" si="251"/>
        <v/>
      </c>
      <c r="AR234" s="417" t="str">
        <f t="shared" si="252"/>
        <v/>
      </c>
      <c r="AS234" s="500"/>
      <c r="AT234" s="417"/>
      <c r="AU234" s="416"/>
      <c r="AV234" s="416" t="str">
        <f t="shared" si="253"/>
        <v/>
      </c>
      <c r="AW234" s="417" t="str">
        <f t="shared" si="254"/>
        <v/>
      </c>
      <c r="AX234" s="500"/>
    </row>
    <row r="235" spans="2:50" x14ac:dyDescent="0.2">
      <c r="B235" s="506"/>
      <c r="C235" s="437">
        <v>9</v>
      </c>
      <c r="D235" s="417"/>
      <c r="E235" s="417"/>
      <c r="F235" s="417"/>
      <c r="G235" s="417"/>
      <c r="H235" s="527"/>
      <c r="I235" s="172" t="str">
        <f t="shared" si="255"/>
        <v/>
      </c>
      <c r="J235" s="172" t="str">
        <f t="shared" si="256"/>
        <v/>
      </c>
      <c r="K235" s="420" t="str">
        <f t="shared" si="257"/>
        <v/>
      </c>
      <c r="L235" s="525"/>
      <c r="M235" s="172" t="str">
        <f t="shared" si="240"/>
        <v/>
      </c>
      <c r="N235" s="501"/>
      <c r="O235" s="501"/>
      <c r="P235" s="417"/>
      <c r="Q235" s="416"/>
      <c r="R235" s="416" t="str">
        <f t="shared" si="241"/>
        <v/>
      </c>
      <c r="S235" s="417" t="str">
        <f t="shared" si="242"/>
        <v/>
      </c>
      <c r="T235" s="500"/>
      <c r="U235" s="417"/>
      <c r="V235" s="416"/>
      <c r="W235" s="416" t="str">
        <f t="shared" si="243"/>
        <v/>
      </c>
      <c r="X235" s="417" t="str">
        <f t="shared" si="244"/>
        <v/>
      </c>
      <c r="Y235" s="500"/>
      <c r="Z235" s="417"/>
      <c r="AA235" s="416"/>
      <c r="AB235" s="416" t="str">
        <f t="shared" si="245"/>
        <v/>
      </c>
      <c r="AC235" s="417" t="str">
        <f t="shared" si="246"/>
        <v/>
      </c>
      <c r="AD235" s="500"/>
      <c r="AE235" s="417"/>
      <c r="AF235" s="416"/>
      <c r="AG235" s="416" t="str">
        <f t="shared" si="247"/>
        <v/>
      </c>
      <c r="AH235" s="417" t="str">
        <f t="shared" si="248"/>
        <v/>
      </c>
      <c r="AI235" s="500"/>
      <c r="AJ235" s="417"/>
      <c r="AK235" s="416"/>
      <c r="AL235" s="416" t="str">
        <f t="shared" si="249"/>
        <v/>
      </c>
      <c r="AM235" s="417" t="str">
        <f t="shared" si="250"/>
        <v/>
      </c>
      <c r="AN235" s="500"/>
      <c r="AO235" s="417"/>
      <c r="AP235" s="416"/>
      <c r="AQ235" s="416" t="str">
        <f t="shared" si="251"/>
        <v/>
      </c>
      <c r="AR235" s="417" t="str">
        <f t="shared" si="252"/>
        <v/>
      </c>
      <c r="AS235" s="500"/>
      <c r="AT235" s="417"/>
      <c r="AU235" s="416"/>
      <c r="AV235" s="416" t="str">
        <f t="shared" si="253"/>
        <v/>
      </c>
      <c r="AW235" s="417" t="str">
        <f t="shared" si="254"/>
        <v/>
      </c>
      <c r="AX235" s="500"/>
    </row>
    <row r="236" spans="2:50" x14ac:dyDescent="0.2">
      <c r="B236" s="506"/>
      <c r="C236" s="437">
        <v>10</v>
      </c>
      <c r="D236" s="417"/>
      <c r="E236" s="417"/>
      <c r="F236" s="417"/>
      <c r="G236" s="417"/>
      <c r="H236" s="527"/>
      <c r="I236" s="172" t="str">
        <f t="shared" si="255"/>
        <v/>
      </c>
      <c r="J236" s="172" t="str">
        <f t="shared" si="256"/>
        <v/>
      </c>
      <c r="K236" s="420" t="str">
        <f t="shared" si="257"/>
        <v/>
      </c>
      <c r="L236" s="525"/>
      <c r="M236" s="172" t="str">
        <f t="shared" si="240"/>
        <v/>
      </c>
      <c r="N236" s="501"/>
      <c r="O236" s="501"/>
      <c r="P236" s="417"/>
      <c r="Q236" s="416"/>
      <c r="R236" s="416" t="str">
        <f t="shared" si="241"/>
        <v/>
      </c>
      <c r="S236" s="417" t="str">
        <f t="shared" si="242"/>
        <v/>
      </c>
      <c r="T236" s="500"/>
      <c r="U236" s="417"/>
      <c r="V236" s="416"/>
      <c r="W236" s="416" t="str">
        <f t="shared" si="243"/>
        <v/>
      </c>
      <c r="X236" s="417" t="str">
        <f t="shared" si="244"/>
        <v/>
      </c>
      <c r="Y236" s="500"/>
      <c r="Z236" s="417"/>
      <c r="AA236" s="416"/>
      <c r="AB236" s="416" t="str">
        <f t="shared" si="245"/>
        <v/>
      </c>
      <c r="AC236" s="417" t="str">
        <f t="shared" si="246"/>
        <v/>
      </c>
      <c r="AD236" s="500"/>
      <c r="AE236" s="417"/>
      <c r="AF236" s="416"/>
      <c r="AG236" s="416" t="str">
        <f t="shared" si="247"/>
        <v/>
      </c>
      <c r="AH236" s="417" t="str">
        <f t="shared" si="248"/>
        <v/>
      </c>
      <c r="AI236" s="500"/>
      <c r="AJ236" s="417"/>
      <c r="AK236" s="416"/>
      <c r="AL236" s="416" t="str">
        <f t="shared" si="249"/>
        <v/>
      </c>
      <c r="AM236" s="417" t="str">
        <f t="shared" si="250"/>
        <v/>
      </c>
      <c r="AN236" s="500"/>
      <c r="AO236" s="417"/>
      <c r="AP236" s="416"/>
      <c r="AQ236" s="416" t="str">
        <f t="shared" si="251"/>
        <v/>
      </c>
      <c r="AR236" s="417" t="str">
        <f t="shared" si="252"/>
        <v/>
      </c>
      <c r="AS236" s="500"/>
      <c r="AT236" s="417"/>
      <c r="AU236" s="416"/>
      <c r="AV236" s="416" t="str">
        <f t="shared" si="253"/>
        <v/>
      </c>
      <c r="AW236" s="417" t="str">
        <f t="shared" si="254"/>
        <v/>
      </c>
      <c r="AX236" s="500"/>
    </row>
    <row r="237" spans="2:50" x14ac:dyDescent="0.2">
      <c r="B237" s="506"/>
      <c r="C237" s="437">
        <v>11</v>
      </c>
      <c r="D237" s="417"/>
      <c r="E237" s="417"/>
      <c r="F237" s="417"/>
      <c r="G237" s="417"/>
      <c r="H237" s="527"/>
      <c r="I237" s="172" t="str">
        <f t="shared" si="255"/>
        <v/>
      </c>
      <c r="J237" s="172" t="str">
        <f t="shared" si="256"/>
        <v/>
      </c>
      <c r="K237" s="420" t="str">
        <f t="shared" si="257"/>
        <v/>
      </c>
      <c r="L237" s="525"/>
      <c r="M237" s="172" t="str">
        <f t="shared" si="240"/>
        <v/>
      </c>
      <c r="N237" s="501"/>
      <c r="O237" s="501"/>
      <c r="P237" s="417"/>
      <c r="Q237" s="416"/>
      <c r="R237" s="416" t="str">
        <f t="shared" si="241"/>
        <v/>
      </c>
      <c r="S237" s="417" t="str">
        <f t="shared" si="242"/>
        <v/>
      </c>
      <c r="T237" s="500"/>
      <c r="U237" s="417"/>
      <c r="V237" s="416"/>
      <c r="W237" s="416" t="str">
        <f t="shared" si="243"/>
        <v/>
      </c>
      <c r="X237" s="417" t="str">
        <f t="shared" si="244"/>
        <v/>
      </c>
      <c r="Y237" s="500"/>
      <c r="Z237" s="417"/>
      <c r="AA237" s="416"/>
      <c r="AB237" s="416" t="str">
        <f t="shared" si="245"/>
        <v/>
      </c>
      <c r="AC237" s="417" t="str">
        <f t="shared" si="246"/>
        <v/>
      </c>
      <c r="AD237" s="500"/>
      <c r="AE237" s="417"/>
      <c r="AF237" s="416"/>
      <c r="AG237" s="416" t="str">
        <f t="shared" si="247"/>
        <v/>
      </c>
      <c r="AH237" s="417" t="str">
        <f t="shared" si="248"/>
        <v/>
      </c>
      <c r="AI237" s="500"/>
      <c r="AJ237" s="417"/>
      <c r="AK237" s="416"/>
      <c r="AL237" s="416" t="str">
        <f t="shared" si="249"/>
        <v/>
      </c>
      <c r="AM237" s="417" t="str">
        <f t="shared" si="250"/>
        <v/>
      </c>
      <c r="AN237" s="500"/>
      <c r="AO237" s="417"/>
      <c r="AP237" s="416"/>
      <c r="AQ237" s="416" t="str">
        <f t="shared" si="251"/>
        <v/>
      </c>
      <c r="AR237" s="417" t="str">
        <f t="shared" si="252"/>
        <v/>
      </c>
      <c r="AS237" s="500"/>
      <c r="AT237" s="417"/>
      <c r="AU237" s="416"/>
      <c r="AV237" s="416" t="str">
        <f t="shared" si="253"/>
        <v/>
      </c>
      <c r="AW237" s="417" t="str">
        <f t="shared" si="254"/>
        <v/>
      </c>
      <c r="AX237" s="500"/>
    </row>
    <row r="238" spans="2:50" x14ac:dyDescent="0.2">
      <c r="B238" s="506"/>
      <c r="C238" s="437">
        <v>12</v>
      </c>
      <c r="D238" s="417"/>
      <c r="E238" s="417"/>
      <c r="F238" s="417"/>
      <c r="G238" s="417"/>
      <c r="H238" s="527"/>
      <c r="I238" s="172" t="str">
        <f t="shared" si="255"/>
        <v/>
      </c>
      <c r="J238" s="172" t="str">
        <f t="shared" si="256"/>
        <v/>
      </c>
      <c r="K238" s="420" t="str">
        <f t="shared" si="257"/>
        <v/>
      </c>
      <c r="L238" s="525"/>
      <c r="M238" s="172" t="str">
        <f t="shared" si="240"/>
        <v/>
      </c>
      <c r="N238" s="501"/>
      <c r="O238" s="501"/>
      <c r="P238" s="417"/>
      <c r="Q238" s="416"/>
      <c r="R238" s="416" t="str">
        <f t="shared" si="241"/>
        <v/>
      </c>
      <c r="S238" s="417" t="str">
        <f t="shared" si="242"/>
        <v/>
      </c>
      <c r="T238" s="500"/>
      <c r="U238" s="417"/>
      <c r="V238" s="416"/>
      <c r="W238" s="416" t="str">
        <f t="shared" si="243"/>
        <v/>
      </c>
      <c r="X238" s="417" t="str">
        <f t="shared" si="244"/>
        <v/>
      </c>
      <c r="Y238" s="500"/>
      <c r="Z238" s="417"/>
      <c r="AA238" s="416"/>
      <c r="AB238" s="416" t="str">
        <f t="shared" si="245"/>
        <v/>
      </c>
      <c r="AC238" s="417" t="str">
        <f t="shared" si="246"/>
        <v/>
      </c>
      <c r="AD238" s="500"/>
      <c r="AE238" s="417"/>
      <c r="AF238" s="416"/>
      <c r="AG238" s="416" t="str">
        <f t="shared" si="247"/>
        <v/>
      </c>
      <c r="AH238" s="417" t="str">
        <f t="shared" si="248"/>
        <v/>
      </c>
      <c r="AI238" s="500"/>
      <c r="AJ238" s="417"/>
      <c r="AK238" s="416"/>
      <c r="AL238" s="416" t="str">
        <f t="shared" si="249"/>
        <v/>
      </c>
      <c r="AM238" s="417" t="str">
        <f t="shared" si="250"/>
        <v/>
      </c>
      <c r="AN238" s="500"/>
      <c r="AO238" s="417"/>
      <c r="AP238" s="416"/>
      <c r="AQ238" s="416" t="str">
        <f t="shared" si="251"/>
        <v/>
      </c>
      <c r="AR238" s="417" t="str">
        <f t="shared" si="252"/>
        <v/>
      </c>
      <c r="AS238" s="500"/>
      <c r="AT238" s="417"/>
      <c r="AU238" s="416"/>
      <c r="AV238" s="416" t="str">
        <f t="shared" si="253"/>
        <v/>
      </c>
      <c r="AW238" s="417" t="str">
        <f t="shared" si="254"/>
        <v/>
      </c>
      <c r="AX238" s="500"/>
    </row>
    <row r="239" spans="2:50" x14ac:dyDescent="0.2">
      <c r="B239" s="506"/>
      <c r="C239" s="437">
        <v>13</v>
      </c>
      <c r="D239" s="417"/>
      <c r="E239" s="417"/>
      <c r="F239" s="417"/>
      <c r="G239" s="417"/>
      <c r="H239" s="527"/>
      <c r="I239" s="172" t="str">
        <f t="shared" si="255"/>
        <v/>
      </c>
      <c r="J239" s="172" t="str">
        <f t="shared" si="256"/>
        <v/>
      </c>
      <c r="K239" s="420" t="str">
        <f t="shared" si="257"/>
        <v/>
      </c>
      <c r="L239" s="525"/>
      <c r="M239" s="172" t="str">
        <f t="shared" si="240"/>
        <v/>
      </c>
      <c r="N239" s="501"/>
      <c r="O239" s="501"/>
      <c r="P239" s="417"/>
      <c r="Q239" s="416"/>
      <c r="R239" s="416" t="str">
        <f t="shared" si="241"/>
        <v/>
      </c>
      <c r="S239" s="417" t="str">
        <f t="shared" si="242"/>
        <v/>
      </c>
      <c r="T239" s="500"/>
      <c r="U239" s="417"/>
      <c r="V239" s="416"/>
      <c r="W239" s="416" t="str">
        <f t="shared" si="243"/>
        <v/>
      </c>
      <c r="X239" s="417" t="str">
        <f t="shared" si="244"/>
        <v/>
      </c>
      <c r="Y239" s="500"/>
      <c r="Z239" s="417"/>
      <c r="AA239" s="416"/>
      <c r="AB239" s="416" t="str">
        <f t="shared" si="245"/>
        <v/>
      </c>
      <c r="AC239" s="417" t="str">
        <f t="shared" si="246"/>
        <v/>
      </c>
      <c r="AD239" s="500"/>
      <c r="AE239" s="417"/>
      <c r="AF239" s="416"/>
      <c r="AG239" s="416" t="str">
        <f t="shared" si="247"/>
        <v/>
      </c>
      <c r="AH239" s="417" t="str">
        <f t="shared" si="248"/>
        <v/>
      </c>
      <c r="AI239" s="500"/>
      <c r="AJ239" s="417"/>
      <c r="AK239" s="416"/>
      <c r="AL239" s="416" t="str">
        <f t="shared" si="249"/>
        <v/>
      </c>
      <c r="AM239" s="417" t="str">
        <f t="shared" si="250"/>
        <v/>
      </c>
      <c r="AN239" s="500"/>
      <c r="AO239" s="417"/>
      <c r="AP239" s="416"/>
      <c r="AQ239" s="416" t="str">
        <f t="shared" si="251"/>
        <v/>
      </c>
      <c r="AR239" s="417" t="str">
        <f t="shared" si="252"/>
        <v/>
      </c>
      <c r="AS239" s="500"/>
      <c r="AT239" s="417"/>
      <c r="AU239" s="416"/>
      <c r="AV239" s="416" t="str">
        <f t="shared" si="253"/>
        <v/>
      </c>
      <c r="AW239" s="417" t="str">
        <f t="shared" si="254"/>
        <v/>
      </c>
      <c r="AX239" s="500"/>
    </row>
    <row r="240" spans="2:50" x14ac:dyDescent="0.2">
      <c r="B240" s="506"/>
      <c r="C240" s="437">
        <v>14</v>
      </c>
      <c r="D240" s="417"/>
      <c r="E240" s="417"/>
      <c r="F240" s="417"/>
      <c r="G240" s="417"/>
      <c r="H240" s="527"/>
      <c r="I240" s="172" t="str">
        <f t="shared" si="255"/>
        <v/>
      </c>
      <c r="J240" s="172" t="str">
        <f t="shared" si="256"/>
        <v/>
      </c>
      <c r="K240" s="420" t="str">
        <f t="shared" si="257"/>
        <v/>
      </c>
      <c r="L240" s="525"/>
      <c r="M240" s="172" t="str">
        <f t="shared" si="240"/>
        <v/>
      </c>
      <c r="N240" s="501"/>
      <c r="O240" s="501"/>
      <c r="P240" s="417"/>
      <c r="Q240" s="416"/>
      <c r="R240" s="416" t="str">
        <f t="shared" si="241"/>
        <v/>
      </c>
      <c r="S240" s="417" t="str">
        <f t="shared" si="242"/>
        <v/>
      </c>
      <c r="T240" s="500"/>
      <c r="U240" s="417"/>
      <c r="V240" s="416"/>
      <c r="W240" s="416" t="str">
        <f t="shared" si="243"/>
        <v/>
      </c>
      <c r="X240" s="417" t="str">
        <f t="shared" si="244"/>
        <v/>
      </c>
      <c r="Y240" s="500"/>
      <c r="Z240" s="417"/>
      <c r="AA240" s="416"/>
      <c r="AB240" s="416" t="str">
        <f t="shared" si="245"/>
        <v/>
      </c>
      <c r="AC240" s="417" t="str">
        <f t="shared" si="246"/>
        <v/>
      </c>
      <c r="AD240" s="500"/>
      <c r="AE240" s="417"/>
      <c r="AF240" s="416"/>
      <c r="AG240" s="416" t="str">
        <f t="shared" si="247"/>
        <v/>
      </c>
      <c r="AH240" s="417" t="str">
        <f t="shared" si="248"/>
        <v/>
      </c>
      <c r="AI240" s="500"/>
      <c r="AJ240" s="417"/>
      <c r="AK240" s="416"/>
      <c r="AL240" s="416" t="str">
        <f t="shared" si="249"/>
        <v/>
      </c>
      <c r="AM240" s="417" t="str">
        <f t="shared" si="250"/>
        <v/>
      </c>
      <c r="AN240" s="500"/>
      <c r="AO240" s="417"/>
      <c r="AP240" s="416"/>
      <c r="AQ240" s="416" t="str">
        <f t="shared" si="251"/>
        <v/>
      </c>
      <c r="AR240" s="417" t="str">
        <f t="shared" si="252"/>
        <v/>
      </c>
      <c r="AS240" s="500"/>
      <c r="AT240" s="417"/>
      <c r="AU240" s="416"/>
      <c r="AV240" s="416" t="str">
        <f t="shared" si="253"/>
        <v/>
      </c>
      <c r="AW240" s="417" t="str">
        <f t="shared" si="254"/>
        <v/>
      </c>
      <c r="AX240" s="500"/>
    </row>
    <row r="241" spans="2:50" x14ac:dyDescent="0.2">
      <c r="B241" s="506"/>
      <c r="C241" s="437">
        <v>15</v>
      </c>
      <c r="D241" s="417"/>
      <c r="E241" s="417"/>
      <c r="F241" s="417"/>
      <c r="G241" s="417"/>
      <c r="H241" s="528"/>
      <c r="I241" s="172" t="str">
        <f t="shared" si="255"/>
        <v/>
      </c>
      <c r="J241" s="172" t="str">
        <f t="shared" si="256"/>
        <v/>
      </c>
      <c r="K241" s="420" t="str">
        <f t="shared" si="257"/>
        <v/>
      </c>
      <c r="L241" s="525"/>
      <c r="M241" s="172" t="str">
        <f t="shared" si="240"/>
        <v/>
      </c>
      <c r="N241" s="501"/>
      <c r="O241" s="501"/>
      <c r="P241" s="417"/>
      <c r="Q241" s="416"/>
      <c r="R241" s="416" t="str">
        <f t="shared" si="241"/>
        <v/>
      </c>
      <c r="S241" s="417" t="str">
        <f t="shared" si="242"/>
        <v/>
      </c>
      <c r="T241" s="500"/>
      <c r="U241" s="417"/>
      <c r="V241" s="416"/>
      <c r="W241" s="416" t="str">
        <f t="shared" si="243"/>
        <v/>
      </c>
      <c r="X241" s="417" t="str">
        <f t="shared" si="244"/>
        <v/>
      </c>
      <c r="Y241" s="500"/>
      <c r="Z241" s="417"/>
      <c r="AA241" s="416"/>
      <c r="AB241" s="416" t="str">
        <f t="shared" si="245"/>
        <v/>
      </c>
      <c r="AC241" s="417" t="str">
        <f t="shared" si="246"/>
        <v/>
      </c>
      <c r="AD241" s="500"/>
      <c r="AE241" s="417"/>
      <c r="AF241" s="416"/>
      <c r="AG241" s="416" t="str">
        <f t="shared" si="247"/>
        <v/>
      </c>
      <c r="AH241" s="417" t="str">
        <f t="shared" si="248"/>
        <v/>
      </c>
      <c r="AI241" s="500"/>
      <c r="AJ241" s="417"/>
      <c r="AK241" s="416"/>
      <c r="AL241" s="416" t="str">
        <f t="shared" si="249"/>
        <v/>
      </c>
      <c r="AM241" s="417" t="str">
        <f t="shared" si="250"/>
        <v/>
      </c>
      <c r="AN241" s="500"/>
      <c r="AO241" s="417"/>
      <c r="AP241" s="416"/>
      <c r="AQ241" s="416" t="str">
        <f t="shared" si="251"/>
        <v/>
      </c>
      <c r="AR241" s="417" t="str">
        <f t="shared" si="252"/>
        <v/>
      </c>
      <c r="AS241" s="500"/>
      <c r="AT241" s="417"/>
      <c r="AU241" s="416"/>
      <c r="AV241" s="416" t="str">
        <f t="shared" si="253"/>
        <v/>
      </c>
      <c r="AW241" s="417" t="str">
        <f t="shared" si="254"/>
        <v/>
      </c>
      <c r="AX241" s="500"/>
    </row>
    <row r="242" spans="2:50" ht="15.75" x14ac:dyDescent="0.2">
      <c r="B242" s="510" t="s">
        <v>169</v>
      </c>
      <c r="C242" s="511"/>
      <c r="D242" s="511"/>
      <c r="E242" s="511"/>
      <c r="F242" s="511"/>
      <c r="G242" s="511"/>
      <c r="H242" s="512"/>
      <c r="I242" s="207"/>
      <c r="J242" s="207"/>
      <c r="K242" s="207"/>
      <c r="L242" s="207"/>
      <c r="M242" s="207"/>
      <c r="N242" s="501" t="s">
        <v>161</v>
      </c>
      <c r="O242" s="514" t="s">
        <v>106</v>
      </c>
      <c r="P242" s="516">
        <f>AT222+1</f>
        <v>45951</v>
      </c>
      <c r="Q242" s="506"/>
      <c r="R242" s="506"/>
      <c r="S242" s="506"/>
      <c r="T242" s="506"/>
      <c r="U242" s="516">
        <f>P242+1</f>
        <v>45952</v>
      </c>
      <c r="V242" s="506"/>
      <c r="W242" s="506"/>
      <c r="X242" s="506"/>
      <c r="Y242" s="506"/>
      <c r="Z242" s="516">
        <f>U242+1</f>
        <v>45953</v>
      </c>
      <c r="AA242" s="506"/>
      <c r="AB242" s="506"/>
      <c r="AC242" s="506"/>
      <c r="AD242" s="506"/>
      <c r="AE242" s="516">
        <f>Z242+1</f>
        <v>45954</v>
      </c>
      <c r="AF242" s="506"/>
      <c r="AG242" s="506"/>
      <c r="AH242" s="506"/>
      <c r="AI242" s="506"/>
      <c r="AJ242" s="516">
        <f>AE242+1</f>
        <v>45955</v>
      </c>
      <c r="AK242" s="506"/>
      <c r="AL242" s="506"/>
      <c r="AM242" s="506"/>
      <c r="AN242" s="506"/>
      <c r="AO242" s="516">
        <f>AJ242+1</f>
        <v>45956</v>
      </c>
      <c r="AP242" s="506"/>
      <c r="AQ242" s="506"/>
      <c r="AR242" s="506"/>
      <c r="AS242" s="506"/>
      <c r="AT242" s="516">
        <f>AO242+1</f>
        <v>45957</v>
      </c>
      <c r="AU242" s="506"/>
      <c r="AV242" s="506"/>
      <c r="AW242" s="506"/>
      <c r="AX242" s="506"/>
    </row>
    <row r="243" spans="2:50" ht="15.75" x14ac:dyDescent="0.2">
      <c r="B243" s="513"/>
      <c r="C243" s="513"/>
      <c r="D243" s="513"/>
      <c r="E243" s="513"/>
      <c r="F243" s="513"/>
      <c r="G243" s="513"/>
      <c r="H243" s="513"/>
      <c r="I243" s="207"/>
      <c r="J243" s="207"/>
      <c r="K243" s="207"/>
      <c r="L243" s="207"/>
      <c r="M243" s="207"/>
      <c r="N243" s="501"/>
      <c r="O243" s="515"/>
      <c r="P243" s="516" t="s">
        <v>120</v>
      </c>
      <c r="Q243" s="506"/>
      <c r="R243" s="506"/>
      <c r="S243" s="506"/>
      <c r="T243" s="506"/>
      <c r="U243" s="516" t="s">
        <v>114</v>
      </c>
      <c r="V243" s="506"/>
      <c r="W243" s="506"/>
      <c r="X243" s="506"/>
      <c r="Y243" s="506"/>
      <c r="Z243" s="516" t="s">
        <v>115</v>
      </c>
      <c r="AA243" s="506"/>
      <c r="AB243" s="506"/>
      <c r="AC243" s="506"/>
      <c r="AD243" s="506"/>
      <c r="AE243" s="516" t="s">
        <v>116</v>
      </c>
      <c r="AF243" s="506"/>
      <c r="AG243" s="506"/>
      <c r="AH243" s="506"/>
      <c r="AI243" s="506"/>
      <c r="AJ243" s="516" t="s">
        <v>117</v>
      </c>
      <c r="AK243" s="506"/>
      <c r="AL243" s="506"/>
      <c r="AM243" s="506"/>
      <c r="AN243" s="506"/>
      <c r="AO243" s="516" t="s">
        <v>118</v>
      </c>
      <c r="AP243" s="506"/>
      <c r="AQ243" s="506"/>
      <c r="AR243" s="506"/>
      <c r="AS243" s="506"/>
      <c r="AT243" s="516" t="s">
        <v>119</v>
      </c>
      <c r="AU243" s="506"/>
      <c r="AV243" s="506"/>
      <c r="AW243" s="506"/>
      <c r="AX243" s="506"/>
    </row>
    <row r="244" spans="2:50" x14ac:dyDescent="0.2">
      <c r="B244" s="501" t="s">
        <v>157</v>
      </c>
      <c r="C244" s="501" t="s">
        <v>149</v>
      </c>
      <c r="D244" s="501"/>
      <c r="E244" s="501" t="s">
        <v>151</v>
      </c>
      <c r="F244" s="501"/>
      <c r="G244" s="501"/>
      <c r="H244" s="502" t="s">
        <v>158</v>
      </c>
      <c r="I244" s="505" t="s">
        <v>227</v>
      </c>
      <c r="J244" s="505"/>
      <c r="K244" s="505"/>
      <c r="L244" s="505" t="s">
        <v>158</v>
      </c>
      <c r="M244" s="505" t="s">
        <v>170</v>
      </c>
      <c r="N244" s="501"/>
      <c r="O244" s="501" t="s">
        <v>160</v>
      </c>
      <c r="P244" s="497" t="s">
        <v>154</v>
      </c>
      <c r="Q244" s="498"/>
      <c r="R244" s="498"/>
      <c r="S244" s="499"/>
      <c r="T244" s="501" t="s">
        <v>158</v>
      </c>
      <c r="U244" s="497" t="s">
        <v>154</v>
      </c>
      <c r="V244" s="498"/>
      <c r="W244" s="498"/>
      <c r="X244" s="499"/>
      <c r="Y244" s="501" t="s">
        <v>158</v>
      </c>
      <c r="Z244" s="497" t="s">
        <v>154</v>
      </c>
      <c r="AA244" s="498"/>
      <c r="AB244" s="498"/>
      <c r="AC244" s="499"/>
      <c r="AD244" s="501" t="s">
        <v>158</v>
      </c>
      <c r="AE244" s="497" t="s">
        <v>154</v>
      </c>
      <c r="AF244" s="498"/>
      <c r="AG244" s="498"/>
      <c r="AH244" s="499"/>
      <c r="AI244" s="501" t="s">
        <v>158</v>
      </c>
      <c r="AJ244" s="497" t="s">
        <v>154</v>
      </c>
      <c r="AK244" s="498"/>
      <c r="AL244" s="498"/>
      <c r="AM244" s="499"/>
      <c r="AN244" s="501" t="s">
        <v>158</v>
      </c>
      <c r="AO244" s="497" t="s">
        <v>154</v>
      </c>
      <c r="AP244" s="498"/>
      <c r="AQ244" s="498"/>
      <c r="AR244" s="499"/>
      <c r="AS244" s="501" t="s">
        <v>158</v>
      </c>
      <c r="AT244" s="497" t="s">
        <v>154</v>
      </c>
      <c r="AU244" s="498"/>
      <c r="AV244" s="498"/>
      <c r="AW244" s="499"/>
      <c r="AX244" s="501" t="s">
        <v>158</v>
      </c>
    </row>
    <row r="245" spans="2:50" x14ac:dyDescent="0.2">
      <c r="B245" s="501"/>
      <c r="C245" s="501"/>
      <c r="D245" s="501"/>
      <c r="E245" s="501" t="s">
        <v>150</v>
      </c>
      <c r="F245" s="501"/>
      <c r="G245" s="501"/>
      <c r="H245" s="503"/>
      <c r="I245" s="505" t="s">
        <v>150</v>
      </c>
      <c r="J245" s="505"/>
      <c r="K245" s="505"/>
      <c r="L245" s="505"/>
      <c r="M245" s="505"/>
      <c r="N245" s="501"/>
      <c r="O245" s="501"/>
      <c r="P245" s="497" t="s">
        <v>155</v>
      </c>
      <c r="Q245" s="498"/>
      <c r="R245" s="498"/>
      <c r="S245" s="499"/>
      <c r="T245" s="501"/>
      <c r="U245" s="497" t="s">
        <v>155</v>
      </c>
      <c r="V245" s="498"/>
      <c r="W245" s="498"/>
      <c r="X245" s="499"/>
      <c r="Y245" s="501"/>
      <c r="Z245" s="497" t="s">
        <v>155</v>
      </c>
      <c r="AA245" s="498"/>
      <c r="AB245" s="498"/>
      <c r="AC245" s="499"/>
      <c r="AD245" s="501"/>
      <c r="AE245" s="497" t="s">
        <v>155</v>
      </c>
      <c r="AF245" s="498"/>
      <c r="AG245" s="498"/>
      <c r="AH245" s="499"/>
      <c r="AI245" s="501"/>
      <c r="AJ245" s="497" t="s">
        <v>155</v>
      </c>
      <c r="AK245" s="498"/>
      <c r="AL245" s="498"/>
      <c r="AM245" s="499"/>
      <c r="AN245" s="501"/>
      <c r="AO245" s="497" t="s">
        <v>155</v>
      </c>
      <c r="AP245" s="498"/>
      <c r="AQ245" s="498"/>
      <c r="AR245" s="499"/>
      <c r="AS245" s="501"/>
      <c r="AT245" s="497" t="s">
        <v>155</v>
      </c>
      <c r="AU245" s="498"/>
      <c r="AV245" s="498"/>
      <c r="AW245" s="499"/>
      <c r="AX245" s="501"/>
    </row>
    <row r="246" spans="2:50" x14ac:dyDescent="0.2">
      <c r="B246" s="501"/>
      <c r="C246" s="501"/>
      <c r="D246" s="501"/>
      <c r="E246" s="418" t="s">
        <v>152</v>
      </c>
      <c r="F246" s="418" t="s">
        <v>153</v>
      </c>
      <c r="G246" s="418" t="s">
        <v>156</v>
      </c>
      <c r="H246" s="504"/>
      <c r="I246" s="419" t="s">
        <v>152</v>
      </c>
      <c r="J246" s="419" t="s">
        <v>153</v>
      </c>
      <c r="K246" s="419" t="s">
        <v>156</v>
      </c>
      <c r="L246" s="505"/>
      <c r="M246" s="505"/>
      <c r="N246" s="501"/>
      <c r="O246" s="501"/>
      <c r="P246" s="418" t="s">
        <v>152</v>
      </c>
      <c r="Q246" s="418" t="s">
        <v>153</v>
      </c>
      <c r="R246" s="418" t="s">
        <v>156</v>
      </c>
      <c r="S246" s="418" t="s">
        <v>170</v>
      </c>
      <c r="T246" s="501"/>
      <c r="U246" s="418" t="s">
        <v>152</v>
      </c>
      <c r="V246" s="418" t="s">
        <v>153</v>
      </c>
      <c r="W246" s="418" t="s">
        <v>156</v>
      </c>
      <c r="X246" s="418" t="s">
        <v>170</v>
      </c>
      <c r="Y246" s="501"/>
      <c r="Z246" s="418" t="s">
        <v>152</v>
      </c>
      <c r="AA246" s="418" t="s">
        <v>153</v>
      </c>
      <c r="AB246" s="418" t="s">
        <v>156</v>
      </c>
      <c r="AC246" s="418" t="s">
        <v>170</v>
      </c>
      <c r="AD246" s="501"/>
      <c r="AE246" s="418" t="s">
        <v>152</v>
      </c>
      <c r="AF246" s="418" t="s">
        <v>153</v>
      </c>
      <c r="AG246" s="418" t="s">
        <v>156</v>
      </c>
      <c r="AH246" s="418" t="s">
        <v>170</v>
      </c>
      <c r="AI246" s="501"/>
      <c r="AJ246" s="418" t="s">
        <v>152</v>
      </c>
      <c r="AK246" s="418" t="s">
        <v>153</v>
      </c>
      <c r="AL246" s="418" t="s">
        <v>156</v>
      </c>
      <c r="AM246" s="418" t="s">
        <v>170</v>
      </c>
      <c r="AN246" s="501"/>
      <c r="AO246" s="418" t="s">
        <v>152</v>
      </c>
      <c r="AP246" s="418" t="s">
        <v>153</v>
      </c>
      <c r="AQ246" s="418" t="s">
        <v>156</v>
      </c>
      <c r="AR246" s="418" t="s">
        <v>170</v>
      </c>
      <c r="AS246" s="501"/>
      <c r="AT246" s="418" t="s">
        <v>152</v>
      </c>
      <c r="AU246" s="418" t="s">
        <v>153</v>
      </c>
      <c r="AV246" s="418" t="s">
        <v>156</v>
      </c>
      <c r="AW246" s="418" t="s">
        <v>170</v>
      </c>
      <c r="AX246" s="501"/>
    </row>
    <row r="247" spans="2:50" x14ac:dyDescent="0.2">
      <c r="B247" s="506" t="s">
        <v>141</v>
      </c>
      <c r="C247" s="437">
        <v>1</v>
      </c>
      <c r="D247" s="417"/>
      <c r="E247" s="417"/>
      <c r="F247" s="417"/>
      <c r="G247" s="416" t="e">
        <f t="shared" ref="G247:G248" si="258">F247/E247</f>
        <v>#DIV/0!</v>
      </c>
      <c r="H247" s="526" t="e">
        <f>AVERAGE(G247:G261)</f>
        <v>#DIV/0!</v>
      </c>
      <c r="I247" s="172" t="str">
        <f t="shared" ref="I247:I249" si="259">IFERROR(AVERAGE(P247,U247,Z247,AE247,AJ247,AO247,AT247),"")</f>
        <v/>
      </c>
      <c r="J247" s="172" t="str">
        <f t="shared" ref="J247:J249" si="260">IFERROR(AVERAGE(Q247,V247,AA247,AF247,AK247,AP247,AU247),"")</f>
        <v/>
      </c>
      <c r="K247" s="420" t="str">
        <f t="shared" ref="K247:K249" si="261">IFERROR(AVERAGE(R247,W247,AB247,AG247,AL247,AQ247,AV247),"")</f>
        <v/>
      </c>
      <c r="L247" s="525" t="str">
        <f>IFERROR(AVERAGE(K247:K261),"-")</f>
        <v>-</v>
      </c>
      <c r="M247" s="172" t="str">
        <f>IFERROR(RANK(K247, K$247:K$261),"")</f>
        <v/>
      </c>
      <c r="N247" s="501"/>
      <c r="O247" s="501"/>
      <c r="P247" s="417"/>
      <c r="Q247" s="416"/>
      <c r="R247" s="416" t="str">
        <f>IFERROR(Q247/P247,"")</f>
        <v/>
      </c>
      <c r="S247" s="417" t="str">
        <f>IFERROR(RANK(R247, R$247:R$261),"")</f>
        <v/>
      </c>
      <c r="T247" s="500" t="e">
        <f>AVERAGE(R247:R261)</f>
        <v>#DIV/0!</v>
      </c>
      <c r="U247" s="417"/>
      <c r="V247" s="416"/>
      <c r="W247" s="416" t="str">
        <f>IFERROR(V247/U247,"")</f>
        <v/>
      </c>
      <c r="X247" s="417" t="str">
        <f>IFERROR(RANK(W247, W$247:W$261),"")</f>
        <v/>
      </c>
      <c r="Y247" s="500" t="e">
        <f>AVERAGE(W247:W261)</f>
        <v>#DIV/0!</v>
      </c>
      <c r="Z247" s="417"/>
      <c r="AA247" s="416"/>
      <c r="AB247" s="416" t="str">
        <f>IFERROR(AA247/Z247,"")</f>
        <v/>
      </c>
      <c r="AC247" s="417" t="str">
        <f>IFERROR(RANK(AB247, AB$247:AB$261),"")</f>
        <v/>
      </c>
      <c r="AD247" s="500" t="e">
        <f>AVERAGE(AB247:AB261)</f>
        <v>#DIV/0!</v>
      </c>
      <c r="AE247" s="417"/>
      <c r="AF247" s="416"/>
      <c r="AG247" s="416" t="str">
        <f>IFERROR(AF247/AE247,"")</f>
        <v/>
      </c>
      <c r="AH247" s="417" t="str">
        <f>IFERROR(RANK(AG247, AG$247:AG$261),"")</f>
        <v/>
      </c>
      <c r="AI247" s="500" t="e">
        <f>AVERAGE(AG247:AG261)</f>
        <v>#DIV/0!</v>
      </c>
      <c r="AJ247" s="417"/>
      <c r="AK247" s="416"/>
      <c r="AL247" s="416" t="str">
        <f>IFERROR(AK247/AJ247,"")</f>
        <v/>
      </c>
      <c r="AM247" s="417" t="str">
        <f>IFERROR(RANK(AL247, AL$247:AL$261),"")</f>
        <v/>
      </c>
      <c r="AN247" s="500" t="e">
        <f>AVERAGE(AL247:AL261)</f>
        <v>#DIV/0!</v>
      </c>
      <c r="AO247" s="417"/>
      <c r="AP247" s="416"/>
      <c r="AQ247" s="416" t="str">
        <f>IFERROR(AP247/AO247,"")</f>
        <v/>
      </c>
      <c r="AR247" s="417" t="str">
        <f>IFERROR(RANK(AQ247, AQ$247:AQ$261),"")</f>
        <v/>
      </c>
      <c r="AS247" s="500" t="e">
        <f>AVERAGE(AQ247:AQ261)</f>
        <v>#DIV/0!</v>
      </c>
      <c r="AT247" s="417"/>
      <c r="AU247" s="416"/>
      <c r="AV247" s="416" t="str">
        <f>IFERROR(AU247/AT247,"")</f>
        <v/>
      </c>
      <c r="AW247" s="417" t="str">
        <f>IFERROR(RANK(AV247, AV$247:AV$261),"")</f>
        <v/>
      </c>
      <c r="AX247" s="500" t="e">
        <f>AVERAGE(AV247:AV261)</f>
        <v>#DIV/0!</v>
      </c>
    </row>
    <row r="248" spans="2:50" x14ac:dyDescent="0.2">
      <c r="B248" s="506"/>
      <c r="C248" s="437">
        <v>2</v>
      </c>
      <c r="D248" s="417"/>
      <c r="E248" s="417"/>
      <c r="F248" s="417"/>
      <c r="G248" s="416" t="e">
        <f t="shared" si="258"/>
        <v>#DIV/0!</v>
      </c>
      <c r="H248" s="527"/>
      <c r="I248" s="172" t="str">
        <f t="shared" si="259"/>
        <v/>
      </c>
      <c r="J248" s="172" t="str">
        <f t="shared" si="260"/>
        <v/>
      </c>
      <c r="K248" s="420" t="str">
        <f t="shared" si="261"/>
        <v/>
      </c>
      <c r="L248" s="525"/>
      <c r="M248" s="172" t="str">
        <f t="shared" ref="M248:M261" si="262">IFERROR(RANK(K248, K$247:K$261),"")</f>
        <v/>
      </c>
      <c r="N248" s="501"/>
      <c r="O248" s="501"/>
      <c r="P248" s="417"/>
      <c r="Q248" s="416"/>
      <c r="R248" s="416" t="str">
        <f t="shared" ref="R248:R261" si="263">IFERROR(Q248/P248,"")</f>
        <v/>
      </c>
      <c r="S248" s="417" t="str">
        <f t="shared" ref="S248:S261" si="264">IFERROR(RANK(R248, R$247:R$261),"")</f>
        <v/>
      </c>
      <c r="T248" s="500"/>
      <c r="U248" s="417"/>
      <c r="V248" s="416"/>
      <c r="W248" s="416" t="str">
        <f t="shared" ref="W248:W261" si="265">IFERROR(V248/U248,"")</f>
        <v/>
      </c>
      <c r="X248" s="417" t="str">
        <f t="shared" ref="X248:X261" si="266">IFERROR(RANK(W248, W$247:W$261),"")</f>
        <v/>
      </c>
      <c r="Y248" s="500"/>
      <c r="Z248" s="417"/>
      <c r="AA248" s="416"/>
      <c r="AB248" s="416" t="str">
        <f t="shared" ref="AB248:AB261" si="267">IFERROR(AA248/Z248,"")</f>
        <v/>
      </c>
      <c r="AC248" s="417" t="str">
        <f t="shared" ref="AC248:AC261" si="268">IFERROR(RANK(AB248, AB$247:AB$261),"")</f>
        <v/>
      </c>
      <c r="AD248" s="500"/>
      <c r="AE248" s="417"/>
      <c r="AF248" s="416"/>
      <c r="AG248" s="416" t="str">
        <f t="shared" ref="AG248:AG261" si="269">IFERROR(AF248/AE248,"")</f>
        <v/>
      </c>
      <c r="AH248" s="417" t="str">
        <f t="shared" ref="AH248:AH261" si="270">IFERROR(RANK(AG248, AG$247:AG$261),"")</f>
        <v/>
      </c>
      <c r="AI248" s="500"/>
      <c r="AJ248" s="417"/>
      <c r="AK248" s="416"/>
      <c r="AL248" s="416" t="str">
        <f t="shared" ref="AL248:AL261" si="271">IFERROR(AK248/AJ248,"")</f>
        <v/>
      </c>
      <c r="AM248" s="417" t="str">
        <f t="shared" ref="AM248:AM261" si="272">IFERROR(RANK(AL248, AL$247:AL$261),"")</f>
        <v/>
      </c>
      <c r="AN248" s="500"/>
      <c r="AO248" s="417"/>
      <c r="AP248" s="416"/>
      <c r="AQ248" s="416" t="str">
        <f t="shared" ref="AQ248:AQ261" si="273">IFERROR(AP248/AO248,"")</f>
        <v/>
      </c>
      <c r="AR248" s="417" t="str">
        <f t="shared" ref="AR248:AR261" si="274">IFERROR(RANK(AQ248, AQ$247:AQ$261),"")</f>
        <v/>
      </c>
      <c r="AS248" s="500"/>
      <c r="AT248" s="417"/>
      <c r="AU248" s="416"/>
      <c r="AV248" s="416" t="str">
        <f t="shared" ref="AV248:AV261" si="275">IFERROR(AU248/AT248,"")</f>
        <v/>
      </c>
      <c r="AW248" s="417" t="str">
        <f t="shared" ref="AW248:AW261" si="276">IFERROR(RANK(AV248, AV$247:AV$261),"")</f>
        <v/>
      </c>
      <c r="AX248" s="500"/>
    </row>
    <row r="249" spans="2:50" x14ac:dyDescent="0.2">
      <c r="B249" s="506"/>
      <c r="C249" s="437">
        <v>3</v>
      </c>
      <c r="D249" s="417"/>
      <c r="E249" s="417"/>
      <c r="F249" s="417"/>
      <c r="G249" s="417"/>
      <c r="H249" s="527"/>
      <c r="I249" s="172" t="str">
        <f t="shared" si="259"/>
        <v/>
      </c>
      <c r="J249" s="172" t="str">
        <f t="shared" si="260"/>
        <v/>
      </c>
      <c r="K249" s="420" t="str">
        <f t="shared" si="261"/>
        <v/>
      </c>
      <c r="L249" s="525"/>
      <c r="M249" s="172" t="str">
        <f t="shared" si="262"/>
        <v/>
      </c>
      <c r="N249" s="501"/>
      <c r="O249" s="501"/>
      <c r="P249" s="417"/>
      <c r="Q249" s="416"/>
      <c r="R249" s="416" t="str">
        <f t="shared" si="263"/>
        <v/>
      </c>
      <c r="S249" s="417" t="str">
        <f t="shared" si="264"/>
        <v/>
      </c>
      <c r="T249" s="500"/>
      <c r="U249" s="417"/>
      <c r="V249" s="416"/>
      <c r="W249" s="416" t="str">
        <f t="shared" si="265"/>
        <v/>
      </c>
      <c r="X249" s="417" t="str">
        <f t="shared" si="266"/>
        <v/>
      </c>
      <c r="Y249" s="500"/>
      <c r="Z249" s="417"/>
      <c r="AA249" s="416"/>
      <c r="AB249" s="416" t="str">
        <f t="shared" si="267"/>
        <v/>
      </c>
      <c r="AC249" s="417" t="str">
        <f t="shared" si="268"/>
        <v/>
      </c>
      <c r="AD249" s="500"/>
      <c r="AE249" s="417"/>
      <c r="AF249" s="416"/>
      <c r="AG249" s="416" t="str">
        <f t="shared" si="269"/>
        <v/>
      </c>
      <c r="AH249" s="417" t="str">
        <f t="shared" si="270"/>
        <v/>
      </c>
      <c r="AI249" s="500"/>
      <c r="AJ249" s="417"/>
      <c r="AK249" s="416"/>
      <c r="AL249" s="416" t="str">
        <f t="shared" si="271"/>
        <v/>
      </c>
      <c r="AM249" s="417" t="str">
        <f t="shared" si="272"/>
        <v/>
      </c>
      <c r="AN249" s="500"/>
      <c r="AO249" s="417"/>
      <c r="AP249" s="416"/>
      <c r="AQ249" s="416" t="str">
        <f t="shared" si="273"/>
        <v/>
      </c>
      <c r="AR249" s="417" t="str">
        <f t="shared" si="274"/>
        <v/>
      </c>
      <c r="AS249" s="500"/>
      <c r="AT249" s="417"/>
      <c r="AU249" s="416"/>
      <c r="AV249" s="416" t="str">
        <f t="shared" si="275"/>
        <v/>
      </c>
      <c r="AW249" s="417" t="str">
        <f t="shared" si="276"/>
        <v/>
      </c>
      <c r="AX249" s="500"/>
    </row>
    <row r="250" spans="2:50" x14ac:dyDescent="0.2">
      <c r="B250" s="506"/>
      <c r="C250" s="437">
        <v>4</v>
      </c>
      <c r="D250" s="417"/>
      <c r="E250" s="417"/>
      <c r="F250" s="417"/>
      <c r="G250" s="417"/>
      <c r="H250" s="527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20" t="str">
        <f>IFERROR(AVERAGE(R250,W250,AB250,AG250,AL250,AQ250,AV250),"")</f>
        <v/>
      </c>
      <c r="L250" s="525"/>
      <c r="M250" s="172" t="str">
        <f t="shared" si="262"/>
        <v/>
      </c>
      <c r="N250" s="501"/>
      <c r="O250" s="501"/>
      <c r="P250" s="417"/>
      <c r="Q250" s="416"/>
      <c r="R250" s="416" t="str">
        <f t="shared" si="263"/>
        <v/>
      </c>
      <c r="S250" s="417" t="str">
        <f t="shared" si="264"/>
        <v/>
      </c>
      <c r="T250" s="500"/>
      <c r="U250" s="417"/>
      <c r="V250" s="416"/>
      <c r="W250" s="416" t="str">
        <f t="shared" si="265"/>
        <v/>
      </c>
      <c r="X250" s="417" t="str">
        <f t="shared" si="266"/>
        <v/>
      </c>
      <c r="Y250" s="500"/>
      <c r="Z250" s="417"/>
      <c r="AA250" s="416"/>
      <c r="AB250" s="416" t="str">
        <f t="shared" si="267"/>
        <v/>
      </c>
      <c r="AC250" s="417" t="str">
        <f t="shared" si="268"/>
        <v/>
      </c>
      <c r="AD250" s="500"/>
      <c r="AE250" s="417"/>
      <c r="AF250" s="416"/>
      <c r="AG250" s="416" t="str">
        <f t="shared" si="269"/>
        <v/>
      </c>
      <c r="AH250" s="417" t="str">
        <f t="shared" si="270"/>
        <v/>
      </c>
      <c r="AI250" s="500"/>
      <c r="AJ250" s="417"/>
      <c r="AK250" s="416"/>
      <c r="AL250" s="416" t="str">
        <f t="shared" si="271"/>
        <v/>
      </c>
      <c r="AM250" s="417" t="str">
        <f t="shared" si="272"/>
        <v/>
      </c>
      <c r="AN250" s="500"/>
      <c r="AO250" s="417"/>
      <c r="AP250" s="416"/>
      <c r="AQ250" s="416" t="str">
        <f t="shared" si="273"/>
        <v/>
      </c>
      <c r="AR250" s="417" t="str">
        <f t="shared" si="274"/>
        <v/>
      </c>
      <c r="AS250" s="500"/>
      <c r="AT250" s="417"/>
      <c r="AU250" s="416"/>
      <c r="AV250" s="416" t="str">
        <f t="shared" si="275"/>
        <v/>
      </c>
      <c r="AW250" s="417" t="str">
        <f t="shared" si="276"/>
        <v/>
      </c>
      <c r="AX250" s="500"/>
    </row>
    <row r="251" spans="2:50" x14ac:dyDescent="0.2">
      <c r="B251" s="506"/>
      <c r="C251" s="437">
        <v>5</v>
      </c>
      <c r="D251" s="417"/>
      <c r="E251" s="417"/>
      <c r="F251" s="417"/>
      <c r="G251" s="417"/>
      <c r="H251" s="527"/>
      <c r="I251" s="172" t="str">
        <f t="shared" ref="I251:I261" si="277">IFERROR(AVERAGE(P251,U251,Z251,AE251,AJ251,AO251,AT251),"")</f>
        <v/>
      </c>
      <c r="J251" s="172" t="str">
        <f t="shared" ref="J251:J261" si="278">IFERROR(AVERAGE(Q251,V251,AA251,AF251,AK251,AP251,AU251),"")</f>
        <v/>
      </c>
      <c r="K251" s="420" t="str">
        <f t="shared" ref="K251:K261" si="279">IFERROR(AVERAGE(R251,W251,AB251,AG251,AL251,AQ251,AV251),"")</f>
        <v/>
      </c>
      <c r="L251" s="525"/>
      <c r="M251" s="172" t="str">
        <f t="shared" si="262"/>
        <v/>
      </c>
      <c r="N251" s="501"/>
      <c r="O251" s="501"/>
      <c r="P251" s="417"/>
      <c r="Q251" s="416"/>
      <c r="R251" s="416" t="str">
        <f t="shared" si="263"/>
        <v/>
      </c>
      <c r="S251" s="417" t="str">
        <f t="shared" si="264"/>
        <v/>
      </c>
      <c r="T251" s="500"/>
      <c r="U251" s="417"/>
      <c r="V251" s="416"/>
      <c r="W251" s="416" t="str">
        <f t="shared" si="265"/>
        <v/>
      </c>
      <c r="X251" s="417" t="str">
        <f t="shared" si="266"/>
        <v/>
      </c>
      <c r="Y251" s="500"/>
      <c r="Z251" s="417"/>
      <c r="AA251" s="416"/>
      <c r="AB251" s="416" t="str">
        <f t="shared" si="267"/>
        <v/>
      </c>
      <c r="AC251" s="417" t="str">
        <f t="shared" si="268"/>
        <v/>
      </c>
      <c r="AD251" s="500"/>
      <c r="AE251" s="417"/>
      <c r="AF251" s="416"/>
      <c r="AG251" s="416" t="str">
        <f t="shared" si="269"/>
        <v/>
      </c>
      <c r="AH251" s="417" t="str">
        <f t="shared" si="270"/>
        <v/>
      </c>
      <c r="AI251" s="500"/>
      <c r="AJ251" s="417"/>
      <c r="AK251" s="416"/>
      <c r="AL251" s="416" t="str">
        <f t="shared" si="271"/>
        <v/>
      </c>
      <c r="AM251" s="417" t="str">
        <f t="shared" si="272"/>
        <v/>
      </c>
      <c r="AN251" s="500"/>
      <c r="AO251" s="417"/>
      <c r="AP251" s="416"/>
      <c r="AQ251" s="416" t="str">
        <f t="shared" si="273"/>
        <v/>
      </c>
      <c r="AR251" s="417" t="str">
        <f t="shared" si="274"/>
        <v/>
      </c>
      <c r="AS251" s="500"/>
      <c r="AT251" s="417"/>
      <c r="AU251" s="416"/>
      <c r="AV251" s="416" t="str">
        <f t="shared" si="275"/>
        <v/>
      </c>
      <c r="AW251" s="417" t="str">
        <f t="shared" si="276"/>
        <v/>
      </c>
      <c r="AX251" s="500"/>
    </row>
    <row r="252" spans="2:50" x14ac:dyDescent="0.2">
      <c r="B252" s="506"/>
      <c r="C252" s="437">
        <v>6</v>
      </c>
      <c r="D252" s="417"/>
      <c r="E252" s="417"/>
      <c r="F252" s="417"/>
      <c r="G252" s="417"/>
      <c r="H252" s="527"/>
      <c r="I252" s="172" t="str">
        <f t="shared" si="277"/>
        <v/>
      </c>
      <c r="J252" s="172" t="str">
        <f t="shared" si="278"/>
        <v/>
      </c>
      <c r="K252" s="420" t="str">
        <f t="shared" si="279"/>
        <v/>
      </c>
      <c r="L252" s="525"/>
      <c r="M252" s="172" t="str">
        <f t="shared" si="262"/>
        <v/>
      </c>
      <c r="N252" s="501"/>
      <c r="O252" s="501"/>
      <c r="P252" s="417"/>
      <c r="Q252" s="416"/>
      <c r="R252" s="416" t="str">
        <f t="shared" si="263"/>
        <v/>
      </c>
      <c r="S252" s="417" t="str">
        <f t="shared" si="264"/>
        <v/>
      </c>
      <c r="T252" s="500"/>
      <c r="U252" s="417"/>
      <c r="V252" s="416"/>
      <c r="W252" s="416" t="str">
        <f t="shared" si="265"/>
        <v/>
      </c>
      <c r="X252" s="417" t="str">
        <f t="shared" si="266"/>
        <v/>
      </c>
      <c r="Y252" s="500"/>
      <c r="Z252" s="417"/>
      <c r="AA252" s="416"/>
      <c r="AB252" s="416" t="str">
        <f t="shared" si="267"/>
        <v/>
      </c>
      <c r="AC252" s="417" t="str">
        <f t="shared" si="268"/>
        <v/>
      </c>
      <c r="AD252" s="500"/>
      <c r="AE252" s="417"/>
      <c r="AF252" s="416"/>
      <c r="AG252" s="416" t="str">
        <f t="shared" si="269"/>
        <v/>
      </c>
      <c r="AH252" s="417" t="str">
        <f t="shared" si="270"/>
        <v/>
      </c>
      <c r="AI252" s="500"/>
      <c r="AJ252" s="417"/>
      <c r="AK252" s="416"/>
      <c r="AL252" s="416" t="str">
        <f t="shared" si="271"/>
        <v/>
      </c>
      <c r="AM252" s="417" t="str">
        <f t="shared" si="272"/>
        <v/>
      </c>
      <c r="AN252" s="500"/>
      <c r="AO252" s="417"/>
      <c r="AP252" s="416"/>
      <c r="AQ252" s="416" t="str">
        <f t="shared" si="273"/>
        <v/>
      </c>
      <c r="AR252" s="417" t="str">
        <f t="shared" si="274"/>
        <v/>
      </c>
      <c r="AS252" s="500"/>
      <c r="AT252" s="417"/>
      <c r="AU252" s="416"/>
      <c r="AV252" s="416" t="str">
        <f t="shared" si="275"/>
        <v/>
      </c>
      <c r="AW252" s="417" t="str">
        <f t="shared" si="276"/>
        <v/>
      </c>
      <c r="AX252" s="500"/>
    </row>
    <row r="253" spans="2:50" x14ac:dyDescent="0.2">
      <c r="B253" s="506"/>
      <c r="C253" s="437">
        <v>7</v>
      </c>
      <c r="D253" s="417"/>
      <c r="E253" s="417"/>
      <c r="F253" s="417"/>
      <c r="G253" s="417"/>
      <c r="H253" s="527"/>
      <c r="I253" s="172" t="str">
        <f t="shared" si="277"/>
        <v/>
      </c>
      <c r="J253" s="172" t="str">
        <f t="shared" si="278"/>
        <v/>
      </c>
      <c r="K253" s="420" t="str">
        <f t="shared" si="279"/>
        <v/>
      </c>
      <c r="L253" s="525"/>
      <c r="M253" s="172" t="str">
        <f t="shared" si="262"/>
        <v/>
      </c>
      <c r="N253" s="501"/>
      <c r="O253" s="501"/>
      <c r="P253" s="417"/>
      <c r="Q253" s="416"/>
      <c r="R253" s="416" t="str">
        <f t="shared" si="263"/>
        <v/>
      </c>
      <c r="S253" s="417" t="str">
        <f t="shared" si="264"/>
        <v/>
      </c>
      <c r="T253" s="500"/>
      <c r="U253" s="417"/>
      <c r="V253" s="416"/>
      <c r="W253" s="416" t="str">
        <f t="shared" si="265"/>
        <v/>
      </c>
      <c r="X253" s="417" t="str">
        <f t="shared" si="266"/>
        <v/>
      </c>
      <c r="Y253" s="500"/>
      <c r="Z253" s="417"/>
      <c r="AA253" s="416"/>
      <c r="AB253" s="416" t="str">
        <f t="shared" si="267"/>
        <v/>
      </c>
      <c r="AC253" s="417" t="str">
        <f t="shared" si="268"/>
        <v/>
      </c>
      <c r="AD253" s="500"/>
      <c r="AE253" s="417"/>
      <c r="AF253" s="416"/>
      <c r="AG253" s="416" t="str">
        <f t="shared" si="269"/>
        <v/>
      </c>
      <c r="AH253" s="417" t="str">
        <f t="shared" si="270"/>
        <v/>
      </c>
      <c r="AI253" s="500"/>
      <c r="AJ253" s="417"/>
      <c r="AK253" s="416"/>
      <c r="AL253" s="416" t="str">
        <f t="shared" si="271"/>
        <v/>
      </c>
      <c r="AM253" s="417" t="str">
        <f t="shared" si="272"/>
        <v/>
      </c>
      <c r="AN253" s="500"/>
      <c r="AO253" s="417"/>
      <c r="AP253" s="416"/>
      <c r="AQ253" s="416" t="str">
        <f t="shared" si="273"/>
        <v/>
      </c>
      <c r="AR253" s="417" t="str">
        <f t="shared" si="274"/>
        <v/>
      </c>
      <c r="AS253" s="500"/>
      <c r="AT253" s="417"/>
      <c r="AU253" s="416"/>
      <c r="AV253" s="416" t="str">
        <f t="shared" si="275"/>
        <v/>
      </c>
      <c r="AW253" s="417" t="str">
        <f t="shared" si="276"/>
        <v/>
      </c>
      <c r="AX253" s="500"/>
    </row>
    <row r="254" spans="2:50" x14ac:dyDescent="0.2">
      <c r="B254" s="506"/>
      <c r="C254" s="437">
        <v>8</v>
      </c>
      <c r="D254" s="417"/>
      <c r="E254" s="417"/>
      <c r="F254" s="417"/>
      <c r="G254" s="417"/>
      <c r="H254" s="527"/>
      <c r="I254" s="172" t="str">
        <f t="shared" si="277"/>
        <v/>
      </c>
      <c r="J254" s="172" t="str">
        <f t="shared" si="278"/>
        <v/>
      </c>
      <c r="K254" s="420" t="str">
        <f t="shared" si="279"/>
        <v/>
      </c>
      <c r="L254" s="525"/>
      <c r="M254" s="172" t="str">
        <f t="shared" si="262"/>
        <v/>
      </c>
      <c r="N254" s="501"/>
      <c r="O254" s="501"/>
      <c r="P254" s="417"/>
      <c r="Q254" s="416"/>
      <c r="R254" s="416" t="str">
        <f t="shared" si="263"/>
        <v/>
      </c>
      <c r="S254" s="417" t="str">
        <f t="shared" si="264"/>
        <v/>
      </c>
      <c r="T254" s="500"/>
      <c r="U254" s="417"/>
      <c r="V254" s="416"/>
      <c r="W254" s="416" t="str">
        <f t="shared" si="265"/>
        <v/>
      </c>
      <c r="X254" s="417" t="str">
        <f t="shared" si="266"/>
        <v/>
      </c>
      <c r="Y254" s="500"/>
      <c r="Z254" s="417"/>
      <c r="AA254" s="416"/>
      <c r="AB254" s="416" t="str">
        <f t="shared" si="267"/>
        <v/>
      </c>
      <c r="AC254" s="417" t="str">
        <f t="shared" si="268"/>
        <v/>
      </c>
      <c r="AD254" s="500"/>
      <c r="AE254" s="417"/>
      <c r="AF254" s="416"/>
      <c r="AG254" s="416" t="str">
        <f t="shared" si="269"/>
        <v/>
      </c>
      <c r="AH254" s="417" t="str">
        <f t="shared" si="270"/>
        <v/>
      </c>
      <c r="AI254" s="500"/>
      <c r="AJ254" s="417"/>
      <c r="AK254" s="416"/>
      <c r="AL254" s="416" t="str">
        <f t="shared" si="271"/>
        <v/>
      </c>
      <c r="AM254" s="417" t="str">
        <f t="shared" si="272"/>
        <v/>
      </c>
      <c r="AN254" s="500"/>
      <c r="AO254" s="417"/>
      <c r="AP254" s="416"/>
      <c r="AQ254" s="416" t="str">
        <f t="shared" si="273"/>
        <v/>
      </c>
      <c r="AR254" s="417" t="str">
        <f t="shared" si="274"/>
        <v/>
      </c>
      <c r="AS254" s="500"/>
      <c r="AT254" s="417"/>
      <c r="AU254" s="416"/>
      <c r="AV254" s="416" t="str">
        <f t="shared" si="275"/>
        <v/>
      </c>
      <c r="AW254" s="417" t="str">
        <f t="shared" si="276"/>
        <v/>
      </c>
      <c r="AX254" s="500"/>
    </row>
    <row r="255" spans="2:50" x14ac:dyDescent="0.2">
      <c r="B255" s="506"/>
      <c r="C255" s="437">
        <v>9</v>
      </c>
      <c r="D255" s="417"/>
      <c r="E255" s="417"/>
      <c r="F255" s="417"/>
      <c r="G255" s="417"/>
      <c r="H255" s="527"/>
      <c r="I255" s="172" t="str">
        <f t="shared" si="277"/>
        <v/>
      </c>
      <c r="J255" s="172" t="str">
        <f t="shared" si="278"/>
        <v/>
      </c>
      <c r="K255" s="420" t="str">
        <f t="shared" si="279"/>
        <v/>
      </c>
      <c r="L255" s="525"/>
      <c r="M255" s="172" t="str">
        <f t="shared" si="262"/>
        <v/>
      </c>
      <c r="N255" s="501"/>
      <c r="O255" s="501"/>
      <c r="P255" s="417"/>
      <c r="Q255" s="416"/>
      <c r="R255" s="416" t="str">
        <f t="shared" si="263"/>
        <v/>
      </c>
      <c r="S255" s="417" t="str">
        <f t="shared" si="264"/>
        <v/>
      </c>
      <c r="T255" s="500"/>
      <c r="U255" s="417"/>
      <c r="V255" s="416"/>
      <c r="W255" s="416" t="str">
        <f t="shared" si="265"/>
        <v/>
      </c>
      <c r="X255" s="417" t="str">
        <f t="shared" si="266"/>
        <v/>
      </c>
      <c r="Y255" s="500"/>
      <c r="Z255" s="417"/>
      <c r="AA255" s="416"/>
      <c r="AB255" s="416" t="str">
        <f t="shared" si="267"/>
        <v/>
      </c>
      <c r="AC255" s="417" t="str">
        <f t="shared" si="268"/>
        <v/>
      </c>
      <c r="AD255" s="500"/>
      <c r="AE255" s="417"/>
      <c r="AF255" s="416"/>
      <c r="AG255" s="416" t="str">
        <f t="shared" si="269"/>
        <v/>
      </c>
      <c r="AH255" s="417" t="str">
        <f t="shared" si="270"/>
        <v/>
      </c>
      <c r="AI255" s="500"/>
      <c r="AJ255" s="417"/>
      <c r="AK255" s="416"/>
      <c r="AL255" s="416" t="str">
        <f t="shared" si="271"/>
        <v/>
      </c>
      <c r="AM255" s="417" t="str">
        <f t="shared" si="272"/>
        <v/>
      </c>
      <c r="AN255" s="500"/>
      <c r="AO255" s="417"/>
      <c r="AP255" s="416"/>
      <c r="AQ255" s="416" t="str">
        <f t="shared" si="273"/>
        <v/>
      </c>
      <c r="AR255" s="417" t="str">
        <f t="shared" si="274"/>
        <v/>
      </c>
      <c r="AS255" s="500"/>
      <c r="AT255" s="417"/>
      <c r="AU255" s="416"/>
      <c r="AV255" s="416" t="str">
        <f t="shared" si="275"/>
        <v/>
      </c>
      <c r="AW255" s="417" t="str">
        <f t="shared" si="276"/>
        <v/>
      </c>
      <c r="AX255" s="500"/>
    </row>
    <row r="256" spans="2:50" x14ac:dyDescent="0.2">
      <c r="B256" s="506"/>
      <c r="C256" s="437">
        <v>10</v>
      </c>
      <c r="D256" s="417"/>
      <c r="E256" s="417"/>
      <c r="F256" s="417"/>
      <c r="G256" s="417"/>
      <c r="H256" s="527"/>
      <c r="I256" s="172" t="str">
        <f t="shared" si="277"/>
        <v/>
      </c>
      <c r="J256" s="172" t="str">
        <f t="shared" si="278"/>
        <v/>
      </c>
      <c r="K256" s="420" t="str">
        <f t="shared" si="279"/>
        <v/>
      </c>
      <c r="L256" s="525"/>
      <c r="M256" s="172" t="str">
        <f t="shared" si="262"/>
        <v/>
      </c>
      <c r="N256" s="501"/>
      <c r="O256" s="501"/>
      <c r="P256" s="417"/>
      <c r="Q256" s="416"/>
      <c r="R256" s="416" t="str">
        <f t="shared" si="263"/>
        <v/>
      </c>
      <c r="S256" s="417" t="str">
        <f t="shared" si="264"/>
        <v/>
      </c>
      <c r="T256" s="500"/>
      <c r="U256" s="417"/>
      <c r="V256" s="416"/>
      <c r="W256" s="416" t="str">
        <f t="shared" si="265"/>
        <v/>
      </c>
      <c r="X256" s="417" t="str">
        <f t="shared" si="266"/>
        <v/>
      </c>
      <c r="Y256" s="500"/>
      <c r="Z256" s="417"/>
      <c r="AA256" s="416"/>
      <c r="AB256" s="416" t="str">
        <f t="shared" si="267"/>
        <v/>
      </c>
      <c r="AC256" s="417" t="str">
        <f t="shared" si="268"/>
        <v/>
      </c>
      <c r="AD256" s="500"/>
      <c r="AE256" s="417"/>
      <c r="AF256" s="416"/>
      <c r="AG256" s="416" t="str">
        <f t="shared" si="269"/>
        <v/>
      </c>
      <c r="AH256" s="417" t="str">
        <f t="shared" si="270"/>
        <v/>
      </c>
      <c r="AI256" s="500"/>
      <c r="AJ256" s="417"/>
      <c r="AK256" s="416"/>
      <c r="AL256" s="416" t="str">
        <f t="shared" si="271"/>
        <v/>
      </c>
      <c r="AM256" s="417" t="str">
        <f t="shared" si="272"/>
        <v/>
      </c>
      <c r="AN256" s="500"/>
      <c r="AO256" s="417"/>
      <c r="AP256" s="416"/>
      <c r="AQ256" s="416" t="str">
        <f t="shared" si="273"/>
        <v/>
      </c>
      <c r="AR256" s="417" t="str">
        <f t="shared" si="274"/>
        <v/>
      </c>
      <c r="AS256" s="500"/>
      <c r="AT256" s="417"/>
      <c r="AU256" s="416"/>
      <c r="AV256" s="416" t="str">
        <f t="shared" si="275"/>
        <v/>
      </c>
      <c r="AW256" s="417" t="str">
        <f t="shared" si="276"/>
        <v/>
      </c>
      <c r="AX256" s="500"/>
    </row>
    <row r="257" spans="2:50" x14ac:dyDescent="0.2">
      <c r="B257" s="506"/>
      <c r="C257" s="437">
        <v>11</v>
      </c>
      <c r="D257" s="417"/>
      <c r="E257" s="417"/>
      <c r="F257" s="417"/>
      <c r="G257" s="417"/>
      <c r="H257" s="527"/>
      <c r="I257" s="172" t="str">
        <f t="shared" si="277"/>
        <v/>
      </c>
      <c r="J257" s="172" t="str">
        <f t="shared" si="278"/>
        <v/>
      </c>
      <c r="K257" s="420" t="str">
        <f t="shared" si="279"/>
        <v/>
      </c>
      <c r="L257" s="525"/>
      <c r="M257" s="172" t="str">
        <f t="shared" si="262"/>
        <v/>
      </c>
      <c r="N257" s="501"/>
      <c r="O257" s="501"/>
      <c r="P257" s="417"/>
      <c r="Q257" s="416"/>
      <c r="R257" s="416" t="str">
        <f t="shared" si="263"/>
        <v/>
      </c>
      <c r="S257" s="417" t="str">
        <f t="shared" si="264"/>
        <v/>
      </c>
      <c r="T257" s="500"/>
      <c r="U257" s="417"/>
      <c r="V257" s="416"/>
      <c r="W257" s="416" t="str">
        <f t="shared" si="265"/>
        <v/>
      </c>
      <c r="X257" s="417" t="str">
        <f t="shared" si="266"/>
        <v/>
      </c>
      <c r="Y257" s="500"/>
      <c r="Z257" s="417"/>
      <c r="AA257" s="416"/>
      <c r="AB257" s="416" t="str">
        <f t="shared" si="267"/>
        <v/>
      </c>
      <c r="AC257" s="417" t="str">
        <f t="shared" si="268"/>
        <v/>
      </c>
      <c r="AD257" s="500"/>
      <c r="AE257" s="417"/>
      <c r="AF257" s="416"/>
      <c r="AG257" s="416" t="str">
        <f t="shared" si="269"/>
        <v/>
      </c>
      <c r="AH257" s="417" t="str">
        <f t="shared" si="270"/>
        <v/>
      </c>
      <c r="AI257" s="500"/>
      <c r="AJ257" s="417"/>
      <c r="AK257" s="416"/>
      <c r="AL257" s="416" t="str">
        <f t="shared" si="271"/>
        <v/>
      </c>
      <c r="AM257" s="417" t="str">
        <f t="shared" si="272"/>
        <v/>
      </c>
      <c r="AN257" s="500"/>
      <c r="AO257" s="417"/>
      <c r="AP257" s="416"/>
      <c r="AQ257" s="416" t="str">
        <f t="shared" si="273"/>
        <v/>
      </c>
      <c r="AR257" s="417" t="str">
        <f t="shared" si="274"/>
        <v/>
      </c>
      <c r="AS257" s="500"/>
      <c r="AT257" s="417"/>
      <c r="AU257" s="416"/>
      <c r="AV257" s="416" t="str">
        <f t="shared" si="275"/>
        <v/>
      </c>
      <c r="AW257" s="417" t="str">
        <f t="shared" si="276"/>
        <v/>
      </c>
      <c r="AX257" s="500"/>
    </row>
    <row r="258" spans="2:50" x14ac:dyDescent="0.2">
      <c r="B258" s="506"/>
      <c r="C258" s="437">
        <v>12</v>
      </c>
      <c r="D258" s="417"/>
      <c r="E258" s="417"/>
      <c r="F258" s="417"/>
      <c r="G258" s="417"/>
      <c r="H258" s="527"/>
      <c r="I258" s="172" t="str">
        <f t="shared" si="277"/>
        <v/>
      </c>
      <c r="J258" s="172" t="str">
        <f t="shared" si="278"/>
        <v/>
      </c>
      <c r="K258" s="420" t="str">
        <f t="shared" si="279"/>
        <v/>
      </c>
      <c r="L258" s="525"/>
      <c r="M258" s="172" t="str">
        <f t="shared" si="262"/>
        <v/>
      </c>
      <c r="N258" s="501"/>
      <c r="O258" s="501"/>
      <c r="P258" s="417"/>
      <c r="Q258" s="416"/>
      <c r="R258" s="416" t="str">
        <f t="shared" si="263"/>
        <v/>
      </c>
      <c r="S258" s="417" t="str">
        <f t="shared" si="264"/>
        <v/>
      </c>
      <c r="T258" s="500"/>
      <c r="U258" s="417"/>
      <c r="V258" s="416"/>
      <c r="W258" s="416" t="str">
        <f t="shared" si="265"/>
        <v/>
      </c>
      <c r="X258" s="417" t="str">
        <f t="shared" si="266"/>
        <v/>
      </c>
      <c r="Y258" s="500"/>
      <c r="Z258" s="417"/>
      <c r="AA258" s="416"/>
      <c r="AB258" s="416" t="str">
        <f t="shared" si="267"/>
        <v/>
      </c>
      <c r="AC258" s="417" t="str">
        <f t="shared" si="268"/>
        <v/>
      </c>
      <c r="AD258" s="500"/>
      <c r="AE258" s="417"/>
      <c r="AF258" s="416"/>
      <c r="AG258" s="416" t="str">
        <f t="shared" si="269"/>
        <v/>
      </c>
      <c r="AH258" s="417" t="str">
        <f t="shared" si="270"/>
        <v/>
      </c>
      <c r="AI258" s="500"/>
      <c r="AJ258" s="417"/>
      <c r="AK258" s="416"/>
      <c r="AL258" s="416" t="str">
        <f t="shared" si="271"/>
        <v/>
      </c>
      <c r="AM258" s="417" t="str">
        <f t="shared" si="272"/>
        <v/>
      </c>
      <c r="AN258" s="500"/>
      <c r="AO258" s="417"/>
      <c r="AP258" s="416"/>
      <c r="AQ258" s="416" t="str">
        <f t="shared" si="273"/>
        <v/>
      </c>
      <c r="AR258" s="417" t="str">
        <f t="shared" si="274"/>
        <v/>
      </c>
      <c r="AS258" s="500"/>
      <c r="AT258" s="417"/>
      <c r="AU258" s="416"/>
      <c r="AV258" s="416" t="str">
        <f t="shared" si="275"/>
        <v/>
      </c>
      <c r="AW258" s="417" t="str">
        <f t="shared" si="276"/>
        <v/>
      </c>
      <c r="AX258" s="500"/>
    </row>
    <row r="259" spans="2:50" x14ac:dyDescent="0.2">
      <c r="B259" s="506"/>
      <c r="C259" s="437">
        <v>13</v>
      </c>
      <c r="D259" s="417"/>
      <c r="E259" s="417"/>
      <c r="F259" s="417"/>
      <c r="G259" s="417"/>
      <c r="H259" s="527"/>
      <c r="I259" s="172" t="str">
        <f t="shared" si="277"/>
        <v/>
      </c>
      <c r="J259" s="172" t="str">
        <f t="shared" si="278"/>
        <v/>
      </c>
      <c r="K259" s="420" t="str">
        <f t="shared" si="279"/>
        <v/>
      </c>
      <c r="L259" s="525"/>
      <c r="M259" s="172" t="str">
        <f t="shared" si="262"/>
        <v/>
      </c>
      <c r="N259" s="501"/>
      <c r="O259" s="501"/>
      <c r="P259" s="417"/>
      <c r="Q259" s="416"/>
      <c r="R259" s="416" t="str">
        <f t="shared" si="263"/>
        <v/>
      </c>
      <c r="S259" s="417" t="str">
        <f t="shared" si="264"/>
        <v/>
      </c>
      <c r="T259" s="500"/>
      <c r="U259" s="417"/>
      <c r="V259" s="416"/>
      <c r="W259" s="416" t="str">
        <f t="shared" si="265"/>
        <v/>
      </c>
      <c r="X259" s="417" t="str">
        <f t="shared" si="266"/>
        <v/>
      </c>
      <c r="Y259" s="500"/>
      <c r="Z259" s="417"/>
      <c r="AA259" s="416"/>
      <c r="AB259" s="416" t="str">
        <f t="shared" si="267"/>
        <v/>
      </c>
      <c r="AC259" s="417" t="str">
        <f t="shared" si="268"/>
        <v/>
      </c>
      <c r="AD259" s="500"/>
      <c r="AE259" s="417"/>
      <c r="AF259" s="416"/>
      <c r="AG259" s="416" t="str">
        <f t="shared" si="269"/>
        <v/>
      </c>
      <c r="AH259" s="417" t="str">
        <f t="shared" si="270"/>
        <v/>
      </c>
      <c r="AI259" s="500"/>
      <c r="AJ259" s="417"/>
      <c r="AK259" s="416"/>
      <c r="AL259" s="416" t="str">
        <f t="shared" si="271"/>
        <v/>
      </c>
      <c r="AM259" s="417" t="str">
        <f t="shared" si="272"/>
        <v/>
      </c>
      <c r="AN259" s="500"/>
      <c r="AO259" s="417"/>
      <c r="AP259" s="416"/>
      <c r="AQ259" s="416" t="str">
        <f t="shared" si="273"/>
        <v/>
      </c>
      <c r="AR259" s="417" t="str">
        <f t="shared" si="274"/>
        <v/>
      </c>
      <c r="AS259" s="500"/>
      <c r="AT259" s="417"/>
      <c r="AU259" s="416"/>
      <c r="AV259" s="416" t="str">
        <f t="shared" si="275"/>
        <v/>
      </c>
      <c r="AW259" s="417" t="str">
        <f t="shared" si="276"/>
        <v/>
      </c>
      <c r="AX259" s="500"/>
    </row>
    <row r="260" spans="2:50" x14ac:dyDescent="0.2">
      <c r="B260" s="506"/>
      <c r="C260" s="437">
        <v>14</v>
      </c>
      <c r="D260" s="417"/>
      <c r="E260" s="417"/>
      <c r="F260" s="417"/>
      <c r="G260" s="417"/>
      <c r="H260" s="527"/>
      <c r="I260" s="172" t="str">
        <f t="shared" si="277"/>
        <v/>
      </c>
      <c r="J260" s="172" t="str">
        <f t="shared" si="278"/>
        <v/>
      </c>
      <c r="K260" s="420" t="str">
        <f t="shared" si="279"/>
        <v/>
      </c>
      <c r="L260" s="525"/>
      <c r="M260" s="172" t="str">
        <f t="shared" si="262"/>
        <v/>
      </c>
      <c r="N260" s="501"/>
      <c r="O260" s="501"/>
      <c r="P260" s="417"/>
      <c r="Q260" s="416"/>
      <c r="R260" s="416" t="str">
        <f t="shared" si="263"/>
        <v/>
      </c>
      <c r="S260" s="417" t="str">
        <f t="shared" si="264"/>
        <v/>
      </c>
      <c r="T260" s="500"/>
      <c r="U260" s="417"/>
      <c r="V260" s="416"/>
      <c r="W260" s="416" t="str">
        <f t="shared" si="265"/>
        <v/>
      </c>
      <c r="X260" s="417" t="str">
        <f t="shared" si="266"/>
        <v/>
      </c>
      <c r="Y260" s="500"/>
      <c r="Z260" s="417"/>
      <c r="AA260" s="416"/>
      <c r="AB260" s="416" t="str">
        <f t="shared" si="267"/>
        <v/>
      </c>
      <c r="AC260" s="417" t="str">
        <f t="shared" si="268"/>
        <v/>
      </c>
      <c r="AD260" s="500"/>
      <c r="AE260" s="417"/>
      <c r="AF260" s="416"/>
      <c r="AG260" s="416" t="str">
        <f t="shared" si="269"/>
        <v/>
      </c>
      <c r="AH260" s="417" t="str">
        <f t="shared" si="270"/>
        <v/>
      </c>
      <c r="AI260" s="500"/>
      <c r="AJ260" s="417"/>
      <c r="AK260" s="416"/>
      <c r="AL260" s="416" t="str">
        <f t="shared" si="271"/>
        <v/>
      </c>
      <c r="AM260" s="417" t="str">
        <f t="shared" si="272"/>
        <v/>
      </c>
      <c r="AN260" s="500"/>
      <c r="AO260" s="417"/>
      <c r="AP260" s="416"/>
      <c r="AQ260" s="416" t="str">
        <f t="shared" si="273"/>
        <v/>
      </c>
      <c r="AR260" s="417" t="str">
        <f t="shared" si="274"/>
        <v/>
      </c>
      <c r="AS260" s="500"/>
      <c r="AT260" s="417"/>
      <c r="AU260" s="416"/>
      <c r="AV260" s="416" t="str">
        <f t="shared" si="275"/>
        <v/>
      </c>
      <c r="AW260" s="417" t="str">
        <f t="shared" si="276"/>
        <v/>
      </c>
      <c r="AX260" s="500"/>
    </row>
    <row r="261" spans="2:50" x14ac:dyDescent="0.2">
      <c r="B261" s="506"/>
      <c r="C261" s="437">
        <v>15</v>
      </c>
      <c r="D261" s="417"/>
      <c r="E261" s="417"/>
      <c r="F261" s="417"/>
      <c r="G261" s="417"/>
      <c r="H261" s="528"/>
      <c r="I261" s="172" t="str">
        <f t="shared" si="277"/>
        <v/>
      </c>
      <c r="J261" s="172" t="str">
        <f t="shared" si="278"/>
        <v/>
      </c>
      <c r="K261" s="420" t="str">
        <f t="shared" si="279"/>
        <v/>
      </c>
      <c r="L261" s="525"/>
      <c r="M261" s="172" t="str">
        <f t="shared" si="262"/>
        <v/>
      </c>
      <c r="N261" s="501"/>
      <c r="O261" s="501"/>
      <c r="P261" s="417"/>
      <c r="Q261" s="416"/>
      <c r="R261" s="416" t="str">
        <f t="shared" si="263"/>
        <v/>
      </c>
      <c r="S261" s="417" t="str">
        <f t="shared" si="264"/>
        <v/>
      </c>
      <c r="T261" s="500"/>
      <c r="U261" s="417"/>
      <c r="V261" s="416"/>
      <c r="W261" s="416" t="str">
        <f t="shared" si="265"/>
        <v/>
      </c>
      <c r="X261" s="417" t="str">
        <f t="shared" si="266"/>
        <v/>
      </c>
      <c r="Y261" s="500"/>
      <c r="Z261" s="417"/>
      <c r="AA261" s="416"/>
      <c r="AB261" s="416" t="str">
        <f t="shared" si="267"/>
        <v/>
      </c>
      <c r="AC261" s="417" t="str">
        <f t="shared" si="268"/>
        <v/>
      </c>
      <c r="AD261" s="500"/>
      <c r="AE261" s="417"/>
      <c r="AF261" s="416"/>
      <c r="AG261" s="416" t="str">
        <f t="shared" si="269"/>
        <v/>
      </c>
      <c r="AH261" s="417" t="str">
        <f t="shared" si="270"/>
        <v/>
      </c>
      <c r="AI261" s="500"/>
      <c r="AJ261" s="417"/>
      <c r="AK261" s="416"/>
      <c r="AL261" s="416" t="str">
        <f t="shared" si="271"/>
        <v/>
      </c>
      <c r="AM261" s="417" t="str">
        <f t="shared" si="272"/>
        <v/>
      </c>
      <c r="AN261" s="500"/>
      <c r="AO261" s="417"/>
      <c r="AP261" s="416"/>
      <c r="AQ261" s="416" t="str">
        <f t="shared" si="273"/>
        <v/>
      </c>
      <c r="AR261" s="417" t="str">
        <f t="shared" si="274"/>
        <v/>
      </c>
      <c r="AS261" s="500"/>
      <c r="AT261" s="417"/>
      <c r="AU261" s="416"/>
      <c r="AV261" s="416" t="str">
        <f t="shared" si="275"/>
        <v/>
      </c>
      <c r="AW261" s="417" t="str">
        <f t="shared" si="276"/>
        <v/>
      </c>
      <c r="AX261" s="500"/>
    </row>
    <row r="262" spans="2:50" ht="15.75" x14ac:dyDescent="0.2">
      <c r="B262" s="510" t="s">
        <v>169</v>
      </c>
      <c r="C262" s="511"/>
      <c r="D262" s="511"/>
      <c r="E262" s="511"/>
      <c r="F262" s="511"/>
      <c r="G262" s="511"/>
      <c r="H262" s="512"/>
      <c r="I262" s="207"/>
      <c r="J262" s="207"/>
      <c r="K262" s="207"/>
      <c r="L262" s="207"/>
      <c r="M262" s="207"/>
      <c r="N262" s="501" t="s">
        <v>161</v>
      </c>
      <c r="O262" s="514" t="s">
        <v>106</v>
      </c>
      <c r="P262" s="516">
        <f>AT242+1</f>
        <v>45958</v>
      </c>
      <c r="Q262" s="506"/>
      <c r="R262" s="506"/>
      <c r="S262" s="506"/>
      <c r="T262" s="506"/>
      <c r="U262" s="516">
        <f>P262+1</f>
        <v>45959</v>
      </c>
      <c r="V262" s="506"/>
      <c r="W262" s="506"/>
      <c r="X262" s="506"/>
      <c r="Y262" s="506"/>
      <c r="Z262" s="516">
        <f>U262+1</f>
        <v>45960</v>
      </c>
      <c r="AA262" s="506"/>
      <c r="AB262" s="506"/>
      <c r="AC262" s="506"/>
      <c r="AD262" s="506"/>
      <c r="AE262" s="516">
        <f>Z262+1</f>
        <v>45961</v>
      </c>
      <c r="AF262" s="506"/>
      <c r="AG262" s="506"/>
      <c r="AH262" s="506"/>
      <c r="AI262" s="506"/>
      <c r="AJ262" s="516">
        <f>AE262+1</f>
        <v>45962</v>
      </c>
      <c r="AK262" s="506"/>
      <c r="AL262" s="506"/>
      <c r="AM262" s="506"/>
      <c r="AN262" s="506"/>
      <c r="AO262" s="516">
        <f>AJ262+1</f>
        <v>45963</v>
      </c>
      <c r="AP262" s="506"/>
      <c r="AQ262" s="506"/>
      <c r="AR262" s="506"/>
      <c r="AS262" s="506"/>
      <c r="AT262" s="516">
        <f>AO262+1</f>
        <v>45964</v>
      </c>
      <c r="AU262" s="506"/>
      <c r="AV262" s="506"/>
      <c r="AW262" s="506"/>
      <c r="AX262" s="506"/>
    </row>
    <row r="263" spans="2:50" ht="15.75" x14ac:dyDescent="0.2">
      <c r="B263" s="513"/>
      <c r="C263" s="513"/>
      <c r="D263" s="513"/>
      <c r="E263" s="513"/>
      <c r="F263" s="513"/>
      <c r="G263" s="513"/>
      <c r="H263" s="513"/>
      <c r="I263" s="207"/>
      <c r="J263" s="207"/>
      <c r="K263" s="207"/>
      <c r="L263" s="207"/>
      <c r="M263" s="207"/>
      <c r="N263" s="501"/>
      <c r="O263" s="515"/>
      <c r="P263" s="516" t="s">
        <v>120</v>
      </c>
      <c r="Q263" s="506"/>
      <c r="R263" s="506"/>
      <c r="S263" s="506"/>
      <c r="T263" s="506"/>
      <c r="U263" s="516" t="s">
        <v>114</v>
      </c>
      <c r="V263" s="506"/>
      <c r="W263" s="506"/>
      <c r="X263" s="506"/>
      <c r="Y263" s="506"/>
      <c r="Z263" s="516" t="s">
        <v>115</v>
      </c>
      <c r="AA263" s="506"/>
      <c r="AB263" s="506"/>
      <c r="AC263" s="506"/>
      <c r="AD263" s="506"/>
      <c r="AE263" s="516" t="s">
        <v>116</v>
      </c>
      <c r="AF263" s="506"/>
      <c r="AG263" s="506"/>
      <c r="AH263" s="506"/>
      <c r="AI263" s="506"/>
      <c r="AJ263" s="516" t="s">
        <v>117</v>
      </c>
      <c r="AK263" s="506"/>
      <c r="AL263" s="506"/>
      <c r="AM263" s="506"/>
      <c r="AN263" s="506"/>
      <c r="AO263" s="516" t="s">
        <v>118</v>
      </c>
      <c r="AP263" s="506"/>
      <c r="AQ263" s="506"/>
      <c r="AR263" s="506"/>
      <c r="AS263" s="506"/>
      <c r="AT263" s="516" t="s">
        <v>119</v>
      </c>
      <c r="AU263" s="506"/>
      <c r="AV263" s="506"/>
      <c r="AW263" s="506"/>
      <c r="AX263" s="506"/>
    </row>
    <row r="264" spans="2:50" x14ac:dyDescent="0.2">
      <c r="B264" s="501" t="s">
        <v>157</v>
      </c>
      <c r="C264" s="501" t="s">
        <v>149</v>
      </c>
      <c r="D264" s="501"/>
      <c r="E264" s="501" t="s">
        <v>151</v>
      </c>
      <c r="F264" s="501"/>
      <c r="G264" s="501"/>
      <c r="H264" s="502" t="s">
        <v>158</v>
      </c>
      <c r="I264" s="505" t="s">
        <v>227</v>
      </c>
      <c r="J264" s="505"/>
      <c r="K264" s="505"/>
      <c r="L264" s="505" t="s">
        <v>158</v>
      </c>
      <c r="M264" s="505" t="s">
        <v>170</v>
      </c>
      <c r="N264" s="501"/>
      <c r="O264" s="501" t="s">
        <v>160</v>
      </c>
      <c r="P264" s="497" t="s">
        <v>154</v>
      </c>
      <c r="Q264" s="498"/>
      <c r="R264" s="498"/>
      <c r="S264" s="499"/>
      <c r="T264" s="501" t="s">
        <v>158</v>
      </c>
      <c r="U264" s="497" t="s">
        <v>154</v>
      </c>
      <c r="V264" s="498"/>
      <c r="W264" s="498"/>
      <c r="X264" s="499"/>
      <c r="Y264" s="501" t="s">
        <v>158</v>
      </c>
      <c r="Z264" s="497" t="s">
        <v>154</v>
      </c>
      <c r="AA264" s="498"/>
      <c r="AB264" s="498"/>
      <c r="AC264" s="499"/>
      <c r="AD264" s="501" t="s">
        <v>158</v>
      </c>
      <c r="AE264" s="497" t="s">
        <v>154</v>
      </c>
      <c r="AF264" s="498"/>
      <c r="AG264" s="498"/>
      <c r="AH264" s="499"/>
      <c r="AI264" s="501" t="s">
        <v>158</v>
      </c>
      <c r="AJ264" s="497" t="s">
        <v>154</v>
      </c>
      <c r="AK264" s="498"/>
      <c r="AL264" s="498"/>
      <c r="AM264" s="499"/>
      <c r="AN264" s="501" t="s">
        <v>158</v>
      </c>
      <c r="AO264" s="497" t="s">
        <v>154</v>
      </c>
      <c r="AP264" s="498"/>
      <c r="AQ264" s="498"/>
      <c r="AR264" s="499"/>
      <c r="AS264" s="501" t="s">
        <v>158</v>
      </c>
      <c r="AT264" s="497" t="s">
        <v>154</v>
      </c>
      <c r="AU264" s="498"/>
      <c r="AV264" s="498"/>
      <c r="AW264" s="499"/>
      <c r="AX264" s="501" t="s">
        <v>158</v>
      </c>
    </row>
    <row r="265" spans="2:50" x14ac:dyDescent="0.2">
      <c r="B265" s="501"/>
      <c r="C265" s="501"/>
      <c r="D265" s="501"/>
      <c r="E265" s="501" t="s">
        <v>150</v>
      </c>
      <c r="F265" s="501"/>
      <c r="G265" s="501"/>
      <c r="H265" s="503"/>
      <c r="I265" s="505" t="s">
        <v>150</v>
      </c>
      <c r="J265" s="505"/>
      <c r="K265" s="505"/>
      <c r="L265" s="505"/>
      <c r="M265" s="505"/>
      <c r="N265" s="501"/>
      <c r="O265" s="501"/>
      <c r="P265" s="497" t="s">
        <v>155</v>
      </c>
      <c r="Q265" s="498"/>
      <c r="R265" s="498"/>
      <c r="S265" s="499"/>
      <c r="T265" s="501"/>
      <c r="U265" s="497" t="s">
        <v>155</v>
      </c>
      <c r="V265" s="498"/>
      <c r="W265" s="498"/>
      <c r="X265" s="499"/>
      <c r="Y265" s="501"/>
      <c r="Z265" s="497" t="s">
        <v>155</v>
      </c>
      <c r="AA265" s="498"/>
      <c r="AB265" s="498"/>
      <c r="AC265" s="499"/>
      <c r="AD265" s="501"/>
      <c r="AE265" s="497" t="s">
        <v>155</v>
      </c>
      <c r="AF265" s="498"/>
      <c r="AG265" s="498"/>
      <c r="AH265" s="499"/>
      <c r="AI265" s="501"/>
      <c r="AJ265" s="497" t="s">
        <v>155</v>
      </c>
      <c r="AK265" s="498"/>
      <c r="AL265" s="498"/>
      <c r="AM265" s="499"/>
      <c r="AN265" s="501"/>
      <c r="AO265" s="497" t="s">
        <v>155</v>
      </c>
      <c r="AP265" s="498"/>
      <c r="AQ265" s="498"/>
      <c r="AR265" s="499"/>
      <c r="AS265" s="501"/>
      <c r="AT265" s="497" t="s">
        <v>155</v>
      </c>
      <c r="AU265" s="498"/>
      <c r="AV265" s="498"/>
      <c r="AW265" s="499"/>
      <c r="AX265" s="501"/>
    </row>
    <row r="266" spans="2:50" x14ac:dyDescent="0.2">
      <c r="B266" s="501"/>
      <c r="C266" s="501"/>
      <c r="D266" s="501"/>
      <c r="E266" s="418" t="s">
        <v>152</v>
      </c>
      <c r="F266" s="418" t="s">
        <v>153</v>
      </c>
      <c r="G266" s="418" t="s">
        <v>156</v>
      </c>
      <c r="H266" s="504"/>
      <c r="I266" s="419" t="s">
        <v>152</v>
      </c>
      <c r="J266" s="419" t="s">
        <v>153</v>
      </c>
      <c r="K266" s="419" t="s">
        <v>156</v>
      </c>
      <c r="L266" s="505"/>
      <c r="M266" s="505"/>
      <c r="N266" s="501"/>
      <c r="O266" s="501"/>
      <c r="P266" s="418" t="s">
        <v>152</v>
      </c>
      <c r="Q266" s="418" t="s">
        <v>153</v>
      </c>
      <c r="R266" s="418" t="s">
        <v>156</v>
      </c>
      <c r="S266" s="418" t="s">
        <v>170</v>
      </c>
      <c r="T266" s="501"/>
      <c r="U266" s="418" t="s">
        <v>152</v>
      </c>
      <c r="V266" s="418" t="s">
        <v>153</v>
      </c>
      <c r="W266" s="418" t="s">
        <v>156</v>
      </c>
      <c r="X266" s="418" t="s">
        <v>170</v>
      </c>
      <c r="Y266" s="501"/>
      <c r="Z266" s="418" t="s">
        <v>152</v>
      </c>
      <c r="AA266" s="418" t="s">
        <v>153</v>
      </c>
      <c r="AB266" s="418" t="s">
        <v>156</v>
      </c>
      <c r="AC266" s="418" t="s">
        <v>170</v>
      </c>
      <c r="AD266" s="501"/>
      <c r="AE266" s="418" t="s">
        <v>152</v>
      </c>
      <c r="AF266" s="418" t="s">
        <v>153</v>
      </c>
      <c r="AG266" s="418" t="s">
        <v>156</v>
      </c>
      <c r="AH266" s="418" t="s">
        <v>170</v>
      </c>
      <c r="AI266" s="501"/>
      <c r="AJ266" s="418" t="s">
        <v>152</v>
      </c>
      <c r="AK266" s="418" t="s">
        <v>153</v>
      </c>
      <c r="AL266" s="418" t="s">
        <v>156</v>
      </c>
      <c r="AM266" s="418" t="s">
        <v>170</v>
      </c>
      <c r="AN266" s="501"/>
      <c r="AO266" s="418" t="s">
        <v>152</v>
      </c>
      <c r="AP266" s="418" t="s">
        <v>153</v>
      </c>
      <c r="AQ266" s="418" t="s">
        <v>156</v>
      </c>
      <c r="AR266" s="418" t="s">
        <v>170</v>
      </c>
      <c r="AS266" s="501"/>
      <c r="AT266" s="418" t="s">
        <v>152</v>
      </c>
      <c r="AU266" s="418" t="s">
        <v>153</v>
      </c>
      <c r="AV266" s="418" t="s">
        <v>156</v>
      </c>
      <c r="AW266" s="418" t="s">
        <v>170</v>
      </c>
      <c r="AX266" s="501"/>
    </row>
    <row r="267" spans="2:50" x14ac:dyDescent="0.2">
      <c r="B267" s="506" t="s">
        <v>141</v>
      </c>
      <c r="C267" s="437">
        <v>1</v>
      </c>
      <c r="D267" s="417"/>
      <c r="E267" s="417"/>
      <c r="F267" s="417"/>
      <c r="G267" s="416" t="e">
        <f t="shared" ref="G267:G268" si="280">F267/E267</f>
        <v>#DIV/0!</v>
      </c>
      <c r="H267" s="526" t="e">
        <f>AVERAGE(G267:G281)</f>
        <v>#DIV/0!</v>
      </c>
      <c r="I267" s="172" t="str">
        <f t="shared" ref="I267:I269" si="281">IFERROR(AVERAGE(P267,U267,Z267,AE267,AJ267,AO267,AT267),"")</f>
        <v/>
      </c>
      <c r="J267" s="172" t="str">
        <f t="shared" ref="J267:J269" si="282">IFERROR(AVERAGE(Q267,V267,AA267,AF267,AK267,AP267,AU267),"")</f>
        <v/>
      </c>
      <c r="K267" s="420" t="str">
        <f t="shared" ref="K267:K269" si="283">IFERROR(AVERAGE(R267,W267,AB267,AG267,AL267,AQ267,AV267),"")</f>
        <v/>
      </c>
      <c r="L267" s="525" t="str">
        <f>IFERROR(AVERAGE(K267:K281),"-")</f>
        <v>-</v>
      </c>
      <c r="M267" s="172" t="str">
        <f>IFERROR(RANK(K267, K$267:K$281),"")</f>
        <v/>
      </c>
      <c r="N267" s="501"/>
      <c r="O267" s="501"/>
      <c r="P267" s="417"/>
      <c r="Q267" s="416"/>
      <c r="R267" s="416" t="str">
        <f>IFERROR(Q267/P267,"")</f>
        <v/>
      </c>
      <c r="S267" s="417" t="str">
        <f>IFERROR(RANK(R267, R$267:R$281),"")</f>
        <v/>
      </c>
      <c r="T267" s="500" t="e">
        <f>AVERAGE(R267:R281)</f>
        <v>#DIV/0!</v>
      </c>
      <c r="U267" s="417"/>
      <c r="V267" s="416"/>
      <c r="W267" s="416" t="str">
        <f>IFERROR(V267/U267,"")</f>
        <v/>
      </c>
      <c r="X267" s="417" t="str">
        <f>IFERROR(RANK(W267, W$267:W$281),"")</f>
        <v/>
      </c>
      <c r="Y267" s="500" t="e">
        <f>AVERAGE(W267:W281)</f>
        <v>#DIV/0!</v>
      </c>
      <c r="Z267" s="417"/>
      <c r="AA267" s="416"/>
      <c r="AB267" s="416" t="str">
        <f>IFERROR(AA267/Z267,"")</f>
        <v/>
      </c>
      <c r="AC267" s="417" t="str">
        <f>IFERROR(RANK(AB267, AB$267:AB$281),"")</f>
        <v/>
      </c>
      <c r="AD267" s="500" t="e">
        <f>AVERAGE(AB267:AB281)</f>
        <v>#DIV/0!</v>
      </c>
      <c r="AE267" s="417"/>
      <c r="AF267" s="416"/>
      <c r="AG267" s="416" t="str">
        <f>IFERROR(AF267/AE267,"")</f>
        <v/>
      </c>
      <c r="AH267" s="417" t="str">
        <f>IFERROR(RANK(AG267, AG$267:AG$281),"")</f>
        <v/>
      </c>
      <c r="AI267" s="500" t="e">
        <f>AVERAGE(AG267:AG281)</f>
        <v>#DIV/0!</v>
      </c>
      <c r="AJ267" s="417"/>
      <c r="AK267" s="416"/>
      <c r="AL267" s="416" t="str">
        <f>IFERROR(AK267/AJ267,"")</f>
        <v/>
      </c>
      <c r="AM267" s="417" t="str">
        <f>IFERROR(RANK(AL267, AL$267:AL$281),"")</f>
        <v/>
      </c>
      <c r="AN267" s="500" t="e">
        <f>AVERAGE(AL267:AL281)</f>
        <v>#DIV/0!</v>
      </c>
      <c r="AO267" s="417"/>
      <c r="AP267" s="416"/>
      <c r="AQ267" s="416" t="str">
        <f>IFERROR(AP267/AO267,"")</f>
        <v/>
      </c>
      <c r="AR267" s="417" t="str">
        <f>IFERROR(RANK(AQ267, AQ$267:AQ$281),"")</f>
        <v/>
      </c>
      <c r="AS267" s="500" t="e">
        <f>AVERAGE(AQ267:AQ281)</f>
        <v>#DIV/0!</v>
      </c>
      <c r="AT267" s="417"/>
      <c r="AU267" s="416"/>
      <c r="AV267" s="416" t="str">
        <f>IFERROR(AU267/AT267,"")</f>
        <v/>
      </c>
      <c r="AW267" s="417" t="str">
        <f>IFERROR(RANK(AV267, AV$267:AV$281),"")</f>
        <v/>
      </c>
      <c r="AX267" s="500" t="e">
        <f>AVERAGE(AV267:AV281)</f>
        <v>#DIV/0!</v>
      </c>
    </row>
    <row r="268" spans="2:50" x14ac:dyDescent="0.2">
      <c r="B268" s="506"/>
      <c r="C268" s="437">
        <v>2</v>
      </c>
      <c r="D268" s="417"/>
      <c r="E268" s="417"/>
      <c r="F268" s="417"/>
      <c r="G268" s="416" t="e">
        <f t="shared" si="280"/>
        <v>#DIV/0!</v>
      </c>
      <c r="H268" s="527"/>
      <c r="I268" s="172" t="str">
        <f t="shared" si="281"/>
        <v/>
      </c>
      <c r="J268" s="172" t="str">
        <f t="shared" si="282"/>
        <v/>
      </c>
      <c r="K268" s="420" t="str">
        <f t="shared" si="283"/>
        <v/>
      </c>
      <c r="L268" s="525"/>
      <c r="M268" s="172" t="str">
        <f t="shared" ref="M268:M281" si="284">IFERROR(RANK(K268, K$267:K$281),"")</f>
        <v/>
      </c>
      <c r="N268" s="501"/>
      <c r="O268" s="501"/>
      <c r="P268" s="417"/>
      <c r="Q268" s="416"/>
      <c r="R268" s="416" t="str">
        <f t="shared" ref="R268:R281" si="285">IFERROR(Q268/P268,"")</f>
        <v/>
      </c>
      <c r="S268" s="417" t="str">
        <f t="shared" ref="S268:S281" si="286">IFERROR(RANK(R268, R$267:R$281),"")</f>
        <v/>
      </c>
      <c r="T268" s="500"/>
      <c r="U268" s="417"/>
      <c r="V268" s="416"/>
      <c r="W268" s="416" t="str">
        <f t="shared" ref="W268:W281" si="287">IFERROR(V268/U268,"")</f>
        <v/>
      </c>
      <c r="X268" s="417" t="str">
        <f t="shared" ref="X268:X281" si="288">IFERROR(RANK(W268, W$267:W$281),"")</f>
        <v/>
      </c>
      <c r="Y268" s="500"/>
      <c r="Z268" s="417"/>
      <c r="AA268" s="416"/>
      <c r="AB268" s="416" t="str">
        <f t="shared" ref="AB268:AB281" si="289">IFERROR(AA268/Z268,"")</f>
        <v/>
      </c>
      <c r="AC268" s="417" t="str">
        <f t="shared" ref="AC268:AC281" si="290">IFERROR(RANK(AB268, AB$267:AB$281),"")</f>
        <v/>
      </c>
      <c r="AD268" s="500"/>
      <c r="AE268" s="417"/>
      <c r="AF268" s="416"/>
      <c r="AG268" s="416" t="str">
        <f t="shared" ref="AG268:AG281" si="291">IFERROR(AF268/AE268,"")</f>
        <v/>
      </c>
      <c r="AH268" s="417" t="str">
        <f t="shared" ref="AH268:AH281" si="292">IFERROR(RANK(AG268, AG$267:AG$281),"")</f>
        <v/>
      </c>
      <c r="AI268" s="500"/>
      <c r="AJ268" s="417"/>
      <c r="AK268" s="416"/>
      <c r="AL268" s="416" t="str">
        <f t="shared" ref="AL268:AL281" si="293">IFERROR(AK268/AJ268,"")</f>
        <v/>
      </c>
      <c r="AM268" s="417" t="str">
        <f t="shared" ref="AM268:AM281" si="294">IFERROR(RANK(AL268, AL$267:AL$281),"")</f>
        <v/>
      </c>
      <c r="AN268" s="500"/>
      <c r="AO268" s="417"/>
      <c r="AP268" s="416"/>
      <c r="AQ268" s="416" t="str">
        <f t="shared" ref="AQ268:AQ281" si="295">IFERROR(AP268/AO268,"")</f>
        <v/>
      </c>
      <c r="AR268" s="417" t="str">
        <f t="shared" ref="AR268:AR281" si="296">IFERROR(RANK(AQ268, AQ$267:AQ$281),"")</f>
        <v/>
      </c>
      <c r="AS268" s="500"/>
      <c r="AT268" s="417"/>
      <c r="AU268" s="416"/>
      <c r="AV268" s="416" t="str">
        <f t="shared" ref="AV268:AV281" si="297">IFERROR(AU268/AT268,"")</f>
        <v/>
      </c>
      <c r="AW268" s="417" t="str">
        <f t="shared" ref="AW268:AW281" si="298">IFERROR(RANK(AV268, AV$267:AV$281),"")</f>
        <v/>
      </c>
      <c r="AX268" s="500"/>
    </row>
    <row r="269" spans="2:50" x14ac:dyDescent="0.2">
      <c r="B269" s="506"/>
      <c r="C269" s="437">
        <v>3</v>
      </c>
      <c r="D269" s="417"/>
      <c r="E269" s="417"/>
      <c r="F269" s="417"/>
      <c r="G269" s="417"/>
      <c r="H269" s="527"/>
      <c r="I269" s="172" t="str">
        <f t="shared" si="281"/>
        <v/>
      </c>
      <c r="J269" s="172" t="str">
        <f t="shared" si="282"/>
        <v/>
      </c>
      <c r="K269" s="420" t="str">
        <f t="shared" si="283"/>
        <v/>
      </c>
      <c r="L269" s="525"/>
      <c r="M269" s="172" t="str">
        <f t="shared" si="284"/>
        <v/>
      </c>
      <c r="N269" s="501"/>
      <c r="O269" s="501"/>
      <c r="P269" s="417"/>
      <c r="Q269" s="416"/>
      <c r="R269" s="416" t="str">
        <f t="shared" si="285"/>
        <v/>
      </c>
      <c r="S269" s="417" t="str">
        <f t="shared" si="286"/>
        <v/>
      </c>
      <c r="T269" s="500"/>
      <c r="U269" s="417"/>
      <c r="V269" s="416"/>
      <c r="W269" s="416" t="str">
        <f t="shared" si="287"/>
        <v/>
      </c>
      <c r="X269" s="417" t="str">
        <f t="shared" si="288"/>
        <v/>
      </c>
      <c r="Y269" s="500"/>
      <c r="Z269" s="417"/>
      <c r="AA269" s="416"/>
      <c r="AB269" s="416" t="str">
        <f t="shared" si="289"/>
        <v/>
      </c>
      <c r="AC269" s="417" t="str">
        <f t="shared" si="290"/>
        <v/>
      </c>
      <c r="AD269" s="500"/>
      <c r="AE269" s="417"/>
      <c r="AF269" s="416"/>
      <c r="AG269" s="416" t="str">
        <f t="shared" si="291"/>
        <v/>
      </c>
      <c r="AH269" s="417" t="str">
        <f t="shared" si="292"/>
        <v/>
      </c>
      <c r="AI269" s="500"/>
      <c r="AJ269" s="417"/>
      <c r="AK269" s="416"/>
      <c r="AL269" s="416" t="str">
        <f t="shared" si="293"/>
        <v/>
      </c>
      <c r="AM269" s="417" t="str">
        <f t="shared" si="294"/>
        <v/>
      </c>
      <c r="AN269" s="500"/>
      <c r="AO269" s="417"/>
      <c r="AP269" s="416"/>
      <c r="AQ269" s="416" t="str">
        <f t="shared" si="295"/>
        <v/>
      </c>
      <c r="AR269" s="417" t="str">
        <f t="shared" si="296"/>
        <v/>
      </c>
      <c r="AS269" s="500"/>
      <c r="AT269" s="417"/>
      <c r="AU269" s="416"/>
      <c r="AV269" s="416" t="str">
        <f t="shared" si="297"/>
        <v/>
      </c>
      <c r="AW269" s="417" t="str">
        <f t="shared" si="298"/>
        <v/>
      </c>
      <c r="AX269" s="500"/>
    </row>
    <row r="270" spans="2:50" x14ac:dyDescent="0.2">
      <c r="B270" s="506"/>
      <c r="C270" s="437">
        <v>4</v>
      </c>
      <c r="D270" s="417"/>
      <c r="E270" s="417"/>
      <c r="F270" s="417"/>
      <c r="G270" s="417"/>
      <c r="H270" s="527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20" t="str">
        <f>IFERROR(AVERAGE(R270,W270,AB270,AG270,AL270,AQ270,AV270),"")</f>
        <v/>
      </c>
      <c r="L270" s="525"/>
      <c r="M270" s="172" t="str">
        <f t="shared" si="284"/>
        <v/>
      </c>
      <c r="N270" s="501"/>
      <c r="O270" s="501"/>
      <c r="P270" s="417"/>
      <c r="Q270" s="416"/>
      <c r="R270" s="416" t="str">
        <f t="shared" si="285"/>
        <v/>
      </c>
      <c r="S270" s="417" t="str">
        <f t="shared" si="286"/>
        <v/>
      </c>
      <c r="T270" s="500"/>
      <c r="U270" s="417"/>
      <c r="V270" s="416"/>
      <c r="W270" s="416" t="str">
        <f t="shared" si="287"/>
        <v/>
      </c>
      <c r="X270" s="417" t="str">
        <f t="shared" si="288"/>
        <v/>
      </c>
      <c r="Y270" s="500"/>
      <c r="Z270" s="417"/>
      <c r="AA270" s="416"/>
      <c r="AB270" s="416" t="str">
        <f t="shared" si="289"/>
        <v/>
      </c>
      <c r="AC270" s="417" t="str">
        <f t="shared" si="290"/>
        <v/>
      </c>
      <c r="AD270" s="500"/>
      <c r="AE270" s="417"/>
      <c r="AF270" s="416"/>
      <c r="AG270" s="416" t="str">
        <f t="shared" si="291"/>
        <v/>
      </c>
      <c r="AH270" s="417" t="str">
        <f t="shared" si="292"/>
        <v/>
      </c>
      <c r="AI270" s="500"/>
      <c r="AJ270" s="417"/>
      <c r="AK270" s="416"/>
      <c r="AL270" s="416" t="str">
        <f t="shared" si="293"/>
        <v/>
      </c>
      <c r="AM270" s="417" t="str">
        <f t="shared" si="294"/>
        <v/>
      </c>
      <c r="AN270" s="500"/>
      <c r="AO270" s="417"/>
      <c r="AP270" s="416"/>
      <c r="AQ270" s="416" t="str">
        <f t="shared" si="295"/>
        <v/>
      </c>
      <c r="AR270" s="417" t="str">
        <f t="shared" si="296"/>
        <v/>
      </c>
      <c r="AS270" s="500"/>
      <c r="AT270" s="417"/>
      <c r="AU270" s="416"/>
      <c r="AV270" s="416" t="str">
        <f t="shared" si="297"/>
        <v/>
      </c>
      <c r="AW270" s="417" t="str">
        <f t="shared" si="298"/>
        <v/>
      </c>
      <c r="AX270" s="500"/>
    </row>
    <row r="271" spans="2:50" x14ac:dyDescent="0.2">
      <c r="B271" s="506"/>
      <c r="C271" s="437">
        <v>5</v>
      </c>
      <c r="D271" s="417"/>
      <c r="E271" s="417"/>
      <c r="F271" s="417"/>
      <c r="G271" s="417"/>
      <c r="H271" s="527"/>
      <c r="I271" s="172" t="str">
        <f t="shared" ref="I271:I281" si="299">IFERROR(AVERAGE(P271,U271,Z271,AE271,AJ271,AO271,AT271),"")</f>
        <v/>
      </c>
      <c r="J271" s="172" t="str">
        <f t="shared" ref="J271:J281" si="300">IFERROR(AVERAGE(Q271,V271,AA271,AF271,AK271,AP271,AU271),"")</f>
        <v/>
      </c>
      <c r="K271" s="420" t="str">
        <f t="shared" ref="K271:K281" si="301">IFERROR(AVERAGE(R271,W271,AB271,AG271,AL271,AQ271,AV271),"")</f>
        <v/>
      </c>
      <c r="L271" s="525"/>
      <c r="M271" s="172" t="str">
        <f t="shared" si="284"/>
        <v/>
      </c>
      <c r="N271" s="501"/>
      <c r="O271" s="501"/>
      <c r="P271" s="417"/>
      <c r="Q271" s="416"/>
      <c r="R271" s="416" t="str">
        <f t="shared" si="285"/>
        <v/>
      </c>
      <c r="S271" s="417" t="str">
        <f t="shared" si="286"/>
        <v/>
      </c>
      <c r="T271" s="500"/>
      <c r="U271" s="417"/>
      <c r="V271" s="416"/>
      <c r="W271" s="416" t="str">
        <f t="shared" si="287"/>
        <v/>
      </c>
      <c r="X271" s="417" t="str">
        <f t="shared" si="288"/>
        <v/>
      </c>
      <c r="Y271" s="500"/>
      <c r="Z271" s="417"/>
      <c r="AA271" s="416"/>
      <c r="AB271" s="416" t="str">
        <f t="shared" si="289"/>
        <v/>
      </c>
      <c r="AC271" s="417" t="str">
        <f t="shared" si="290"/>
        <v/>
      </c>
      <c r="AD271" s="500"/>
      <c r="AE271" s="417"/>
      <c r="AF271" s="416"/>
      <c r="AG271" s="416" t="str">
        <f t="shared" si="291"/>
        <v/>
      </c>
      <c r="AH271" s="417" t="str">
        <f t="shared" si="292"/>
        <v/>
      </c>
      <c r="AI271" s="500"/>
      <c r="AJ271" s="417"/>
      <c r="AK271" s="416"/>
      <c r="AL271" s="416" t="str">
        <f t="shared" si="293"/>
        <v/>
      </c>
      <c r="AM271" s="417" t="str">
        <f t="shared" si="294"/>
        <v/>
      </c>
      <c r="AN271" s="500"/>
      <c r="AO271" s="417"/>
      <c r="AP271" s="416"/>
      <c r="AQ271" s="416" t="str">
        <f t="shared" si="295"/>
        <v/>
      </c>
      <c r="AR271" s="417" t="str">
        <f t="shared" si="296"/>
        <v/>
      </c>
      <c r="AS271" s="500"/>
      <c r="AT271" s="417"/>
      <c r="AU271" s="416"/>
      <c r="AV271" s="416" t="str">
        <f t="shared" si="297"/>
        <v/>
      </c>
      <c r="AW271" s="417" t="str">
        <f t="shared" si="298"/>
        <v/>
      </c>
      <c r="AX271" s="500"/>
    </row>
    <row r="272" spans="2:50" x14ac:dyDescent="0.2">
      <c r="B272" s="506"/>
      <c r="C272" s="437">
        <v>6</v>
      </c>
      <c r="D272" s="417"/>
      <c r="E272" s="417"/>
      <c r="F272" s="417"/>
      <c r="G272" s="417"/>
      <c r="H272" s="527"/>
      <c r="I272" s="172" t="str">
        <f t="shared" si="299"/>
        <v/>
      </c>
      <c r="J272" s="172" t="str">
        <f t="shared" si="300"/>
        <v/>
      </c>
      <c r="K272" s="420" t="str">
        <f t="shared" si="301"/>
        <v/>
      </c>
      <c r="L272" s="525"/>
      <c r="M272" s="172" t="str">
        <f t="shared" si="284"/>
        <v/>
      </c>
      <c r="N272" s="501"/>
      <c r="O272" s="501"/>
      <c r="P272" s="417"/>
      <c r="Q272" s="416"/>
      <c r="R272" s="416" t="str">
        <f t="shared" si="285"/>
        <v/>
      </c>
      <c r="S272" s="417" t="str">
        <f t="shared" si="286"/>
        <v/>
      </c>
      <c r="T272" s="500"/>
      <c r="U272" s="417"/>
      <c r="V272" s="416"/>
      <c r="W272" s="416" t="str">
        <f t="shared" si="287"/>
        <v/>
      </c>
      <c r="X272" s="417" t="str">
        <f t="shared" si="288"/>
        <v/>
      </c>
      <c r="Y272" s="500"/>
      <c r="Z272" s="417"/>
      <c r="AA272" s="416"/>
      <c r="AB272" s="416" t="str">
        <f t="shared" si="289"/>
        <v/>
      </c>
      <c r="AC272" s="417" t="str">
        <f t="shared" si="290"/>
        <v/>
      </c>
      <c r="AD272" s="500"/>
      <c r="AE272" s="417"/>
      <c r="AF272" s="416"/>
      <c r="AG272" s="416" t="str">
        <f t="shared" si="291"/>
        <v/>
      </c>
      <c r="AH272" s="417" t="str">
        <f t="shared" si="292"/>
        <v/>
      </c>
      <c r="AI272" s="500"/>
      <c r="AJ272" s="417"/>
      <c r="AK272" s="416"/>
      <c r="AL272" s="416" t="str">
        <f t="shared" si="293"/>
        <v/>
      </c>
      <c r="AM272" s="417" t="str">
        <f t="shared" si="294"/>
        <v/>
      </c>
      <c r="AN272" s="500"/>
      <c r="AO272" s="417"/>
      <c r="AP272" s="416"/>
      <c r="AQ272" s="416" t="str">
        <f t="shared" si="295"/>
        <v/>
      </c>
      <c r="AR272" s="417" t="str">
        <f t="shared" si="296"/>
        <v/>
      </c>
      <c r="AS272" s="500"/>
      <c r="AT272" s="417"/>
      <c r="AU272" s="416"/>
      <c r="AV272" s="416" t="str">
        <f t="shared" si="297"/>
        <v/>
      </c>
      <c r="AW272" s="417" t="str">
        <f t="shared" si="298"/>
        <v/>
      </c>
      <c r="AX272" s="500"/>
    </row>
    <row r="273" spans="2:50" x14ac:dyDescent="0.2">
      <c r="B273" s="506"/>
      <c r="C273" s="437">
        <v>7</v>
      </c>
      <c r="D273" s="417"/>
      <c r="E273" s="417"/>
      <c r="F273" s="417"/>
      <c r="G273" s="417"/>
      <c r="H273" s="527"/>
      <c r="I273" s="172" t="str">
        <f t="shared" si="299"/>
        <v/>
      </c>
      <c r="J273" s="172" t="str">
        <f t="shared" si="300"/>
        <v/>
      </c>
      <c r="K273" s="420" t="str">
        <f t="shared" si="301"/>
        <v/>
      </c>
      <c r="L273" s="525"/>
      <c r="M273" s="172" t="str">
        <f t="shared" si="284"/>
        <v/>
      </c>
      <c r="N273" s="501"/>
      <c r="O273" s="501"/>
      <c r="P273" s="417"/>
      <c r="Q273" s="416"/>
      <c r="R273" s="416" t="str">
        <f t="shared" si="285"/>
        <v/>
      </c>
      <c r="S273" s="417" t="str">
        <f t="shared" si="286"/>
        <v/>
      </c>
      <c r="T273" s="500"/>
      <c r="U273" s="417"/>
      <c r="V273" s="416"/>
      <c r="W273" s="416" t="str">
        <f t="shared" si="287"/>
        <v/>
      </c>
      <c r="X273" s="417" t="str">
        <f t="shared" si="288"/>
        <v/>
      </c>
      <c r="Y273" s="500"/>
      <c r="Z273" s="417"/>
      <c r="AA273" s="416"/>
      <c r="AB273" s="416" t="str">
        <f t="shared" si="289"/>
        <v/>
      </c>
      <c r="AC273" s="417" t="str">
        <f t="shared" si="290"/>
        <v/>
      </c>
      <c r="AD273" s="500"/>
      <c r="AE273" s="417"/>
      <c r="AF273" s="416"/>
      <c r="AG273" s="416" t="str">
        <f t="shared" si="291"/>
        <v/>
      </c>
      <c r="AH273" s="417" t="str">
        <f t="shared" si="292"/>
        <v/>
      </c>
      <c r="AI273" s="500"/>
      <c r="AJ273" s="417"/>
      <c r="AK273" s="416"/>
      <c r="AL273" s="416" t="str">
        <f t="shared" si="293"/>
        <v/>
      </c>
      <c r="AM273" s="417" t="str">
        <f t="shared" si="294"/>
        <v/>
      </c>
      <c r="AN273" s="500"/>
      <c r="AO273" s="417"/>
      <c r="AP273" s="416"/>
      <c r="AQ273" s="416" t="str">
        <f t="shared" si="295"/>
        <v/>
      </c>
      <c r="AR273" s="417" t="str">
        <f t="shared" si="296"/>
        <v/>
      </c>
      <c r="AS273" s="500"/>
      <c r="AT273" s="417"/>
      <c r="AU273" s="416"/>
      <c r="AV273" s="416" t="str">
        <f t="shared" si="297"/>
        <v/>
      </c>
      <c r="AW273" s="417" t="str">
        <f t="shared" si="298"/>
        <v/>
      </c>
      <c r="AX273" s="500"/>
    </row>
    <row r="274" spans="2:50" x14ac:dyDescent="0.2">
      <c r="B274" s="506"/>
      <c r="C274" s="437">
        <v>8</v>
      </c>
      <c r="D274" s="417"/>
      <c r="E274" s="417"/>
      <c r="F274" s="417"/>
      <c r="G274" s="417"/>
      <c r="H274" s="527"/>
      <c r="I274" s="172" t="str">
        <f t="shared" si="299"/>
        <v/>
      </c>
      <c r="J274" s="172" t="str">
        <f t="shared" si="300"/>
        <v/>
      </c>
      <c r="K274" s="420" t="str">
        <f t="shared" si="301"/>
        <v/>
      </c>
      <c r="L274" s="525"/>
      <c r="M274" s="172" t="str">
        <f t="shared" si="284"/>
        <v/>
      </c>
      <c r="N274" s="501"/>
      <c r="O274" s="501"/>
      <c r="P274" s="417"/>
      <c r="Q274" s="416"/>
      <c r="R274" s="416" t="str">
        <f t="shared" si="285"/>
        <v/>
      </c>
      <c r="S274" s="417" t="str">
        <f t="shared" si="286"/>
        <v/>
      </c>
      <c r="T274" s="500"/>
      <c r="U274" s="417"/>
      <c r="V274" s="416"/>
      <c r="W274" s="416" t="str">
        <f t="shared" si="287"/>
        <v/>
      </c>
      <c r="X274" s="417" t="str">
        <f t="shared" si="288"/>
        <v/>
      </c>
      <c r="Y274" s="500"/>
      <c r="Z274" s="417"/>
      <c r="AA274" s="416"/>
      <c r="AB274" s="416" t="str">
        <f t="shared" si="289"/>
        <v/>
      </c>
      <c r="AC274" s="417" t="str">
        <f t="shared" si="290"/>
        <v/>
      </c>
      <c r="AD274" s="500"/>
      <c r="AE274" s="417"/>
      <c r="AF274" s="416"/>
      <c r="AG274" s="416" t="str">
        <f t="shared" si="291"/>
        <v/>
      </c>
      <c r="AH274" s="417" t="str">
        <f t="shared" si="292"/>
        <v/>
      </c>
      <c r="AI274" s="500"/>
      <c r="AJ274" s="417"/>
      <c r="AK274" s="416"/>
      <c r="AL274" s="416" t="str">
        <f t="shared" si="293"/>
        <v/>
      </c>
      <c r="AM274" s="417" t="str">
        <f t="shared" si="294"/>
        <v/>
      </c>
      <c r="AN274" s="500"/>
      <c r="AO274" s="417"/>
      <c r="AP274" s="416"/>
      <c r="AQ274" s="416" t="str">
        <f t="shared" si="295"/>
        <v/>
      </c>
      <c r="AR274" s="417" t="str">
        <f t="shared" si="296"/>
        <v/>
      </c>
      <c r="AS274" s="500"/>
      <c r="AT274" s="417"/>
      <c r="AU274" s="416"/>
      <c r="AV274" s="416" t="str">
        <f t="shared" si="297"/>
        <v/>
      </c>
      <c r="AW274" s="417" t="str">
        <f t="shared" si="298"/>
        <v/>
      </c>
      <c r="AX274" s="500"/>
    </row>
    <row r="275" spans="2:50" x14ac:dyDescent="0.2">
      <c r="B275" s="506"/>
      <c r="C275" s="437">
        <v>9</v>
      </c>
      <c r="D275" s="417"/>
      <c r="E275" s="417"/>
      <c r="F275" s="417"/>
      <c r="G275" s="417"/>
      <c r="H275" s="527"/>
      <c r="I275" s="172" t="str">
        <f t="shared" si="299"/>
        <v/>
      </c>
      <c r="J275" s="172" t="str">
        <f t="shared" si="300"/>
        <v/>
      </c>
      <c r="K275" s="420" t="str">
        <f t="shared" si="301"/>
        <v/>
      </c>
      <c r="L275" s="525"/>
      <c r="M275" s="172" t="str">
        <f t="shared" si="284"/>
        <v/>
      </c>
      <c r="N275" s="501"/>
      <c r="O275" s="501"/>
      <c r="P275" s="417"/>
      <c r="Q275" s="416"/>
      <c r="R275" s="416" t="str">
        <f t="shared" si="285"/>
        <v/>
      </c>
      <c r="S275" s="417" t="str">
        <f t="shared" si="286"/>
        <v/>
      </c>
      <c r="T275" s="500"/>
      <c r="U275" s="417"/>
      <c r="V275" s="416"/>
      <c r="W275" s="416" t="str">
        <f t="shared" si="287"/>
        <v/>
      </c>
      <c r="X275" s="417" t="str">
        <f t="shared" si="288"/>
        <v/>
      </c>
      <c r="Y275" s="500"/>
      <c r="Z275" s="417"/>
      <c r="AA275" s="416"/>
      <c r="AB275" s="416" t="str">
        <f t="shared" si="289"/>
        <v/>
      </c>
      <c r="AC275" s="417" t="str">
        <f t="shared" si="290"/>
        <v/>
      </c>
      <c r="AD275" s="500"/>
      <c r="AE275" s="417"/>
      <c r="AF275" s="416"/>
      <c r="AG275" s="416" t="str">
        <f t="shared" si="291"/>
        <v/>
      </c>
      <c r="AH275" s="417" t="str">
        <f t="shared" si="292"/>
        <v/>
      </c>
      <c r="AI275" s="500"/>
      <c r="AJ275" s="417"/>
      <c r="AK275" s="416"/>
      <c r="AL275" s="416" t="str">
        <f t="shared" si="293"/>
        <v/>
      </c>
      <c r="AM275" s="417" t="str">
        <f t="shared" si="294"/>
        <v/>
      </c>
      <c r="AN275" s="500"/>
      <c r="AO275" s="417"/>
      <c r="AP275" s="416"/>
      <c r="AQ275" s="416" t="str">
        <f t="shared" si="295"/>
        <v/>
      </c>
      <c r="AR275" s="417" t="str">
        <f t="shared" si="296"/>
        <v/>
      </c>
      <c r="AS275" s="500"/>
      <c r="AT275" s="417"/>
      <c r="AU275" s="416"/>
      <c r="AV275" s="416" t="str">
        <f t="shared" si="297"/>
        <v/>
      </c>
      <c r="AW275" s="417" t="str">
        <f t="shared" si="298"/>
        <v/>
      </c>
      <c r="AX275" s="500"/>
    </row>
    <row r="276" spans="2:50" x14ac:dyDescent="0.2">
      <c r="B276" s="506"/>
      <c r="C276" s="437">
        <v>10</v>
      </c>
      <c r="D276" s="417"/>
      <c r="E276" s="417"/>
      <c r="F276" s="417"/>
      <c r="G276" s="417"/>
      <c r="H276" s="527"/>
      <c r="I276" s="172" t="str">
        <f t="shared" si="299"/>
        <v/>
      </c>
      <c r="J276" s="172" t="str">
        <f t="shared" si="300"/>
        <v/>
      </c>
      <c r="K276" s="420" t="str">
        <f t="shared" si="301"/>
        <v/>
      </c>
      <c r="L276" s="525"/>
      <c r="M276" s="172" t="str">
        <f t="shared" si="284"/>
        <v/>
      </c>
      <c r="N276" s="501"/>
      <c r="O276" s="501"/>
      <c r="P276" s="417"/>
      <c r="Q276" s="416"/>
      <c r="R276" s="416" t="str">
        <f t="shared" si="285"/>
        <v/>
      </c>
      <c r="S276" s="417" t="str">
        <f t="shared" si="286"/>
        <v/>
      </c>
      <c r="T276" s="500"/>
      <c r="U276" s="417"/>
      <c r="V276" s="416"/>
      <c r="W276" s="416" t="str">
        <f t="shared" si="287"/>
        <v/>
      </c>
      <c r="X276" s="417" t="str">
        <f t="shared" si="288"/>
        <v/>
      </c>
      <c r="Y276" s="500"/>
      <c r="Z276" s="417"/>
      <c r="AA276" s="416"/>
      <c r="AB276" s="416" t="str">
        <f t="shared" si="289"/>
        <v/>
      </c>
      <c r="AC276" s="417" t="str">
        <f t="shared" si="290"/>
        <v/>
      </c>
      <c r="AD276" s="500"/>
      <c r="AE276" s="417"/>
      <c r="AF276" s="416"/>
      <c r="AG276" s="416" t="str">
        <f t="shared" si="291"/>
        <v/>
      </c>
      <c r="AH276" s="417" t="str">
        <f t="shared" si="292"/>
        <v/>
      </c>
      <c r="AI276" s="500"/>
      <c r="AJ276" s="417"/>
      <c r="AK276" s="416"/>
      <c r="AL276" s="416" t="str">
        <f t="shared" si="293"/>
        <v/>
      </c>
      <c r="AM276" s="417" t="str">
        <f t="shared" si="294"/>
        <v/>
      </c>
      <c r="AN276" s="500"/>
      <c r="AO276" s="417"/>
      <c r="AP276" s="416"/>
      <c r="AQ276" s="416" t="str">
        <f t="shared" si="295"/>
        <v/>
      </c>
      <c r="AR276" s="417" t="str">
        <f t="shared" si="296"/>
        <v/>
      </c>
      <c r="AS276" s="500"/>
      <c r="AT276" s="417"/>
      <c r="AU276" s="416"/>
      <c r="AV276" s="416" t="str">
        <f t="shared" si="297"/>
        <v/>
      </c>
      <c r="AW276" s="417" t="str">
        <f t="shared" si="298"/>
        <v/>
      </c>
      <c r="AX276" s="500"/>
    </row>
    <row r="277" spans="2:50" x14ac:dyDescent="0.2">
      <c r="B277" s="506"/>
      <c r="C277" s="437">
        <v>11</v>
      </c>
      <c r="D277" s="417"/>
      <c r="E277" s="417"/>
      <c r="F277" s="417"/>
      <c r="G277" s="417"/>
      <c r="H277" s="527"/>
      <c r="I277" s="172" t="str">
        <f t="shared" si="299"/>
        <v/>
      </c>
      <c r="J277" s="172" t="str">
        <f t="shared" si="300"/>
        <v/>
      </c>
      <c r="K277" s="420" t="str">
        <f t="shared" si="301"/>
        <v/>
      </c>
      <c r="L277" s="525"/>
      <c r="M277" s="172" t="str">
        <f t="shared" si="284"/>
        <v/>
      </c>
      <c r="N277" s="501"/>
      <c r="O277" s="501"/>
      <c r="P277" s="417"/>
      <c r="Q277" s="416"/>
      <c r="R277" s="416" t="str">
        <f t="shared" si="285"/>
        <v/>
      </c>
      <c r="S277" s="417" t="str">
        <f t="shared" si="286"/>
        <v/>
      </c>
      <c r="T277" s="500"/>
      <c r="U277" s="417"/>
      <c r="V277" s="416"/>
      <c r="W277" s="416" t="str">
        <f t="shared" si="287"/>
        <v/>
      </c>
      <c r="X277" s="417" t="str">
        <f t="shared" si="288"/>
        <v/>
      </c>
      <c r="Y277" s="500"/>
      <c r="Z277" s="417"/>
      <c r="AA277" s="416"/>
      <c r="AB277" s="416" t="str">
        <f t="shared" si="289"/>
        <v/>
      </c>
      <c r="AC277" s="417" t="str">
        <f t="shared" si="290"/>
        <v/>
      </c>
      <c r="AD277" s="500"/>
      <c r="AE277" s="417"/>
      <c r="AF277" s="416"/>
      <c r="AG277" s="416" t="str">
        <f t="shared" si="291"/>
        <v/>
      </c>
      <c r="AH277" s="417" t="str">
        <f t="shared" si="292"/>
        <v/>
      </c>
      <c r="AI277" s="500"/>
      <c r="AJ277" s="417"/>
      <c r="AK277" s="416"/>
      <c r="AL277" s="416" t="str">
        <f t="shared" si="293"/>
        <v/>
      </c>
      <c r="AM277" s="417" t="str">
        <f t="shared" si="294"/>
        <v/>
      </c>
      <c r="AN277" s="500"/>
      <c r="AO277" s="417"/>
      <c r="AP277" s="416"/>
      <c r="AQ277" s="416" t="str">
        <f t="shared" si="295"/>
        <v/>
      </c>
      <c r="AR277" s="417" t="str">
        <f t="shared" si="296"/>
        <v/>
      </c>
      <c r="AS277" s="500"/>
      <c r="AT277" s="417"/>
      <c r="AU277" s="416"/>
      <c r="AV277" s="416" t="str">
        <f t="shared" si="297"/>
        <v/>
      </c>
      <c r="AW277" s="417" t="str">
        <f t="shared" si="298"/>
        <v/>
      </c>
      <c r="AX277" s="500"/>
    </row>
    <row r="278" spans="2:50" x14ac:dyDescent="0.2">
      <c r="B278" s="506"/>
      <c r="C278" s="437">
        <v>12</v>
      </c>
      <c r="D278" s="417"/>
      <c r="E278" s="417"/>
      <c r="F278" s="417"/>
      <c r="G278" s="417"/>
      <c r="H278" s="527"/>
      <c r="I278" s="172" t="str">
        <f t="shared" si="299"/>
        <v/>
      </c>
      <c r="J278" s="172" t="str">
        <f t="shared" si="300"/>
        <v/>
      </c>
      <c r="K278" s="420" t="str">
        <f t="shared" si="301"/>
        <v/>
      </c>
      <c r="L278" s="525"/>
      <c r="M278" s="172" t="str">
        <f t="shared" si="284"/>
        <v/>
      </c>
      <c r="N278" s="501"/>
      <c r="O278" s="501"/>
      <c r="P278" s="417"/>
      <c r="Q278" s="416"/>
      <c r="R278" s="416" t="str">
        <f t="shared" si="285"/>
        <v/>
      </c>
      <c r="S278" s="417" t="str">
        <f t="shared" si="286"/>
        <v/>
      </c>
      <c r="T278" s="500"/>
      <c r="U278" s="417"/>
      <c r="V278" s="416"/>
      <c r="W278" s="416" t="str">
        <f t="shared" si="287"/>
        <v/>
      </c>
      <c r="X278" s="417" t="str">
        <f t="shared" si="288"/>
        <v/>
      </c>
      <c r="Y278" s="500"/>
      <c r="Z278" s="417"/>
      <c r="AA278" s="416"/>
      <c r="AB278" s="416" t="str">
        <f t="shared" si="289"/>
        <v/>
      </c>
      <c r="AC278" s="417" t="str">
        <f t="shared" si="290"/>
        <v/>
      </c>
      <c r="AD278" s="500"/>
      <c r="AE278" s="417"/>
      <c r="AF278" s="416"/>
      <c r="AG278" s="416" t="str">
        <f t="shared" si="291"/>
        <v/>
      </c>
      <c r="AH278" s="417" t="str">
        <f t="shared" si="292"/>
        <v/>
      </c>
      <c r="AI278" s="500"/>
      <c r="AJ278" s="417"/>
      <c r="AK278" s="416"/>
      <c r="AL278" s="416" t="str">
        <f t="shared" si="293"/>
        <v/>
      </c>
      <c r="AM278" s="417" t="str">
        <f t="shared" si="294"/>
        <v/>
      </c>
      <c r="AN278" s="500"/>
      <c r="AO278" s="417"/>
      <c r="AP278" s="416"/>
      <c r="AQ278" s="416" t="str">
        <f t="shared" si="295"/>
        <v/>
      </c>
      <c r="AR278" s="417" t="str">
        <f t="shared" si="296"/>
        <v/>
      </c>
      <c r="AS278" s="500"/>
      <c r="AT278" s="417"/>
      <c r="AU278" s="416"/>
      <c r="AV278" s="416" t="str">
        <f t="shared" si="297"/>
        <v/>
      </c>
      <c r="AW278" s="417" t="str">
        <f t="shared" si="298"/>
        <v/>
      </c>
      <c r="AX278" s="500"/>
    </row>
    <row r="279" spans="2:50" x14ac:dyDescent="0.2">
      <c r="B279" s="506"/>
      <c r="C279" s="437">
        <v>13</v>
      </c>
      <c r="D279" s="417"/>
      <c r="E279" s="417"/>
      <c r="F279" s="417"/>
      <c r="G279" s="417"/>
      <c r="H279" s="527"/>
      <c r="I279" s="172" t="str">
        <f t="shared" si="299"/>
        <v/>
      </c>
      <c r="J279" s="172" t="str">
        <f t="shared" si="300"/>
        <v/>
      </c>
      <c r="K279" s="420" t="str">
        <f t="shared" si="301"/>
        <v/>
      </c>
      <c r="L279" s="525"/>
      <c r="M279" s="172" t="str">
        <f t="shared" si="284"/>
        <v/>
      </c>
      <c r="N279" s="501"/>
      <c r="O279" s="501"/>
      <c r="P279" s="417"/>
      <c r="Q279" s="416"/>
      <c r="R279" s="416" t="str">
        <f t="shared" si="285"/>
        <v/>
      </c>
      <c r="S279" s="417" t="str">
        <f t="shared" si="286"/>
        <v/>
      </c>
      <c r="T279" s="500"/>
      <c r="U279" s="417"/>
      <c r="V279" s="416"/>
      <c r="W279" s="416" t="str">
        <f t="shared" si="287"/>
        <v/>
      </c>
      <c r="X279" s="417" t="str">
        <f t="shared" si="288"/>
        <v/>
      </c>
      <c r="Y279" s="500"/>
      <c r="Z279" s="417"/>
      <c r="AA279" s="416"/>
      <c r="AB279" s="416" t="str">
        <f t="shared" si="289"/>
        <v/>
      </c>
      <c r="AC279" s="417" t="str">
        <f t="shared" si="290"/>
        <v/>
      </c>
      <c r="AD279" s="500"/>
      <c r="AE279" s="417"/>
      <c r="AF279" s="416"/>
      <c r="AG279" s="416" t="str">
        <f t="shared" si="291"/>
        <v/>
      </c>
      <c r="AH279" s="417" t="str">
        <f t="shared" si="292"/>
        <v/>
      </c>
      <c r="AI279" s="500"/>
      <c r="AJ279" s="417"/>
      <c r="AK279" s="416"/>
      <c r="AL279" s="416" t="str">
        <f t="shared" si="293"/>
        <v/>
      </c>
      <c r="AM279" s="417" t="str">
        <f t="shared" si="294"/>
        <v/>
      </c>
      <c r="AN279" s="500"/>
      <c r="AO279" s="417"/>
      <c r="AP279" s="416"/>
      <c r="AQ279" s="416" t="str">
        <f t="shared" si="295"/>
        <v/>
      </c>
      <c r="AR279" s="417" t="str">
        <f t="shared" si="296"/>
        <v/>
      </c>
      <c r="AS279" s="500"/>
      <c r="AT279" s="417"/>
      <c r="AU279" s="416"/>
      <c r="AV279" s="416" t="str">
        <f t="shared" si="297"/>
        <v/>
      </c>
      <c r="AW279" s="417" t="str">
        <f t="shared" si="298"/>
        <v/>
      </c>
      <c r="AX279" s="500"/>
    </row>
    <row r="280" spans="2:50" x14ac:dyDescent="0.2">
      <c r="B280" s="506"/>
      <c r="C280" s="437">
        <v>14</v>
      </c>
      <c r="D280" s="417"/>
      <c r="E280" s="417"/>
      <c r="F280" s="417"/>
      <c r="G280" s="417"/>
      <c r="H280" s="527"/>
      <c r="I280" s="172" t="str">
        <f t="shared" si="299"/>
        <v/>
      </c>
      <c r="J280" s="172" t="str">
        <f t="shared" si="300"/>
        <v/>
      </c>
      <c r="K280" s="420" t="str">
        <f t="shared" si="301"/>
        <v/>
      </c>
      <c r="L280" s="525"/>
      <c r="M280" s="172" t="str">
        <f t="shared" si="284"/>
        <v/>
      </c>
      <c r="N280" s="501"/>
      <c r="O280" s="501"/>
      <c r="P280" s="417"/>
      <c r="Q280" s="416"/>
      <c r="R280" s="416" t="str">
        <f t="shared" si="285"/>
        <v/>
      </c>
      <c r="S280" s="417" t="str">
        <f t="shared" si="286"/>
        <v/>
      </c>
      <c r="T280" s="500"/>
      <c r="U280" s="417"/>
      <c r="V280" s="416"/>
      <c r="W280" s="416" t="str">
        <f t="shared" si="287"/>
        <v/>
      </c>
      <c r="X280" s="417" t="str">
        <f t="shared" si="288"/>
        <v/>
      </c>
      <c r="Y280" s="500"/>
      <c r="Z280" s="417"/>
      <c r="AA280" s="416"/>
      <c r="AB280" s="416" t="str">
        <f t="shared" si="289"/>
        <v/>
      </c>
      <c r="AC280" s="417" t="str">
        <f t="shared" si="290"/>
        <v/>
      </c>
      <c r="AD280" s="500"/>
      <c r="AE280" s="417"/>
      <c r="AF280" s="416"/>
      <c r="AG280" s="416" t="str">
        <f t="shared" si="291"/>
        <v/>
      </c>
      <c r="AH280" s="417" t="str">
        <f t="shared" si="292"/>
        <v/>
      </c>
      <c r="AI280" s="500"/>
      <c r="AJ280" s="417"/>
      <c r="AK280" s="416"/>
      <c r="AL280" s="416" t="str">
        <f t="shared" si="293"/>
        <v/>
      </c>
      <c r="AM280" s="417" t="str">
        <f t="shared" si="294"/>
        <v/>
      </c>
      <c r="AN280" s="500"/>
      <c r="AO280" s="417"/>
      <c r="AP280" s="416"/>
      <c r="AQ280" s="416" t="str">
        <f t="shared" si="295"/>
        <v/>
      </c>
      <c r="AR280" s="417" t="str">
        <f t="shared" si="296"/>
        <v/>
      </c>
      <c r="AS280" s="500"/>
      <c r="AT280" s="417"/>
      <c r="AU280" s="416"/>
      <c r="AV280" s="416" t="str">
        <f t="shared" si="297"/>
        <v/>
      </c>
      <c r="AW280" s="417" t="str">
        <f t="shared" si="298"/>
        <v/>
      </c>
      <c r="AX280" s="500"/>
    </row>
    <row r="281" spans="2:50" x14ac:dyDescent="0.2">
      <c r="B281" s="506"/>
      <c r="C281" s="437">
        <v>15</v>
      </c>
      <c r="D281" s="417"/>
      <c r="E281" s="417"/>
      <c r="F281" s="417"/>
      <c r="G281" s="417"/>
      <c r="H281" s="528"/>
      <c r="I281" s="172" t="str">
        <f t="shared" si="299"/>
        <v/>
      </c>
      <c r="J281" s="172" t="str">
        <f t="shared" si="300"/>
        <v/>
      </c>
      <c r="K281" s="420" t="str">
        <f t="shared" si="301"/>
        <v/>
      </c>
      <c r="L281" s="525"/>
      <c r="M281" s="172" t="str">
        <f t="shared" si="284"/>
        <v/>
      </c>
      <c r="N281" s="501"/>
      <c r="O281" s="501"/>
      <c r="P281" s="417"/>
      <c r="Q281" s="416"/>
      <c r="R281" s="416" t="str">
        <f t="shared" si="285"/>
        <v/>
      </c>
      <c r="S281" s="417" t="str">
        <f t="shared" si="286"/>
        <v/>
      </c>
      <c r="T281" s="500"/>
      <c r="U281" s="417"/>
      <c r="V281" s="416"/>
      <c r="W281" s="416" t="str">
        <f t="shared" si="287"/>
        <v/>
      </c>
      <c r="X281" s="417" t="str">
        <f t="shared" si="288"/>
        <v/>
      </c>
      <c r="Y281" s="500"/>
      <c r="Z281" s="417"/>
      <c r="AA281" s="416"/>
      <c r="AB281" s="416" t="str">
        <f t="shared" si="289"/>
        <v/>
      </c>
      <c r="AC281" s="417" t="str">
        <f t="shared" si="290"/>
        <v/>
      </c>
      <c r="AD281" s="500"/>
      <c r="AE281" s="417"/>
      <c r="AF281" s="416"/>
      <c r="AG281" s="416" t="str">
        <f t="shared" si="291"/>
        <v/>
      </c>
      <c r="AH281" s="417" t="str">
        <f t="shared" si="292"/>
        <v/>
      </c>
      <c r="AI281" s="500"/>
      <c r="AJ281" s="417"/>
      <c r="AK281" s="416"/>
      <c r="AL281" s="416" t="str">
        <f t="shared" si="293"/>
        <v/>
      </c>
      <c r="AM281" s="417" t="str">
        <f t="shared" si="294"/>
        <v/>
      </c>
      <c r="AN281" s="500"/>
      <c r="AO281" s="417"/>
      <c r="AP281" s="416"/>
      <c r="AQ281" s="416" t="str">
        <f t="shared" si="295"/>
        <v/>
      </c>
      <c r="AR281" s="417" t="str">
        <f t="shared" si="296"/>
        <v/>
      </c>
      <c r="AS281" s="500"/>
      <c r="AT281" s="417"/>
      <c r="AU281" s="416"/>
      <c r="AV281" s="416" t="str">
        <f t="shared" si="297"/>
        <v/>
      </c>
      <c r="AW281" s="417" t="str">
        <f t="shared" si="298"/>
        <v/>
      </c>
      <c r="AX281" s="500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FFCC"/>
  </sheetPr>
  <dimension ref="A1:AX314"/>
  <sheetViews>
    <sheetView topLeftCell="A218" zoomScaleNormal="100" workbookViewId="0">
      <selection activeCell="AA260" sqref="AA260"/>
    </sheetView>
  </sheetViews>
  <sheetFormatPr defaultColWidth="8.85546875" defaultRowHeight="12.75" x14ac:dyDescent="0.2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0.5703125" style="96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 x14ac:dyDescent="0.2">
      <c r="A1" s="72"/>
      <c r="B1" s="259" t="s">
        <v>327</v>
      </c>
      <c r="C1" s="260">
        <f>AVERAGE(L205,L228,L251,L274,L297)</f>
        <v>132.79714618751137</v>
      </c>
    </row>
    <row r="2" spans="1:50" ht="15.75" hidden="1" x14ac:dyDescent="0.2">
      <c r="A2" s="77"/>
      <c r="B2" s="510" t="s">
        <v>169</v>
      </c>
      <c r="C2" s="511"/>
      <c r="D2" s="511"/>
      <c r="E2" s="511"/>
      <c r="F2" s="511"/>
      <c r="G2" s="511"/>
      <c r="H2" s="512"/>
      <c r="I2" s="209"/>
      <c r="J2" s="209"/>
      <c r="K2" s="209"/>
      <c r="L2" s="209"/>
      <c r="M2" s="204"/>
      <c r="N2" s="514" t="s">
        <v>161</v>
      </c>
      <c r="O2" s="514" t="s">
        <v>106</v>
      </c>
      <c r="P2" s="516"/>
      <c r="Q2" s="506"/>
      <c r="R2" s="506"/>
      <c r="S2" s="506"/>
      <c r="T2" s="506"/>
      <c r="U2" s="516"/>
      <c r="V2" s="506"/>
      <c r="W2" s="506"/>
      <c r="X2" s="506"/>
      <c r="Y2" s="506"/>
      <c r="Z2" s="516"/>
      <c r="AA2" s="506"/>
      <c r="AB2" s="506"/>
      <c r="AC2" s="506"/>
      <c r="AD2" s="506"/>
      <c r="AE2" s="516">
        <v>45870</v>
      </c>
      <c r="AF2" s="506"/>
      <c r="AG2" s="506"/>
      <c r="AH2" s="506"/>
      <c r="AI2" s="506"/>
      <c r="AJ2" s="516">
        <v>45871</v>
      </c>
      <c r="AK2" s="506"/>
      <c r="AL2" s="506"/>
      <c r="AM2" s="506"/>
      <c r="AN2" s="506"/>
      <c r="AO2" s="516">
        <v>45872</v>
      </c>
      <c r="AP2" s="506"/>
      <c r="AQ2" s="506"/>
      <c r="AR2" s="506"/>
      <c r="AS2" s="506"/>
      <c r="AT2" s="516">
        <v>45873</v>
      </c>
      <c r="AU2" s="506"/>
      <c r="AV2" s="506"/>
      <c r="AW2" s="506"/>
      <c r="AX2" s="506"/>
    </row>
    <row r="3" spans="1:50" ht="15.75" hidden="1" x14ac:dyDescent="0.2">
      <c r="A3" s="77"/>
      <c r="B3" s="513"/>
      <c r="C3" s="513"/>
      <c r="D3" s="513"/>
      <c r="E3" s="513"/>
      <c r="F3" s="513"/>
      <c r="G3" s="513"/>
      <c r="H3" s="513"/>
      <c r="I3" s="210"/>
      <c r="J3" s="210"/>
      <c r="K3" s="210"/>
      <c r="L3" s="210"/>
      <c r="M3" s="205"/>
      <c r="N3" s="515"/>
      <c r="O3" s="515"/>
      <c r="P3" s="516" t="s">
        <v>120</v>
      </c>
      <c r="Q3" s="506"/>
      <c r="R3" s="506"/>
      <c r="S3" s="506"/>
      <c r="T3" s="506"/>
      <c r="U3" s="516" t="s">
        <v>114</v>
      </c>
      <c r="V3" s="506"/>
      <c r="W3" s="506"/>
      <c r="X3" s="506"/>
      <c r="Y3" s="506"/>
      <c r="Z3" s="516" t="s">
        <v>115</v>
      </c>
      <c r="AA3" s="506"/>
      <c r="AB3" s="506"/>
      <c r="AC3" s="506"/>
      <c r="AD3" s="506"/>
      <c r="AE3" s="516" t="s">
        <v>116</v>
      </c>
      <c r="AF3" s="506"/>
      <c r="AG3" s="506"/>
      <c r="AH3" s="506"/>
      <c r="AI3" s="506"/>
      <c r="AJ3" s="516" t="s">
        <v>117</v>
      </c>
      <c r="AK3" s="506"/>
      <c r="AL3" s="506"/>
      <c r="AM3" s="506"/>
      <c r="AN3" s="506"/>
      <c r="AO3" s="516" t="s">
        <v>118</v>
      </c>
      <c r="AP3" s="506"/>
      <c r="AQ3" s="506"/>
      <c r="AR3" s="506"/>
      <c r="AS3" s="506"/>
      <c r="AT3" s="516" t="s">
        <v>119</v>
      </c>
      <c r="AU3" s="506"/>
      <c r="AV3" s="506"/>
      <c r="AW3" s="506"/>
      <c r="AX3" s="506"/>
    </row>
    <row r="4" spans="1:50" ht="14.25" hidden="1" x14ac:dyDescent="0.2">
      <c r="A4" s="77"/>
      <c r="B4" s="501" t="s">
        <v>157</v>
      </c>
      <c r="C4" s="501" t="s">
        <v>149</v>
      </c>
      <c r="D4" s="501"/>
      <c r="E4" s="501" t="s">
        <v>151</v>
      </c>
      <c r="F4" s="501"/>
      <c r="G4" s="501"/>
      <c r="H4" s="502" t="s">
        <v>158</v>
      </c>
      <c r="I4" s="505" t="s">
        <v>227</v>
      </c>
      <c r="J4" s="505"/>
      <c r="K4" s="505"/>
      <c r="L4" s="517" t="s">
        <v>158</v>
      </c>
      <c r="M4" s="522" t="s">
        <v>170</v>
      </c>
      <c r="N4" s="514"/>
      <c r="O4" s="514" t="s">
        <v>160</v>
      </c>
      <c r="P4" s="497" t="s">
        <v>154</v>
      </c>
      <c r="Q4" s="498"/>
      <c r="R4" s="498"/>
      <c r="S4" s="499"/>
      <c r="T4" s="501" t="s">
        <v>158</v>
      </c>
      <c r="U4" s="497" t="s">
        <v>154</v>
      </c>
      <c r="V4" s="498"/>
      <c r="W4" s="498"/>
      <c r="X4" s="499"/>
      <c r="Y4" s="501" t="s">
        <v>158</v>
      </c>
      <c r="Z4" s="497" t="s">
        <v>154</v>
      </c>
      <c r="AA4" s="498"/>
      <c r="AB4" s="498"/>
      <c r="AC4" s="499"/>
      <c r="AD4" s="501" t="s">
        <v>158</v>
      </c>
      <c r="AE4" s="497" t="s">
        <v>154</v>
      </c>
      <c r="AF4" s="498"/>
      <c r="AG4" s="498"/>
      <c r="AH4" s="499"/>
      <c r="AI4" s="501" t="s">
        <v>158</v>
      </c>
      <c r="AJ4" s="497" t="s">
        <v>154</v>
      </c>
      <c r="AK4" s="498"/>
      <c r="AL4" s="498"/>
      <c r="AM4" s="499"/>
      <c r="AN4" s="501" t="s">
        <v>158</v>
      </c>
      <c r="AO4" s="497" t="s">
        <v>154</v>
      </c>
      <c r="AP4" s="498"/>
      <c r="AQ4" s="498"/>
      <c r="AR4" s="499"/>
      <c r="AS4" s="501" t="s">
        <v>158</v>
      </c>
      <c r="AT4" s="497" t="s">
        <v>154</v>
      </c>
      <c r="AU4" s="498"/>
      <c r="AV4" s="498"/>
      <c r="AW4" s="499"/>
      <c r="AX4" s="501" t="s">
        <v>158</v>
      </c>
    </row>
    <row r="5" spans="1:50" ht="14.25" hidden="1" x14ac:dyDescent="0.2">
      <c r="A5" s="77"/>
      <c r="B5" s="501"/>
      <c r="C5" s="501"/>
      <c r="D5" s="501"/>
      <c r="E5" s="501" t="s">
        <v>150</v>
      </c>
      <c r="F5" s="501"/>
      <c r="G5" s="501"/>
      <c r="H5" s="503"/>
      <c r="I5" s="505" t="s">
        <v>150</v>
      </c>
      <c r="J5" s="505"/>
      <c r="K5" s="505"/>
      <c r="L5" s="518"/>
      <c r="M5" s="523"/>
      <c r="N5" s="532"/>
      <c r="O5" s="532"/>
      <c r="P5" s="497" t="s">
        <v>155</v>
      </c>
      <c r="Q5" s="498"/>
      <c r="R5" s="498"/>
      <c r="S5" s="499"/>
      <c r="T5" s="501"/>
      <c r="U5" s="497" t="s">
        <v>155</v>
      </c>
      <c r="V5" s="498"/>
      <c r="W5" s="498"/>
      <c r="X5" s="499"/>
      <c r="Y5" s="501"/>
      <c r="Z5" s="497" t="s">
        <v>155</v>
      </c>
      <c r="AA5" s="498"/>
      <c r="AB5" s="498"/>
      <c r="AC5" s="499"/>
      <c r="AD5" s="501"/>
      <c r="AE5" s="497" t="s">
        <v>155</v>
      </c>
      <c r="AF5" s="498"/>
      <c r="AG5" s="498"/>
      <c r="AH5" s="499"/>
      <c r="AI5" s="501"/>
      <c r="AJ5" s="497" t="s">
        <v>155</v>
      </c>
      <c r="AK5" s="498"/>
      <c r="AL5" s="498"/>
      <c r="AM5" s="499"/>
      <c r="AN5" s="501"/>
      <c r="AO5" s="497" t="s">
        <v>155</v>
      </c>
      <c r="AP5" s="498"/>
      <c r="AQ5" s="498"/>
      <c r="AR5" s="499"/>
      <c r="AS5" s="501"/>
      <c r="AT5" s="497" t="s">
        <v>155</v>
      </c>
      <c r="AU5" s="498"/>
      <c r="AV5" s="498"/>
      <c r="AW5" s="499"/>
      <c r="AX5" s="501"/>
    </row>
    <row r="6" spans="1:50" ht="14.25" hidden="1" x14ac:dyDescent="0.2">
      <c r="A6" s="75"/>
      <c r="B6" s="501"/>
      <c r="C6" s="501"/>
      <c r="D6" s="501"/>
      <c r="E6" s="212" t="s">
        <v>152</v>
      </c>
      <c r="F6" s="212" t="s">
        <v>153</v>
      </c>
      <c r="G6" s="212" t="s">
        <v>156</v>
      </c>
      <c r="H6" s="504"/>
      <c r="I6" s="208" t="s">
        <v>152</v>
      </c>
      <c r="J6" s="208" t="s">
        <v>153</v>
      </c>
      <c r="K6" s="208" t="s">
        <v>156</v>
      </c>
      <c r="L6" s="519"/>
      <c r="M6" s="524"/>
      <c r="N6" s="532"/>
      <c r="O6" s="532"/>
      <c r="P6" s="212" t="s">
        <v>152</v>
      </c>
      <c r="Q6" s="212" t="s">
        <v>153</v>
      </c>
      <c r="R6" s="212" t="s">
        <v>156</v>
      </c>
      <c r="S6" s="212" t="s">
        <v>170</v>
      </c>
      <c r="T6" s="501"/>
      <c r="U6" s="212" t="s">
        <v>152</v>
      </c>
      <c r="V6" s="212" t="s">
        <v>153</v>
      </c>
      <c r="W6" s="212" t="s">
        <v>156</v>
      </c>
      <c r="X6" s="212" t="s">
        <v>170</v>
      </c>
      <c r="Y6" s="501"/>
      <c r="Z6" s="212" t="s">
        <v>152</v>
      </c>
      <c r="AA6" s="212" t="s">
        <v>153</v>
      </c>
      <c r="AB6" s="212" t="s">
        <v>156</v>
      </c>
      <c r="AC6" s="212" t="s">
        <v>170</v>
      </c>
      <c r="AD6" s="501"/>
      <c r="AE6" s="212" t="s">
        <v>152</v>
      </c>
      <c r="AF6" s="212" t="s">
        <v>153</v>
      </c>
      <c r="AG6" s="212" t="s">
        <v>156</v>
      </c>
      <c r="AH6" s="212" t="s">
        <v>170</v>
      </c>
      <c r="AI6" s="501"/>
      <c r="AJ6" s="212" t="s">
        <v>152</v>
      </c>
      <c r="AK6" s="212" t="s">
        <v>153</v>
      </c>
      <c r="AL6" s="212" t="s">
        <v>156</v>
      </c>
      <c r="AM6" s="212" t="s">
        <v>170</v>
      </c>
      <c r="AN6" s="501"/>
      <c r="AO6" s="212" t="s">
        <v>152</v>
      </c>
      <c r="AP6" s="212" t="s">
        <v>153</v>
      </c>
      <c r="AQ6" s="212" t="s">
        <v>156</v>
      </c>
      <c r="AR6" s="212" t="s">
        <v>170</v>
      </c>
      <c r="AS6" s="501"/>
      <c r="AT6" s="212" t="s">
        <v>152</v>
      </c>
      <c r="AU6" s="212" t="s">
        <v>153</v>
      </c>
      <c r="AV6" s="212" t="s">
        <v>156</v>
      </c>
      <c r="AW6" s="212" t="s">
        <v>170</v>
      </c>
      <c r="AX6" s="501"/>
    </row>
    <row r="7" spans="1:50" ht="14.25" hidden="1" x14ac:dyDescent="0.2">
      <c r="A7" s="77"/>
      <c r="B7" s="521" t="s">
        <v>236</v>
      </c>
      <c r="C7" s="211">
        <v>1</v>
      </c>
      <c r="D7" s="247" t="s">
        <v>431</v>
      </c>
      <c r="E7" s="170">
        <v>20</v>
      </c>
      <c r="F7" s="247">
        <v>2400</v>
      </c>
      <c r="G7" s="276">
        <f>F7/E7</f>
        <v>120</v>
      </c>
      <c r="H7" s="529">
        <f>AVERAGE(G7:G22)</f>
        <v>134.05701754385964</v>
      </c>
      <c r="I7" s="172">
        <f t="shared" ref="I7:K9" si="0">IFERROR(AVERAGE(P7,U7,Z7,AE7,AJ7,AO7,AT7),"")</f>
        <v>20</v>
      </c>
      <c r="J7" s="172">
        <f t="shared" si="0"/>
        <v>2198.7413962635201</v>
      </c>
      <c r="K7" s="246">
        <f t="shared" si="0"/>
        <v>109.93706981317601</v>
      </c>
      <c r="L7" s="525">
        <f>IFERROR(AVERAGE(K7:K22),"-")</f>
        <v>122.93961211172483</v>
      </c>
      <c r="M7" s="172">
        <f>IFERROR(RANK(K7, K$7:K$22),"")</f>
        <v>16</v>
      </c>
      <c r="N7" s="532"/>
      <c r="O7" s="532"/>
      <c r="P7" s="170"/>
      <c r="Q7" s="170"/>
      <c r="R7" s="248" t="str">
        <f>IFERROR(Q7/P7,"")</f>
        <v/>
      </c>
      <c r="S7" s="247" t="str">
        <f>IFERROR(RANK(R7, R$7:R$22),"")</f>
        <v/>
      </c>
      <c r="T7" s="529" t="e">
        <f>AVERAGE(R7:R22)</f>
        <v>#DIV/0!</v>
      </c>
      <c r="U7" s="170"/>
      <c r="V7" s="170"/>
      <c r="W7" s="248" t="str">
        <f>IFERROR(V7/U7,"")</f>
        <v/>
      </c>
      <c r="X7" s="274" t="str">
        <f>IFERROR(RANK(W7, W$7:W$22),"")</f>
        <v/>
      </c>
      <c r="Y7" s="529" t="e">
        <f>AVERAGE(W7:W22)</f>
        <v>#DIV/0!</v>
      </c>
      <c r="Z7" s="170"/>
      <c r="AA7" s="170"/>
      <c r="AB7" s="248" t="str">
        <f>IFERROR(AA7/Z7,"")</f>
        <v/>
      </c>
      <c r="AC7" s="274" t="str">
        <f>IFERROR(RANK(AB7, AB$7:AB$22),"")</f>
        <v/>
      </c>
      <c r="AD7" s="529" t="e">
        <f>AVERAGE(AB7:AB22)</f>
        <v>#DIV/0!</v>
      </c>
      <c r="AE7" s="170">
        <v>20</v>
      </c>
      <c r="AF7" s="170">
        <v>2200.0000000000005</v>
      </c>
      <c r="AG7" s="248">
        <f>IFERROR(AF7/AE7,"")</f>
        <v>110.00000000000003</v>
      </c>
      <c r="AH7" s="274">
        <f>IFERROR(RANK(AG7, AG$7:AG$22),"")</f>
        <v>14</v>
      </c>
      <c r="AI7" s="529">
        <f>AVERAGE(AG7:AG22)</f>
        <v>122.84599847316208</v>
      </c>
      <c r="AJ7" s="170">
        <v>20</v>
      </c>
      <c r="AK7" s="170">
        <v>2202.2222222222226</v>
      </c>
      <c r="AL7" s="276">
        <f>IFERROR(AK7/AJ7,"")</f>
        <v>110.11111111111113</v>
      </c>
      <c r="AM7" s="274">
        <f>IFERROR(RANK(AL7, AL$7:AL$22),"")</f>
        <v>15</v>
      </c>
      <c r="AN7" s="529">
        <f>AVERAGE(AL7:AL22)</f>
        <v>123.14416168043653</v>
      </c>
      <c r="AO7" s="170">
        <v>20</v>
      </c>
      <c r="AP7" s="170">
        <v>2203.0088495575219</v>
      </c>
      <c r="AQ7" s="248">
        <f>IFERROR(AP7/AO7,"")</f>
        <v>110.1504424778761</v>
      </c>
      <c r="AR7" s="274">
        <f>IFERROR(RANK(AQ7, AQ$7:AQ$22),"")</f>
        <v>15</v>
      </c>
      <c r="AS7" s="529">
        <f>AVERAGE(AQ7:AQ22)</f>
        <v>122.88096384102347</v>
      </c>
      <c r="AT7" s="170">
        <v>20</v>
      </c>
      <c r="AU7" s="170">
        <v>2189.7345132743362</v>
      </c>
      <c r="AV7" s="248">
        <f>IFERROR(AU7/AT7,"")</f>
        <v>109.48672566371681</v>
      </c>
      <c r="AW7" s="274">
        <f>IFERROR(RANK(AV7, AV$7:AV$22),"")</f>
        <v>15</v>
      </c>
      <c r="AX7" s="529">
        <f>AVERAGE(AV7:AV22)</f>
        <v>122.88732445227716</v>
      </c>
    </row>
    <row r="8" spans="1:50" ht="15" hidden="1" customHeight="1" x14ac:dyDescent="0.2">
      <c r="A8" s="77"/>
      <c r="B8" s="521"/>
      <c r="C8" s="211">
        <v>2</v>
      </c>
      <c r="D8" s="247" t="s">
        <v>432</v>
      </c>
      <c r="E8" s="170">
        <v>18</v>
      </c>
      <c r="F8" s="247">
        <v>2400</v>
      </c>
      <c r="G8" s="276">
        <f t="shared" ref="G8:G22" si="1">F8/E8</f>
        <v>133.33333333333334</v>
      </c>
      <c r="H8" s="530"/>
      <c r="I8" s="172">
        <f t="shared" si="0"/>
        <v>18</v>
      </c>
      <c r="J8" s="172">
        <f t="shared" si="0"/>
        <v>2198.2559584599894</v>
      </c>
      <c r="K8" s="246">
        <f t="shared" si="0"/>
        <v>122.12533102555497</v>
      </c>
      <c r="L8" s="525"/>
      <c r="M8" s="172">
        <f t="shared" ref="M8:M22" si="2">IFERROR(RANK(K8, K$7:K$22),"")</f>
        <v>6</v>
      </c>
      <c r="N8" s="532"/>
      <c r="O8" s="532"/>
      <c r="P8" s="170"/>
      <c r="Q8" s="170"/>
      <c r="R8" s="248" t="str">
        <f t="shared" ref="R8:R21" si="3">IFERROR(Q8/P8,"")</f>
        <v/>
      </c>
      <c r="S8" s="274" t="str">
        <f t="shared" ref="S8:S22" si="4">IFERROR(RANK(R8, R$7:R$22),"")</f>
        <v/>
      </c>
      <c r="T8" s="530"/>
      <c r="U8" s="170"/>
      <c r="V8" s="170"/>
      <c r="W8" s="248" t="str">
        <f t="shared" ref="W8:W21" si="5">IFERROR(V8/U8,"")</f>
        <v/>
      </c>
      <c r="X8" s="274" t="str">
        <f t="shared" ref="X8:X22" si="6">IFERROR(RANK(W8, W$7:W$22),"")</f>
        <v/>
      </c>
      <c r="Y8" s="530"/>
      <c r="Z8" s="170"/>
      <c r="AA8" s="170"/>
      <c r="AB8" s="248" t="str">
        <f t="shared" ref="AB8:AB21" si="7">IFERROR(AA8/Z8,"")</f>
        <v/>
      </c>
      <c r="AC8" s="274" t="str">
        <f t="shared" ref="AC8:AC22" si="8">IFERROR(RANK(AB8, AB$7:AB$22),"")</f>
        <v/>
      </c>
      <c r="AD8" s="530"/>
      <c r="AE8" s="170">
        <v>18</v>
      </c>
      <c r="AF8" s="170">
        <v>2203.3734939759042</v>
      </c>
      <c r="AG8" s="248">
        <f t="shared" ref="AG8:AG21" si="9">IFERROR(AF8/AE8,"")</f>
        <v>122.4096385542169</v>
      </c>
      <c r="AH8" s="274">
        <f t="shared" ref="AH8:AH22" si="10">IFERROR(RANK(AG8, AG$7:AG$22),"")</f>
        <v>6</v>
      </c>
      <c r="AI8" s="530"/>
      <c r="AJ8" s="170">
        <v>18</v>
      </c>
      <c r="AK8" s="170">
        <v>2193.6585365853653</v>
      </c>
      <c r="AL8" s="276">
        <f t="shared" ref="AL8:AL22" si="11">IFERROR(AK8/AJ8,"")</f>
        <v>121.86991869918695</v>
      </c>
      <c r="AM8" s="274">
        <f t="shared" ref="AM8:AM22" si="12">IFERROR(RANK(AL8, AL$7:AL$22),"")</f>
        <v>6</v>
      </c>
      <c r="AN8" s="530"/>
      <c r="AO8" s="170">
        <v>18</v>
      </c>
      <c r="AP8" s="170">
        <v>2205.5</v>
      </c>
      <c r="AQ8" s="248">
        <f t="shared" ref="AQ8:AQ21" si="13">IFERROR(AP8/AO8,"")</f>
        <v>122.52777777777777</v>
      </c>
      <c r="AR8" s="274">
        <f t="shared" ref="AR8:AR22" si="14">IFERROR(RANK(AQ8, AQ$7:AQ$22),"")</f>
        <v>6</v>
      </c>
      <c r="AS8" s="530"/>
      <c r="AT8" s="170">
        <v>18</v>
      </c>
      <c r="AU8" s="170">
        <v>2190.4918032786886</v>
      </c>
      <c r="AV8" s="248">
        <f t="shared" ref="AV8:AV21" si="15">IFERROR(AU8/AT8,"")</f>
        <v>121.69398907103826</v>
      </c>
      <c r="AW8" s="274">
        <f t="shared" ref="AW8:AW22" si="16">IFERROR(RANK(AV8, AV$7:AV$22),"")</f>
        <v>8</v>
      </c>
      <c r="AX8" s="530"/>
    </row>
    <row r="9" spans="1:50" ht="14.25" hidden="1" x14ac:dyDescent="0.2">
      <c r="A9" s="77"/>
      <c r="B9" s="521"/>
      <c r="C9" s="211">
        <v>3</v>
      </c>
      <c r="D9" s="247" t="s">
        <v>433</v>
      </c>
      <c r="E9" s="170">
        <v>16</v>
      </c>
      <c r="F9" s="247">
        <v>2400</v>
      </c>
      <c r="G9" s="276">
        <f t="shared" si="1"/>
        <v>150</v>
      </c>
      <c r="H9" s="530"/>
      <c r="I9" s="172">
        <f t="shared" si="0"/>
        <v>16</v>
      </c>
      <c r="J9" s="172">
        <f t="shared" si="0"/>
        <v>2193.9543932647598</v>
      </c>
      <c r="K9" s="246">
        <f t="shared" si="0"/>
        <v>137.12214957904749</v>
      </c>
      <c r="L9" s="525"/>
      <c r="M9" s="172">
        <f t="shared" si="2"/>
        <v>4</v>
      </c>
      <c r="N9" s="532"/>
      <c r="O9" s="532"/>
      <c r="P9" s="170"/>
      <c r="Q9" s="170"/>
      <c r="R9" s="248" t="str">
        <f t="shared" si="3"/>
        <v/>
      </c>
      <c r="S9" s="274" t="str">
        <f t="shared" si="4"/>
        <v/>
      </c>
      <c r="T9" s="530"/>
      <c r="U9" s="170"/>
      <c r="V9" s="170"/>
      <c r="W9" s="248" t="str">
        <f t="shared" si="5"/>
        <v/>
      </c>
      <c r="X9" s="274" t="str">
        <f t="shared" si="6"/>
        <v/>
      </c>
      <c r="Y9" s="530"/>
      <c r="Z9" s="170"/>
      <c r="AA9" s="170"/>
      <c r="AB9" s="248" t="str">
        <f t="shared" si="7"/>
        <v/>
      </c>
      <c r="AC9" s="274" t="str">
        <f t="shared" si="8"/>
        <v/>
      </c>
      <c r="AD9" s="530"/>
      <c r="AE9" s="170">
        <v>16</v>
      </c>
      <c r="AF9" s="170">
        <v>2192.7950310559004</v>
      </c>
      <c r="AG9" s="248">
        <f t="shared" si="9"/>
        <v>137.04968944099377</v>
      </c>
      <c r="AH9" s="274">
        <f t="shared" si="10"/>
        <v>4</v>
      </c>
      <c r="AI9" s="530"/>
      <c r="AJ9" s="170">
        <v>16</v>
      </c>
      <c r="AK9" s="170">
        <v>2201.132075471698</v>
      </c>
      <c r="AL9" s="276">
        <f t="shared" si="11"/>
        <v>137.57075471698113</v>
      </c>
      <c r="AM9" s="274">
        <f t="shared" si="12"/>
        <v>4</v>
      </c>
      <c r="AN9" s="530"/>
      <c r="AO9" s="170">
        <v>16</v>
      </c>
      <c r="AP9" s="170">
        <v>2194.4852941176468</v>
      </c>
      <c r="AQ9" s="248">
        <f t="shared" si="13"/>
        <v>137.15533088235293</v>
      </c>
      <c r="AR9" s="274">
        <f t="shared" si="14"/>
        <v>3</v>
      </c>
      <c r="AS9" s="530"/>
      <c r="AT9" s="170">
        <v>16</v>
      </c>
      <c r="AU9" s="170">
        <v>2187.4051724137935</v>
      </c>
      <c r="AV9" s="248">
        <f t="shared" si="15"/>
        <v>136.71282327586209</v>
      </c>
      <c r="AW9" s="274">
        <f t="shared" si="16"/>
        <v>4</v>
      </c>
      <c r="AX9" s="530"/>
    </row>
    <row r="10" spans="1:50" ht="14.25" hidden="1" x14ac:dyDescent="0.2">
      <c r="A10" s="77"/>
      <c r="B10" s="521"/>
      <c r="C10" s="211">
        <v>4</v>
      </c>
      <c r="D10" s="247" t="s">
        <v>434</v>
      </c>
      <c r="E10" s="170">
        <v>18</v>
      </c>
      <c r="F10" s="247">
        <v>2400</v>
      </c>
      <c r="G10" s="276">
        <f t="shared" si="1"/>
        <v>133.33333333333334</v>
      </c>
      <c r="H10" s="530"/>
      <c r="I10" s="172">
        <f>IFERROR(AVERAGE(P10,U10,Z10,AE10,AJ10,AO10,AT10),"")</f>
        <v>18</v>
      </c>
      <c r="J10" s="172">
        <f>IFERROR(AVERAGE(Q10,V10,AA10,AF10,AK10,AP10,AU10),"")</f>
        <v>2196.8197560774847</v>
      </c>
      <c r="K10" s="246">
        <f>IFERROR(AVERAGE(R10,W10,AB10,AG10,AL10,AQ10,AV10),"")</f>
        <v>122.04554200430474</v>
      </c>
      <c r="L10" s="525"/>
      <c r="M10" s="172">
        <f t="shared" si="2"/>
        <v>7</v>
      </c>
      <c r="N10" s="532"/>
      <c r="O10" s="532"/>
      <c r="P10" s="170"/>
      <c r="Q10" s="170"/>
      <c r="R10" s="248" t="str">
        <f t="shared" si="3"/>
        <v/>
      </c>
      <c r="S10" s="274" t="str">
        <f t="shared" si="4"/>
        <v/>
      </c>
      <c r="T10" s="530"/>
      <c r="U10" s="170"/>
      <c r="V10" s="170"/>
      <c r="W10" s="248" t="str">
        <f t="shared" si="5"/>
        <v/>
      </c>
      <c r="X10" s="274" t="str">
        <f t="shared" si="6"/>
        <v/>
      </c>
      <c r="Y10" s="530"/>
      <c r="Z10" s="170"/>
      <c r="AA10" s="170"/>
      <c r="AB10" s="248" t="str">
        <f t="shared" si="7"/>
        <v/>
      </c>
      <c r="AC10" s="274" t="str">
        <f t="shared" si="8"/>
        <v/>
      </c>
      <c r="AD10" s="530"/>
      <c r="AE10" s="170">
        <v>18</v>
      </c>
      <c r="AF10" s="170">
        <v>2205.8823529411757</v>
      </c>
      <c r="AG10" s="248">
        <f t="shared" si="9"/>
        <v>122.54901960784309</v>
      </c>
      <c r="AH10" s="274">
        <f t="shared" si="10"/>
        <v>5</v>
      </c>
      <c r="AI10" s="530"/>
      <c r="AJ10" s="170">
        <v>18</v>
      </c>
      <c r="AK10" s="170">
        <v>2191.9999999999995</v>
      </c>
      <c r="AL10" s="276">
        <f t="shared" si="11"/>
        <v>121.77777777777776</v>
      </c>
      <c r="AM10" s="274">
        <f t="shared" si="12"/>
        <v>7</v>
      </c>
      <c r="AN10" s="530"/>
      <c r="AO10" s="170">
        <v>18</v>
      </c>
      <c r="AP10" s="170">
        <v>2193.029725609757</v>
      </c>
      <c r="AQ10" s="248">
        <f t="shared" si="13"/>
        <v>121.83498475609761</v>
      </c>
      <c r="AR10" s="274">
        <f t="shared" si="14"/>
        <v>7</v>
      </c>
      <c r="AS10" s="530"/>
      <c r="AT10" s="170">
        <v>18</v>
      </c>
      <c r="AU10" s="170">
        <v>2196.3669457590076</v>
      </c>
      <c r="AV10" s="248">
        <f t="shared" si="15"/>
        <v>122.02038587550042</v>
      </c>
      <c r="AW10" s="274">
        <f t="shared" si="16"/>
        <v>7</v>
      </c>
      <c r="AX10" s="530"/>
    </row>
    <row r="11" spans="1:50" ht="14.25" hidden="1" x14ac:dyDescent="0.2">
      <c r="A11" s="77"/>
      <c r="B11" s="521"/>
      <c r="C11" s="211">
        <v>5</v>
      </c>
      <c r="D11" s="247" t="s">
        <v>435</v>
      </c>
      <c r="E11" s="170">
        <v>16</v>
      </c>
      <c r="F11" s="247">
        <v>2400</v>
      </c>
      <c r="G11" s="276">
        <f t="shared" si="1"/>
        <v>150</v>
      </c>
      <c r="H11" s="530"/>
      <c r="I11" s="172">
        <f t="shared" ref="I11:K21" si="17">IFERROR(AVERAGE(P11,U11,Z11,AE11,AJ11,AO11,AT11),"")</f>
        <v>16</v>
      </c>
      <c r="J11" s="172">
        <f t="shared" si="17"/>
        <v>2206.6018282312925</v>
      </c>
      <c r="K11" s="246">
        <f t="shared" si="17"/>
        <v>137.91261426445578</v>
      </c>
      <c r="L11" s="525"/>
      <c r="M11" s="172">
        <f t="shared" si="2"/>
        <v>3</v>
      </c>
      <c r="N11" s="532"/>
      <c r="O11" s="532"/>
      <c r="P11" s="170"/>
      <c r="Q11" s="170"/>
      <c r="R11" s="248" t="str">
        <f t="shared" si="3"/>
        <v/>
      </c>
      <c r="S11" s="274" t="str">
        <f t="shared" si="4"/>
        <v/>
      </c>
      <c r="T11" s="530"/>
      <c r="U11" s="170"/>
      <c r="V11" s="170"/>
      <c r="W11" s="248" t="str">
        <f t="shared" si="5"/>
        <v/>
      </c>
      <c r="X11" s="274" t="str">
        <f t="shared" si="6"/>
        <v/>
      </c>
      <c r="Y11" s="530"/>
      <c r="Z11" s="170"/>
      <c r="AA11" s="170"/>
      <c r="AB11" s="248" t="str">
        <f t="shared" si="7"/>
        <v/>
      </c>
      <c r="AC11" s="274" t="str">
        <f t="shared" si="8"/>
        <v/>
      </c>
      <c r="AD11" s="530"/>
      <c r="AE11" s="170">
        <v>16</v>
      </c>
      <c r="AF11" s="170">
        <v>2196.7346938775518</v>
      </c>
      <c r="AG11" s="248">
        <f t="shared" si="9"/>
        <v>137.29591836734699</v>
      </c>
      <c r="AH11" s="274">
        <f t="shared" si="10"/>
        <v>3</v>
      </c>
      <c r="AI11" s="530"/>
      <c r="AJ11" s="170">
        <v>16</v>
      </c>
      <c r="AK11" s="170">
        <v>2218.7500000000009</v>
      </c>
      <c r="AL11" s="276">
        <f t="shared" si="11"/>
        <v>138.67187500000006</v>
      </c>
      <c r="AM11" s="274">
        <f t="shared" si="12"/>
        <v>3</v>
      </c>
      <c r="AN11" s="530"/>
      <c r="AO11" s="170">
        <v>16</v>
      </c>
      <c r="AP11" s="170">
        <v>2191.8749999999995</v>
      </c>
      <c r="AQ11" s="248">
        <f t="shared" si="13"/>
        <v>136.99218749999997</v>
      </c>
      <c r="AR11" s="274">
        <f t="shared" si="14"/>
        <v>4</v>
      </c>
      <c r="AS11" s="530"/>
      <c r="AT11" s="170">
        <v>16</v>
      </c>
      <c r="AU11" s="170">
        <v>2219.0476190476184</v>
      </c>
      <c r="AV11" s="248">
        <f t="shared" si="15"/>
        <v>138.69047619047615</v>
      </c>
      <c r="AW11" s="274">
        <f t="shared" si="16"/>
        <v>3</v>
      </c>
      <c r="AX11" s="530"/>
    </row>
    <row r="12" spans="1:50" ht="14.25" hidden="1" x14ac:dyDescent="0.2">
      <c r="A12" s="77"/>
      <c r="B12" s="521"/>
      <c r="C12" s="211">
        <v>6</v>
      </c>
      <c r="D12" s="247" t="s">
        <v>436</v>
      </c>
      <c r="E12" s="170">
        <v>18</v>
      </c>
      <c r="F12" s="247">
        <v>2400</v>
      </c>
      <c r="G12" s="276">
        <f t="shared" si="1"/>
        <v>133.33333333333334</v>
      </c>
      <c r="H12" s="530"/>
      <c r="I12" s="172">
        <f t="shared" si="17"/>
        <v>18</v>
      </c>
      <c r="J12" s="172">
        <f t="shared" si="17"/>
        <v>2193.7277311795506</v>
      </c>
      <c r="K12" s="246">
        <f t="shared" si="17"/>
        <v>121.87376284330838</v>
      </c>
      <c r="L12" s="525"/>
      <c r="M12" s="172">
        <f t="shared" si="2"/>
        <v>8</v>
      </c>
      <c r="N12" s="532"/>
      <c r="O12" s="532"/>
      <c r="P12" s="170"/>
      <c r="Q12" s="170"/>
      <c r="R12" s="248" t="str">
        <f t="shared" si="3"/>
        <v/>
      </c>
      <c r="S12" s="274" t="str">
        <f t="shared" si="4"/>
        <v/>
      </c>
      <c r="T12" s="530"/>
      <c r="U12" s="170"/>
      <c r="V12" s="170"/>
      <c r="W12" s="248" t="str">
        <f t="shared" si="5"/>
        <v/>
      </c>
      <c r="X12" s="274" t="str">
        <f t="shared" si="6"/>
        <v/>
      </c>
      <c r="Y12" s="530"/>
      <c r="Z12" s="170"/>
      <c r="AA12" s="170"/>
      <c r="AB12" s="248" t="str">
        <f t="shared" si="7"/>
        <v/>
      </c>
      <c r="AC12" s="274" t="str">
        <f t="shared" si="8"/>
        <v/>
      </c>
      <c r="AD12" s="530"/>
      <c r="AE12" s="170">
        <v>18</v>
      </c>
      <c r="AF12" s="170">
        <v>2190.2521008403364</v>
      </c>
      <c r="AG12" s="248">
        <f t="shared" si="9"/>
        <v>121.68067226890759</v>
      </c>
      <c r="AH12" s="274">
        <f t="shared" si="10"/>
        <v>8</v>
      </c>
      <c r="AI12" s="530"/>
      <c r="AJ12" s="170">
        <v>18</v>
      </c>
      <c r="AK12" s="170">
        <v>2191.5254237288136</v>
      </c>
      <c r="AL12" s="276">
        <f t="shared" si="11"/>
        <v>121.75141242937853</v>
      </c>
      <c r="AM12" s="274">
        <f t="shared" si="12"/>
        <v>8</v>
      </c>
      <c r="AN12" s="530"/>
      <c r="AO12" s="170">
        <v>18</v>
      </c>
      <c r="AP12" s="170">
        <v>2191.2013979903895</v>
      </c>
      <c r="AQ12" s="248">
        <f t="shared" si="13"/>
        <v>121.73341099946609</v>
      </c>
      <c r="AR12" s="274">
        <f t="shared" si="14"/>
        <v>8</v>
      </c>
      <c r="AS12" s="530"/>
      <c r="AT12" s="170">
        <v>18</v>
      </c>
      <c r="AU12" s="170">
        <v>2201.9320021586627</v>
      </c>
      <c r="AV12" s="248">
        <f t="shared" si="15"/>
        <v>122.32955567548126</v>
      </c>
      <c r="AW12" s="274">
        <f t="shared" si="16"/>
        <v>6</v>
      </c>
      <c r="AX12" s="530"/>
    </row>
    <row r="13" spans="1:50" ht="14.25" hidden="1" x14ac:dyDescent="0.2">
      <c r="A13" s="77"/>
      <c r="B13" s="521"/>
      <c r="C13" s="211">
        <v>7</v>
      </c>
      <c r="D13" s="247" t="s">
        <v>437</v>
      </c>
      <c r="E13" s="170">
        <v>20</v>
      </c>
      <c r="F13" s="247">
        <v>2400</v>
      </c>
      <c r="G13" s="276">
        <f t="shared" si="1"/>
        <v>120</v>
      </c>
      <c r="H13" s="530"/>
      <c r="I13" s="172">
        <f t="shared" si="17"/>
        <v>20</v>
      </c>
      <c r="J13" s="172">
        <f t="shared" si="17"/>
        <v>2203.4999473677276</v>
      </c>
      <c r="K13" s="246">
        <f t="shared" si="17"/>
        <v>110.17499736838637</v>
      </c>
      <c r="L13" s="525"/>
      <c r="M13" s="172">
        <f t="shared" si="2"/>
        <v>14</v>
      </c>
      <c r="N13" s="532"/>
      <c r="O13" s="532"/>
      <c r="P13" s="170"/>
      <c r="Q13" s="170"/>
      <c r="R13" s="248" t="str">
        <f t="shared" si="3"/>
        <v/>
      </c>
      <c r="S13" s="274" t="str">
        <f t="shared" si="4"/>
        <v/>
      </c>
      <c r="T13" s="530"/>
      <c r="U13" s="170"/>
      <c r="V13" s="170"/>
      <c r="W13" s="248" t="str">
        <f t="shared" si="5"/>
        <v/>
      </c>
      <c r="X13" s="274" t="str">
        <f t="shared" si="6"/>
        <v/>
      </c>
      <c r="Y13" s="530"/>
      <c r="Z13" s="170"/>
      <c r="AA13" s="170"/>
      <c r="AB13" s="248" t="str">
        <f t="shared" si="7"/>
        <v/>
      </c>
      <c r="AC13" s="274" t="str">
        <f t="shared" si="8"/>
        <v/>
      </c>
      <c r="AD13" s="530"/>
      <c r="AE13" s="170">
        <v>20</v>
      </c>
      <c r="AF13" s="170">
        <v>2198.2978723404235</v>
      </c>
      <c r="AG13" s="248">
        <f t="shared" si="9"/>
        <v>109.91489361702118</v>
      </c>
      <c r="AH13" s="274">
        <f t="shared" si="10"/>
        <v>16</v>
      </c>
      <c r="AI13" s="530"/>
      <c r="AJ13" s="170">
        <v>20</v>
      </c>
      <c r="AK13" s="170">
        <v>2201.6326530612232</v>
      </c>
      <c r="AL13" s="276">
        <f t="shared" si="11"/>
        <v>110.08163265306116</v>
      </c>
      <c r="AM13" s="274">
        <f t="shared" si="12"/>
        <v>16</v>
      </c>
      <c r="AN13" s="530"/>
      <c r="AO13" s="170">
        <v>20</v>
      </c>
      <c r="AP13" s="170">
        <v>2204.5454545454545</v>
      </c>
      <c r="AQ13" s="248">
        <f t="shared" si="13"/>
        <v>110.22727272727272</v>
      </c>
      <c r="AR13" s="274">
        <f t="shared" si="14"/>
        <v>14</v>
      </c>
      <c r="AS13" s="530"/>
      <c r="AT13" s="170">
        <v>20</v>
      </c>
      <c r="AU13" s="170">
        <v>2209.5238095238087</v>
      </c>
      <c r="AV13" s="248">
        <f t="shared" si="15"/>
        <v>110.47619047619044</v>
      </c>
      <c r="AW13" s="274">
        <f t="shared" si="16"/>
        <v>14</v>
      </c>
      <c r="AX13" s="530"/>
    </row>
    <row r="14" spans="1:50" ht="14.25" hidden="1" x14ac:dyDescent="0.2">
      <c r="A14" s="77"/>
      <c r="B14" s="521"/>
      <c r="C14" s="211">
        <v>8</v>
      </c>
      <c r="D14" s="247" t="s">
        <v>438</v>
      </c>
      <c r="E14" s="170">
        <v>20</v>
      </c>
      <c r="F14" s="247">
        <v>2400</v>
      </c>
      <c r="G14" s="276">
        <f t="shared" si="1"/>
        <v>120</v>
      </c>
      <c r="H14" s="530"/>
      <c r="I14" s="172">
        <f t="shared" si="17"/>
        <v>20</v>
      </c>
      <c r="J14" s="172">
        <f t="shared" si="17"/>
        <v>2199.753181649784</v>
      </c>
      <c r="K14" s="246">
        <f t="shared" si="17"/>
        <v>109.9876590824892</v>
      </c>
      <c r="L14" s="525"/>
      <c r="M14" s="172">
        <f t="shared" si="2"/>
        <v>15</v>
      </c>
      <c r="N14" s="532"/>
      <c r="O14" s="532"/>
      <c r="P14" s="170"/>
      <c r="Q14" s="170"/>
      <c r="R14" s="248" t="str">
        <f t="shared" si="3"/>
        <v/>
      </c>
      <c r="S14" s="274" t="str">
        <f t="shared" si="4"/>
        <v/>
      </c>
      <c r="T14" s="530"/>
      <c r="U14" s="170"/>
      <c r="V14" s="170"/>
      <c r="W14" s="248" t="str">
        <f t="shared" si="5"/>
        <v/>
      </c>
      <c r="X14" s="274" t="str">
        <f t="shared" si="6"/>
        <v/>
      </c>
      <c r="Y14" s="530"/>
      <c r="Z14" s="170"/>
      <c r="AA14" s="170"/>
      <c r="AB14" s="248" t="str">
        <f t="shared" si="7"/>
        <v/>
      </c>
      <c r="AC14" s="274" t="str">
        <f t="shared" si="8"/>
        <v/>
      </c>
      <c r="AD14" s="530"/>
      <c r="AE14" s="170">
        <v>20</v>
      </c>
      <c r="AF14" s="170">
        <v>2199.3442622950811</v>
      </c>
      <c r="AG14" s="248">
        <f t="shared" si="9"/>
        <v>109.96721311475406</v>
      </c>
      <c r="AH14" s="274">
        <f t="shared" si="10"/>
        <v>15</v>
      </c>
      <c r="AI14" s="530"/>
      <c r="AJ14" s="170">
        <v>20</v>
      </c>
      <c r="AK14" s="170">
        <v>2221.0169491525412</v>
      </c>
      <c r="AL14" s="276">
        <f t="shared" si="11"/>
        <v>111.05084745762706</v>
      </c>
      <c r="AM14" s="274">
        <f t="shared" si="12"/>
        <v>14</v>
      </c>
      <c r="AN14" s="530"/>
      <c r="AO14" s="170">
        <v>20</v>
      </c>
      <c r="AP14" s="170">
        <v>2189.318181818182</v>
      </c>
      <c r="AQ14" s="248">
        <f t="shared" si="13"/>
        <v>109.46590909090909</v>
      </c>
      <c r="AR14" s="274">
        <f t="shared" si="14"/>
        <v>16</v>
      </c>
      <c r="AS14" s="530"/>
      <c r="AT14" s="170">
        <v>20</v>
      </c>
      <c r="AU14" s="170">
        <v>2189.3333333333326</v>
      </c>
      <c r="AV14" s="248">
        <f t="shared" si="15"/>
        <v>109.46666666666663</v>
      </c>
      <c r="AW14" s="274">
        <f t="shared" si="16"/>
        <v>16</v>
      </c>
      <c r="AX14" s="530"/>
    </row>
    <row r="15" spans="1:50" ht="14.25" hidden="1" x14ac:dyDescent="0.2">
      <c r="A15" s="77"/>
      <c r="B15" s="521"/>
      <c r="C15" s="211">
        <v>9</v>
      </c>
      <c r="D15" s="247" t="s">
        <v>439</v>
      </c>
      <c r="E15" s="170">
        <v>19</v>
      </c>
      <c r="F15" s="247">
        <v>2400</v>
      </c>
      <c r="G15" s="276">
        <f t="shared" si="1"/>
        <v>126.31578947368421</v>
      </c>
      <c r="H15" s="530"/>
      <c r="I15" s="172">
        <f t="shared" si="17"/>
        <v>19</v>
      </c>
      <c r="J15" s="172">
        <f t="shared" si="17"/>
        <v>2202.5866415890364</v>
      </c>
      <c r="K15" s="246">
        <f t="shared" si="17"/>
        <v>115.92561271521244</v>
      </c>
      <c r="L15" s="525"/>
      <c r="M15" s="172">
        <f t="shared" si="2"/>
        <v>10</v>
      </c>
      <c r="N15" s="532"/>
      <c r="O15" s="532"/>
      <c r="P15" s="170"/>
      <c r="Q15" s="170"/>
      <c r="R15" s="248" t="str">
        <f t="shared" si="3"/>
        <v/>
      </c>
      <c r="S15" s="274" t="str">
        <f t="shared" si="4"/>
        <v/>
      </c>
      <c r="T15" s="530"/>
      <c r="U15" s="170"/>
      <c r="V15" s="170"/>
      <c r="W15" s="248" t="str">
        <f t="shared" si="5"/>
        <v/>
      </c>
      <c r="X15" s="274" t="str">
        <f t="shared" si="6"/>
        <v/>
      </c>
      <c r="Y15" s="530"/>
      <c r="Z15" s="170"/>
      <c r="AA15" s="170"/>
      <c r="AB15" s="248" t="str">
        <f t="shared" si="7"/>
        <v/>
      </c>
      <c r="AC15" s="274" t="str">
        <f t="shared" si="8"/>
        <v/>
      </c>
      <c r="AD15" s="530"/>
      <c r="AE15" s="170">
        <v>19</v>
      </c>
      <c r="AF15" s="170">
        <v>2189.7029702970303</v>
      </c>
      <c r="AG15" s="248">
        <f t="shared" si="9"/>
        <v>115.24752475247529</v>
      </c>
      <c r="AH15" s="274">
        <f t="shared" si="10"/>
        <v>13</v>
      </c>
      <c r="AI15" s="530"/>
      <c r="AJ15" s="170">
        <v>19</v>
      </c>
      <c r="AK15" s="170">
        <v>2194.8000000000006</v>
      </c>
      <c r="AL15" s="276">
        <f t="shared" si="11"/>
        <v>115.51578947368425</v>
      </c>
      <c r="AM15" s="274">
        <f t="shared" si="12"/>
        <v>11</v>
      </c>
      <c r="AN15" s="530"/>
      <c r="AO15" s="170">
        <v>19</v>
      </c>
      <c r="AP15" s="170">
        <v>2212.9125615763551</v>
      </c>
      <c r="AQ15" s="248">
        <f t="shared" si="13"/>
        <v>116.46908218822921</v>
      </c>
      <c r="AR15" s="274">
        <f t="shared" si="14"/>
        <v>10</v>
      </c>
      <c r="AS15" s="530"/>
      <c r="AT15" s="170">
        <v>19</v>
      </c>
      <c r="AU15" s="170">
        <v>2212.9310344827591</v>
      </c>
      <c r="AV15" s="248">
        <f t="shared" si="15"/>
        <v>116.47005444646101</v>
      </c>
      <c r="AW15" s="274">
        <f t="shared" si="16"/>
        <v>10</v>
      </c>
      <c r="AX15" s="530"/>
    </row>
    <row r="16" spans="1:50" ht="14.25" hidden="1" x14ac:dyDescent="0.2">
      <c r="A16" s="77"/>
      <c r="B16" s="521"/>
      <c r="C16" s="211">
        <v>10</v>
      </c>
      <c r="D16" s="247" t="s">
        <v>440</v>
      </c>
      <c r="E16" s="170">
        <v>18</v>
      </c>
      <c r="F16" s="247">
        <v>2400</v>
      </c>
      <c r="G16" s="276">
        <f t="shared" si="1"/>
        <v>133.33333333333334</v>
      </c>
      <c r="H16" s="530"/>
      <c r="I16" s="172">
        <f t="shared" si="17"/>
        <v>18</v>
      </c>
      <c r="J16" s="172">
        <f t="shared" si="17"/>
        <v>2207.3850016262804</v>
      </c>
      <c r="K16" s="246">
        <f t="shared" si="17"/>
        <v>122.63250009034891</v>
      </c>
      <c r="L16" s="525"/>
      <c r="M16" s="172">
        <f t="shared" si="2"/>
        <v>5</v>
      </c>
      <c r="N16" s="532"/>
      <c r="O16" s="532"/>
      <c r="P16" s="170"/>
      <c r="Q16" s="170"/>
      <c r="R16" s="248" t="str">
        <f t="shared" si="3"/>
        <v/>
      </c>
      <c r="S16" s="274" t="str">
        <f t="shared" si="4"/>
        <v/>
      </c>
      <c r="T16" s="530"/>
      <c r="U16" s="170"/>
      <c r="V16" s="170"/>
      <c r="W16" s="248" t="str">
        <f t="shared" si="5"/>
        <v/>
      </c>
      <c r="X16" s="274" t="str">
        <f t="shared" si="6"/>
        <v/>
      </c>
      <c r="Y16" s="530"/>
      <c r="Z16" s="170"/>
      <c r="AA16" s="170"/>
      <c r="AB16" s="248" t="str">
        <f t="shared" si="7"/>
        <v/>
      </c>
      <c r="AC16" s="274" t="str">
        <f t="shared" si="8"/>
        <v/>
      </c>
      <c r="AD16" s="530"/>
      <c r="AE16" s="170">
        <v>18</v>
      </c>
      <c r="AF16" s="170">
        <v>2191.3846153846148</v>
      </c>
      <c r="AG16" s="248">
        <f t="shared" si="9"/>
        <v>121.74358974358971</v>
      </c>
      <c r="AH16" s="274">
        <f t="shared" si="10"/>
        <v>7</v>
      </c>
      <c r="AI16" s="530"/>
      <c r="AJ16" s="170">
        <v>18</v>
      </c>
      <c r="AK16" s="170">
        <v>2215.4545454545455</v>
      </c>
      <c r="AL16" s="276">
        <f t="shared" si="11"/>
        <v>123.08080808080808</v>
      </c>
      <c r="AM16" s="274">
        <f t="shared" si="12"/>
        <v>5</v>
      </c>
      <c r="AN16" s="530"/>
      <c r="AO16" s="170">
        <v>18</v>
      </c>
      <c r="AP16" s="170">
        <v>2213.8636363636365</v>
      </c>
      <c r="AQ16" s="248">
        <f t="shared" si="13"/>
        <v>122.99242424242425</v>
      </c>
      <c r="AR16" s="274">
        <f t="shared" si="14"/>
        <v>5</v>
      </c>
      <c r="AS16" s="530"/>
      <c r="AT16" s="170">
        <v>18</v>
      </c>
      <c r="AU16" s="170">
        <v>2208.8372093023249</v>
      </c>
      <c r="AV16" s="248">
        <f t="shared" si="15"/>
        <v>122.71317829457361</v>
      </c>
      <c r="AW16" s="274">
        <f t="shared" si="16"/>
        <v>5</v>
      </c>
      <c r="AX16" s="530"/>
    </row>
    <row r="17" spans="2:50" hidden="1" x14ac:dyDescent="0.2">
      <c r="B17" s="521"/>
      <c r="C17" s="211">
        <v>11</v>
      </c>
      <c r="D17" s="247" t="s">
        <v>441</v>
      </c>
      <c r="E17" s="247">
        <v>19</v>
      </c>
      <c r="F17" s="247">
        <v>2400</v>
      </c>
      <c r="G17" s="276">
        <f t="shared" si="1"/>
        <v>126.31578947368421</v>
      </c>
      <c r="H17" s="530"/>
      <c r="I17" s="172">
        <f t="shared" si="17"/>
        <v>19</v>
      </c>
      <c r="J17" s="172">
        <f t="shared" si="17"/>
        <v>2197.8327375946164</v>
      </c>
      <c r="K17" s="246">
        <f t="shared" si="17"/>
        <v>115.67540724182194</v>
      </c>
      <c r="L17" s="525"/>
      <c r="M17" s="172">
        <f t="shared" si="2"/>
        <v>11</v>
      </c>
      <c r="N17" s="532"/>
      <c r="O17" s="532"/>
      <c r="P17" s="247"/>
      <c r="Q17" s="247"/>
      <c r="R17" s="248" t="str">
        <f t="shared" si="3"/>
        <v/>
      </c>
      <c r="S17" s="274" t="str">
        <f t="shared" si="4"/>
        <v/>
      </c>
      <c r="T17" s="530"/>
      <c r="U17" s="247"/>
      <c r="V17" s="247"/>
      <c r="W17" s="248" t="str">
        <f t="shared" si="5"/>
        <v/>
      </c>
      <c r="X17" s="274" t="str">
        <f t="shared" si="6"/>
        <v/>
      </c>
      <c r="Y17" s="530"/>
      <c r="Z17" s="247"/>
      <c r="AA17" s="247"/>
      <c r="AB17" s="248" t="str">
        <f t="shared" si="7"/>
        <v/>
      </c>
      <c r="AC17" s="274" t="str">
        <f t="shared" si="8"/>
        <v/>
      </c>
      <c r="AD17" s="530"/>
      <c r="AE17" s="247">
        <v>19</v>
      </c>
      <c r="AF17" s="170">
        <v>2197.5000000000014</v>
      </c>
      <c r="AG17" s="248">
        <f t="shared" si="9"/>
        <v>115.65789473684218</v>
      </c>
      <c r="AH17" s="274">
        <f t="shared" si="10"/>
        <v>11</v>
      </c>
      <c r="AI17" s="530"/>
      <c r="AJ17" s="247">
        <v>19</v>
      </c>
      <c r="AK17" s="170">
        <v>2193.6585365853653</v>
      </c>
      <c r="AL17" s="276">
        <f t="shared" si="11"/>
        <v>115.45571245186133</v>
      </c>
      <c r="AM17" s="274">
        <f t="shared" si="12"/>
        <v>13</v>
      </c>
      <c r="AN17" s="530"/>
      <c r="AO17" s="247">
        <v>19</v>
      </c>
      <c r="AP17" s="170">
        <v>2197.2413793103433</v>
      </c>
      <c r="AQ17" s="248">
        <f t="shared" si="13"/>
        <v>115.64428312159701</v>
      </c>
      <c r="AR17" s="274">
        <f t="shared" si="14"/>
        <v>11</v>
      </c>
      <c r="AS17" s="530"/>
      <c r="AT17" s="247">
        <v>19</v>
      </c>
      <c r="AU17" s="170">
        <v>2202.9310344827572</v>
      </c>
      <c r="AV17" s="248">
        <f t="shared" si="15"/>
        <v>115.94373865698722</v>
      </c>
      <c r="AW17" s="274">
        <f t="shared" si="16"/>
        <v>11</v>
      </c>
      <c r="AX17" s="530"/>
    </row>
    <row r="18" spans="2:50" hidden="1" x14ac:dyDescent="0.2">
      <c r="B18" s="521"/>
      <c r="C18" s="211">
        <v>12</v>
      </c>
      <c r="D18" s="247" t="s">
        <v>442</v>
      </c>
      <c r="E18" s="247">
        <v>19</v>
      </c>
      <c r="F18" s="247">
        <v>2400</v>
      </c>
      <c r="G18" s="276">
        <f t="shared" si="1"/>
        <v>126.31578947368421</v>
      </c>
      <c r="H18" s="530"/>
      <c r="I18" s="172">
        <f t="shared" si="17"/>
        <v>19</v>
      </c>
      <c r="J18" s="172">
        <f t="shared" si="17"/>
        <v>2233.5971988795527</v>
      </c>
      <c r="K18" s="246">
        <f t="shared" si="17"/>
        <v>117.55774730945012</v>
      </c>
      <c r="L18" s="525"/>
      <c r="M18" s="172">
        <f t="shared" si="2"/>
        <v>9</v>
      </c>
      <c r="N18" s="532"/>
      <c r="O18" s="532"/>
      <c r="P18" s="247"/>
      <c r="Q18" s="247"/>
      <c r="R18" s="248" t="str">
        <f t="shared" si="3"/>
        <v/>
      </c>
      <c r="S18" s="274" t="str">
        <f t="shared" si="4"/>
        <v/>
      </c>
      <c r="T18" s="530"/>
      <c r="U18" s="247"/>
      <c r="V18" s="247"/>
      <c r="W18" s="248" t="str">
        <f t="shared" si="5"/>
        <v/>
      </c>
      <c r="X18" s="274" t="str">
        <f t="shared" si="6"/>
        <v/>
      </c>
      <c r="Y18" s="530"/>
      <c r="Z18" s="247"/>
      <c r="AA18" s="247"/>
      <c r="AB18" s="248" t="str">
        <f t="shared" si="7"/>
        <v/>
      </c>
      <c r="AC18" s="274" t="str">
        <f t="shared" si="8"/>
        <v/>
      </c>
      <c r="AD18" s="530"/>
      <c r="AE18" s="247">
        <v>19</v>
      </c>
      <c r="AF18" s="170">
        <v>2234.4000000000005</v>
      </c>
      <c r="AG18" s="248">
        <f t="shared" si="9"/>
        <v>117.60000000000002</v>
      </c>
      <c r="AH18" s="274">
        <f t="shared" si="10"/>
        <v>9</v>
      </c>
      <c r="AI18" s="530"/>
      <c r="AJ18" s="247">
        <v>19</v>
      </c>
      <c r="AK18" s="170">
        <v>2253.3333333333348</v>
      </c>
      <c r="AL18" s="276">
        <f t="shared" si="11"/>
        <v>118.59649122807025</v>
      </c>
      <c r="AM18" s="274">
        <f t="shared" si="12"/>
        <v>9</v>
      </c>
      <c r="AN18" s="530"/>
      <c r="AO18" s="247">
        <v>19</v>
      </c>
      <c r="AP18" s="170">
        <v>2233.7142857142862</v>
      </c>
      <c r="AQ18" s="248">
        <f t="shared" si="13"/>
        <v>117.56390977443611</v>
      </c>
      <c r="AR18" s="274">
        <f t="shared" si="14"/>
        <v>9</v>
      </c>
      <c r="AS18" s="530"/>
      <c r="AT18" s="247">
        <v>19</v>
      </c>
      <c r="AU18" s="170">
        <v>2212.9411764705883</v>
      </c>
      <c r="AV18" s="248">
        <f t="shared" si="15"/>
        <v>116.47058823529412</v>
      </c>
      <c r="AW18" s="274">
        <f t="shared" si="16"/>
        <v>9</v>
      </c>
      <c r="AX18" s="530"/>
    </row>
    <row r="19" spans="2:50" hidden="1" x14ac:dyDescent="0.2">
      <c r="B19" s="521"/>
      <c r="C19" s="211">
        <v>13</v>
      </c>
      <c r="D19" s="247" t="s">
        <v>443</v>
      </c>
      <c r="E19" s="247">
        <v>19</v>
      </c>
      <c r="F19" s="247">
        <v>2400</v>
      </c>
      <c r="G19" s="276">
        <f t="shared" si="1"/>
        <v>126.31578947368421</v>
      </c>
      <c r="H19" s="530"/>
      <c r="I19" s="172">
        <f t="shared" si="17"/>
        <v>19</v>
      </c>
      <c r="J19" s="172">
        <f t="shared" si="17"/>
        <v>2197.1637519872811</v>
      </c>
      <c r="K19" s="246">
        <f t="shared" si="17"/>
        <v>115.64019747301479</v>
      </c>
      <c r="L19" s="525"/>
      <c r="M19" s="172">
        <f t="shared" si="2"/>
        <v>12</v>
      </c>
      <c r="N19" s="532"/>
      <c r="O19" s="532"/>
      <c r="P19" s="247"/>
      <c r="Q19" s="247"/>
      <c r="R19" s="248" t="str">
        <f t="shared" si="3"/>
        <v/>
      </c>
      <c r="S19" s="274" t="str">
        <f t="shared" si="4"/>
        <v/>
      </c>
      <c r="T19" s="530"/>
      <c r="U19" s="247"/>
      <c r="V19" s="247"/>
      <c r="W19" s="248" t="str">
        <f t="shared" si="5"/>
        <v/>
      </c>
      <c r="X19" s="274" t="str">
        <f t="shared" si="6"/>
        <v/>
      </c>
      <c r="Y19" s="530"/>
      <c r="Z19" s="247"/>
      <c r="AA19" s="247"/>
      <c r="AB19" s="248" t="str">
        <f t="shared" si="7"/>
        <v/>
      </c>
      <c r="AC19" s="274" t="str">
        <f t="shared" si="8"/>
        <v/>
      </c>
      <c r="AD19" s="530"/>
      <c r="AE19" s="247">
        <v>19</v>
      </c>
      <c r="AF19" s="170">
        <v>2196.0000000000005</v>
      </c>
      <c r="AG19" s="248">
        <f t="shared" si="9"/>
        <v>115.57894736842108</v>
      </c>
      <c r="AH19" s="274">
        <f t="shared" si="10"/>
        <v>12</v>
      </c>
      <c r="AI19" s="530"/>
      <c r="AJ19" s="247">
        <v>19</v>
      </c>
      <c r="AK19" s="170">
        <v>2209.4117647058815</v>
      </c>
      <c r="AL19" s="276">
        <f t="shared" si="11"/>
        <v>116.28482972136219</v>
      </c>
      <c r="AM19" s="274">
        <f t="shared" si="12"/>
        <v>10</v>
      </c>
      <c r="AN19" s="530"/>
      <c r="AO19" s="247">
        <v>19</v>
      </c>
      <c r="AP19" s="170">
        <v>2189.9999999999995</v>
      </c>
      <c r="AQ19" s="248">
        <f t="shared" si="13"/>
        <v>115.26315789473682</v>
      </c>
      <c r="AR19" s="274">
        <f t="shared" si="14"/>
        <v>13</v>
      </c>
      <c r="AS19" s="530"/>
      <c r="AT19" s="247">
        <v>19</v>
      </c>
      <c r="AU19" s="170">
        <v>2193.2432432432429</v>
      </c>
      <c r="AV19" s="248">
        <f t="shared" si="15"/>
        <v>115.4338549075391</v>
      </c>
      <c r="AW19" s="274">
        <f t="shared" si="16"/>
        <v>13</v>
      </c>
      <c r="AX19" s="530"/>
    </row>
    <row r="20" spans="2:50" hidden="1" x14ac:dyDescent="0.2">
      <c r="B20" s="521"/>
      <c r="C20" s="211">
        <v>14</v>
      </c>
      <c r="D20" s="247" t="s">
        <v>444</v>
      </c>
      <c r="E20" s="247">
        <v>15</v>
      </c>
      <c r="F20" s="247">
        <v>2400</v>
      </c>
      <c r="G20" s="276">
        <f t="shared" si="1"/>
        <v>160</v>
      </c>
      <c r="H20" s="530"/>
      <c r="I20" s="172">
        <f t="shared" si="17"/>
        <v>15</v>
      </c>
      <c r="J20" s="172">
        <f t="shared" si="17"/>
        <v>2193.5377524618361</v>
      </c>
      <c r="K20" s="246">
        <f t="shared" si="17"/>
        <v>146.23585016412241</v>
      </c>
      <c r="L20" s="525"/>
      <c r="M20" s="172">
        <f t="shared" si="2"/>
        <v>2</v>
      </c>
      <c r="N20" s="532"/>
      <c r="O20" s="532"/>
      <c r="P20" s="247"/>
      <c r="Q20" s="247"/>
      <c r="R20" s="248" t="str">
        <f t="shared" si="3"/>
        <v/>
      </c>
      <c r="S20" s="274" t="str">
        <f t="shared" si="4"/>
        <v/>
      </c>
      <c r="T20" s="530"/>
      <c r="U20" s="247"/>
      <c r="V20" s="247"/>
      <c r="W20" s="248" t="str">
        <f t="shared" si="5"/>
        <v/>
      </c>
      <c r="X20" s="274" t="str">
        <f t="shared" si="6"/>
        <v/>
      </c>
      <c r="Y20" s="530"/>
      <c r="Z20" s="247"/>
      <c r="AA20" s="247"/>
      <c r="AB20" s="248" t="str">
        <f t="shared" si="7"/>
        <v/>
      </c>
      <c r="AC20" s="274" t="str">
        <f t="shared" si="8"/>
        <v/>
      </c>
      <c r="AD20" s="530"/>
      <c r="AE20" s="247">
        <v>15</v>
      </c>
      <c r="AF20" s="170">
        <v>2194.7191011235959</v>
      </c>
      <c r="AG20" s="248">
        <f t="shared" si="9"/>
        <v>146.31460674157307</v>
      </c>
      <c r="AH20" s="274">
        <f t="shared" si="10"/>
        <v>2</v>
      </c>
      <c r="AI20" s="530"/>
      <c r="AJ20" s="247">
        <v>15</v>
      </c>
      <c r="AK20" s="170">
        <v>2196.5363128491613</v>
      </c>
      <c r="AL20" s="276">
        <f t="shared" si="11"/>
        <v>146.43575418994408</v>
      </c>
      <c r="AM20" s="274">
        <f t="shared" si="12"/>
        <v>2</v>
      </c>
      <c r="AN20" s="530"/>
      <c r="AO20" s="247">
        <v>15</v>
      </c>
      <c r="AP20" s="170">
        <v>2190.7879924953086</v>
      </c>
      <c r="AQ20" s="248">
        <f t="shared" si="13"/>
        <v>146.05253283302056</v>
      </c>
      <c r="AR20" s="274">
        <f t="shared" si="14"/>
        <v>2</v>
      </c>
      <c r="AS20" s="530"/>
      <c r="AT20" s="247">
        <v>15</v>
      </c>
      <c r="AU20" s="170">
        <v>2192.1076033792792</v>
      </c>
      <c r="AV20" s="248">
        <f t="shared" si="15"/>
        <v>146.14050689195196</v>
      </c>
      <c r="AW20" s="274">
        <f t="shared" si="16"/>
        <v>2</v>
      </c>
      <c r="AX20" s="530"/>
    </row>
    <row r="21" spans="2:50" hidden="1" x14ac:dyDescent="0.2">
      <c r="B21" s="521"/>
      <c r="C21" s="211">
        <v>15</v>
      </c>
      <c r="D21" s="247" t="s">
        <v>445</v>
      </c>
      <c r="E21" s="247">
        <v>15</v>
      </c>
      <c r="F21" s="247">
        <v>2400</v>
      </c>
      <c r="G21" s="276">
        <f t="shared" si="1"/>
        <v>160</v>
      </c>
      <c r="H21" s="530"/>
      <c r="I21" s="172">
        <f t="shared" si="17"/>
        <v>15</v>
      </c>
      <c r="J21" s="172">
        <f t="shared" si="17"/>
        <v>2198.6798207522465</v>
      </c>
      <c r="K21" s="246">
        <f t="shared" si="17"/>
        <v>146.57865471681646</v>
      </c>
      <c r="L21" s="525"/>
      <c r="M21" s="172">
        <f t="shared" si="2"/>
        <v>1</v>
      </c>
      <c r="N21" s="532"/>
      <c r="O21" s="532"/>
      <c r="P21" s="247"/>
      <c r="Q21" s="247"/>
      <c r="R21" s="248" t="str">
        <f t="shared" si="3"/>
        <v/>
      </c>
      <c r="S21" s="274" t="str">
        <f t="shared" si="4"/>
        <v/>
      </c>
      <c r="T21" s="530"/>
      <c r="U21" s="247"/>
      <c r="V21" s="247"/>
      <c r="W21" s="248" t="str">
        <f t="shared" si="5"/>
        <v/>
      </c>
      <c r="X21" s="274" t="str">
        <f t="shared" si="6"/>
        <v/>
      </c>
      <c r="Y21" s="530"/>
      <c r="Z21" s="247"/>
      <c r="AA21" s="247"/>
      <c r="AB21" s="248" t="str">
        <f t="shared" si="7"/>
        <v/>
      </c>
      <c r="AC21" s="274" t="str">
        <f t="shared" si="8"/>
        <v/>
      </c>
      <c r="AD21" s="530"/>
      <c r="AE21" s="247">
        <v>15</v>
      </c>
      <c r="AF21" s="170">
        <v>2200.74074074074</v>
      </c>
      <c r="AG21" s="248">
        <f t="shared" si="9"/>
        <v>146.71604938271599</v>
      </c>
      <c r="AH21" s="274">
        <f t="shared" si="10"/>
        <v>1</v>
      </c>
      <c r="AI21" s="530"/>
      <c r="AJ21" s="247">
        <v>15</v>
      </c>
      <c r="AK21" s="170">
        <v>2198.3132530120474</v>
      </c>
      <c r="AL21" s="276">
        <f t="shared" si="11"/>
        <v>146.55421686746982</v>
      </c>
      <c r="AM21" s="274">
        <f t="shared" si="12"/>
        <v>1</v>
      </c>
      <c r="AN21" s="530"/>
      <c r="AO21" s="247">
        <v>15</v>
      </c>
      <c r="AP21" s="170">
        <v>2200.1652892561988</v>
      </c>
      <c r="AQ21" s="248">
        <f t="shared" si="13"/>
        <v>146.67768595041326</v>
      </c>
      <c r="AR21" s="274">
        <f t="shared" si="14"/>
        <v>1</v>
      </c>
      <c r="AS21" s="530"/>
      <c r="AT21" s="247">
        <v>15</v>
      </c>
      <c r="AU21" s="170">
        <v>2195.5000000000005</v>
      </c>
      <c r="AV21" s="248">
        <f t="shared" si="15"/>
        <v>146.3666666666667</v>
      </c>
      <c r="AW21" s="274">
        <f t="shared" si="16"/>
        <v>1</v>
      </c>
      <c r="AX21" s="530"/>
    </row>
    <row r="22" spans="2:50" hidden="1" x14ac:dyDescent="0.2">
      <c r="B22" s="521"/>
      <c r="C22" s="274">
        <v>16</v>
      </c>
      <c r="D22" s="275" t="s">
        <v>505</v>
      </c>
      <c r="E22" s="274">
        <v>19</v>
      </c>
      <c r="F22" s="274">
        <v>2400</v>
      </c>
      <c r="G22" s="276">
        <f t="shared" si="1"/>
        <v>126.31578947368421</v>
      </c>
      <c r="H22" s="531"/>
      <c r="I22" s="172">
        <f t="shared" ref="I22" si="18">IFERROR(AVERAGE(P22,U22,Z22,AE22,AJ22,AO22,AT22),"")</f>
        <v>19</v>
      </c>
      <c r="J22" s="172">
        <f t="shared" ref="J22" si="19">IFERROR(AVERAGE(Q22,V22,AA22,AF22,AK22,AP22,AU22),"")</f>
        <v>2196.5652638256529</v>
      </c>
      <c r="K22" s="272">
        <f t="shared" ref="K22" si="20">IFERROR(AVERAGE(R22,W22,AB22,AG22,AL22,AQ22,AV22),"")</f>
        <v>115.608698096087</v>
      </c>
      <c r="L22" s="525"/>
      <c r="M22" s="172">
        <f t="shared" si="2"/>
        <v>13</v>
      </c>
      <c r="N22" s="515"/>
      <c r="O22" s="515"/>
      <c r="P22" s="274"/>
      <c r="Q22" s="274"/>
      <c r="R22" s="276" t="str">
        <f t="shared" ref="R22" si="21">IFERROR(Q22/P22,"")</f>
        <v/>
      </c>
      <c r="S22" s="274" t="str">
        <f t="shared" si="4"/>
        <v/>
      </c>
      <c r="T22" s="531"/>
      <c r="U22" s="274"/>
      <c r="V22" s="274"/>
      <c r="W22" s="276" t="str">
        <f t="shared" ref="W22" si="22">IFERROR(V22/U22,"")</f>
        <v/>
      </c>
      <c r="X22" s="274" t="str">
        <f t="shared" si="6"/>
        <v/>
      </c>
      <c r="Y22" s="531"/>
      <c r="Z22" s="274"/>
      <c r="AA22" s="274"/>
      <c r="AB22" s="276" t="str">
        <f t="shared" ref="AB22" si="23">IFERROR(AA22/Z22,"")</f>
        <v/>
      </c>
      <c r="AC22" s="274" t="str">
        <f t="shared" si="8"/>
        <v/>
      </c>
      <c r="AD22" s="531"/>
      <c r="AE22" s="274">
        <v>19</v>
      </c>
      <c r="AF22" s="170">
        <v>2200.3960396039615</v>
      </c>
      <c r="AG22" s="276">
        <f t="shared" ref="AG22" si="24">IFERROR(AF22/AE22,"")</f>
        <v>115.81031787389271</v>
      </c>
      <c r="AH22" s="274">
        <f t="shared" si="10"/>
        <v>10</v>
      </c>
      <c r="AI22" s="531"/>
      <c r="AJ22" s="274">
        <v>19</v>
      </c>
      <c r="AK22" s="170">
        <v>2194.455445544555</v>
      </c>
      <c r="AL22" s="276">
        <f t="shared" si="11"/>
        <v>115.49765502866079</v>
      </c>
      <c r="AM22" s="274">
        <f t="shared" si="12"/>
        <v>12</v>
      </c>
      <c r="AN22" s="531"/>
      <c r="AO22" s="274">
        <v>19</v>
      </c>
      <c r="AP22" s="170">
        <v>2191.5555555555557</v>
      </c>
      <c r="AQ22" s="276">
        <f t="shared" ref="AQ22" si="25">IFERROR(AP22/AO22,"")</f>
        <v>115.34502923976609</v>
      </c>
      <c r="AR22" s="274">
        <f t="shared" si="14"/>
        <v>12</v>
      </c>
      <c r="AS22" s="531"/>
      <c r="AT22" s="274">
        <v>19</v>
      </c>
      <c r="AU22" s="170">
        <v>2199.8540145985403</v>
      </c>
      <c r="AV22" s="276">
        <f t="shared" ref="AV22" si="26">IFERROR(AU22/AT22,"")</f>
        <v>115.78179024202844</v>
      </c>
      <c r="AW22" s="274">
        <f t="shared" si="16"/>
        <v>12</v>
      </c>
      <c r="AX22" s="531"/>
    </row>
    <row r="23" spans="2:50" ht="15.75" hidden="1" x14ac:dyDescent="0.2">
      <c r="B23" s="520" t="s">
        <v>169</v>
      </c>
      <c r="C23" s="512"/>
      <c r="D23" s="512"/>
      <c r="E23" s="512"/>
      <c r="F23" s="512"/>
      <c r="G23" s="512"/>
      <c r="H23" s="512"/>
      <c r="I23" s="207"/>
      <c r="J23" s="207"/>
      <c r="K23" s="207"/>
      <c r="L23" s="207"/>
      <c r="M23" s="207"/>
      <c r="N23" s="501" t="s">
        <v>161</v>
      </c>
      <c r="O23" s="514" t="s">
        <v>106</v>
      </c>
      <c r="P23" s="516">
        <v>45874</v>
      </c>
      <c r="Q23" s="506"/>
      <c r="R23" s="506"/>
      <c r="S23" s="506"/>
      <c r="T23" s="506"/>
      <c r="U23" s="516">
        <v>45875</v>
      </c>
      <c r="V23" s="506"/>
      <c r="W23" s="506"/>
      <c r="X23" s="506"/>
      <c r="Y23" s="506"/>
      <c r="Z23" s="516">
        <v>45876</v>
      </c>
      <c r="AA23" s="506"/>
      <c r="AB23" s="506"/>
      <c r="AC23" s="506"/>
      <c r="AD23" s="506"/>
      <c r="AE23" s="516">
        <v>45877</v>
      </c>
      <c r="AF23" s="506"/>
      <c r="AG23" s="506"/>
      <c r="AH23" s="506"/>
      <c r="AI23" s="506"/>
      <c r="AJ23" s="516">
        <v>45878</v>
      </c>
      <c r="AK23" s="506"/>
      <c r="AL23" s="506"/>
      <c r="AM23" s="506"/>
      <c r="AN23" s="506"/>
      <c r="AO23" s="516">
        <v>45879</v>
      </c>
      <c r="AP23" s="506"/>
      <c r="AQ23" s="506"/>
      <c r="AR23" s="506"/>
      <c r="AS23" s="506"/>
      <c r="AT23" s="516">
        <v>45880</v>
      </c>
      <c r="AU23" s="506"/>
      <c r="AV23" s="506"/>
      <c r="AW23" s="506"/>
      <c r="AX23" s="506"/>
    </row>
    <row r="24" spans="2:50" ht="15.75" hidden="1" x14ac:dyDescent="0.2">
      <c r="B24" s="513"/>
      <c r="C24" s="513"/>
      <c r="D24" s="513"/>
      <c r="E24" s="513"/>
      <c r="F24" s="513"/>
      <c r="G24" s="513"/>
      <c r="H24" s="513"/>
      <c r="I24" s="207"/>
      <c r="J24" s="207"/>
      <c r="K24" s="207"/>
      <c r="L24" s="207"/>
      <c r="M24" s="207"/>
      <c r="N24" s="501"/>
      <c r="O24" s="515"/>
      <c r="P24" s="516" t="s">
        <v>120</v>
      </c>
      <c r="Q24" s="506"/>
      <c r="R24" s="506"/>
      <c r="S24" s="506"/>
      <c r="T24" s="506"/>
      <c r="U24" s="516" t="s">
        <v>114</v>
      </c>
      <c r="V24" s="506"/>
      <c r="W24" s="506"/>
      <c r="X24" s="506"/>
      <c r="Y24" s="506"/>
      <c r="Z24" s="516" t="s">
        <v>115</v>
      </c>
      <c r="AA24" s="506"/>
      <c r="AB24" s="506"/>
      <c r="AC24" s="506"/>
      <c r="AD24" s="506"/>
      <c r="AE24" s="516" t="s">
        <v>116</v>
      </c>
      <c r="AF24" s="506"/>
      <c r="AG24" s="506"/>
      <c r="AH24" s="506"/>
      <c r="AI24" s="506"/>
      <c r="AJ24" s="516" t="s">
        <v>117</v>
      </c>
      <c r="AK24" s="506"/>
      <c r="AL24" s="506"/>
      <c r="AM24" s="506"/>
      <c r="AN24" s="506"/>
      <c r="AO24" s="516" t="s">
        <v>118</v>
      </c>
      <c r="AP24" s="506"/>
      <c r="AQ24" s="506"/>
      <c r="AR24" s="506"/>
      <c r="AS24" s="506"/>
      <c r="AT24" s="516" t="s">
        <v>119</v>
      </c>
      <c r="AU24" s="506"/>
      <c r="AV24" s="506"/>
      <c r="AW24" s="506"/>
      <c r="AX24" s="506"/>
    </row>
    <row r="25" spans="2:50" hidden="1" x14ac:dyDescent="0.2">
      <c r="B25" s="501" t="s">
        <v>157</v>
      </c>
      <c r="C25" s="501" t="s">
        <v>149</v>
      </c>
      <c r="D25" s="501"/>
      <c r="E25" s="501" t="s">
        <v>151</v>
      </c>
      <c r="F25" s="501"/>
      <c r="G25" s="501"/>
      <c r="H25" s="502" t="s">
        <v>158</v>
      </c>
      <c r="I25" s="505" t="s">
        <v>227</v>
      </c>
      <c r="J25" s="505"/>
      <c r="K25" s="505"/>
      <c r="L25" s="505" t="s">
        <v>158</v>
      </c>
      <c r="M25" s="505" t="s">
        <v>170</v>
      </c>
      <c r="N25" s="514"/>
      <c r="O25" s="514" t="s">
        <v>160</v>
      </c>
      <c r="P25" s="497" t="s">
        <v>154</v>
      </c>
      <c r="Q25" s="498"/>
      <c r="R25" s="498"/>
      <c r="S25" s="499"/>
      <c r="T25" s="501" t="s">
        <v>158</v>
      </c>
      <c r="U25" s="497" t="s">
        <v>154</v>
      </c>
      <c r="V25" s="498"/>
      <c r="W25" s="498"/>
      <c r="X25" s="499"/>
      <c r="Y25" s="501" t="s">
        <v>158</v>
      </c>
      <c r="Z25" s="497" t="s">
        <v>154</v>
      </c>
      <c r="AA25" s="498"/>
      <c r="AB25" s="498"/>
      <c r="AC25" s="499"/>
      <c r="AD25" s="501" t="s">
        <v>158</v>
      </c>
      <c r="AE25" s="497" t="s">
        <v>154</v>
      </c>
      <c r="AF25" s="498"/>
      <c r="AG25" s="498"/>
      <c r="AH25" s="499"/>
      <c r="AI25" s="501" t="s">
        <v>158</v>
      </c>
      <c r="AJ25" s="497" t="s">
        <v>154</v>
      </c>
      <c r="AK25" s="498"/>
      <c r="AL25" s="498"/>
      <c r="AM25" s="499"/>
      <c r="AN25" s="501" t="s">
        <v>158</v>
      </c>
      <c r="AO25" s="497" t="s">
        <v>154</v>
      </c>
      <c r="AP25" s="498"/>
      <c r="AQ25" s="498"/>
      <c r="AR25" s="499"/>
      <c r="AS25" s="501" t="s">
        <v>158</v>
      </c>
      <c r="AT25" s="497" t="s">
        <v>154</v>
      </c>
      <c r="AU25" s="498"/>
      <c r="AV25" s="498"/>
      <c r="AW25" s="499"/>
      <c r="AX25" s="501" t="s">
        <v>158</v>
      </c>
    </row>
    <row r="26" spans="2:50" hidden="1" x14ac:dyDescent="0.2">
      <c r="B26" s="501"/>
      <c r="C26" s="501"/>
      <c r="D26" s="501"/>
      <c r="E26" s="501" t="s">
        <v>150</v>
      </c>
      <c r="F26" s="501"/>
      <c r="G26" s="501"/>
      <c r="H26" s="503"/>
      <c r="I26" s="505" t="s">
        <v>150</v>
      </c>
      <c r="J26" s="505"/>
      <c r="K26" s="505"/>
      <c r="L26" s="505"/>
      <c r="M26" s="505"/>
      <c r="N26" s="532"/>
      <c r="O26" s="532"/>
      <c r="P26" s="497" t="s">
        <v>155</v>
      </c>
      <c r="Q26" s="498"/>
      <c r="R26" s="498"/>
      <c r="S26" s="499"/>
      <c r="T26" s="501"/>
      <c r="U26" s="497" t="s">
        <v>155</v>
      </c>
      <c r="V26" s="498"/>
      <c r="W26" s="498"/>
      <c r="X26" s="499"/>
      <c r="Y26" s="501"/>
      <c r="Z26" s="497" t="s">
        <v>155</v>
      </c>
      <c r="AA26" s="498"/>
      <c r="AB26" s="498"/>
      <c r="AC26" s="499"/>
      <c r="AD26" s="501"/>
      <c r="AE26" s="497" t="s">
        <v>155</v>
      </c>
      <c r="AF26" s="498"/>
      <c r="AG26" s="498"/>
      <c r="AH26" s="499"/>
      <c r="AI26" s="501"/>
      <c r="AJ26" s="497" t="s">
        <v>155</v>
      </c>
      <c r="AK26" s="498"/>
      <c r="AL26" s="498"/>
      <c r="AM26" s="499"/>
      <c r="AN26" s="501"/>
      <c r="AO26" s="497" t="s">
        <v>155</v>
      </c>
      <c r="AP26" s="498"/>
      <c r="AQ26" s="498"/>
      <c r="AR26" s="499"/>
      <c r="AS26" s="501"/>
      <c r="AT26" s="497" t="s">
        <v>155</v>
      </c>
      <c r="AU26" s="498"/>
      <c r="AV26" s="498"/>
      <c r="AW26" s="499"/>
      <c r="AX26" s="501"/>
    </row>
    <row r="27" spans="2:50" hidden="1" x14ac:dyDescent="0.2">
      <c r="B27" s="501"/>
      <c r="C27" s="501"/>
      <c r="D27" s="501"/>
      <c r="E27" s="212" t="s">
        <v>152</v>
      </c>
      <c r="F27" s="212" t="s">
        <v>153</v>
      </c>
      <c r="G27" s="212" t="s">
        <v>156</v>
      </c>
      <c r="H27" s="504"/>
      <c r="I27" s="208" t="s">
        <v>152</v>
      </c>
      <c r="J27" s="208" t="s">
        <v>153</v>
      </c>
      <c r="K27" s="208" t="s">
        <v>156</v>
      </c>
      <c r="L27" s="505"/>
      <c r="M27" s="505"/>
      <c r="N27" s="532"/>
      <c r="O27" s="532"/>
      <c r="P27" s="212" t="s">
        <v>152</v>
      </c>
      <c r="Q27" s="212" t="s">
        <v>153</v>
      </c>
      <c r="R27" s="212" t="s">
        <v>156</v>
      </c>
      <c r="S27" s="212" t="s">
        <v>170</v>
      </c>
      <c r="T27" s="501"/>
      <c r="U27" s="212" t="s">
        <v>152</v>
      </c>
      <c r="V27" s="212" t="s">
        <v>153</v>
      </c>
      <c r="W27" s="212" t="s">
        <v>156</v>
      </c>
      <c r="X27" s="212" t="s">
        <v>170</v>
      </c>
      <c r="Y27" s="501"/>
      <c r="Z27" s="212" t="s">
        <v>152</v>
      </c>
      <c r="AA27" s="212" t="s">
        <v>153</v>
      </c>
      <c r="AB27" s="212" t="s">
        <v>156</v>
      </c>
      <c r="AC27" s="212" t="s">
        <v>170</v>
      </c>
      <c r="AD27" s="501"/>
      <c r="AE27" s="212" t="s">
        <v>152</v>
      </c>
      <c r="AF27" s="212" t="s">
        <v>153</v>
      </c>
      <c r="AG27" s="212" t="s">
        <v>156</v>
      </c>
      <c r="AH27" s="212" t="s">
        <v>170</v>
      </c>
      <c r="AI27" s="501"/>
      <c r="AJ27" s="212" t="s">
        <v>152</v>
      </c>
      <c r="AK27" s="212" t="s">
        <v>153</v>
      </c>
      <c r="AL27" s="212" t="s">
        <v>156</v>
      </c>
      <c r="AM27" s="212" t="s">
        <v>170</v>
      </c>
      <c r="AN27" s="501"/>
      <c r="AO27" s="212" t="s">
        <v>152</v>
      </c>
      <c r="AP27" s="212" t="s">
        <v>153</v>
      </c>
      <c r="AQ27" s="212" t="s">
        <v>156</v>
      </c>
      <c r="AR27" s="212" t="s">
        <v>170</v>
      </c>
      <c r="AS27" s="501"/>
      <c r="AT27" s="212" t="s">
        <v>152</v>
      </c>
      <c r="AU27" s="212" t="s">
        <v>153</v>
      </c>
      <c r="AV27" s="212" t="s">
        <v>156</v>
      </c>
      <c r="AW27" s="212" t="s">
        <v>170</v>
      </c>
      <c r="AX27" s="501"/>
    </row>
    <row r="28" spans="2:50" hidden="1" x14ac:dyDescent="0.2">
      <c r="B28" s="506" t="s">
        <v>236</v>
      </c>
      <c r="C28" s="274">
        <v>1</v>
      </c>
      <c r="D28" s="274" t="s">
        <v>431</v>
      </c>
      <c r="E28" s="274">
        <v>20</v>
      </c>
      <c r="F28" s="274">
        <v>2400</v>
      </c>
      <c r="G28" s="276">
        <f>F28/E28</f>
        <v>120</v>
      </c>
      <c r="H28" s="500">
        <f>AVERAGE(G28:G44)</f>
        <v>134.47580889941113</v>
      </c>
      <c r="I28" s="172">
        <f>AVERAGE(P28,U28,Z28,AE28,AJ28,AO28,AT28)</f>
        <v>20</v>
      </c>
      <c r="J28" s="172">
        <f t="shared" ref="J28:K42" si="27">AVERAGE(Q28,V28,AA28,AF28,AK28,AP28,AU28)</f>
        <v>2212.5426845014922</v>
      </c>
      <c r="K28" s="272">
        <f>AVERAGE(R28,W28,AB28,AG28,AL28,AQ28,AV28)</f>
        <v>110.62713422507461</v>
      </c>
      <c r="L28" s="525">
        <f>IFERROR(AVERAGE(K28:K44),"-")</f>
        <v>123.97322500705297</v>
      </c>
      <c r="M28" s="172">
        <f>RANK(K28, K$28:K$44)</f>
        <v>15</v>
      </c>
      <c r="N28" s="532"/>
      <c r="O28" s="532"/>
      <c r="P28" s="211">
        <v>20</v>
      </c>
      <c r="Q28" s="170">
        <v>2202.0967741935474</v>
      </c>
      <c r="R28" s="276">
        <f>IFERROR(Q28/P28,"")</f>
        <v>110.10483870967737</v>
      </c>
      <c r="S28" s="274">
        <f>IFERROR(RANK(R28, R$28:R$44),"")</f>
        <v>16</v>
      </c>
      <c r="T28" s="529">
        <f>AVERAGE(R28:R44)</f>
        <v>124.137040110462</v>
      </c>
      <c r="U28" s="274">
        <v>20</v>
      </c>
      <c r="V28" s="170">
        <v>2216.974789915967</v>
      </c>
      <c r="W28" s="276">
        <f>IFERROR(V28/U28,"")</f>
        <v>110.84873949579836</v>
      </c>
      <c r="X28" s="274">
        <f>IFERROR(RANK(W28, W$28:W$44),"")</f>
        <v>15</v>
      </c>
      <c r="Y28" s="529">
        <f>AVERAGE(W28:W44)</f>
        <v>123.75520685724474</v>
      </c>
      <c r="Z28" s="274">
        <v>20</v>
      </c>
      <c r="AA28" s="170">
        <v>2218.8785046728967</v>
      </c>
      <c r="AB28" s="276">
        <f>IFERROR(AA28/Z28,"")</f>
        <v>110.94392523364483</v>
      </c>
      <c r="AC28" s="274">
        <f>IFERROR(RANK(AB28, AB$28:AB$44),"")</f>
        <v>15</v>
      </c>
      <c r="AD28" s="529">
        <f>AVERAGE(AB28:AB44)</f>
        <v>123.9743764486625</v>
      </c>
      <c r="AE28" s="274">
        <v>20</v>
      </c>
      <c r="AF28" s="170">
        <v>2218.5</v>
      </c>
      <c r="AG28" s="276">
        <f>IFERROR(AF28/AE28,"")</f>
        <v>110.925</v>
      </c>
      <c r="AH28" s="274">
        <f>IFERROR(RANK(AG28, AG$28:AG$44),"")</f>
        <v>16</v>
      </c>
      <c r="AI28" s="529">
        <f>AVERAGE(AG28:AG44)</f>
        <v>124.10856796400512</v>
      </c>
      <c r="AJ28" s="274">
        <v>20</v>
      </c>
      <c r="AK28" s="170">
        <v>2202.1621621621616</v>
      </c>
      <c r="AL28" s="276">
        <f>IFERROR(AK28/AJ28,"")</f>
        <v>110.10810810810808</v>
      </c>
      <c r="AM28" s="274">
        <f>IFERROR(RANK(AL28, AL$28:AL$44),"")</f>
        <v>17</v>
      </c>
      <c r="AN28" s="529">
        <f>AVERAGE(AL28:AL44)</f>
        <v>124.1140275002717</v>
      </c>
      <c r="AO28" s="274">
        <v>20</v>
      </c>
      <c r="AP28" s="170">
        <v>2214.8275862068967</v>
      </c>
      <c r="AQ28" s="276">
        <f>IFERROR(AP28/AO28,"")</f>
        <v>110.74137931034484</v>
      </c>
      <c r="AR28" s="274">
        <f>IFERROR(RANK(AQ28, AQ$28:AQ$44),"")</f>
        <v>16</v>
      </c>
      <c r="AS28" s="529">
        <f>AVERAGE(AQ28:AQ44)</f>
        <v>124.04336110738234</v>
      </c>
      <c r="AT28" s="274">
        <v>20</v>
      </c>
      <c r="AU28" s="170">
        <v>2214.3589743589741</v>
      </c>
      <c r="AV28" s="276">
        <f>IFERROR(AU28/AT28,"")</f>
        <v>110.7179487179487</v>
      </c>
      <c r="AW28" s="274">
        <f>IFERROR(RANK(AV28, AV$28:AV$44),"")</f>
        <v>15</v>
      </c>
      <c r="AX28" s="529">
        <f>AVERAGE(AV28:AV44)</f>
        <v>123.67999506134231</v>
      </c>
    </row>
    <row r="29" spans="2:50" hidden="1" x14ac:dyDescent="0.2">
      <c r="B29" s="506"/>
      <c r="C29" s="274">
        <v>2</v>
      </c>
      <c r="D29" s="274" t="s">
        <v>432</v>
      </c>
      <c r="E29" s="274">
        <v>18</v>
      </c>
      <c r="F29" s="274">
        <v>2400</v>
      </c>
      <c r="G29" s="276">
        <f t="shared" ref="G29:G44" si="28">F29/E29</f>
        <v>133.33333333333334</v>
      </c>
      <c r="H29" s="500"/>
      <c r="I29" s="172">
        <f t="shared" ref="I29:I42" si="29">AVERAGE(P29,U29,Z29,AE29,AJ29,AO29,AT29)</f>
        <v>18</v>
      </c>
      <c r="J29" s="172">
        <f t="shared" si="27"/>
        <v>2212.5289972524511</v>
      </c>
      <c r="K29" s="272">
        <f t="shared" si="27"/>
        <v>122.91827762513617</v>
      </c>
      <c r="L29" s="525"/>
      <c r="M29" s="172">
        <f t="shared" ref="M29:M43" si="30">RANK(K29, K$28:K$44)</f>
        <v>7</v>
      </c>
      <c r="N29" s="532"/>
      <c r="O29" s="532"/>
      <c r="P29" s="211">
        <v>18</v>
      </c>
      <c r="Q29" s="170">
        <v>2220.0202020202023</v>
      </c>
      <c r="R29" s="276">
        <f t="shared" ref="R29:R44" si="31">IFERROR(Q29/P29,"")</f>
        <v>123.33445566778902</v>
      </c>
      <c r="S29" s="274">
        <f t="shared" ref="S29:S44" si="32">IFERROR(RANK(R29, R$28:R$44),"")</f>
        <v>6</v>
      </c>
      <c r="T29" s="530"/>
      <c r="U29" s="274">
        <v>18</v>
      </c>
      <c r="V29" s="170">
        <v>2209.9903567984584</v>
      </c>
      <c r="W29" s="276">
        <f t="shared" ref="W29:W44" si="33">IFERROR(V29/U29,"")</f>
        <v>122.7772420443588</v>
      </c>
      <c r="X29" s="274">
        <f t="shared" ref="X29:X44" si="34">IFERROR(RANK(W29, W$28:W$44),"")</f>
        <v>8</v>
      </c>
      <c r="Y29" s="530"/>
      <c r="Z29" s="274">
        <v>18</v>
      </c>
      <c r="AA29" s="170">
        <v>2208.9075630252105</v>
      </c>
      <c r="AB29" s="276">
        <f t="shared" ref="AB29:AB44" si="35">IFERROR(AA29/Z29,"")</f>
        <v>122.71708683473392</v>
      </c>
      <c r="AC29" s="274">
        <f t="shared" ref="AC29:AC44" si="36">IFERROR(RANK(AB29, AB$28:AB$44),"")</f>
        <v>9</v>
      </c>
      <c r="AD29" s="530"/>
      <c r="AE29" s="274">
        <v>18</v>
      </c>
      <c r="AF29" s="170">
        <v>2208</v>
      </c>
      <c r="AG29" s="276">
        <f t="shared" ref="AG29:AG44" si="37">IFERROR(AF29/AE29,"")</f>
        <v>122.66666666666667</v>
      </c>
      <c r="AH29" s="274">
        <f t="shared" ref="AH29:AH44" si="38">IFERROR(RANK(AG29, AG$28:AG$44),"")</f>
        <v>7</v>
      </c>
      <c r="AI29" s="530"/>
      <c r="AJ29" s="274">
        <v>18</v>
      </c>
      <c r="AK29" s="170">
        <v>2216.2962962962956</v>
      </c>
      <c r="AL29" s="276">
        <f t="shared" ref="AL29:AL44" si="39">IFERROR(AK29/AJ29,"")</f>
        <v>123.12757201646087</v>
      </c>
      <c r="AM29" s="274">
        <f t="shared" ref="AM29:AM44" si="40">IFERROR(RANK(AL29, AL$28:AL$44),"")</f>
        <v>8</v>
      </c>
      <c r="AN29" s="530"/>
      <c r="AO29" s="274">
        <v>18</v>
      </c>
      <c r="AP29" s="170">
        <v>2216.8617683686166</v>
      </c>
      <c r="AQ29" s="276">
        <f t="shared" ref="AQ29:AQ44" si="41">IFERROR(AP29/AO29,"")</f>
        <v>123.15898713158981</v>
      </c>
      <c r="AR29" s="274">
        <f t="shared" ref="AR29:AR44" si="42">IFERROR(RANK(AQ29, AQ$28:AQ$44),"")</f>
        <v>7</v>
      </c>
      <c r="AS29" s="530"/>
      <c r="AT29" s="274">
        <v>18</v>
      </c>
      <c r="AU29" s="170">
        <v>2207.6267942583745</v>
      </c>
      <c r="AV29" s="276">
        <f t="shared" ref="AV29:AV44" si="43">IFERROR(AU29/AT29,"")</f>
        <v>122.64593301435414</v>
      </c>
      <c r="AW29" s="274">
        <f t="shared" ref="AW29:AW44" si="44">IFERROR(RANK(AV29, AV$28:AV$44),"")</f>
        <v>8</v>
      </c>
      <c r="AX29" s="530"/>
    </row>
    <row r="30" spans="2:50" hidden="1" x14ac:dyDescent="0.2">
      <c r="B30" s="506"/>
      <c r="C30" s="274">
        <v>3</v>
      </c>
      <c r="D30" s="274" t="s">
        <v>433</v>
      </c>
      <c r="E30" s="274">
        <v>16</v>
      </c>
      <c r="F30" s="274">
        <v>2400</v>
      </c>
      <c r="G30" s="276">
        <f t="shared" si="28"/>
        <v>150</v>
      </c>
      <c r="H30" s="500"/>
      <c r="I30" s="172">
        <f t="shared" si="29"/>
        <v>16</v>
      </c>
      <c r="J30" s="172">
        <f t="shared" si="27"/>
        <v>2208.5121298182944</v>
      </c>
      <c r="K30" s="272">
        <f t="shared" si="27"/>
        <v>138.0320081136434</v>
      </c>
      <c r="L30" s="525"/>
      <c r="M30" s="172">
        <f t="shared" si="30"/>
        <v>4</v>
      </c>
      <c r="N30" s="532"/>
      <c r="O30" s="532"/>
      <c r="P30" s="211">
        <v>16</v>
      </c>
      <c r="Q30" s="170">
        <v>2211.6203007518798</v>
      </c>
      <c r="R30" s="276">
        <f t="shared" si="31"/>
        <v>138.22626879699249</v>
      </c>
      <c r="S30" s="274">
        <f t="shared" si="32"/>
        <v>4</v>
      </c>
      <c r="T30" s="530"/>
      <c r="U30" s="274">
        <v>16</v>
      </c>
      <c r="V30" s="170">
        <v>2207.0813397129182</v>
      </c>
      <c r="W30" s="276">
        <f t="shared" si="33"/>
        <v>137.94258373205739</v>
      </c>
      <c r="X30" s="274">
        <f t="shared" si="34"/>
        <v>4</v>
      </c>
      <c r="Y30" s="530"/>
      <c r="Z30" s="274">
        <v>16</v>
      </c>
      <c r="AA30" s="170">
        <v>2210.4732419283491</v>
      </c>
      <c r="AB30" s="276">
        <f t="shared" si="35"/>
        <v>138.15457762052182</v>
      </c>
      <c r="AC30" s="274">
        <f t="shared" si="36"/>
        <v>4</v>
      </c>
      <c r="AD30" s="530"/>
      <c r="AE30" s="274">
        <v>16</v>
      </c>
      <c r="AF30" s="170">
        <v>2207.3885350318469</v>
      </c>
      <c r="AG30" s="276">
        <f t="shared" si="37"/>
        <v>137.96178343949043</v>
      </c>
      <c r="AH30" s="274">
        <f t="shared" si="38"/>
        <v>4</v>
      </c>
      <c r="AI30" s="530"/>
      <c r="AJ30" s="274">
        <v>16</v>
      </c>
      <c r="AK30" s="170">
        <v>2200.7692307692305</v>
      </c>
      <c r="AL30" s="276">
        <f t="shared" si="39"/>
        <v>137.54807692307691</v>
      </c>
      <c r="AM30" s="274">
        <f t="shared" si="40"/>
        <v>4</v>
      </c>
      <c r="AN30" s="530"/>
      <c r="AO30" s="274">
        <v>16</v>
      </c>
      <c r="AP30" s="170">
        <v>2211.4571877454832</v>
      </c>
      <c r="AQ30" s="276">
        <f t="shared" si="41"/>
        <v>138.2160742340927</v>
      </c>
      <c r="AR30" s="274">
        <f t="shared" si="42"/>
        <v>4</v>
      </c>
      <c r="AS30" s="530"/>
      <c r="AT30" s="274">
        <v>16</v>
      </c>
      <c r="AU30" s="170">
        <v>2210.7950727883535</v>
      </c>
      <c r="AV30" s="276">
        <f t="shared" si="43"/>
        <v>138.1746920492721</v>
      </c>
      <c r="AW30" s="274">
        <f t="shared" si="44"/>
        <v>3</v>
      </c>
      <c r="AX30" s="530"/>
    </row>
    <row r="31" spans="2:50" hidden="1" x14ac:dyDescent="0.2">
      <c r="B31" s="506"/>
      <c r="C31" s="274">
        <v>4</v>
      </c>
      <c r="D31" s="274" t="s">
        <v>434</v>
      </c>
      <c r="E31" s="274">
        <v>18</v>
      </c>
      <c r="F31" s="274">
        <v>2400</v>
      </c>
      <c r="G31" s="276">
        <f t="shared" si="28"/>
        <v>133.33333333333334</v>
      </c>
      <c r="H31" s="500"/>
      <c r="I31" s="172">
        <f t="shared" si="29"/>
        <v>18</v>
      </c>
      <c r="J31" s="172">
        <f t="shared" si="27"/>
        <v>2209.1445326356798</v>
      </c>
      <c r="K31" s="272">
        <f t="shared" si="27"/>
        <v>122.73025181309332</v>
      </c>
      <c r="L31" s="525"/>
      <c r="M31" s="172">
        <f t="shared" si="30"/>
        <v>9</v>
      </c>
      <c r="N31" s="532"/>
      <c r="O31" s="532"/>
      <c r="P31" s="211">
        <v>18</v>
      </c>
      <c r="Q31" s="170">
        <v>2211.1888111888115</v>
      </c>
      <c r="R31" s="276">
        <f t="shared" si="31"/>
        <v>122.84382284382286</v>
      </c>
      <c r="S31" s="274">
        <f t="shared" si="32"/>
        <v>8</v>
      </c>
      <c r="T31" s="530"/>
      <c r="U31" s="274">
        <v>18</v>
      </c>
      <c r="V31" s="170">
        <v>2201.7777777777778</v>
      </c>
      <c r="W31" s="276">
        <f t="shared" si="33"/>
        <v>122.32098765432099</v>
      </c>
      <c r="X31" s="274">
        <f t="shared" si="34"/>
        <v>9</v>
      </c>
      <c r="Y31" s="530"/>
      <c r="Z31" s="274">
        <v>18</v>
      </c>
      <c r="AA31" s="170">
        <v>2210.0787401574798</v>
      </c>
      <c r="AB31" s="276">
        <f t="shared" si="35"/>
        <v>122.78215223097111</v>
      </c>
      <c r="AC31" s="274">
        <f t="shared" si="36"/>
        <v>8</v>
      </c>
      <c r="AD31" s="530"/>
      <c r="AE31" s="274">
        <v>18</v>
      </c>
      <c r="AF31" s="170">
        <v>2204.0816326530617</v>
      </c>
      <c r="AG31" s="276">
        <f t="shared" si="37"/>
        <v>122.44897959183676</v>
      </c>
      <c r="AH31" s="274">
        <f t="shared" si="38"/>
        <v>8</v>
      </c>
      <c r="AI31" s="530"/>
      <c r="AJ31" s="274">
        <v>18</v>
      </c>
      <c r="AK31" s="170">
        <v>2223.1914893617027</v>
      </c>
      <c r="AL31" s="276">
        <f t="shared" si="39"/>
        <v>123.51063829787238</v>
      </c>
      <c r="AM31" s="274">
        <f t="shared" si="40"/>
        <v>7</v>
      </c>
      <c r="AN31" s="530"/>
      <c r="AO31" s="274">
        <v>18</v>
      </c>
      <c r="AP31" s="170">
        <v>2214.2647058823532</v>
      </c>
      <c r="AQ31" s="276">
        <f t="shared" si="41"/>
        <v>123.01470588235296</v>
      </c>
      <c r="AR31" s="274">
        <f t="shared" si="42"/>
        <v>8</v>
      </c>
      <c r="AS31" s="530"/>
      <c r="AT31" s="274">
        <v>18</v>
      </c>
      <c r="AU31" s="170">
        <v>2199.428571428572</v>
      </c>
      <c r="AV31" s="276">
        <f t="shared" si="43"/>
        <v>122.19047619047622</v>
      </c>
      <c r="AW31" s="274">
        <f t="shared" si="44"/>
        <v>9</v>
      </c>
      <c r="AX31" s="530"/>
    </row>
    <row r="32" spans="2:50" hidden="1" x14ac:dyDescent="0.2">
      <c r="B32" s="506"/>
      <c r="C32" s="274">
        <v>5</v>
      </c>
      <c r="D32" s="274" t="s">
        <v>435</v>
      </c>
      <c r="E32" s="274">
        <v>16</v>
      </c>
      <c r="F32" s="274">
        <v>2400</v>
      </c>
      <c r="G32" s="276">
        <f t="shared" si="28"/>
        <v>150</v>
      </c>
      <c r="H32" s="500"/>
      <c r="I32" s="172">
        <f t="shared" si="29"/>
        <v>16</v>
      </c>
      <c r="J32" s="172">
        <f t="shared" si="27"/>
        <v>2220.973074731367</v>
      </c>
      <c r="K32" s="272">
        <f t="shared" si="27"/>
        <v>138.81081717071044</v>
      </c>
      <c r="L32" s="525"/>
      <c r="M32" s="172">
        <f t="shared" si="30"/>
        <v>3</v>
      </c>
      <c r="N32" s="532"/>
      <c r="O32" s="532"/>
      <c r="P32" s="211">
        <v>16</v>
      </c>
      <c r="Q32" s="170">
        <v>2230.2857142857147</v>
      </c>
      <c r="R32" s="276">
        <f t="shared" si="31"/>
        <v>139.39285714285717</v>
      </c>
      <c r="S32" s="274">
        <f t="shared" si="32"/>
        <v>3</v>
      </c>
      <c r="T32" s="530"/>
      <c r="U32" s="274">
        <v>16</v>
      </c>
      <c r="V32" s="170">
        <v>2229.3103448275879</v>
      </c>
      <c r="W32" s="276">
        <f t="shared" si="33"/>
        <v>139.33189655172424</v>
      </c>
      <c r="X32" s="274">
        <f t="shared" si="34"/>
        <v>3</v>
      </c>
      <c r="Y32" s="530"/>
      <c r="Z32" s="274">
        <v>16</v>
      </c>
      <c r="AA32" s="170">
        <v>2223.3333333333312</v>
      </c>
      <c r="AB32" s="276">
        <f t="shared" si="35"/>
        <v>138.9583333333332</v>
      </c>
      <c r="AC32" s="274">
        <f t="shared" si="36"/>
        <v>3</v>
      </c>
      <c r="AD32" s="530"/>
      <c r="AE32" s="274">
        <v>16</v>
      </c>
      <c r="AF32" s="170">
        <v>2219.9999999999995</v>
      </c>
      <c r="AG32" s="276">
        <f t="shared" si="37"/>
        <v>138.74999999999997</v>
      </c>
      <c r="AH32" s="274">
        <f t="shared" si="38"/>
        <v>3</v>
      </c>
      <c r="AI32" s="530"/>
      <c r="AJ32" s="274">
        <v>16</v>
      </c>
      <c r="AK32" s="170">
        <v>2224.1860465116274</v>
      </c>
      <c r="AL32" s="276">
        <f t="shared" si="39"/>
        <v>139.01162790697671</v>
      </c>
      <c r="AM32" s="274">
        <f t="shared" si="40"/>
        <v>3</v>
      </c>
      <c r="AN32" s="530"/>
      <c r="AO32" s="274">
        <v>16</v>
      </c>
      <c r="AP32" s="170">
        <v>2222.06896551724</v>
      </c>
      <c r="AQ32" s="276">
        <f t="shared" si="41"/>
        <v>138.8793103448275</v>
      </c>
      <c r="AR32" s="274">
        <f t="shared" si="42"/>
        <v>3</v>
      </c>
      <c r="AS32" s="530"/>
      <c r="AT32" s="274">
        <v>16</v>
      </c>
      <c r="AU32" s="170">
        <v>2197.6271186440667</v>
      </c>
      <c r="AV32" s="276">
        <f t="shared" si="43"/>
        <v>137.35169491525417</v>
      </c>
      <c r="AW32" s="274">
        <f t="shared" si="44"/>
        <v>4</v>
      </c>
      <c r="AX32" s="530"/>
    </row>
    <row r="33" spans="2:50" hidden="1" x14ac:dyDescent="0.2">
      <c r="B33" s="506"/>
      <c r="C33" s="274">
        <v>6</v>
      </c>
      <c r="D33" s="274" t="s">
        <v>436</v>
      </c>
      <c r="E33" s="274">
        <v>18</v>
      </c>
      <c r="F33" s="274">
        <v>2400</v>
      </c>
      <c r="G33" s="276">
        <f t="shared" si="28"/>
        <v>133.33333333333334</v>
      </c>
      <c r="H33" s="500"/>
      <c r="I33" s="172">
        <f t="shared" si="29"/>
        <v>18</v>
      </c>
      <c r="J33" s="172">
        <f t="shared" si="27"/>
        <v>2210.7167633473541</v>
      </c>
      <c r="K33" s="272">
        <f t="shared" si="27"/>
        <v>122.81759796374192</v>
      </c>
      <c r="L33" s="525"/>
      <c r="M33" s="172">
        <f t="shared" si="30"/>
        <v>8</v>
      </c>
      <c r="N33" s="532"/>
      <c r="O33" s="532"/>
      <c r="P33" s="211">
        <v>18</v>
      </c>
      <c r="Q33" s="170">
        <v>2215.1262311785345</v>
      </c>
      <c r="R33" s="276">
        <f t="shared" si="31"/>
        <v>123.06256839880747</v>
      </c>
      <c r="S33" s="274">
        <f t="shared" si="32"/>
        <v>7</v>
      </c>
      <c r="T33" s="530"/>
      <c r="U33" s="274">
        <v>18</v>
      </c>
      <c r="V33" s="170">
        <v>2213.1235238545105</v>
      </c>
      <c r="W33" s="276">
        <f t="shared" si="33"/>
        <v>122.95130688080614</v>
      </c>
      <c r="X33" s="274">
        <f t="shared" si="34"/>
        <v>7</v>
      </c>
      <c r="Y33" s="530"/>
      <c r="Z33" s="274">
        <v>18</v>
      </c>
      <c r="AA33" s="170">
        <v>2216.2557077625574</v>
      </c>
      <c r="AB33" s="276">
        <f t="shared" si="35"/>
        <v>123.12531709791986</v>
      </c>
      <c r="AC33" s="274">
        <f t="shared" si="36"/>
        <v>7</v>
      </c>
      <c r="AD33" s="530"/>
      <c r="AE33" s="274">
        <v>18</v>
      </c>
      <c r="AF33" s="170">
        <v>2210.2564102564102</v>
      </c>
      <c r="AG33" s="276">
        <f t="shared" si="37"/>
        <v>122.79202279202279</v>
      </c>
      <c r="AH33" s="274">
        <f t="shared" si="38"/>
        <v>6</v>
      </c>
      <c r="AI33" s="530"/>
      <c r="AJ33" s="274">
        <v>18</v>
      </c>
      <c r="AK33" s="170">
        <v>2208.3050847457625</v>
      </c>
      <c r="AL33" s="276">
        <f t="shared" si="39"/>
        <v>122.68361581920902</v>
      </c>
      <c r="AM33" s="274">
        <f t="shared" si="40"/>
        <v>9</v>
      </c>
      <c r="AN33" s="530"/>
      <c r="AO33" s="274">
        <v>18</v>
      </c>
      <c r="AP33" s="170">
        <v>2203.3613445378151</v>
      </c>
      <c r="AQ33" s="276">
        <f t="shared" si="41"/>
        <v>122.40896358543417</v>
      </c>
      <c r="AR33" s="274">
        <f t="shared" si="42"/>
        <v>9</v>
      </c>
      <c r="AS33" s="530"/>
      <c r="AT33" s="274">
        <v>18</v>
      </c>
      <c r="AU33" s="170">
        <v>2208.58904109589</v>
      </c>
      <c r="AV33" s="276">
        <f t="shared" si="43"/>
        <v>122.6993911719939</v>
      </c>
      <c r="AW33" s="274">
        <f t="shared" si="44"/>
        <v>7</v>
      </c>
      <c r="AX33" s="530"/>
    </row>
    <row r="34" spans="2:50" hidden="1" x14ac:dyDescent="0.2">
      <c r="B34" s="506"/>
      <c r="C34" s="274">
        <v>7</v>
      </c>
      <c r="D34" s="274" t="s">
        <v>437</v>
      </c>
      <c r="E34" s="274">
        <v>20</v>
      </c>
      <c r="F34" s="274">
        <v>2400</v>
      </c>
      <c r="G34" s="276">
        <f t="shared" si="28"/>
        <v>120</v>
      </c>
      <c r="H34" s="500"/>
      <c r="I34" s="172">
        <f t="shared" si="29"/>
        <v>20</v>
      </c>
      <c r="J34" s="172">
        <f t="shared" si="27"/>
        <v>2212.4724965036175</v>
      </c>
      <c r="K34" s="272">
        <f t="shared" si="27"/>
        <v>110.62362482518085</v>
      </c>
      <c r="L34" s="525"/>
      <c r="M34" s="172">
        <f t="shared" si="30"/>
        <v>16</v>
      </c>
      <c r="N34" s="532"/>
      <c r="O34" s="532"/>
      <c r="P34" s="211">
        <v>20</v>
      </c>
      <c r="Q34" s="170">
        <v>2198.4374999999995</v>
      </c>
      <c r="R34" s="276">
        <f t="shared" si="31"/>
        <v>109.92187499999997</v>
      </c>
      <c r="S34" s="274">
        <f t="shared" si="32"/>
        <v>17</v>
      </c>
      <c r="T34" s="530"/>
      <c r="U34" s="274">
        <v>20</v>
      </c>
      <c r="V34" s="170">
        <v>2200.645161290322</v>
      </c>
      <c r="W34" s="276">
        <f t="shared" si="33"/>
        <v>110.0322580645161</v>
      </c>
      <c r="X34" s="274">
        <f t="shared" si="34"/>
        <v>16</v>
      </c>
      <c r="Y34" s="530"/>
      <c r="Z34" s="274">
        <v>20</v>
      </c>
      <c r="AA34" s="170">
        <v>2201.0526315789471</v>
      </c>
      <c r="AB34" s="276">
        <f t="shared" si="35"/>
        <v>110.05263157894736</v>
      </c>
      <c r="AC34" s="274">
        <f t="shared" si="36"/>
        <v>16</v>
      </c>
      <c r="AD34" s="530"/>
      <c r="AE34" s="274">
        <v>20</v>
      </c>
      <c r="AF34" s="170">
        <v>2248.6363636363635</v>
      </c>
      <c r="AG34" s="276">
        <f t="shared" si="37"/>
        <v>112.43181818181817</v>
      </c>
      <c r="AH34" s="274">
        <f t="shared" si="38"/>
        <v>15</v>
      </c>
      <c r="AI34" s="530"/>
      <c r="AJ34" s="274">
        <v>20</v>
      </c>
      <c r="AK34" s="170">
        <v>2215.909090909091</v>
      </c>
      <c r="AL34" s="276">
        <f t="shared" si="39"/>
        <v>110.79545454545455</v>
      </c>
      <c r="AM34" s="274">
        <f t="shared" si="40"/>
        <v>16</v>
      </c>
      <c r="AN34" s="530"/>
      <c r="AO34" s="274">
        <v>20</v>
      </c>
      <c r="AP34" s="170">
        <v>2217.1428571428564</v>
      </c>
      <c r="AQ34" s="276">
        <f t="shared" si="41"/>
        <v>110.85714285714282</v>
      </c>
      <c r="AR34" s="274">
        <f t="shared" si="42"/>
        <v>15</v>
      </c>
      <c r="AS34" s="530"/>
      <c r="AT34" s="274">
        <v>20</v>
      </c>
      <c r="AU34" s="170">
        <v>2205.483870967741</v>
      </c>
      <c r="AV34" s="276">
        <f t="shared" si="43"/>
        <v>110.27419354838705</v>
      </c>
      <c r="AW34" s="274">
        <f t="shared" si="44"/>
        <v>16</v>
      </c>
      <c r="AX34" s="530"/>
    </row>
    <row r="35" spans="2:50" hidden="1" x14ac:dyDescent="0.2">
      <c r="B35" s="506"/>
      <c r="C35" s="274">
        <v>8</v>
      </c>
      <c r="D35" s="274" t="s">
        <v>438</v>
      </c>
      <c r="E35" s="274">
        <v>20</v>
      </c>
      <c r="F35" s="274">
        <v>2400</v>
      </c>
      <c r="G35" s="276">
        <f t="shared" si="28"/>
        <v>120</v>
      </c>
      <c r="H35" s="500"/>
      <c r="I35" s="172">
        <f t="shared" si="29"/>
        <v>20</v>
      </c>
      <c r="J35" s="172">
        <f t="shared" si="27"/>
        <v>2207.7106306347951</v>
      </c>
      <c r="K35" s="272">
        <f t="shared" si="27"/>
        <v>110.38553153173976</v>
      </c>
      <c r="L35" s="525"/>
      <c r="M35" s="172">
        <f t="shared" si="30"/>
        <v>17</v>
      </c>
      <c r="N35" s="532"/>
      <c r="O35" s="532"/>
      <c r="P35" s="211">
        <v>20</v>
      </c>
      <c r="Q35" s="170">
        <v>2206.95652173913</v>
      </c>
      <c r="R35" s="276">
        <f t="shared" si="31"/>
        <v>110.3478260869565</v>
      </c>
      <c r="S35" s="274">
        <f t="shared" si="32"/>
        <v>15</v>
      </c>
      <c r="T35" s="530"/>
      <c r="U35" s="274">
        <v>20</v>
      </c>
      <c r="V35" s="170">
        <v>2199.9999999999995</v>
      </c>
      <c r="W35" s="276">
        <f t="shared" si="33"/>
        <v>109.99999999999997</v>
      </c>
      <c r="X35" s="274">
        <f t="shared" si="34"/>
        <v>17</v>
      </c>
      <c r="Y35" s="530"/>
      <c r="Z35" s="274">
        <v>20</v>
      </c>
      <c r="AA35" s="170">
        <v>2200.9756097560976</v>
      </c>
      <c r="AB35" s="276">
        <f t="shared" si="35"/>
        <v>110.04878048780488</v>
      </c>
      <c r="AC35" s="274">
        <f t="shared" si="36"/>
        <v>17</v>
      </c>
      <c r="AD35" s="530"/>
      <c r="AE35" s="274">
        <v>20</v>
      </c>
      <c r="AF35" s="170">
        <v>2216.9491525423732</v>
      </c>
      <c r="AG35" s="276">
        <f t="shared" si="37"/>
        <v>110.84745762711866</v>
      </c>
      <c r="AH35" s="274">
        <f t="shared" si="38"/>
        <v>17</v>
      </c>
      <c r="AI35" s="530"/>
      <c r="AJ35" s="274">
        <v>20</v>
      </c>
      <c r="AK35" s="170">
        <v>2221.0526315789493</v>
      </c>
      <c r="AL35" s="276">
        <f t="shared" si="39"/>
        <v>111.05263157894747</v>
      </c>
      <c r="AM35" s="274">
        <f t="shared" si="40"/>
        <v>15</v>
      </c>
      <c r="AN35" s="530"/>
      <c r="AO35" s="274">
        <v>20</v>
      </c>
      <c r="AP35" s="170">
        <v>2205.8426966292145</v>
      </c>
      <c r="AQ35" s="276">
        <f t="shared" si="41"/>
        <v>110.29213483146073</v>
      </c>
      <c r="AR35" s="274">
        <f t="shared" si="42"/>
        <v>17</v>
      </c>
      <c r="AS35" s="530"/>
      <c r="AT35" s="274">
        <v>20</v>
      </c>
      <c r="AU35" s="170">
        <v>2202.1978021978011</v>
      </c>
      <c r="AV35" s="276">
        <f t="shared" si="43"/>
        <v>110.10989010989006</v>
      </c>
      <c r="AW35" s="274">
        <f t="shared" si="44"/>
        <v>17</v>
      </c>
      <c r="AX35" s="530"/>
    </row>
    <row r="36" spans="2:50" hidden="1" x14ac:dyDescent="0.2">
      <c r="B36" s="506"/>
      <c r="C36" s="274">
        <v>9</v>
      </c>
      <c r="D36" s="274" t="s">
        <v>439</v>
      </c>
      <c r="E36" s="274">
        <v>19</v>
      </c>
      <c r="F36" s="274">
        <v>2400</v>
      </c>
      <c r="G36" s="276">
        <f t="shared" si="28"/>
        <v>126.31578947368421</v>
      </c>
      <c r="H36" s="500"/>
      <c r="I36" s="172">
        <f t="shared" si="29"/>
        <v>19</v>
      </c>
      <c r="J36" s="172">
        <f t="shared" si="27"/>
        <v>2213.0170889227788</v>
      </c>
      <c r="K36" s="272">
        <f t="shared" si="27"/>
        <v>116.47458362751469</v>
      </c>
      <c r="L36" s="525"/>
      <c r="M36" s="172">
        <f t="shared" si="30"/>
        <v>11</v>
      </c>
      <c r="N36" s="532"/>
      <c r="O36" s="532"/>
      <c r="P36" s="211">
        <v>19</v>
      </c>
      <c r="Q36" s="170">
        <v>2214.2180402336135</v>
      </c>
      <c r="R36" s="276">
        <f t="shared" si="31"/>
        <v>116.53779159124281</v>
      </c>
      <c r="S36" s="274">
        <f t="shared" si="32"/>
        <v>13</v>
      </c>
      <c r="T36" s="530"/>
      <c r="U36" s="274">
        <v>19</v>
      </c>
      <c r="V36" s="170">
        <v>2210.2357255107395</v>
      </c>
      <c r="W36" s="276">
        <f t="shared" si="33"/>
        <v>116.32819607951261</v>
      </c>
      <c r="X36" s="274">
        <f t="shared" si="34"/>
        <v>12</v>
      </c>
      <c r="Y36" s="530"/>
      <c r="Z36" s="274">
        <v>19</v>
      </c>
      <c r="AA36" s="170">
        <v>2207.6752440106484</v>
      </c>
      <c r="AB36" s="276">
        <f t="shared" si="35"/>
        <v>116.19343389529729</v>
      </c>
      <c r="AC36" s="274">
        <f t="shared" si="36"/>
        <v>13</v>
      </c>
      <c r="AD36" s="530"/>
      <c r="AE36" s="274">
        <v>19</v>
      </c>
      <c r="AF36" s="170">
        <v>2211.0891089108923</v>
      </c>
      <c r="AG36" s="276">
        <f t="shared" si="37"/>
        <v>116.37311099531011</v>
      </c>
      <c r="AH36" s="274">
        <f t="shared" si="38"/>
        <v>12</v>
      </c>
      <c r="AI36" s="530"/>
      <c r="AJ36" s="274">
        <v>19</v>
      </c>
      <c r="AK36" s="170">
        <v>2209.0909090909095</v>
      </c>
      <c r="AL36" s="276">
        <f t="shared" si="39"/>
        <v>116.26794258373208</v>
      </c>
      <c r="AM36" s="274">
        <f t="shared" si="40"/>
        <v>13</v>
      </c>
      <c r="AN36" s="530"/>
      <c r="AO36" s="274">
        <v>19</v>
      </c>
      <c r="AP36" s="170">
        <v>2219.6387520525459</v>
      </c>
      <c r="AQ36" s="276">
        <f t="shared" si="41"/>
        <v>116.82309221329189</v>
      </c>
      <c r="AR36" s="274">
        <f t="shared" si="42"/>
        <v>11</v>
      </c>
      <c r="AS36" s="530"/>
      <c r="AT36" s="274">
        <v>19</v>
      </c>
      <c r="AU36" s="170">
        <v>2219.1718426501047</v>
      </c>
      <c r="AV36" s="276">
        <f t="shared" si="43"/>
        <v>116.79851803421604</v>
      </c>
      <c r="AW36" s="274">
        <f t="shared" si="44"/>
        <v>10</v>
      </c>
      <c r="AX36" s="530"/>
    </row>
    <row r="37" spans="2:50" hidden="1" x14ac:dyDescent="0.2">
      <c r="B37" s="506"/>
      <c r="C37" s="274">
        <v>10</v>
      </c>
      <c r="D37" s="274" t="s">
        <v>440</v>
      </c>
      <c r="E37" s="274">
        <v>18</v>
      </c>
      <c r="F37" s="274">
        <v>2400</v>
      </c>
      <c r="G37" s="276">
        <f t="shared" si="28"/>
        <v>133.33333333333334</v>
      </c>
      <c r="H37" s="500"/>
      <c r="I37" s="172">
        <f t="shared" si="29"/>
        <v>18</v>
      </c>
      <c r="J37" s="172">
        <f t="shared" si="27"/>
        <v>2214.893961620508</v>
      </c>
      <c r="K37" s="272">
        <f t="shared" si="27"/>
        <v>123.04966453447265</v>
      </c>
      <c r="L37" s="525"/>
      <c r="M37" s="172">
        <f t="shared" si="30"/>
        <v>6</v>
      </c>
      <c r="N37" s="532"/>
      <c r="O37" s="532"/>
      <c r="P37" s="211">
        <v>18</v>
      </c>
      <c r="Q37" s="170">
        <v>2209.090909090909</v>
      </c>
      <c r="R37" s="276">
        <f t="shared" si="31"/>
        <v>122.72727272727272</v>
      </c>
      <c r="S37" s="274">
        <f t="shared" si="32"/>
        <v>9</v>
      </c>
      <c r="T37" s="530"/>
      <c r="U37" s="274">
        <v>18</v>
      </c>
      <c r="V37" s="170">
        <v>2214.9999999999995</v>
      </c>
      <c r="W37" s="276">
        <f t="shared" si="33"/>
        <v>123.05555555555553</v>
      </c>
      <c r="X37" s="274">
        <f t="shared" si="34"/>
        <v>6</v>
      </c>
      <c r="Y37" s="530"/>
      <c r="Z37" s="274">
        <v>18</v>
      </c>
      <c r="AA37" s="170">
        <v>2219.2592592592587</v>
      </c>
      <c r="AB37" s="276">
        <f t="shared" si="35"/>
        <v>123.29218106995881</v>
      </c>
      <c r="AC37" s="274">
        <f t="shared" si="36"/>
        <v>6</v>
      </c>
      <c r="AD37" s="530"/>
      <c r="AE37" s="274">
        <v>18</v>
      </c>
      <c r="AF37" s="170">
        <v>2198.181818181818</v>
      </c>
      <c r="AG37" s="276">
        <f t="shared" si="37"/>
        <v>122.12121212121211</v>
      </c>
      <c r="AH37" s="274">
        <f t="shared" si="38"/>
        <v>9</v>
      </c>
      <c r="AI37" s="530"/>
      <c r="AJ37" s="274">
        <v>18</v>
      </c>
      <c r="AK37" s="170">
        <v>2223.6923076923072</v>
      </c>
      <c r="AL37" s="276">
        <f t="shared" si="39"/>
        <v>123.5384615384615</v>
      </c>
      <c r="AM37" s="274">
        <f t="shared" si="40"/>
        <v>6</v>
      </c>
      <c r="AN37" s="530"/>
      <c r="AO37" s="274">
        <v>18</v>
      </c>
      <c r="AP37" s="170">
        <v>2223.3707865168535</v>
      </c>
      <c r="AQ37" s="276">
        <f t="shared" si="41"/>
        <v>123.5205992509363</v>
      </c>
      <c r="AR37" s="274">
        <f t="shared" si="42"/>
        <v>6</v>
      </c>
      <c r="AS37" s="530"/>
      <c r="AT37" s="274">
        <v>18</v>
      </c>
      <c r="AU37" s="170">
        <v>2215.662650602409</v>
      </c>
      <c r="AV37" s="276">
        <f t="shared" si="43"/>
        <v>123.09236947791162</v>
      </c>
      <c r="AW37" s="274">
        <f t="shared" si="44"/>
        <v>6</v>
      </c>
      <c r="AX37" s="530"/>
    </row>
    <row r="38" spans="2:50" hidden="1" x14ac:dyDescent="0.2">
      <c r="B38" s="506"/>
      <c r="C38" s="274">
        <v>11</v>
      </c>
      <c r="D38" s="274" t="s">
        <v>441</v>
      </c>
      <c r="E38" s="274">
        <v>19</v>
      </c>
      <c r="F38" s="274">
        <v>2400</v>
      </c>
      <c r="G38" s="276">
        <f t="shared" si="28"/>
        <v>126.31578947368421</v>
      </c>
      <c r="H38" s="500"/>
      <c r="I38" s="172">
        <f t="shared" si="29"/>
        <v>19</v>
      </c>
      <c r="J38" s="172">
        <f t="shared" si="27"/>
        <v>2211.9426823096774</v>
      </c>
      <c r="K38" s="272">
        <f t="shared" si="27"/>
        <v>116.41803591103566</v>
      </c>
      <c r="L38" s="525"/>
      <c r="M38" s="172">
        <f t="shared" si="30"/>
        <v>13</v>
      </c>
      <c r="N38" s="532"/>
      <c r="O38" s="532"/>
      <c r="P38" s="211">
        <v>19</v>
      </c>
      <c r="Q38" s="170">
        <v>2227.885714285715</v>
      </c>
      <c r="R38" s="276">
        <f t="shared" si="31"/>
        <v>117.2571428571429</v>
      </c>
      <c r="S38" s="274">
        <f t="shared" si="32"/>
        <v>11</v>
      </c>
      <c r="T38" s="530"/>
      <c r="U38" s="274">
        <v>19</v>
      </c>
      <c r="V38" s="170">
        <v>2197.3109243697486</v>
      </c>
      <c r="W38" s="276">
        <f t="shared" si="33"/>
        <v>115.64794338788151</v>
      </c>
      <c r="X38" s="274">
        <f t="shared" si="34"/>
        <v>14</v>
      </c>
      <c r="Y38" s="530"/>
      <c r="Z38" s="274">
        <v>19</v>
      </c>
      <c r="AA38" s="170">
        <v>2204.0366972477059</v>
      </c>
      <c r="AB38" s="276">
        <f t="shared" si="35"/>
        <v>116.00193143408978</v>
      </c>
      <c r="AC38" s="274">
        <f t="shared" si="36"/>
        <v>14</v>
      </c>
      <c r="AD38" s="530"/>
      <c r="AE38" s="274">
        <v>19</v>
      </c>
      <c r="AF38" s="170">
        <v>2219.9999999999991</v>
      </c>
      <c r="AG38" s="276">
        <f t="shared" si="37"/>
        <v>116.84210526315785</v>
      </c>
      <c r="AH38" s="274">
        <f t="shared" si="38"/>
        <v>11</v>
      </c>
      <c r="AI38" s="530"/>
      <c r="AJ38" s="274">
        <v>19</v>
      </c>
      <c r="AK38" s="170">
        <v>2209.7560975609749</v>
      </c>
      <c r="AL38" s="276">
        <f t="shared" si="39"/>
        <v>116.30295250320921</v>
      </c>
      <c r="AM38" s="274">
        <f t="shared" si="40"/>
        <v>12</v>
      </c>
      <c r="AN38" s="530"/>
      <c r="AO38" s="274">
        <v>19</v>
      </c>
      <c r="AP38" s="170">
        <v>2213.3898305084749</v>
      </c>
      <c r="AQ38" s="276">
        <f t="shared" si="41"/>
        <v>116.49420160570921</v>
      </c>
      <c r="AR38" s="274">
        <f t="shared" si="42"/>
        <v>12</v>
      </c>
      <c r="AS38" s="530"/>
      <c r="AT38" s="274">
        <v>19</v>
      </c>
      <c r="AU38" s="170">
        <v>2211.2195121951227</v>
      </c>
      <c r="AV38" s="276">
        <f t="shared" si="43"/>
        <v>116.37997432605908</v>
      </c>
      <c r="AW38" s="274">
        <f t="shared" si="44"/>
        <v>11</v>
      </c>
      <c r="AX38" s="530"/>
    </row>
    <row r="39" spans="2:50" hidden="1" x14ac:dyDescent="0.2">
      <c r="B39" s="506"/>
      <c r="C39" s="274">
        <v>12</v>
      </c>
      <c r="D39" s="274" t="s">
        <v>442</v>
      </c>
      <c r="E39" s="274">
        <v>19</v>
      </c>
      <c r="F39" s="274">
        <v>2400</v>
      </c>
      <c r="G39" s="276">
        <f t="shared" si="28"/>
        <v>126.31578947368421</v>
      </c>
      <c r="H39" s="500"/>
      <c r="I39" s="172">
        <f t="shared" si="29"/>
        <v>19</v>
      </c>
      <c r="J39" s="172">
        <f t="shared" si="27"/>
        <v>2241.5566984858456</v>
      </c>
      <c r="K39" s="272">
        <f t="shared" si="27"/>
        <v>117.97666834136029</v>
      </c>
      <c r="L39" s="525"/>
      <c r="M39" s="172">
        <f t="shared" si="30"/>
        <v>10</v>
      </c>
      <c r="N39" s="532"/>
      <c r="O39" s="532"/>
      <c r="P39" s="211">
        <v>19</v>
      </c>
      <c r="Q39" s="170">
        <v>2257.7142857142862</v>
      </c>
      <c r="R39" s="276">
        <f t="shared" si="31"/>
        <v>118.82706766917296</v>
      </c>
      <c r="S39" s="274">
        <f t="shared" si="32"/>
        <v>10</v>
      </c>
      <c r="T39" s="530"/>
      <c r="U39" s="274">
        <v>19</v>
      </c>
      <c r="V39" s="170">
        <v>2225.6249999999995</v>
      </c>
      <c r="W39" s="276">
        <f t="shared" si="33"/>
        <v>117.13815789473682</v>
      </c>
      <c r="X39" s="274">
        <f t="shared" si="34"/>
        <v>10</v>
      </c>
      <c r="Y39" s="530"/>
      <c r="Z39" s="274">
        <v>19</v>
      </c>
      <c r="AA39" s="170">
        <v>2241.4285714285711</v>
      </c>
      <c r="AB39" s="276">
        <f t="shared" si="35"/>
        <v>117.96992481203006</v>
      </c>
      <c r="AC39" s="274">
        <f t="shared" si="36"/>
        <v>10</v>
      </c>
      <c r="AD39" s="530"/>
      <c r="AE39" s="274">
        <v>19</v>
      </c>
      <c r="AF39" s="170">
        <v>2274.5454545454545</v>
      </c>
      <c r="AG39" s="276">
        <f t="shared" si="37"/>
        <v>119.71291866028707</v>
      </c>
      <c r="AH39" s="274">
        <f t="shared" si="38"/>
        <v>10</v>
      </c>
      <c r="AI39" s="530"/>
      <c r="AJ39" s="274">
        <v>19</v>
      </c>
      <c r="AK39" s="170">
        <v>2255.4545454545455</v>
      </c>
      <c r="AL39" s="276">
        <f t="shared" si="39"/>
        <v>118.70813397129187</v>
      </c>
      <c r="AM39" s="274">
        <f t="shared" si="40"/>
        <v>10</v>
      </c>
      <c r="AN39" s="530"/>
      <c r="AO39" s="274">
        <v>19</v>
      </c>
      <c r="AP39" s="170">
        <v>2233.5483870967732</v>
      </c>
      <c r="AQ39" s="276">
        <f t="shared" si="41"/>
        <v>117.55517826825123</v>
      </c>
      <c r="AR39" s="274">
        <f t="shared" si="42"/>
        <v>10</v>
      </c>
      <c r="AS39" s="530"/>
      <c r="AT39" s="274">
        <v>19</v>
      </c>
      <c r="AU39" s="170">
        <v>2202.5806451612893</v>
      </c>
      <c r="AV39" s="276">
        <f t="shared" si="43"/>
        <v>115.92529711375207</v>
      </c>
      <c r="AW39" s="274">
        <f t="shared" si="44"/>
        <v>14</v>
      </c>
      <c r="AX39" s="530"/>
    </row>
    <row r="40" spans="2:50" hidden="1" x14ac:dyDescent="0.2">
      <c r="B40" s="506"/>
      <c r="C40" s="274">
        <v>13</v>
      </c>
      <c r="D40" s="274" t="s">
        <v>443</v>
      </c>
      <c r="E40" s="274">
        <v>19</v>
      </c>
      <c r="F40" s="274">
        <v>2400</v>
      </c>
      <c r="G40" s="276">
        <f t="shared" si="28"/>
        <v>126.31578947368421</v>
      </c>
      <c r="H40" s="500"/>
      <c r="I40" s="172">
        <f t="shared" si="29"/>
        <v>19</v>
      </c>
      <c r="J40" s="172">
        <f t="shared" si="27"/>
        <v>2212.0120943635616</v>
      </c>
      <c r="K40" s="272">
        <f t="shared" si="27"/>
        <v>116.42168917702956</v>
      </c>
      <c r="L40" s="525"/>
      <c r="M40" s="172">
        <f t="shared" si="30"/>
        <v>12</v>
      </c>
      <c r="N40" s="532"/>
      <c r="O40" s="532"/>
      <c r="P40" s="211">
        <v>19</v>
      </c>
      <c r="Q40" s="170">
        <v>2220.7692307692305</v>
      </c>
      <c r="R40" s="276">
        <f t="shared" si="31"/>
        <v>116.8825910931174</v>
      </c>
      <c r="S40" s="274">
        <f t="shared" si="32"/>
        <v>12</v>
      </c>
      <c r="T40" s="530"/>
      <c r="U40" s="274">
        <v>19</v>
      </c>
      <c r="V40" s="170">
        <v>2204.3835616438359</v>
      </c>
      <c r="W40" s="276">
        <f t="shared" si="33"/>
        <v>116.02018745493874</v>
      </c>
      <c r="X40" s="274">
        <f t="shared" si="34"/>
        <v>13</v>
      </c>
      <c r="Y40" s="530"/>
      <c r="Z40" s="274">
        <v>19</v>
      </c>
      <c r="AA40" s="170">
        <v>2224.2857142857138</v>
      </c>
      <c r="AB40" s="276">
        <f t="shared" si="35"/>
        <v>117.0676691729323</v>
      </c>
      <c r="AC40" s="274">
        <f t="shared" si="36"/>
        <v>11</v>
      </c>
      <c r="AD40" s="530"/>
      <c r="AE40" s="274">
        <v>19</v>
      </c>
      <c r="AF40" s="170">
        <v>2199.9999999999991</v>
      </c>
      <c r="AG40" s="276">
        <f t="shared" si="37"/>
        <v>115.78947368421048</v>
      </c>
      <c r="AH40" s="274">
        <f t="shared" si="38"/>
        <v>14</v>
      </c>
      <c r="AI40" s="530"/>
      <c r="AJ40" s="274">
        <v>19</v>
      </c>
      <c r="AK40" s="170">
        <v>2230.7999999999993</v>
      </c>
      <c r="AL40" s="276">
        <f t="shared" si="39"/>
        <v>117.41052631578944</v>
      </c>
      <c r="AM40" s="274">
        <f t="shared" si="40"/>
        <v>11</v>
      </c>
      <c r="AN40" s="530"/>
      <c r="AO40" s="274">
        <v>19</v>
      </c>
      <c r="AP40" s="170">
        <v>2198.4615384615386</v>
      </c>
      <c r="AQ40" s="276">
        <f t="shared" si="41"/>
        <v>115.7085020242915</v>
      </c>
      <c r="AR40" s="274">
        <f t="shared" si="42"/>
        <v>14</v>
      </c>
      <c r="AS40" s="530"/>
      <c r="AT40" s="274">
        <v>19</v>
      </c>
      <c r="AU40" s="170">
        <v>2205.3846153846152</v>
      </c>
      <c r="AV40" s="276">
        <f t="shared" si="43"/>
        <v>116.07287449392712</v>
      </c>
      <c r="AW40" s="274">
        <f t="shared" si="44"/>
        <v>13</v>
      </c>
      <c r="AX40" s="530"/>
    </row>
    <row r="41" spans="2:50" hidden="1" x14ac:dyDescent="0.2">
      <c r="B41" s="506"/>
      <c r="C41" s="274">
        <v>14</v>
      </c>
      <c r="D41" s="274" t="s">
        <v>444</v>
      </c>
      <c r="E41" s="274">
        <v>15</v>
      </c>
      <c r="F41" s="274">
        <v>2400</v>
      </c>
      <c r="G41" s="276">
        <f t="shared" si="28"/>
        <v>160</v>
      </c>
      <c r="H41" s="500"/>
      <c r="I41" s="172">
        <f t="shared" si="29"/>
        <v>15</v>
      </c>
      <c r="J41" s="172">
        <f t="shared" si="27"/>
        <v>2206.6022948610494</v>
      </c>
      <c r="K41" s="272">
        <f t="shared" si="27"/>
        <v>147.10681965740332</v>
      </c>
      <c r="L41" s="525"/>
      <c r="M41" s="172">
        <f t="shared" si="30"/>
        <v>1</v>
      </c>
      <c r="N41" s="532"/>
      <c r="O41" s="532"/>
      <c r="P41" s="211">
        <v>15</v>
      </c>
      <c r="Q41" s="170">
        <v>2211.7961165048546</v>
      </c>
      <c r="R41" s="276">
        <f t="shared" si="31"/>
        <v>147.45307443365698</v>
      </c>
      <c r="S41" s="274">
        <f t="shared" si="32"/>
        <v>1</v>
      </c>
      <c r="T41" s="530"/>
      <c r="U41" s="274">
        <v>15</v>
      </c>
      <c r="V41" s="170">
        <v>2207.612646253423</v>
      </c>
      <c r="W41" s="276">
        <f t="shared" si="33"/>
        <v>147.17417641689488</v>
      </c>
      <c r="X41" s="274">
        <f t="shared" si="34"/>
        <v>1</v>
      </c>
      <c r="Y41" s="530"/>
      <c r="Z41" s="274">
        <v>15</v>
      </c>
      <c r="AA41" s="170">
        <v>2202.3610568788235</v>
      </c>
      <c r="AB41" s="276">
        <f t="shared" si="35"/>
        <v>146.82407045858824</v>
      </c>
      <c r="AC41" s="274">
        <f t="shared" si="36"/>
        <v>2</v>
      </c>
      <c r="AD41" s="530"/>
      <c r="AE41" s="274">
        <v>15</v>
      </c>
      <c r="AF41" s="170">
        <v>2208.818181818182</v>
      </c>
      <c r="AG41" s="276">
        <f t="shared" si="37"/>
        <v>147.25454545454548</v>
      </c>
      <c r="AH41" s="274">
        <f t="shared" si="38"/>
        <v>1</v>
      </c>
      <c r="AI41" s="530"/>
      <c r="AJ41" s="274">
        <v>15</v>
      </c>
      <c r="AK41" s="170">
        <v>2200.6363636363635</v>
      </c>
      <c r="AL41" s="276">
        <f t="shared" si="39"/>
        <v>146.70909090909089</v>
      </c>
      <c r="AM41" s="274">
        <f t="shared" si="40"/>
        <v>2</v>
      </c>
      <c r="AN41" s="530"/>
      <c r="AO41" s="274">
        <v>15</v>
      </c>
      <c r="AP41" s="170">
        <v>2209.5771790293784</v>
      </c>
      <c r="AQ41" s="276">
        <f t="shared" si="41"/>
        <v>147.30514526862524</v>
      </c>
      <c r="AR41" s="274">
        <f t="shared" si="42"/>
        <v>2</v>
      </c>
      <c r="AS41" s="530"/>
      <c r="AT41" s="274">
        <v>15</v>
      </c>
      <c r="AU41" s="170">
        <v>2205.4145199063232</v>
      </c>
      <c r="AV41" s="276">
        <f t="shared" si="43"/>
        <v>147.02763466042154</v>
      </c>
      <c r="AW41" s="274">
        <f t="shared" si="44"/>
        <v>1</v>
      </c>
      <c r="AX41" s="530"/>
    </row>
    <row r="42" spans="2:50" hidden="1" x14ac:dyDescent="0.2">
      <c r="B42" s="506"/>
      <c r="C42" s="274">
        <v>15</v>
      </c>
      <c r="D42" s="274" t="s">
        <v>445</v>
      </c>
      <c r="E42" s="274">
        <v>15</v>
      </c>
      <c r="F42" s="274">
        <v>2400</v>
      </c>
      <c r="G42" s="276">
        <f t="shared" si="28"/>
        <v>160</v>
      </c>
      <c r="H42" s="500"/>
      <c r="I42" s="172">
        <f t="shared" si="29"/>
        <v>15</v>
      </c>
      <c r="J42" s="172">
        <f t="shared" si="27"/>
        <v>2205.4033628674629</v>
      </c>
      <c r="K42" s="272">
        <f t="shared" si="27"/>
        <v>147.02689085783086</v>
      </c>
      <c r="L42" s="525"/>
      <c r="M42" s="172">
        <f t="shared" si="30"/>
        <v>2</v>
      </c>
      <c r="N42" s="532"/>
      <c r="O42" s="532"/>
      <c r="P42" s="211">
        <v>15</v>
      </c>
      <c r="Q42" s="170">
        <v>2206.0000000000005</v>
      </c>
      <c r="R42" s="276">
        <f t="shared" si="31"/>
        <v>147.06666666666669</v>
      </c>
      <c r="S42" s="274">
        <f t="shared" si="32"/>
        <v>2</v>
      </c>
      <c r="T42" s="530"/>
      <c r="U42" s="274">
        <v>15</v>
      </c>
      <c r="V42" s="170">
        <v>2199.3103448275865</v>
      </c>
      <c r="W42" s="276">
        <f t="shared" si="33"/>
        <v>146.62068965517244</v>
      </c>
      <c r="X42" s="274">
        <f t="shared" si="34"/>
        <v>2</v>
      </c>
      <c r="Y42" s="530"/>
      <c r="Z42" s="274">
        <v>15</v>
      </c>
      <c r="AA42" s="170">
        <v>2204.9999999999995</v>
      </c>
      <c r="AB42" s="276">
        <f t="shared" si="35"/>
        <v>146.99999999999997</v>
      </c>
      <c r="AC42" s="274">
        <f t="shared" si="36"/>
        <v>1</v>
      </c>
      <c r="AD42" s="530"/>
      <c r="AE42" s="274">
        <v>15</v>
      </c>
      <c r="AF42" s="170">
        <v>2203.5164835164833</v>
      </c>
      <c r="AG42" s="276">
        <f t="shared" si="37"/>
        <v>146.90109890109889</v>
      </c>
      <c r="AH42" s="274">
        <f t="shared" si="38"/>
        <v>2</v>
      </c>
      <c r="AI42" s="530"/>
      <c r="AJ42" s="274">
        <v>15</v>
      </c>
      <c r="AK42" s="170">
        <v>2210.9999999999991</v>
      </c>
      <c r="AL42" s="276">
        <f t="shared" si="39"/>
        <v>147.39999999999995</v>
      </c>
      <c r="AM42" s="274">
        <f t="shared" si="40"/>
        <v>1</v>
      </c>
      <c r="AN42" s="530"/>
      <c r="AO42" s="274">
        <v>15</v>
      </c>
      <c r="AP42" s="170">
        <v>2211.652173913044</v>
      </c>
      <c r="AQ42" s="276">
        <f t="shared" si="41"/>
        <v>147.4434782608696</v>
      </c>
      <c r="AR42" s="274">
        <f t="shared" si="42"/>
        <v>1</v>
      </c>
      <c r="AS42" s="530"/>
      <c r="AT42" s="274">
        <v>15</v>
      </c>
      <c r="AU42" s="170">
        <v>2201.3445378151268</v>
      </c>
      <c r="AV42" s="276">
        <f t="shared" si="43"/>
        <v>146.75630252100845</v>
      </c>
      <c r="AW42" s="274">
        <f t="shared" si="44"/>
        <v>2</v>
      </c>
      <c r="AX42" s="530"/>
    </row>
    <row r="43" spans="2:50" hidden="1" x14ac:dyDescent="0.2">
      <c r="B43" s="506"/>
      <c r="C43" s="274">
        <v>16</v>
      </c>
      <c r="D43" s="274" t="s">
        <v>505</v>
      </c>
      <c r="E43" s="274">
        <v>19</v>
      </c>
      <c r="F43" s="274">
        <v>2400</v>
      </c>
      <c r="G43" s="276">
        <f t="shared" si="28"/>
        <v>126.31578947368421</v>
      </c>
      <c r="H43" s="500"/>
      <c r="I43" s="172">
        <f t="shared" ref="I43" si="45">AVERAGE(P43,U43,Z43,AE43,AJ43,AO43,AT43)</f>
        <v>19</v>
      </c>
      <c r="J43" s="172">
        <f t="shared" ref="J43" si="46">AVERAGE(Q43,V43,AA43,AF43,AK43,AP43,AU43)</f>
        <v>2209.3320150651371</v>
      </c>
      <c r="K43" s="272">
        <f t="shared" ref="K43" si="47">AVERAGE(R43,W43,AB43,AG43,AL43,AQ43,AV43)</f>
        <v>116.28063237184935</v>
      </c>
      <c r="L43" s="525"/>
      <c r="M43" s="172">
        <f t="shared" si="30"/>
        <v>14</v>
      </c>
      <c r="N43" s="532"/>
      <c r="O43" s="532"/>
      <c r="P43" s="274">
        <v>19</v>
      </c>
      <c r="Q43" s="170">
        <v>2212.4999999999995</v>
      </c>
      <c r="R43" s="276">
        <f t="shared" si="31"/>
        <v>116.4473684210526</v>
      </c>
      <c r="S43" s="274">
        <f t="shared" si="32"/>
        <v>14</v>
      </c>
      <c r="T43" s="530"/>
      <c r="U43" s="274">
        <v>19</v>
      </c>
      <c r="V43" s="170">
        <v>2211.5702479338847</v>
      </c>
      <c r="W43" s="276">
        <f t="shared" si="33"/>
        <v>116.39843410178341</v>
      </c>
      <c r="X43" s="274">
        <f t="shared" si="34"/>
        <v>11</v>
      </c>
      <c r="Y43" s="530"/>
      <c r="Z43" s="274">
        <v>19</v>
      </c>
      <c r="AA43" s="170">
        <v>2213.6842105263158</v>
      </c>
      <c r="AB43" s="276">
        <f t="shared" si="35"/>
        <v>116.50969529085873</v>
      </c>
      <c r="AC43" s="274">
        <f t="shared" si="36"/>
        <v>12</v>
      </c>
      <c r="AD43" s="530"/>
      <c r="AE43" s="274">
        <v>19</v>
      </c>
      <c r="AF43" s="170">
        <v>2200.0000000000005</v>
      </c>
      <c r="AG43" s="276">
        <f t="shared" si="37"/>
        <v>115.78947368421055</v>
      </c>
      <c r="AH43" s="274">
        <f t="shared" si="38"/>
        <v>13</v>
      </c>
      <c r="AI43" s="530"/>
      <c r="AJ43" s="274">
        <v>19</v>
      </c>
      <c r="AK43" s="170">
        <v>2208.7912087912086</v>
      </c>
      <c r="AL43" s="276">
        <f t="shared" si="39"/>
        <v>116.25216888374783</v>
      </c>
      <c r="AM43" s="274">
        <f t="shared" si="40"/>
        <v>14</v>
      </c>
      <c r="AN43" s="530"/>
      <c r="AO43" s="274">
        <v>19</v>
      </c>
      <c r="AP43" s="170">
        <v>2212.4369747899168</v>
      </c>
      <c r="AQ43" s="276">
        <f t="shared" si="41"/>
        <v>116.44405130473247</v>
      </c>
      <c r="AR43" s="274">
        <f t="shared" si="42"/>
        <v>13</v>
      </c>
      <c r="AS43" s="530"/>
      <c r="AT43" s="274">
        <v>19</v>
      </c>
      <c r="AU43" s="170">
        <v>2206.3414634146352</v>
      </c>
      <c r="AV43" s="276">
        <f t="shared" si="43"/>
        <v>116.12323491655975</v>
      </c>
      <c r="AW43" s="274">
        <f t="shared" si="44"/>
        <v>12</v>
      </c>
      <c r="AX43" s="530"/>
    </row>
    <row r="44" spans="2:50" hidden="1" x14ac:dyDescent="0.2">
      <c r="B44" s="506"/>
      <c r="C44" s="274">
        <v>17</v>
      </c>
      <c r="D44" s="274" t="s">
        <v>540</v>
      </c>
      <c r="E44" s="274">
        <v>17</v>
      </c>
      <c r="F44" s="274">
        <v>2400</v>
      </c>
      <c r="G44" s="276">
        <f t="shared" si="28"/>
        <v>141.1764705882353</v>
      </c>
      <c r="H44" s="500"/>
      <c r="I44" s="172">
        <f t="shared" ref="I44" si="48">AVERAGE(P44,U44,Z44,AE44,AJ44,AO44,AT44)</f>
        <v>17</v>
      </c>
      <c r="J44" s="172">
        <f t="shared" ref="J44" si="49">AVERAGE(Q44,V44,AA44,AF44,AK44,AP44,AU44)</f>
        <v>2207.3581553424206</v>
      </c>
      <c r="K44" s="272">
        <f t="shared" ref="K44" si="50">AVERAGE(R44,W44,AB44,AG44,AL44,AQ44,AV44)</f>
        <v>129.84459737308359</v>
      </c>
      <c r="L44" s="525"/>
      <c r="M44" s="172">
        <f>RANK(K44, K$28:K$44)</f>
        <v>5</v>
      </c>
      <c r="N44" s="515"/>
      <c r="O44" s="515"/>
      <c r="P44" s="274">
        <v>17</v>
      </c>
      <c r="Q44" s="170">
        <v>2208.2352941176473</v>
      </c>
      <c r="R44" s="276">
        <f t="shared" si="31"/>
        <v>129.89619377162632</v>
      </c>
      <c r="S44" s="274">
        <f t="shared" si="32"/>
        <v>5</v>
      </c>
      <c r="T44" s="531"/>
      <c r="U44" s="274">
        <v>17</v>
      </c>
      <c r="V44" s="170">
        <v>2197.2527472527463</v>
      </c>
      <c r="W44" s="276">
        <f t="shared" si="33"/>
        <v>129.25016160310273</v>
      </c>
      <c r="X44" s="274">
        <f t="shared" si="34"/>
        <v>5</v>
      </c>
      <c r="Y44" s="531"/>
      <c r="Z44" s="274">
        <v>17</v>
      </c>
      <c r="AA44" s="170">
        <v>2208.6857142857139</v>
      </c>
      <c r="AB44" s="276">
        <f t="shared" si="35"/>
        <v>129.92268907563022</v>
      </c>
      <c r="AC44" s="274">
        <f t="shared" si="36"/>
        <v>5</v>
      </c>
      <c r="AD44" s="531"/>
      <c r="AE44" s="274">
        <v>17</v>
      </c>
      <c r="AF44" s="170">
        <v>2214.0458015267177</v>
      </c>
      <c r="AG44" s="276">
        <f t="shared" si="37"/>
        <v>130.23798832510104</v>
      </c>
      <c r="AH44" s="274">
        <f t="shared" si="38"/>
        <v>5</v>
      </c>
      <c r="AI44" s="531"/>
      <c r="AJ44" s="274">
        <v>17</v>
      </c>
      <c r="AK44" s="170">
        <v>2201.6949152542375</v>
      </c>
      <c r="AL44" s="276">
        <f t="shared" si="39"/>
        <v>129.51146560319043</v>
      </c>
      <c r="AM44" s="274">
        <f t="shared" si="40"/>
        <v>5</v>
      </c>
      <c r="AN44" s="531"/>
      <c r="AO44" s="274">
        <v>17</v>
      </c>
      <c r="AP44" s="170">
        <v>2207.8612716763</v>
      </c>
      <c r="AQ44" s="276">
        <f t="shared" si="41"/>
        <v>129.87419245154706</v>
      </c>
      <c r="AR44" s="274">
        <f t="shared" si="42"/>
        <v>5</v>
      </c>
      <c r="AS44" s="531"/>
      <c r="AT44" s="274">
        <v>17</v>
      </c>
      <c r="AU44" s="170">
        <v>2213.7313432835822</v>
      </c>
      <c r="AV44" s="276">
        <f t="shared" si="43"/>
        <v>130.21949078138718</v>
      </c>
      <c r="AW44" s="274">
        <f t="shared" si="44"/>
        <v>5</v>
      </c>
      <c r="AX44" s="531"/>
    </row>
    <row r="45" spans="2:50" ht="15.75" hidden="1" x14ac:dyDescent="0.2">
      <c r="B45" s="510" t="s">
        <v>169</v>
      </c>
      <c r="C45" s="511"/>
      <c r="D45" s="511"/>
      <c r="E45" s="511"/>
      <c r="F45" s="511"/>
      <c r="G45" s="511"/>
      <c r="H45" s="512"/>
      <c r="I45" s="207"/>
      <c r="J45" s="207"/>
      <c r="K45" s="207"/>
      <c r="L45" s="207"/>
      <c r="M45" s="207"/>
      <c r="N45" s="501" t="s">
        <v>161</v>
      </c>
      <c r="O45" s="514" t="s">
        <v>106</v>
      </c>
      <c r="P45" s="516">
        <v>45881</v>
      </c>
      <c r="Q45" s="506"/>
      <c r="R45" s="506"/>
      <c r="S45" s="506"/>
      <c r="T45" s="506"/>
      <c r="U45" s="516">
        <v>45882</v>
      </c>
      <c r="V45" s="506"/>
      <c r="W45" s="506"/>
      <c r="X45" s="506"/>
      <c r="Y45" s="506"/>
      <c r="Z45" s="516">
        <v>45883</v>
      </c>
      <c r="AA45" s="506"/>
      <c r="AB45" s="506"/>
      <c r="AC45" s="506"/>
      <c r="AD45" s="506"/>
      <c r="AE45" s="516">
        <v>45884</v>
      </c>
      <c r="AF45" s="506"/>
      <c r="AG45" s="506"/>
      <c r="AH45" s="506"/>
      <c r="AI45" s="506"/>
      <c r="AJ45" s="516">
        <v>45885</v>
      </c>
      <c r="AK45" s="506"/>
      <c r="AL45" s="506"/>
      <c r="AM45" s="506"/>
      <c r="AN45" s="506"/>
      <c r="AO45" s="516">
        <v>45886</v>
      </c>
      <c r="AP45" s="506"/>
      <c r="AQ45" s="506"/>
      <c r="AR45" s="506"/>
      <c r="AS45" s="506"/>
      <c r="AT45" s="516">
        <v>45887</v>
      </c>
      <c r="AU45" s="506"/>
      <c r="AV45" s="506"/>
      <c r="AW45" s="506"/>
      <c r="AX45" s="506"/>
    </row>
    <row r="46" spans="2:50" ht="15.75" hidden="1" x14ac:dyDescent="0.2">
      <c r="B46" s="513"/>
      <c r="C46" s="513"/>
      <c r="D46" s="513"/>
      <c r="E46" s="513"/>
      <c r="F46" s="513"/>
      <c r="G46" s="513"/>
      <c r="H46" s="513"/>
      <c r="I46" s="207"/>
      <c r="J46" s="207"/>
      <c r="K46" s="207"/>
      <c r="L46" s="207"/>
      <c r="M46" s="207"/>
      <c r="N46" s="501"/>
      <c r="O46" s="515"/>
      <c r="P46" s="516" t="s">
        <v>120</v>
      </c>
      <c r="Q46" s="506"/>
      <c r="R46" s="506"/>
      <c r="S46" s="506"/>
      <c r="T46" s="506"/>
      <c r="U46" s="516" t="s">
        <v>114</v>
      </c>
      <c r="V46" s="506"/>
      <c r="W46" s="506"/>
      <c r="X46" s="506"/>
      <c r="Y46" s="506"/>
      <c r="Z46" s="516" t="s">
        <v>115</v>
      </c>
      <c r="AA46" s="506"/>
      <c r="AB46" s="506"/>
      <c r="AC46" s="506"/>
      <c r="AD46" s="506"/>
      <c r="AE46" s="516" t="s">
        <v>116</v>
      </c>
      <c r="AF46" s="506"/>
      <c r="AG46" s="506"/>
      <c r="AH46" s="506"/>
      <c r="AI46" s="506"/>
      <c r="AJ46" s="516" t="s">
        <v>117</v>
      </c>
      <c r="AK46" s="506"/>
      <c r="AL46" s="506"/>
      <c r="AM46" s="506"/>
      <c r="AN46" s="506"/>
      <c r="AO46" s="516" t="s">
        <v>118</v>
      </c>
      <c r="AP46" s="506"/>
      <c r="AQ46" s="506"/>
      <c r="AR46" s="506"/>
      <c r="AS46" s="506"/>
      <c r="AT46" s="516" t="s">
        <v>119</v>
      </c>
      <c r="AU46" s="506"/>
      <c r="AV46" s="506"/>
      <c r="AW46" s="506"/>
      <c r="AX46" s="506"/>
    </row>
    <row r="47" spans="2:50" hidden="1" x14ac:dyDescent="0.2">
      <c r="B47" s="501" t="s">
        <v>157</v>
      </c>
      <c r="C47" s="501" t="s">
        <v>149</v>
      </c>
      <c r="D47" s="501"/>
      <c r="E47" s="501" t="s">
        <v>151</v>
      </c>
      <c r="F47" s="501"/>
      <c r="G47" s="501"/>
      <c r="H47" s="502" t="s">
        <v>158</v>
      </c>
      <c r="I47" s="505" t="s">
        <v>227</v>
      </c>
      <c r="J47" s="505"/>
      <c r="K47" s="505"/>
      <c r="L47" s="505" t="s">
        <v>158</v>
      </c>
      <c r="M47" s="505" t="s">
        <v>170</v>
      </c>
      <c r="N47" s="514"/>
      <c r="O47" s="514" t="s">
        <v>160</v>
      </c>
      <c r="P47" s="497" t="s">
        <v>154</v>
      </c>
      <c r="Q47" s="498"/>
      <c r="R47" s="498"/>
      <c r="S47" s="499"/>
      <c r="T47" s="501" t="s">
        <v>158</v>
      </c>
      <c r="U47" s="497" t="s">
        <v>154</v>
      </c>
      <c r="V47" s="498"/>
      <c r="W47" s="498"/>
      <c r="X47" s="499"/>
      <c r="Y47" s="501" t="s">
        <v>158</v>
      </c>
      <c r="Z47" s="497" t="s">
        <v>154</v>
      </c>
      <c r="AA47" s="498"/>
      <c r="AB47" s="498"/>
      <c r="AC47" s="499"/>
      <c r="AD47" s="501" t="s">
        <v>158</v>
      </c>
      <c r="AE47" s="497" t="s">
        <v>154</v>
      </c>
      <c r="AF47" s="498"/>
      <c r="AG47" s="498"/>
      <c r="AH47" s="499"/>
      <c r="AI47" s="501" t="s">
        <v>158</v>
      </c>
      <c r="AJ47" s="497" t="s">
        <v>154</v>
      </c>
      <c r="AK47" s="498"/>
      <c r="AL47" s="498"/>
      <c r="AM47" s="499"/>
      <c r="AN47" s="501" t="s">
        <v>158</v>
      </c>
      <c r="AO47" s="497" t="s">
        <v>154</v>
      </c>
      <c r="AP47" s="498"/>
      <c r="AQ47" s="498"/>
      <c r="AR47" s="499"/>
      <c r="AS47" s="501" t="s">
        <v>158</v>
      </c>
      <c r="AT47" s="497" t="s">
        <v>154</v>
      </c>
      <c r="AU47" s="498"/>
      <c r="AV47" s="498"/>
      <c r="AW47" s="499"/>
      <c r="AX47" s="501" t="s">
        <v>158</v>
      </c>
    </row>
    <row r="48" spans="2:50" hidden="1" x14ac:dyDescent="0.2">
      <c r="B48" s="501"/>
      <c r="C48" s="501"/>
      <c r="D48" s="501"/>
      <c r="E48" s="501" t="s">
        <v>150</v>
      </c>
      <c r="F48" s="501"/>
      <c r="G48" s="501"/>
      <c r="H48" s="503"/>
      <c r="I48" s="505" t="s">
        <v>150</v>
      </c>
      <c r="J48" s="505"/>
      <c r="K48" s="505"/>
      <c r="L48" s="505"/>
      <c r="M48" s="505"/>
      <c r="N48" s="532"/>
      <c r="O48" s="532"/>
      <c r="P48" s="497" t="s">
        <v>155</v>
      </c>
      <c r="Q48" s="498"/>
      <c r="R48" s="498"/>
      <c r="S48" s="499"/>
      <c r="T48" s="501"/>
      <c r="U48" s="497" t="s">
        <v>155</v>
      </c>
      <c r="V48" s="498"/>
      <c r="W48" s="498"/>
      <c r="X48" s="499"/>
      <c r="Y48" s="501"/>
      <c r="Z48" s="497" t="s">
        <v>155</v>
      </c>
      <c r="AA48" s="498"/>
      <c r="AB48" s="498"/>
      <c r="AC48" s="499"/>
      <c r="AD48" s="501"/>
      <c r="AE48" s="497" t="s">
        <v>155</v>
      </c>
      <c r="AF48" s="498"/>
      <c r="AG48" s="498"/>
      <c r="AH48" s="499"/>
      <c r="AI48" s="501"/>
      <c r="AJ48" s="497" t="s">
        <v>155</v>
      </c>
      <c r="AK48" s="498"/>
      <c r="AL48" s="498"/>
      <c r="AM48" s="499"/>
      <c r="AN48" s="501"/>
      <c r="AO48" s="497" t="s">
        <v>155</v>
      </c>
      <c r="AP48" s="498"/>
      <c r="AQ48" s="498"/>
      <c r="AR48" s="499"/>
      <c r="AS48" s="501"/>
      <c r="AT48" s="497" t="s">
        <v>155</v>
      </c>
      <c r="AU48" s="498"/>
      <c r="AV48" s="498"/>
      <c r="AW48" s="499"/>
      <c r="AX48" s="501"/>
    </row>
    <row r="49" spans="2:50" hidden="1" x14ac:dyDescent="0.2">
      <c r="B49" s="501"/>
      <c r="C49" s="501"/>
      <c r="D49" s="501"/>
      <c r="E49" s="212" t="s">
        <v>152</v>
      </c>
      <c r="F49" s="212" t="s">
        <v>153</v>
      </c>
      <c r="G49" s="212" t="s">
        <v>156</v>
      </c>
      <c r="H49" s="504"/>
      <c r="I49" s="208" t="s">
        <v>152</v>
      </c>
      <c r="J49" s="208" t="s">
        <v>153</v>
      </c>
      <c r="K49" s="208" t="s">
        <v>156</v>
      </c>
      <c r="L49" s="505"/>
      <c r="M49" s="505"/>
      <c r="N49" s="532"/>
      <c r="O49" s="532"/>
      <c r="P49" s="275" t="s">
        <v>152</v>
      </c>
      <c r="Q49" s="275" t="s">
        <v>153</v>
      </c>
      <c r="R49" s="275" t="s">
        <v>156</v>
      </c>
      <c r="S49" s="275" t="s">
        <v>170</v>
      </c>
      <c r="T49" s="501"/>
      <c r="U49" s="275" t="s">
        <v>152</v>
      </c>
      <c r="V49" s="275" t="s">
        <v>153</v>
      </c>
      <c r="W49" s="275" t="s">
        <v>156</v>
      </c>
      <c r="X49" s="275" t="s">
        <v>170</v>
      </c>
      <c r="Y49" s="501"/>
      <c r="Z49" s="275" t="s">
        <v>152</v>
      </c>
      <c r="AA49" s="275" t="s">
        <v>153</v>
      </c>
      <c r="AB49" s="275" t="s">
        <v>156</v>
      </c>
      <c r="AC49" s="275" t="s">
        <v>170</v>
      </c>
      <c r="AD49" s="501"/>
      <c r="AE49" s="275" t="s">
        <v>152</v>
      </c>
      <c r="AF49" s="275" t="s">
        <v>153</v>
      </c>
      <c r="AG49" s="275" t="s">
        <v>156</v>
      </c>
      <c r="AH49" s="275" t="s">
        <v>170</v>
      </c>
      <c r="AI49" s="501"/>
      <c r="AJ49" s="275" t="s">
        <v>152</v>
      </c>
      <c r="AK49" s="275" t="s">
        <v>153</v>
      </c>
      <c r="AL49" s="275" t="s">
        <v>156</v>
      </c>
      <c r="AM49" s="275" t="s">
        <v>170</v>
      </c>
      <c r="AN49" s="501"/>
      <c r="AO49" s="275" t="s">
        <v>152</v>
      </c>
      <c r="AP49" s="275" t="s">
        <v>153</v>
      </c>
      <c r="AQ49" s="275" t="s">
        <v>156</v>
      </c>
      <c r="AR49" s="275" t="s">
        <v>170</v>
      </c>
      <c r="AS49" s="501"/>
      <c r="AT49" s="275" t="s">
        <v>152</v>
      </c>
      <c r="AU49" s="275" t="s">
        <v>153</v>
      </c>
      <c r="AV49" s="275" t="s">
        <v>156</v>
      </c>
      <c r="AW49" s="275" t="s">
        <v>170</v>
      </c>
      <c r="AX49" s="501"/>
    </row>
    <row r="50" spans="2:50" hidden="1" x14ac:dyDescent="0.2">
      <c r="B50" s="506" t="s">
        <v>236</v>
      </c>
      <c r="C50" s="274">
        <v>1</v>
      </c>
      <c r="D50" s="274" t="s">
        <v>431</v>
      </c>
      <c r="E50" s="274">
        <v>20</v>
      </c>
      <c r="F50" s="274">
        <v>2400</v>
      </c>
      <c r="G50" s="330">
        <f>F50/E50</f>
        <v>120</v>
      </c>
      <c r="H50" s="500">
        <f>AVERAGE(G50:G66)</f>
        <v>134.47580889941113</v>
      </c>
      <c r="I50" s="172">
        <f>AVERAGE(P50,U50,Z50,AE50,AJ50,AO50,AT50)</f>
        <v>20</v>
      </c>
      <c r="J50" s="172">
        <f t="shared" ref="J50:J66" si="51">AVERAGE(Q50,V50,AA50,AF50,AK50,AP50,AU50)</f>
        <v>2227.9780041082045</v>
      </c>
      <c r="K50" s="272">
        <f>AVERAGE(R50,W50,AB50,AG50,AL50,AQ50,AV50)</f>
        <v>111.39890020541021</v>
      </c>
      <c r="L50" s="525">
        <f>IFERROR(AVERAGE(K50:K66),"-")</f>
        <v>124.65366220442168</v>
      </c>
      <c r="M50" s="172">
        <f>RANK(K50, K$50:K$66)</f>
        <v>15</v>
      </c>
      <c r="N50" s="532"/>
      <c r="O50" s="532"/>
      <c r="P50" s="274">
        <v>20</v>
      </c>
      <c r="Q50" s="170">
        <v>2221.7999999999997</v>
      </c>
      <c r="R50" s="276">
        <f>IFERROR(Q50/P50,"")</f>
        <v>111.08999999999999</v>
      </c>
      <c r="S50" s="274">
        <f>IFERROR(RANK(R50, R$50:R$66),"")</f>
        <v>15</v>
      </c>
      <c r="T50" s="529">
        <f>AVERAGE(R50:R66)</f>
        <v>124.56852101355771</v>
      </c>
      <c r="U50" s="329">
        <v>20</v>
      </c>
      <c r="V50" s="170">
        <v>2229.1836734693884</v>
      </c>
      <c r="W50" s="330">
        <f>IFERROR(V50/U50,"")</f>
        <v>111.45918367346943</v>
      </c>
      <c r="X50" s="329">
        <f>IFERROR(RANK(W50, W$50:W$66),"")</f>
        <v>15</v>
      </c>
      <c r="Y50" s="529">
        <f>AVERAGE(W50:W66)</f>
        <v>124.5337216915504</v>
      </c>
      <c r="Z50" s="329">
        <v>20</v>
      </c>
      <c r="AA50" s="170">
        <v>2235.8241758241757</v>
      </c>
      <c r="AB50" s="330">
        <f>IFERROR(AA50/Z50,"")</f>
        <v>111.79120879120879</v>
      </c>
      <c r="AC50" s="329">
        <f>IFERROR(RANK(AB50, AB$50:AB$66),"")</f>
        <v>15</v>
      </c>
      <c r="AD50" s="529">
        <f>AVERAGE(AB50:AB66)</f>
        <v>124.57580815639734</v>
      </c>
      <c r="AE50" s="329">
        <v>20</v>
      </c>
      <c r="AF50" s="170">
        <v>2228.1081081081079</v>
      </c>
      <c r="AG50" s="330">
        <f>IFERROR(AF50/AE50,"")</f>
        <v>111.40540540540539</v>
      </c>
      <c r="AH50" s="329">
        <f>IFERROR(RANK(AG50, AG$50:AG$66),"")</f>
        <v>16</v>
      </c>
      <c r="AI50" s="529">
        <f>AVERAGE(AG50:AG66)</f>
        <v>124.99132993806397</v>
      </c>
      <c r="AJ50" s="329">
        <v>20</v>
      </c>
      <c r="AK50" s="170">
        <v>2230.3999999999996</v>
      </c>
      <c r="AL50" s="330">
        <f>IFERROR(AK50/AJ50,"")</f>
        <v>111.51999999999998</v>
      </c>
      <c r="AM50" s="329">
        <f>IFERROR(RANK(AL50, AL$50:AL$66),"")</f>
        <v>16</v>
      </c>
      <c r="AN50" s="529">
        <f>AVERAGE(AL50:AL66)</f>
        <v>125.55033792515508</v>
      </c>
      <c r="AO50" s="329">
        <v>20</v>
      </c>
      <c r="AP50" s="170">
        <v>2222.7522935779812</v>
      </c>
      <c r="AQ50" s="330">
        <f>IFERROR(AP50/AO50,"")</f>
        <v>111.13761467889906</v>
      </c>
      <c r="AR50" s="329">
        <f>IFERROR(RANK(AQ50, AQ$50:AQ$66),"")</f>
        <v>15</v>
      </c>
      <c r="AS50" s="529">
        <f>AVERAGE(AQ50:AQ66)</f>
        <v>125.4870930673849</v>
      </c>
      <c r="AT50" s="329">
        <v>20</v>
      </c>
      <c r="AU50" s="170">
        <v>2227.7777777777774</v>
      </c>
      <c r="AV50" s="330">
        <f>IFERROR(AU50/AT50,"")</f>
        <v>111.38888888888887</v>
      </c>
      <c r="AW50" s="329">
        <f>IFERROR(RANK(AV50, AV$50:AV$66),"")</f>
        <v>16</v>
      </c>
      <c r="AX50" s="529">
        <f>AVERAGE(AV50:AV66)</f>
        <v>125.35372476619209</v>
      </c>
    </row>
    <row r="51" spans="2:50" hidden="1" x14ac:dyDescent="0.2">
      <c r="B51" s="506"/>
      <c r="C51" s="329">
        <v>2</v>
      </c>
      <c r="D51" s="274" t="s">
        <v>432</v>
      </c>
      <c r="E51" s="274">
        <v>18</v>
      </c>
      <c r="F51" s="274">
        <v>2400</v>
      </c>
      <c r="G51" s="330">
        <f t="shared" ref="G51:G66" si="52">F51/E51</f>
        <v>133.33333333333334</v>
      </c>
      <c r="H51" s="500"/>
      <c r="I51" s="172">
        <f t="shared" ref="I51:I66" si="53">AVERAGE(P51,U51,Z51,AE51,AJ51,AO51,AT51)</f>
        <v>18</v>
      </c>
      <c r="J51" s="172">
        <f t="shared" si="51"/>
        <v>2224.3306405579083</v>
      </c>
      <c r="K51" s="272">
        <f t="shared" ref="K51:K66" si="54">AVERAGE(R51,W51,AB51,AG51,AL51,AQ51,AV51)</f>
        <v>123.57392447543937</v>
      </c>
      <c r="L51" s="525"/>
      <c r="M51" s="172">
        <f t="shared" ref="M51:M66" si="55">RANK(K51, K$50:K$66)</f>
        <v>6</v>
      </c>
      <c r="N51" s="532"/>
      <c r="O51" s="532"/>
      <c r="P51" s="274">
        <v>18</v>
      </c>
      <c r="Q51" s="170">
        <v>2231.2149532710278</v>
      </c>
      <c r="R51" s="276">
        <f t="shared" ref="R51:R66" si="56">IFERROR(Q51/P51,"")</f>
        <v>123.95638629283488</v>
      </c>
      <c r="S51" s="329">
        <f t="shared" ref="S51:S66" si="57">IFERROR(RANK(R51, R$50:R$66),"")</f>
        <v>6</v>
      </c>
      <c r="T51" s="530"/>
      <c r="U51" s="329">
        <v>18</v>
      </c>
      <c r="V51" s="170">
        <v>2229.7142857142849</v>
      </c>
      <c r="W51" s="330">
        <f t="shared" ref="W51:W66" si="58">IFERROR(V51/U51,"")</f>
        <v>123.87301587301583</v>
      </c>
      <c r="X51" s="329">
        <f t="shared" ref="X51:X66" si="59">IFERROR(RANK(W51, W$50:W$66),"")</f>
        <v>6</v>
      </c>
      <c r="Y51" s="530"/>
      <c r="Z51" s="329">
        <v>18</v>
      </c>
      <c r="AA51" s="170">
        <v>2216.9999999999991</v>
      </c>
      <c r="AB51" s="330">
        <f t="shared" ref="AB51:AB66" si="60">IFERROR(AA51/Z51,"")</f>
        <v>123.16666666666661</v>
      </c>
      <c r="AC51" s="329">
        <f t="shared" ref="AC51:AC66" si="61">IFERROR(RANK(AB51, AB$50:AB$66),"")</f>
        <v>9</v>
      </c>
      <c r="AD51" s="530"/>
      <c r="AE51" s="329">
        <v>18</v>
      </c>
      <c r="AF51" s="170">
        <v>2226.3999999999983</v>
      </c>
      <c r="AG51" s="330">
        <f t="shared" ref="AG51:AG66" si="62">IFERROR(AF51/AE51,"")</f>
        <v>123.6888888888888</v>
      </c>
      <c r="AH51" s="329">
        <f t="shared" ref="AH51:AH66" si="63">IFERROR(RANK(AG51, AG$50:AG$66),"")</f>
        <v>6</v>
      </c>
      <c r="AI51" s="530"/>
      <c r="AJ51" s="329">
        <v>18</v>
      </c>
      <c r="AK51" s="170">
        <v>2219.9999999999986</v>
      </c>
      <c r="AL51" s="330">
        <f t="shared" ref="AL51:AL66" si="64">IFERROR(AK51/AJ51,"")</f>
        <v>123.33333333333326</v>
      </c>
      <c r="AM51" s="329">
        <f t="shared" ref="AM51:AM66" si="65">IFERROR(RANK(AL51, AL$50:AL$66),"")</f>
        <v>7</v>
      </c>
      <c r="AN51" s="530"/>
      <c r="AO51" s="329">
        <v>18</v>
      </c>
      <c r="AP51" s="170">
        <v>2229.929300864103</v>
      </c>
      <c r="AQ51" s="330">
        <f t="shared" ref="AQ51:AQ66" si="66">IFERROR(AP51/AO51,"")</f>
        <v>123.88496115911683</v>
      </c>
      <c r="AR51" s="329">
        <f t="shared" ref="AR51:AR66" si="67">IFERROR(RANK(AQ51, AQ$50:AQ$66),"")</f>
        <v>7</v>
      </c>
      <c r="AS51" s="530"/>
      <c r="AT51" s="329">
        <v>18</v>
      </c>
      <c r="AU51" s="170">
        <v>2216.0559440559459</v>
      </c>
      <c r="AV51" s="330">
        <f t="shared" ref="AV51:AV66" si="68">IFERROR(AU51/AT51,"")</f>
        <v>123.11421911421922</v>
      </c>
      <c r="AW51" s="329">
        <f t="shared" ref="AW51:AW66" si="69">IFERROR(RANK(AV51, AV$50:AV$66),"")</f>
        <v>8</v>
      </c>
      <c r="AX51" s="530"/>
    </row>
    <row r="52" spans="2:50" hidden="1" x14ac:dyDescent="0.2">
      <c r="B52" s="506"/>
      <c r="C52" s="329">
        <v>3</v>
      </c>
      <c r="D52" s="274" t="s">
        <v>433</v>
      </c>
      <c r="E52" s="274">
        <v>16</v>
      </c>
      <c r="F52" s="274">
        <v>2400</v>
      </c>
      <c r="G52" s="330">
        <f t="shared" si="52"/>
        <v>150</v>
      </c>
      <c r="H52" s="500"/>
      <c r="I52" s="172">
        <f t="shared" si="53"/>
        <v>16</v>
      </c>
      <c r="J52" s="172">
        <f t="shared" si="51"/>
        <v>2216.750061657714</v>
      </c>
      <c r="K52" s="272">
        <f t="shared" si="54"/>
        <v>138.54687885360713</v>
      </c>
      <c r="L52" s="525"/>
      <c r="M52" s="172">
        <f t="shared" si="55"/>
        <v>4</v>
      </c>
      <c r="N52" s="532"/>
      <c r="O52" s="532"/>
      <c r="P52" s="274">
        <v>16</v>
      </c>
      <c r="Q52" s="170">
        <v>2214.5381462799505</v>
      </c>
      <c r="R52" s="276">
        <f t="shared" si="56"/>
        <v>138.40863414249691</v>
      </c>
      <c r="S52" s="329">
        <f t="shared" si="57"/>
        <v>3</v>
      </c>
      <c r="T52" s="530"/>
      <c r="U52" s="329">
        <v>16</v>
      </c>
      <c r="V52" s="170">
        <v>2213.3843001261039</v>
      </c>
      <c r="W52" s="330">
        <f t="shared" si="58"/>
        <v>138.33651875788149</v>
      </c>
      <c r="X52" s="329">
        <f t="shared" si="59"/>
        <v>4</v>
      </c>
      <c r="Y52" s="530"/>
      <c r="Z52" s="329">
        <v>16</v>
      </c>
      <c r="AA52" s="170">
        <v>2216.5573770491801</v>
      </c>
      <c r="AB52" s="330">
        <f t="shared" si="60"/>
        <v>138.53483606557376</v>
      </c>
      <c r="AC52" s="329">
        <f t="shared" si="61"/>
        <v>4</v>
      </c>
      <c r="AD52" s="530"/>
      <c r="AE52" s="329">
        <v>16</v>
      </c>
      <c r="AF52" s="170">
        <v>2212.9870129870128</v>
      </c>
      <c r="AG52" s="330">
        <f t="shared" si="62"/>
        <v>138.3116883116883</v>
      </c>
      <c r="AH52" s="329">
        <f t="shared" si="63"/>
        <v>4</v>
      </c>
      <c r="AI52" s="530"/>
      <c r="AJ52" s="329">
        <v>16</v>
      </c>
      <c r="AK52" s="170">
        <v>2218.8957055214728</v>
      </c>
      <c r="AL52" s="330">
        <f t="shared" si="64"/>
        <v>138.68098159509205</v>
      </c>
      <c r="AM52" s="329">
        <f t="shared" si="65"/>
        <v>4</v>
      </c>
      <c r="AN52" s="530"/>
      <c r="AO52" s="329">
        <v>16</v>
      </c>
      <c r="AP52" s="170">
        <v>2216.7015140591202</v>
      </c>
      <c r="AQ52" s="330">
        <f t="shared" si="66"/>
        <v>138.54384462869501</v>
      </c>
      <c r="AR52" s="329">
        <f t="shared" si="67"/>
        <v>4</v>
      </c>
      <c r="AS52" s="530"/>
      <c r="AT52" s="329">
        <v>16</v>
      </c>
      <c r="AU52" s="170">
        <v>2224.1863755811605</v>
      </c>
      <c r="AV52" s="330">
        <f t="shared" si="68"/>
        <v>139.01164847382253</v>
      </c>
      <c r="AW52" s="329">
        <f t="shared" si="69"/>
        <v>4</v>
      </c>
      <c r="AX52" s="530"/>
    </row>
    <row r="53" spans="2:50" hidden="1" x14ac:dyDescent="0.2">
      <c r="B53" s="506"/>
      <c r="C53" s="329">
        <v>4</v>
      </c>
      <c r="D53" s="274" t="s">
        <v>434</v>
      </c>
      <c r="E53" s="274">
        <v>18</v>
      </c>
      <c r="F53" s="274">
        <v>2400</v>
      </c>
      <c r="G53" s="330">
        <f t="shared" si="52"/>
        <v>133.33333333333334</v>
      </c>
      <c r="H53" s="500"/>
      <c r="I53" s="172">
        <f t="shared" si="53"/>
        <v>18</v>
      </c>
      <c r="J53" s="172">
        <f t="shared" si="51"/>
        <v>2217.8561691394398</v>
      </c>
      <c r="K53" s="272">
        <f t="shared" si="54"/>
        <v>123.21423161885777</v>
      </c>
      <c r="L53" s="525"/>
      <c r="M53" s="172">
        <f t="shared" si="55"/>
        <v>9</v>
      </c>
      <c r="N53" s="532"/>
      <c r="O53" s="532"/>
      <c r="P53" s="274">
        <v>18</v>
      </c>
      <c r="Q53" s="170">
        <v>2216.7692307692305</v>
      </c>
      <c r="R53" s="276">
        <f t="shared" si="56"/>
        <v>123.15384615384613</v>
      </c>
      <c r="S53" s="329">
        <f t="shared" si="57"/>
        <v>9</v>
      </c>
      <c r="T53" s="530"/>
      <c r="U53" s="329">
        <v>18</v>
      </c>
      <c r="V53" s="170">
        <v>2226.6666666666661</v>
      </c>
      <c r="W53" s="330">
        <f t="shared" si="58"/>
        <v>123.70370370370367</v>
      </c>
      <c r="X53" s="329">
        <f t="shared" si="59"/>
        <v>7</v>
      </c>
      <c r="Y53" s="530"/>
      <c r="Z53" s="329">
        <v>18</v>
      </c>
      <c r="AA53" s="170">
        <v>2218.0327868852464</v>
      </c>
      <c r="AB53" s="330">
        <f t="shared" si="60"/>
        <v>123.22404371584702</v>
      </c>
      <c r="AC53" s="329">
        <f t="shared" si="61"/>
        <v>8</v>
      </c>
      <c r="AD53" s="530"/>
      <c r="AE53" s="329">
        <v>18</v>
      </c>
      <c r="AF53" s="170">
        <v>2212.8260869565215</v>
      </c>
      <c r="AG53" s="330">
        <f t="shared" si="62"/>
        <v>122.93478260869564</v>
      </c>
      <c r="AH53" s="329">
        <f t="shared" si="63"/>
        <v>9</v>
      </c>
      <c r="AI53" s="530"/>
      <c r="AJ53" s="329">
        <v>18</v>
      </c>
      <c r="AK53" s="170">
        <v>2213.3333333333339</v>
      </c>
      <c r="AL53" s="330">
        <f t="shared" si="64"/>
        <v>122.96296296296299</v>
      </c>
      <c r="AM53" s="329">
        <f t="shared" si="65"/>
        <v>8</v>
      </c>
      <c r="AN53" s="530"/>
      <c r="AO53" s="329">
        <v>18</v>
      </c>
      <c r="AP53" s="170">
        <v>2218.2222222222222</v>
      </c>
      <c r="AQ53" s="330">
        <f t="shared" si="66"/>
        <v>123.23456790123457</v>
      </c>
      <c r="AR53" s="329">
        <f t="shared" si="67"/>
        <v>9</v>
      </c>
      <c r="AS53" s="530"/>
      <c r="AT53" s="329">
        <v>18</v>
      </c>
      <c r="AU53" s="170">
        <v>2219.1428571428578</v>
      </c>
      <c r="AV53" s="330">
        <f t="shared" si="68"/>
        <v>123.28571428571432</v>
      </c>
      <c r="AW53" s="329">
        <f t="shared" si="69"/>
        <v>7</v>
      </c>
      <c r="AX53" s="530"/>
    </row>
    <row r="54" spans="2:50" hidden="1" x14ac:dyDescent="0.2">
      <c r="B54" s="506"/>
      <c r="C54" s="329">
        <v>5</v>
      </c>
      <c r="D54" s="274" t="s">
        <v>435</v>
      </c>
      <c r="E54" s="274">
        <v>16</v>
      </c>
      <c r="F54" s="274">
        <v>2400</v>
      </c>
      <c r="G54" s="330">
        <f t="shared" si="52"/>
        <v>150</v>
      </c>
      <c r="H54" s="500"/>
      <c r="I54" s="172">
        <f t="shared" si="53"/>
        <v>16</v>
      </c>
      <c r="J54" s="172">
        <f t="shared" si="51"/>
        <v>2234.7182349027253</v>
      </c>
      <c r="K54" s="272">
        <f t="shared" si="54"/>
        <v>139.66988968142033</v>
      </c>
      <c r="L54" s="525"/>
      <c r="M54" s="172">
        <f t="shared" si="55"/>
        <v>3</v>
      </c>
      <c r="N54" s="532"/>
      <c r="O54" s="532"/>
      <c r="P54" s="274">
        <v>16</v>
      </c>
      <c r="Q54" s="170">
        <v>2209.6153846153857</v>
      </c>
      <c r="R54" s="276">
        <f t="shared" si="56"/>
        <v>138.1009615384616</v>
      </c>
      <c r="S54" s="329">
        <f t="shared" si="57"/>
        <v>4</v>
      </c>
      <c r="T54" s="530"/>
      <c r="U54" s="329">
        <v>16</v>
      </c>
      <c r="V54" s="170">
        <v>2215.4716981132087</v>
      </c>
      <c r="W54" s="330">
        <f t="shared" si="58"/>
        <v>138.46698113207555</v>
      </c>
      <c r="X54" s="329">
        <f t="shared" si="59"/>
        <v>3</v>
      </c>
      <c r="Y54" s="530"/>
      <c r="Z54" s="329">
        <v>16</v>
      </c>
      <c r="AA54" s="170">
        <v>2243.5294117647031</v>
      </c>
      <c r="AB54" s="330">
        <f t="shared" si="60"/>
        <v>140.22058823529395</v>
      </c>
      <c r="AC54" s="329">
        <f t="shared" si="61"/>
        <v>3</v>
      </c>
      <c r="AD54" s="530"/>
      <c r="AE54" s="329">
        <v>16</v>
      </c>
      <c r="AF54" s="170">
        <v>2251.4999999999991</v>
      </c>
      <c r="AG54" s="330">
        <f t="shared" si="62"/>
        <v>140.71874999999994</v>
      </c>
      <c r="AH54" s="329">
        <f t="shared" si="63"/>
        <v>3</v>
      </c>
      <c r="AI54" s="530"/>
      <c r="AJ54" s="329">
        <v>16</v>
      </c>
      <c r="AK54" s="170">
        <v>2249.2682926829261</v>
      </c>
      <c r="AL54" s="330">
        <f t="shared" si="64"/>
        <v>140.57926829268288</v>
      </c>
      <c r="AM54" s="329">
        <f t="shared" si="65"/>
        <v>3</v>
      </c>
      <c r="AN54" s="530"/>
      <c r="AO54" s="329">
        <v>16</v>
      </c>
      <c r="AP54" s="170">
        <v>2243.9999999999982</v>
      </c>
      <c r="AQ54" s="330">
        <f t="shared" si="66"/>
        <v>140.24999999999989</v>
      </c>
      <c r="AR54" s="329">
        <f t="shared" si="67"/>
        <v>3</v>
      </c>
      <c r="AS54" s="530"/>
      <c r="AT54" s="329">
        <v>16</v>
      </c>
      <c r="AU54" s="170">
        <v>2229.6428571428555</v>
      </c>
      <c r="AV54" s="330">
        <f t="shared" si="68"/>
        <v>139.35267857142847</v>
      </c>
      <c r="AW54" s="329">
        <f t="shared" si="69"/>
        <v>3</v>
      </c>
      <c r="AX54" s="530"/>
    </row>
    <row r="55" spans="2:50" hidden="1" x14ac:dyDescent="0.2">
      <c r="B55" s="506"/>
      <c r="C55" s="329">
        <v>6</v>
      </c>
      <c r="D55" s="274" t="s">
        <v>436</v>
      </c>
      <c r="E55" s="274">
        <v>18</v>
      </c>
      <c r="F55" s="274">
        <v>2400</v>
      </c>
      <c r="G55" s="330">
        <f t="shared" si="52"/>
        <v>133.33333333333334</v>
      </c>
      <c r="H55" s="500"/>
      <c r="I55" s="172">
        <f t="shared" si="53"/>
        <v>18</v>
      </c>
      <c r="J55" s="172">
        <f t="shared" si="51"/>
        <v>2222.4275343019031</v>
      </c>
      <c r="K55" s="272">
        <f t="shared" si="54"/>
        <v>123.46819635010573</v>
      </c>
      <c r="L55" s="525"/>
      <c r="M55" s="172">
        <f t="shared" si="55"/>
        <v>7</v>
      </c>
      <c r="N55" s="532"/>
      <c r="O55" s="532"/>
      <c r="P55" s="274">
        <v>18</v>
      </c>
      <c r="Q55" s="170">
        <v>2219.5890410958905</v>
      </c>
      <c r="R55" s="276">
        <f t="shared" si="56"/>
        <v>123.31050228310502</v>
      </c>
      <c r="S55" s="329">
        <f t="shared" si="57"/>
        <v>8</v>
      </c>
      <c r="T55" s="530"/>
      <c r="U55" s="329">
        <v>18</v>
      </c>
      <c r="V55" s="170">
        <v>2224.7742262810752</v>
      </c>
      <c r="W55" s="330">
        <f t="shared" si="58"/>
        <v>123.59856812672641</v>
      </c>
      <c r="X55" s="329">
        <f t="shared" si="59"/>
        <v>8</v>
      </c>
      <c r="Y55" s="530"/>
      <c r="Z55" s="329">
        <v>18</v>
      </c>
      <c r="AA55" s="170">
        <v>2226.4461839530322</v>
      </c>
      <c r="AB55" s="330">
        <f t="shared" si="60"/>
        <v>123.69145466405735</v>
      </c>
      <c r="AC55" s="329">
        <f t="shared" si="61"/>
        <v>6</v>
      </c>
      <c r="AD55" s="530"/>
      <c r="AE55" s="329">
        <v>18</v>
      </c>
      <c r="AF55" s="170">
        <v>2218.9380530973453</v>
      </c>
      <c r="AG55" s="330">
        <f t="shared" si="62"/>
        <v>123.27433628318585</v>
      </c>
      <c r="AH55" s="329">
        <f t="shared" si="63"/>
        <v>8</v>
      </c>
      <c r="AI55" s="530"/>
      <c r="AJ55" s="329">
        <v>18</v>
      </c>
      <c r="AK55" s="170">
        <v>2211.3559322033902</v>
      </c>
      <c r="AL55" s="330">
        <f t="shared" si="64"/>
        <v>122.85310734463279</v>
      </c>
      <c r="AM55" s="329">
        <f t="shared" si="65"/>
        <v>9</v>
      </c>
      <c r="AN55" s="530"/>
      <c r="AO55" s="329">
        <v>18</v>
      </c>
      <c r="AP55" s="170">
        <v>2230.2363184079609</v>
      </c>
      <c r="AQ55" s="330">
        <f t="shared" si="66"/>
        <v>123.90201768933116</v>
      </c>
      <c r="AR55" s="329">
        <f t="shared" si="67"/>
        <v>6</v>
      </c>
      <c r="AS55" s="530"/>
      <c r="AT55" s="329">
        <v>18</v>
      </c>
      <c r="AU55" s="170">
        <v>2225.6529850746278</v>
      </c>
      <c r="AV55" s="330">
        <f t="shared" si="68"/>
        <v>123.64738805970154</v>
      </c>
      <c r="AW55" s="329">
        <f t="shared" si="69"/>
        <v>6</v>
      </c>
      <c r="AX55" s="530"/>
    </row>
    <row r="56" spans="2:50" hidden="1" x14ac:dyDescent="0.2">
      <c r="B56" s="506"/>
      <c r="C56" s="329">
        <v>7</v>
      </c>
      <c r="D56" s="274" t="s">
        <v>437</v>
      </c>
      <c r="E56" s="274">
        <v>20</v>
      </c>
      <c r="F56" s="274">
        <v>2400</v>
      </c>
      <c r="G56" s="330">
        <f t="shared" si="52"/>
        <v>120</v>
      </c>
      <c r="H56" s="500"/>
      <c r="I56" s="172">
        <f t="shared" si="53"/>
        <v>20</v>
      </c>
      <c r="J56" s="172">
        <f t="shared" si="51"/>
        <v>2225.980952909827</v>
      </c>
      <c r="K56" s="272">
        <f t="shared" si="54"/>
        <v>111.29904764549134</v>
      </c>
      <c r="L56" s="525"/>
      <c r="M56" s="172">
        <f t="shared" si="55"/>
        <v>17</v>
      </c>
      <c r="N56" s="532"/>
      <c r="O56" s="532"/>
      <c r="P56" s="274">
        <v>20</v>
      </c>
      <c r="Q56" s="170">
        <v>2221.0714285714289</v>
      </c>
      <c r="R56" s="276">
        <f t="shared" si="56"/>
        <v>111.05357142857144</v>
      </c>
      <c r="S56" s="329">
        <f t="shared" si="57"/>
        <v>16</v>
      </c>
      <c r="T56" s="530"/>
      <c r="U56" s="329">
        <v>20</v>
      </c>
      <c r="V56" s="170">
        <v>2211.7241379310349</v>
      </c>
      <c r="W56" s="330">
        <f t="shared" si="58"/>
        <v>110.58620689655174</v>
      </c>
      <c r="X56" s="329">
        <f t="shared" si="59"/>
        <v>17</v>
      </c>
      <c r="Y56" s="530"/>
      <c r="Z56" s="329">
        <v>20</v>
      </c>
      <c r="AA56" s="170">
        <v>2233.584905660377</v>
      </c>
      <c r="AB56" s="330">
        <f t="shared" si="60"/>
        <v>111.67924528301884</v>
      </c>
      <c r="AC56" s="329">
        <f t="shared" si="61"/>
        <v>16</v>
      </c>
      <c r="AD56" s="530"/>
      <c r="AE56" s="329">
        <v>20</v>
      </c>
      <c r="AF56" s="170">
        <v>2214.5454545454563</v>
      </c>
      <c r="AG56" s="330">
        <f t="shared" si="62"/>
        <v>110.72727272727282</v>
      </c>
      <c r="AH56" s="329">
        <f t="shared" si="63"/>
        <v>17</v>
      </c>
      <c r="AI56" s="530"/>
      <c r="AJ56" s="329">
        <v>20</v>
      </c>
      <c r="AK56" s="170">
        <v>2249.3023255813973</v>
      </c>
      <c r="AL56" s="330">
        <f t="shared" si="64"/>
        <v>112.46511627906986</v>
      </c>
      <c r="AM56" s="329">
        <f t="shared" si="65"/>
        <v>15</v>
      </c>
      <c r="AN56" s="530"/>
      <c r="AO56" s="329">
        <v>20</v>
      </c>
      <c r="AP56" s="170">
        <v>2213.3333333333326</v>
      </c>
      <c r="AQ56" s="330">
        <f t="shared" si="66"/>
        <v>110.66666666666663</v>
      </c>
      <c r="AR56" s="329">
        <f t="shared" si="67"/>
        <v>16</v>
      </c>
      <c r="AS56" s="530"/>
      <c r="AT56" s="329">
        <v>20</v>
      </c>
      <c r="AU56" s="170">
        <v>2238.3050847457625</v>
      </c>
      <c r="AV56" s="330">
        <f t="shared" si="68"/>
        <v>111.91525423728812</v>
      </c>
      <c r="AW56" s="329">
        <f t="shared" si="69"/>
        <v>15</v>
      </c>
      <c r="AX56" s="530"/>
    </row>
    <row r="57" spans="2:50" hidden="1" x14ac:dyDescent="0.2">
      <c r="B57" s="506"/>
      <c r="C57" s="329">
        <v>8</v>
      </c>
      <c r="D57" s="274" t="s">
        <v>438</v>
      </c>
      <c r="E57" s="274">
        <v>20</v>
      </c>
      <c r="F57" s="274">
        <v>2400</v>
      </c>
      <c r="G57" s="330">
        <f t="shared" si="52"/>
        <v>120</v>
      </c>
      <c r="H57" s="500"/>
      <c r="I57" s="172">
        <f t="shared" si="53"/>
        <v>20</v>
      </c>
      <c r="J57" s="172">
        <f t="shared" si="51"/>
        <v>2227.6522439585733</v>
      </c>
      <c r="K57" s="272">
        <f t="shared" si="54"/>
        <v>111.38261219792868</v>
      </c>
      <c r="L57" s="525"/>
      <c r="M57" s="172">
        <f t="shared" si="55"/>
        <v>16</v>
      </c>
      <c r="N57" s="532"/>
      <c r="O57" s="532"/>
      <c r="P57" s="274">
        <v>20</v>
      </c>
      <c r="Q57" s="170">
        <v>2220.0000000000014</v>
      </c>
      <c r="R57" s="276">
        <f t="shared" si="56"/>
        <v>111.00000000000007</v>
      </c>
      <c r="S57" s="329">
        <f t="shared" si="57"/>
        <v>17</v>
      </c>
      <c r="T57" s="530"/>
      <c r="U57" s="329">
        <v>20</v>
      </c>
      <c r="V57" s="170">
        <v>2228.3544303797471</v>
      </c>
      <c r="W57" s="330">
        <f t="shared" si="58"/>
        <v>111.41772151898735</v>
      </c>
      <c r="X57" s="329">
        <f t="shared" si="59"/>
        <v>16</v>
      </c>
      <c r="Y57" s="530"/>
      <c r="Z57" s="329">
        <v>20</v>
      </c>
      <c r="AA57" s="170">
        <v>2224.7999999999993</v>
      </c>
      <c r="AB57" s="330">
        <f t="shared" si="60"/>
        <v>111.23999999999997</v>
      </c>
      <c r="AC57" s="329">
        <f t="shared" si="61"/>
        <v>17</v>
      </c>
      <c r="AD57" s="530"/>
      <c r="AE57" s="329">
        <v>20</v>
      </c>
      <c r="AF57" s="170">
        <v>2237.4545454545469</v>
      </c>
      <c r="AG57" s="330">
        <f t="shared" si="62"/>
        <v>111.87272727272735</v>
      </c>
      <c r="AH57" s="329">
        <f t="shared" si="63"/>
        <v>15</v>
      </c>
      <c r="AI57" s="530"/>
      <c r="AJ57" s="331"/>
      <c r="AK57" s="331"/>
      <c r="AL57" s="333" t="str">
        <f t="shared" si="64"/>
        <v/>
      </c>
      <c r="AM57" s="331" t="str">
        <f t="shared" si="65"/>
        <v/>
      </c>
      <c r="AN57" s="530"/>
      <c r="AO57" s="331"/>
      <c r="AP57" s="331"/>
      <c r="AQ57" s="333" t="str">
        <f t="shared" si="66"/>
        <v/>
      </c>
      <c r="AR57" s="331" t="str">
        <f t="shared" si="67"/>
        <v/>
      </c>
      <c r="AS57" s="530"/>
      <c r="AT57" s="331"/>
      <c r="AU57" s="331"/>
      <c r="AV57" s="333" t="str">
        <f t="shared" si="68"/>
        <v/>
      </c>
      <c r="AW57" s="331" t="str">
        <f t="shared" si="69"/>
        <v/>
      </c>
      <c r="AX57" s="530"/>
    </row>
    <row r="58" spans="2:50" hidden="1" x14ac:dyDescent="0.2">
      <c r="B58" s="506"/>
      <c r="C58" s="329">
        <v>9</v>
      </c>
      <c r="D58" s="274" t="s">
        <v>439</v>
      </c>
      <c r="E58" s="274">
        <v>19</v>
      </c>
      <c r="F58" s="274">
        <v>2400</v>
      </c>
      <c r="G58" s="330">
        <f t="shared" si="52"/>
        <v>126.31578947368421</v>
      </c>
      <c r="H58" s="500"/>
      <c r="I58" s="172">
        <f t="shared" si="53"/>
        <v>19</v>
      </c>
      <c r="J58" s="172">
        <f t="shared" si="51"/>
        <v>2220.0674994115197</v>
      </c>
      <c r="K58" s="272">
        <f t="shared" si="54"/>
        <v>116.84565786376417</v>
      </c>
      <c r="L58" s="525"/>
      <c r="M58" s="172">
        <f t="shared" si="55"/>
        <v>13</v>
      </c>
      <c r="N58" s="532"/>
      <c r="O58" s="532"/>
      <c r="P58" s="274">
        <v>19</v>
      </c>
      <c r="Q58" s="170">
        <v>2222.706766917293</v>
      </c>
      <c r="R58" s="276">
        <f t="shared" si="56"/>
        <v>116.98456667985752</v>
      </c>
      <c r="S58" s="329">
        <f t="shared" si="57"/>
        <v>13</v>
      </c>
      <c r="T58" s="530"/>
      <c r="U58" s="329">
        <v>19</v>
      </c>
      <c r="V58" s="170">
        <v>2220.4615384615381</v>
      </c>
      <c r="W58" s="330">
        <f t="shared" si="58"/>
        <v>116.86639676113359</v>
      </c>
      <c r="X58" s="329">
        <f t="shared" si="59"/>
        <v>12</v>
      </c>
      <c r="Y58" s="530"/>
      <c r="Z58" s="329">
        <v>19</v>
      </c>
      <c r="AA58" s="170">
        <v>2219.9999999999995</v>
      </c>
      <c r="AB58" s="330">
        <f t="shared" si="60"/>
        <v>116.84210526315788</v>
      </c>
      <c r="AC58" s="329">
        <f t="shared" si="61"/>
        <v>10</v>
      </c>
      <c r="AD58" s="530"/>
      <c r="AE58" s="329">
        <v>19</v>
      </c>
      <c r="AF58" s="170">
        <v>2222.9126213592226</v>
      </c>
      <c r="AG58" s="330">
        <f t="shared" si="62"/>
        <v>116.99540112416962</v>
      </c>
      <c r="AH58" s="329">
        <f t="shared" si="63"/>
        <v>14</v>
      </c>
      <c r="AI58" s="530"/>
      <c r="AJ58" s="329">
        <v>19</v>
      </c>
      <c r="AK58" s="170">
        <v>2221.1320754716976</v>
      </c>
      <c r="AL58" s="330">
        <f t="shared" si="64"/>
        <v>116.90168818272093</v>
      </c>
      <c r="AM58" s="329">
        <f t="shared" si="65"/>
        <v>12</v>
      </c>
      <c r="AN58" s="530"/>
      <c r="AO58" s="329">
        <v>19</v>
      </c>
      <c r="AP58" s="170">
        <v>2212.4999999999995</v>
      </c>
      <c r="AQ58" s="330">
        <f t="shared" si="66"/>
        <v>116.4473684210526</v>
      </c>
      <c r="AR58" s="329">
        <f t="shared" si="67"/>
        <v>14</v>
      </c>
      <c r="AS58" s="530"/>
      <c r="AT58" s="329">
        <v>19</v>
      </c>
      <c r="AU58" s="170">
        <v>2220.7594936708865</v>
      </c>
      <c r="AV58" s="330">
        <f t="shared" si="68"/>
        <v>116.88207861425718</v>
      </c>
      <c r="AW58" s="329">
        <f t="shared" si="69"/>
        <v>13</v>
      </c>
      <c r="AX58" s="530"/>
    </row>
    <row r="59" spans="2:50" hidden="1" x14ac:dyDescent="0.2">
      <c r="B59" s="506"/>
      <c r="C59" s="329">
        <v>10</v>
      </c>
      <c r="D59" s="274" t="s">
        <v>440</v>
      </c>
      <c r="E59" s="274">
        <v>18</v>
      </c>
      <c r="F59" s="274">
        <v>2400</v>
      </c>
      <c r="G59" s="330">
        <f t="shared" si="52"/>
        <v>133.33333333333334</v>
      </c>
      <c r="H59" s="500"/>
      <c r="I59" s="172">
        <f t="shared" si="53"/>
        <v>18</v>
      </c>
      <c r="J59" s="172">
        <f t="shared" si="51"/>
        <v>2221.8426760257753</v>
      </c>
      <c r="K59" s="272">
        <f t="shared" si="54"/>
        <v>123.43570422365418</v>
      </c>
      <c r="L59" s="525"/>
      <c r="M59" s="172">
        <f t="shared" si="55"/>
        <v>8</v>
      </c>
      <c r="N59" s="532"/>
      <c r="O59" s="532"/>
      <c r="P59" s="274">
        <v>18</v>
      </c>
      <c r="Q59" s="170">
        <v>2220</v>
      </c>
      <c r="R59" s="276">
        <f t="shared" si="56"/>
        <v>123.33333333333333</v>
      </c>
      <c r="S59" s="329">
        <f t="shared" si="57"/>
        <v>7</v>
      </c>
      <c r="T59" s="530"/>
      <c r="U59" s="329">
        <v>18</v>
      </c>
      <c r="V59" s="170">
        <v>2222.9629629629621</v>
      </c>
      <c r="W59" s="330">
        <f t="shared" si="58"/>
        <v>123.49794238683123</v>
      </c>
      <c r="X59" s="329">
        <f t="shared" si="59"/>
        <v>9</v>
      </c>
      <c r="Y59" s="530"/>
      <c r="Z59" s="329">
        <v>18</v>
      </c>
      <c r="AA59" s="170">
        <v>2226.2337662337673</v>
      </c>
      <c r="AB59" s="330">
        <f t="shared" si="60"/>
        <v>123.67965367965374</v>
      </c>
      <c r="AC59" s="329">
        <f t="shared" si="61"/>
        <v>7</v>
      </c>
      <c r="AD59" s="530"/>
      <c r="AE59" s="329">
        <v>18</v>
      </c>
      <c r="AF59" s="170">
        <v>2219.0476190476184</v>
      </c>
      <c r="AG59" s="330">
        <f t="shared" si="62"/>
        <v>123.28042328042324</v>
      </c>
      <c r="AH59" s="329">
        <f t="shared" si="63"/>
        <v>7</v>
      </c>
      <c r="AI59" s="530"/>
      <c r="AJ59" s="329">
        <v>18</v>
      </c>
      <c r="AK59" s="170">
        <v>2222.8124999999995</v>
      </c>
      <c r="AL59" s="330">
        <f t="shared" si="64"/>
        <v>123.48958333333331</v>
      </c>
      <c r="AM59" s="329">
        <f t="shared" si="65"/>
        <v>6</v>
      </c>
      <c r="AN59" s="530"/>
      <c r="AO59" s="329">
        <v>18</v>
      </c>
      <c r="AP59" s="170">
        <v>2228.0487804878039</v>
      </c>
      <c r="AQ59" s="330">
        <f t="shared" si="66"/>
        <v>123.78048780487799</v>
      </c>
      <c r="AR59" s="329">
        <f t="shared" si="67"/>
        <v>8</v>
      </c>
      <c r="AS59" s="530"/>
      <c r="AT59" s="329">
        <v>18</v>
      </c>
      <c r="AU59" s="170">
        <v>2213.7931034482754</v>
      </c>
      <c r="AV59" s="330">
        <f t="shared" si="68"/>
        <v>122.98850574712641</v>
      </c>
      <c r="AW59" s="329">
        <f t="shared" si="69"/>
        <v>9</v>
      </c>
      <c r="AX59" s="530"/>
    </row>
    <row r="60" spans="2:50" hidden="1" x14ac:dyDescent="0.2">
      <c r="B60" s="506"/>
      <c r="C60" s="329">
        <v>11</v>
      </c>
      <c r="D60" s="274" t="s">
        <v>441</v>
      </c>
      <c r="E60" s="274">
        <v>19</v>
      </c>
      <c r="F60" s="274">
        <v>2400</v>
      </c>
      <c r="G60" s="330">
        <f t="shared" si="52"/>
        <v>126.31578947368421</v>
      </c>
      <c r="H60" s="500"/>
      <c r="I60" s="172">
        <f t="shared" si="53"/>
        <v>19</v>
      </c>
      <c r="J60" s="172">
        <f t="shared" si="51"/>
        <v>2219.9399752756344</v>
      </c>
      <c r="K60" s="272">
        <f t="shared" si="54"/>
        <v>116.83894606713865</v>
      </c>
      <c r="L60" s="525"/>
      <c r="M60" s="172">
        <f t="shared" si="55"/>
        <v>14</v>
      </c>
      <c r="N60" s="532"/>
      <c r="O60" s="532"/>
      <c r="P60" s="274">
        <v>19</v>
      </c>
      <c r="Q60" s="170">
        <v>2226.964285714284</v>
      </c>
      <c r="R60" s="276">
        <f t="shared" si="56"/>
        <v>117.20864661654126</v>
      </c>
      <c r="S60" s="329">
        <f t="shared" si="57"/>
        <v>12</v>
      </c>
      <c r="T60" s="530"/>
      <c r="U60" s="329">
        <v>19</v>
      </c>
      <c r="V60" s="170">
        <v>2210.6086956521726</v>
      </c>
      <c r="W60" s="330">
        <f t="shared" si="58"/>
        <v>116.34782608695646</v>
      </c>
      <c r="X60" s="329">
        <f t="shared" si="59"/>
        <v>14</v>
      </c>
      <c r="Y60" s="530"/>
      <c r="Z60" s="329">
        <v>19</v>
      </c>
      <c r="AA60" s="170">
        <v>2214.3925233644868</v>
      </c>
      <c r="AB60" s="330">
        <f t="shared" si="60"/>
        <v>116.54697491392035</v>
      </c>
      <c r="AC60" s="329">
        <f t="shared" si="61"/>
        <v>13</v>
      </c>
      <c r="AD60" s="530"/>
      <c r="AE60" s="329">
        <v>19</v>
      </c>
      <c r="AF60" s="170">
        <v>2232.9113924050644</v>
      </c>
      <c r="AG60" s="330">
        <f t="shared" si="62"/>
        <v>117.52165223184549</v>
      </c>
      <c r="AH60" s="329">
        <f t="shared" si="63"/>
        <v>12</v>
      </c>
      <c r="AI60" s="530"/>
      <c r="AJ60" s="329">
        <v>19</v>
      </c>
      <c r="AK60" s="170">
        <v>2222.0689655172409</v>
      </c>
      <c r="AL60" s="330">
        <f t="shared" si="64"/>
        <v>116.95099818511794</v>
      </c>
      <c r="AM60" s="329">
        <f t="shared" si="65"/>
        <v>11</v>
      </c>
      <c r="AN60" s="530"/>
      <c r="AO60" s="329">
        <v>19</v>
      </c>
      <c r="AP60" s="170">
        <v>2215.5371900826449</v>
      </c>
      <c r="AQ60" s="330">
        <f t="shared" si="66"/>
        <v>116.60722053066551</v>
      </c>
      <c r="AR60" s="329">
        <f t="shared" si="67"/>
        <v>13</v>
      </c>
      <c r="AS60" s="530"/>
      <c r="AT60" s="329">
        <v>19</v>
      </c>
      <c r="AU60" s="170">
        <v>2217.0967741935474</v>
      </c>
      <c r="AV60" s="330">
        <f t="shared" si="68"/>
        <v>116.68930390492355</v>
      </c>
      <c r="AW60" s="329">
        <f t="shared" si="69"/>
        <v>14</v>
      </c>
      <c r="AX60" s="530"/>
    </row>
    <row r="61" spans="2:50" hidden="1" x14ac:dyDescent="0.2">
      <c r="B61" s="506"/>
      <c r="C61" s="329">
        <v>12</v>
      </c>
      <c r="D61" s="274" t="s">
        <v>442</v>
      </c>
      <c r="E61" s="274">
        <v>19</v>
      </c>
      <c r="F61" s="274">
        <v>2400</v>
      </c>
      <c r="G61" s="330">
        <f t="shared" si="52"/>
        <v>126.31578947368421</v>
      </c>
      <c r="H61" s="500"/>
      <c r="I61" s="172">
        <f t="shared" si="53"/>
        <v>19</v>
      </c>
      <c r="J61" s="172">
        <f t="shared" si="51"/>
        <v>2250.6856806662354</v>
      </c>
      <c r="K61" s="272">
        <f t="shared" si="54"/>
        <v>118.4571410876966</v>
      </c>
      <c r="L61" s="525"/>
      <c r="M61" s="172">
        <f t="shared" si="55"/>
        <v>10</v>
      </c>
      <c r="N61" s="532"/>
      <c r="O61" s="532"/>
      <c r="P61" s="274">
        <v>19</v>
      </c>
      <c r="Q61" s="170">
        <v>2260</v>
      </c>
      <c r="R61" s="276">
        <f t="shared" si="56"/>
        <v>118.94736842105263</v>
      </c>
      <c r="S61" s="329">
        <f t="shared" si="57"/>
        <v>10</v>
      </c>
      <c r="T61" s="530"/>
      <c r="U61" s="329">
        <v>19</v>
      </c>
      <c r="V61" s="170">
        <v>2256.4285714285729</v>
      </c>
      <c r="W61" s="330">
        <f t="shared" si="58"/>
        <v>118.75939849624068</v>
      </c>
      <c r="X61" s="329">
        <f t="shared" si="59"/>
        <v>10</v>
      </c>
      <c r="Y61" s="530"/>
      <c r="Z61" s="329">
        <v>19</v>
      </c>
      <c r="AA61" s="170">
        <v>2213.0769230769247</v>
      </c>
      <c r="AB61" s="330">
        <f t="shared" si="60"/>
        <v>116.47773279352235</v>
      </c>
      <c r="AC61" s="329">
        <f t="shared" si="61"/>
        <v>14</v>
      </c>
      <c r="AD61" s="530"/>
      <c r="AE61" s="329">
        <v>19</v>
      </c>
      <c r="AF61" s="170">
        <v>2324.2105263157878</v>
      </c>
      <c r="AG61" s="330">
        <f t="shared" si="62"/>
        <v>122.32686980609409</v>
      </c>
      <c r="AH61" s="329">
        <f t="shared" si="63"/>
        <v>10</v>
      </c>
      <c r="AI61" s="530"/>
      <c r="AJ61" s="329">
        <v>19</v>
      </c>
      <c r="AK61" s="170">
        <v>2211.4285714285706</v>
      </c>
      <c r="AL61" s="330">
        <f t="shared" si="64"/>
        <v>116.39097744360897</v>
      </c>
      <c r="AM61" s="329">
        <f t="shared" si="65"/>
        <v>14</v>
      </c>
      <c r="AN61" s="530"/>
      <c r="AO61" s="329">
        <v>19</v>
      </c>
      <c r="AP61" s="170">
        <v>2267.5862068965503</v>
      </c>
      <c r="AQ61" s="330">
        <f t="shared" si="66"/>
        <v>119.34664246823949</v>
      </c>
      <c r="AR61" s="329">
        <f t="shared" si="67"/>
        <v>10</v>
      </c>
      <c r="AS61" s="530"/>
      <c r="AT61" s="329">
        <v>19</v>
      </c>
      <c r="AU61" s="170">
        <v>2222.06896551724</v>
      </c>
      <c r="AV61" s="330">
        <f t="shared" si="68"/>
        <v>116.9509981851179</v>
      </c>
      <c r="AW61" s="329">
        <f t="shared" si="69"/>
        <v>11</v>
      </c>
      <c r="AX61" s="530"/>
    </row>
    <row r="62" spans="2:50" hidden="1" x14ac:dyDescent="0.2">
      <c r="B62" s="506"/>
      <c r="C62" s="329">
        <v>13</v>
      </c>
      <c r="D62" s="329" t="s">
        <v>443</v>
      </c>
      <c r="E62" s="329">
        <v>19</v>
      </c>
      <c r="F62" s="329">
        <v>2400</v>
      </c>
      <c r="G62" s="330">
        <f t="shared" si="52"/>
        <v>126.31578947368421</v>
      </c>
      <c r="H62" s="500"/>
      <c r="I62" s="172">
        <f t="shared" ref="I62" si="70">AVERAGE(P62,U62,Z62,AE62,AJ62,AO62,AT62)</f>
        <v>19</v>
      </c>
      <c r="J62" s="172">
        <f t="shared" ref="J62" si="71">AVERAGE(Q62,V62,AA62,AF62,AK62,AP62,AU62)</f>
        <v>2230.5398500735846</v>
      </c>
      <c r="K62" s="328">
        <f t="shared" ref="K62" si="72">AVERAGE(R62,W62,AB62,AG62,AL62,AQ62,AV62)</f>
        <v>117.39683421439918</v>
      </c>
      <c r="L62" s="525"/>
      <c r="M62" s="172">
        <f t="shared" si="55"/>
        <v>11</v>
      </c>
      <c r="N62" s="532"/>
      <c r="O62" s="532"/>
      <c r="P62" s="329">
        <v>19</v>
      </c>
      <c r="Q62" s="170">
        <v>2239.1304347826076</v>
      </c>
      <c r="R62" s="330">
        <f t="shared" ref="R62" si="73">IFERROR(Q62/P62,"")</f>
        <v>117.8489702517162</v>
      </c>
      <c r="S62" s="329">
        <f t="shared" si="57"/>
        <v>11</v>
      </c>
      <c r="T62" s="530"/>
      <c r="U62" s="329">
        <v>19</v>
      </c>
      <c r="V62" s="170">
        <v>2216.521739130435</v>
      </c>
      <c r="W62" s="330">
        <f t="shared" si="58"/>
        <v>116.65903890160185</v>
      </c>
      <c r="X62" s="329">
        <f t="shared" si="59"/>
        <v>13</v>
      </c>
      <c r="Y62" s="530"/>
      <c r="Z62" s="329">
        <v>19</v>
      </c>
      <c r="AA62" s="170">
        <v>2214.782608695652</v>
      </c>
      <c r="AB62" s="330">
        <f t="shared" si="60"/>
        <v>116.56750572082379</v>
      </c>
      <c r="AC62" s="329">
        <f t="shared" si="61"/>
        <v>12</v>
      </c>
      <c r="AD62" s="530"/>
      <c r="AE62" s="329">
        <v>19</v>
      </c>
      <c r="AF62" s="170">
        <v>2236.8000000000006</v>
      </c>
      <c r="AG62" s="330">
        <f t="shared" si="62"/>
        <v>117.72631578947372</v>
      </c>
      <c r="AH62" s="329">
        <f t="shared" si="63"/>
        <v>11</v>
      </c>
      <c r="AI62" s="530"/>
      <c r="AJ62" s="329">
        <v>19</v>
      </c>
      <c r="AK62" s="170">
        <v>2254.117647058823</v>
      </c>
      <c r="AL62" s="330">
        <f t="shared" si="64"/>
        <v>118.63777089783279</v>
      </c>
      <c r="AM62" s="329">
        <f t="shared" si="65"/>
        <v>10</v>
      </c>
      <c r="AN62" s="530"/>
      <c r="AO62" s="329">
        <v>19</v>
      </c>
      <c r="AP62" s="170">
        <v>2216.8421052631575</v>
      </c>
      <c r="AQ62" s="330">
        <f t="shared" si="66"/>
        <v>116.67590027700828</v>
      </c>
      <c r="AR62" s="329">
        <f t="shared" si="67"/>
        <v>12</v>
      </c>
      <c r="AS62" s="530"/>
      <c r="AT62" s="329">
        <v>19</v>
      </c>
      <c r="AU62" s="170">
        <v>2235.5844155844156</v>
      </c>
      <c r="AV62" s="330">
        <f t="shared" si="68"/>
        <v>117.66233766233766</v>
      </c>
      <c r="AW62" s="329">
        <f t="shared" si="69"/>
        <v>10</v>
      </c>
      <c r="AX62" s="530"/>
    </row>
    <row r="63" spans="2:50" hidden="1" x14ac:dyDescent="0.2">
      <c r="B63" s="506"/>
      <c r="C63" s="329">
        <v>14</v>
      </c>
      <c r="D63" s="274" t="s">
        <v>444</v>
      </c>
      <c r="E63" s="274">
        <v>15</v>
      </c>
      <c r="F63" s="274">
        <v>2400</v>
      </c>
      <c r="G63" s="330">
        <f t="shared" si="52"/>
        <v>160</v>
      </c>
      <c r="H63" s="500"/>
      <c r="I63" s="172">
        <f t="shared" si="53"/>
        <v>15</v>
      </c>
      <c r="J63" s="172">
        <f t="shared" si="51"/>
        <v>2216.4357435994402</v>
      </c>
      <c r="K63" s="272">
        <f t="shared" si="54"/>
        <v>147.76238290662937</v>
      </c>
      <c r="L63" s="525"/>
      <c r="M63" s="172">
        <f t="shared" si="55"/>
        <v>2</v>
      </c>
      <c r="N63" s="532"/>
      <c r="O63" s="532"/>
      <c r="P63" s="274">
        <v>15</v>
      </c>
      <c r="Q63" s="170">
        <v>2219.5179033649702</v>
      </c>
      <c r="R63" s="276">
        <f t="shared" si="56"/>
        <v>147.96786022433133</v>
      </c>
      <c r="S63" s="329">
        <f t="shared" si="57"/>
        <v>1</v>
      </c>
      <c r="T63" s="530"/>
      <c r="U63" s="329">
        <v>15</v>
      </c>
      <c r="V63" s="170">
        <v>2219.5203400121427</v>
      </c>
      <c r="W63" s="330">
        <f t="shared" si="58"/>
        <v>147.96802266747619</v>
      </c>
      <c r="X63" s="329">
        <f t="shared" si="59"/>
        <v>1</v>
      </c>
      <c r="Y63" s="530"/>
      <c r="Z63" s="329">
        <v>15</v>
      </c>
      <c r="AA63" s="170">
        <v>2213.0752341920388</v>
      </c>
      <c r="AB63" s="330">
        <f t="shared" si="60"/>
        <v>147.53834894613593</v>
      </c>
      <c r="AC63" s="329">
        <f t="shared" si="61"/>
        <v>2</v>
      </c>
      <c r="AD63" s="530"/>
      <c r="AE63" s="329">
        <v>15</v>
      </c>
      <c r="AF63" s="170">
        <v>2212.6530612244896</v>
      </c>
      <c r="AG63" s="330">
        <f t="shared" si="62"/>
        <v>147.51020408163265</v>
      </c>
      <c r="AH63" s="329">
        <f t="shared" si="63"/>
        <v>2</v>
      </c>
      <c r="AI63" s="530"/>
      <c r="AJ63" s="329">
        <v>15</v>
      </c>
      <c r="AK63" s="170">
        <v>2219.4174757281558</v>
      </c>
      <c r="AL63" s="330">
        <f t="shared" si="64"/>
        <v>147.96116504854371</v>
      </c>
      <c r="AM63" s="329">
        <f t="shared" si="65"/>
        <v>2</v>
      </c>
      <c r="AN63" s="530"/>
      <c r="AO63" s="329">
        <v>15</v>
      </c>
      <c r="AP63" s="170">
        <v>2215.9091552285267</v>
      </c>
      <c r="AQ63" s="330">
        <f t="shared" si="66"/>
        <v>147.7272770152351</v>
      </c>
      <c r="AR63" s="329">
        <f t="shared" si="67"/>
        <v>2</v>
      </c>
      <c r="AS63" s="530"/>
      <c r="AT63" s="329">
        <v>15</v>
      </c>
      <c r="AU63" s="170">
        <v>2214.9570354457574</v>
      </c>
      <c r="AV63" s="330">
        <f t="shared" si="68"/>
        <v>147.66380236305048</v>
      </c>
      <c r="AW63" s="329">
        <f t="shared" si="69"/>
        <v>2</v>
      </c>
      <c r="AX63" s="530"/>
    </row>
    <row r="64" spans="2:50" hidden="1" x14ac:dyDescent="0.2">
      <c r="B64" s="506"/>
      <c r="C64" s="329">
        <v>15</v>
      </c>
      <c r="D64" s="274" t="s">
        <v>445</v>
      </c>
      <c r="E64" s="274">
        <v>15</v>
      </c>
      <c r="F64" s="274">
        <v>2400</v>
      </c>
      <c r="G64" s="330">
        <f t="shared" si="52"/>
        <v>160</v>
      </c>
      <c r="H64" s="500"/>
      <c r="I64" s="172">
        <f t="shared" si="53"/>
        <v>15</v>
      </c>
      <c r="J64" s="172">
        <f t="shared" si="51"/>
        <v>2224.0150062282019</v>
      </c>
      <c r="K64" s="272">
        <f t="shared" si="54"/>
        <v>148.26766708188009</v>
      </c>
      <c r="L64" s="525"/>
      <c r="M64" s="172">
        <f t="shared" si="55"/>
        <v>1</v>
      </c>
      <c r="N64" s="532"/>
      <c r="O64" s="532"/>
      <c r="P64" s="274">
        <v>15</v>
      </c>
      <c r="Q64" s="170">
        <v>2217.735849056603</v>
      </c>
      <c r="R64" s="276">
        <f t="shared" si="56"/>
        <v>147.84905660377353</v>
      </c>
      <c r="S64" s="329">
        <f t="shared" si="57"/>
        <v>2</v>
      </c>
      <c r="T64" s="530"/>
      <c r="U64" s="329">
        <v>15</v>
      </c>
      <c r="V64" s="170">
        <v>2215.5140186915887</v>
      </c>
      <c r="W64" s="330">
        <f t="shared" si="58"/>
        <v>147.70093457943923</v>
      </c>
      <c r="X64" s="329">
        <f t="shared" si="59"/>
        <v>2</v>
      </c>
      <c r="Y64" s="530"/>
      <c r="Z64" s="329">
        <v>15</v>
      </c>
      <c r="AA64" s="170">
        <v>2234.9999999999991</v>
      </c>
      <c r="AB64" s="330">
        <f t="shared" si="60"/>
        <v>148.99999999999994</v>
      </c>
      <c r="AC64" s="329">
        <f t="shared" si="61"/>
        <v>1</v>
      </c>
      <c r="AD64" s="530"/>
      <c r="AE64" s="329">
        <v>15</v>
      </c>
      <c r="AF64" s="170">
        <v>2234.8051948051952</v>
      </c>
      <c r="AG64" s="330">
        <f t="shared" si="62"/>
        <v>148.987012987013</v>
      </c>
      <c r="AH64" s="329">
        <f t="shared" si="63"/>
        <v>1</v>
      </c>
      <c r="AI64" s="530"/>
      <c r="AJ64" s="329">
        <v>15</v>
      </c>
      <c r="AK64" s="170">
        <v>2232.151898734176</v>
      </c>
      <c r="AL64" s="330">
        <f t="shared" si="64"/>
        <v>148.8101265822784</v>
      </c>
      <c r="AM64" s="329">
        <f t="shared" si="65"/>
        <v>1</v>
      </c>
      <c r="AN64" s="530"/>
      <c r="AO64" s="329">
        <v>15</v>
      </c>
      <c r="AP64" s="170">
        <v>2217.4358974358975</v>
      </c>
      <c r="AQ64" s="330">
        <f t="shared" si="66"/>
        <v>147.82905982905984</v>
      </c>
      <c r="AR64" s="329">
        <f t="shared" si="67"/>
        <v>1</v>
      </c>
      <c r="AS64" s="530"/>
      <c r="AT64" s="329">
        <v>15</v>
      </c>
      <c r="AU64" s="170">
        <v>2215.4621848739503</v>
      </c>
      <c r="AV64" s="330">
        <f t="shared" si="68"/>
        <v>147.69747899159668</v>
      </c>
      <c r="AW64" s="329">
        <f t="shared" si="69"/>
        <v>1</v>
      </c>
      <c r="AX64" s="530"/>
    </row>
    <row r="65" spans="2:50" hidden="1" x14ac:dyDescent="0.2">
      <c r="B65" s="506"/>
      <c r="C65" s="329">
        <v>16</v>
      </c>
      <c r="D65" s="274" t="s">
        <v>505</v>
      </c>
      <c r="E65" s="274">
        <v>19</v>
      </c>
      <c r="F65" s="274">
        <v>2400</v>
      </c>
      <c r="G65" s="330">
        <f t="shared" si="52"/>
        <v>126.31578947368421</v>
      </c>
      <c r="H65" s="500"/>
      <c r="I65" s="172">
        <f t="shared" si="53"/>
        <v>19</v>
      </c>
      <c r="J65" s="172">
        <f t="shared" si="51"/>
        <v>2222.4220894449904</v>
      </c>
      <c r="K65" s="272">
        <f t="shared" si="54"/>
        <v>116.9695836549995</v>
      </c>
      <c r="L65" s="525"/>
      <c r="M65" s="172">
        <f t="shared" si="55"/>
        <v>12</v>
      </c>
      <c r="N65" s="532"/>
      <c r="O65" s="532"/>
      <c r="P65" s="274">
        <v>19</v>
      </c>
      <c r="Q65" s="170">
        <v>2221.5929203539822</v>
      </c>
      <c r="R65" s="276">
        <f t="shared" si="56"/>
        <v>116.92594317652538</v>
      </c>
      <c r="S65" s="329">
        <f t="shared" si="57"/>
        <v>14</v>
      </c>
      <c r="T65" s="530"/>
      <c r="U65" s="329">
        <v>19</v>
      </c>
      <c r="V65" s="170">
        <v>2229.1071428571431</v>
      </c>
      <c r="W65" s="330">
        <f t="shared" si="58"/>
        <v>117.32142857142858</v>
      </c>
      <c r="X65" s="329">
        <f t="shared" si="59"/>
        <v>11</v>
      </c>
      <c r="Y65" s="530"/>
      <c r="Z65" s="329">
        <v>19</v>
      </c>
      <c r="AA65" s="170">
        <v>2219.9999999999995</v>
      </c>
      <c r="AB65" s="330">
        <f t="shared" si="60"/>
        <v>116.84210526315788</v>
      </c>
      <c r="AC65" s="329">
        <f t="shared" si="61"/>
        <v>10</v>
      </c>
      <c r="AD65" s="530"/>
      <c r="AE65" s="329">
        <v>19</v>
      </c>
      <c r="AF65" s="170">
        <v>2226.9767441860463</v>
      </c>
      <c r="AG65" s="330">
        <f t="shared" si="62"/>
        <v>117.20930232558139</v>
      </c>
      <c r="AH65" s="329">
        <f t="shared" si="63"/>
        <v>13</v>
      </c>
      <c r="AI65" s="530"/>
      <c r="AJ65" s="329">
        <v>19</v>
      </c>
      <c r="AK65" s="170">
        <v>2212</v>
      </c>
      <c r="AL65" s="330">
        <f t="shared" si="64"/>
        <v>116.42105263157895</v>
      </c>
      <c r="AM65" s="329">
        <f t="shared" si="65"/>
        <v>13</v>
      </c>
      <c r="AN65" s="530"/>
      <c r="AO65" s="329">
        <v>19</v>
      </c>
      <c r="AP65" s="170">
        <v>2226.2608695652175</v>
      </c>
      <c r="AQ65" s="330">
        <f t="shared" si="66"/>
        <v>117.17162471395882</v>
      </c>
      <c r="AR65" s="329">
        <f t="shared" si="67"/>
        <v>11</v>
      </c>
      <c r="AS65" s="530"/>
      <c r="AT65" s="329">
        <v>19</v>
      </c>
      <c r="AU65" s="170">
        <v>2221.016949152543</v>
      </c>
      <c r="AV65" s="330">
        <f t="shared" si="68"/>
        <v>116.89562890276542</v>
      </c>
      <c r="AW65" s="329">
        <f t="shared" si="69"/>
        <v>12</v>
      </c>
      <c r="AX65" s="530"/>
    </row>
    <row r="66" spans="2:50" hidden="1" x14ac:dyDescent="0.2">
      <c r="B66" s="506"/>
      <c r="C66" s="329">
        <v>17</v>
      </c>
      <c r="D66" s="274" t="s">
        <v>540</v>
      </c>
      <c r="E66" s="274">
        <v>17</v>
      </c>
      <c r="F66" s="274">
        <v>2400</v>
      </c>
      <c r="G66" s="330">
        <f t="shared" si="52"/>
        <v>141.1764705882353</v>
      </c>
      <c r="H66" s="500"/>
      <c r="I66" s="172">
        <f t="shared" si="53"/>
        <v>17</v>
      </c>
      <c r="J66" s="172">
        <f t="shared" si="51"/>
        <v>2219.9392088946829</v>
      </c>
      <c r="K66" s="272">
        <f t="shared" si="54"/>
        <v>130.58465934674607</v>
      </c>
      <c r="L66" s="525"/>
      <c r="M66" s="172">
        <f t="shared" si="55"/>
        <v>5</v>
      </c>
      <c r="N66" s="515"/>
      <c r="O66" s="515"/>
      <c r="P66" s="274">
        <v>17</v>
      </c>
      <c r="Q66" s="170">
        <v>2218.9285714285711</v>
      </c>
      <c r="R66" s="276">
        <f t="shared" si="56"/>
        <v>130.5252100840336</v>
      </c>
      <c r="S66" s="329">
        <f t="shared" si="57"/>
        <v>5</v>
      </c>
      <c r="T66" s="531"/>
      <c r="U66" s="329">
        <v>17</v>
      </c>
      <c r="V66" s="170">
        <v>2218.6764705882351</v>
      </c>
      <c r="W66" s="330">
        <f t="shared" si="58"/>
        <v>130.51038062283737</v>
      </c>
      <c r="X66" s="329">
        <f t="shared" si="59"/>
        <v>5</v>
      </c>
      <c r="Y66" s="531"/>
      <c r="Z66" s="329">
        <v>17</v>
      </c>
      <c r="AA66" s="170">
        <v>2222.686567164179</v>
      </c>
      <c r="AB66" s="330">
        <f t="shared" si="60"/>
        <v>130.74626865671641</v>
      </c>
      <c r="AC66" s="329">
        <f t="shared" si="61"/>
        <v>5</v>
      </c>
      <c r="AD66" s="531"/>
      <c r="AE66" s="329">
        <v>17</v>
      </c>
      <c r="AF66" s="170">
        <v>2216.1467889908254</v>
      </c>
      <c r="AG66" s="330">
        <f t="shared" si="62"/>
        <v>130.36157582298972</v>
      </c>
      <c r="AH66" s="329">
        <f t="shared" si="63"/>
        <v>5</v>
      </c>
      <c r="AI66" s="531"/>
      <c r="AJ66" s="329">
        <v>17</v>
      </c>
      <c r="AK66" s="170">
        <v>2224.4036697247707</v>
      </c>
      <c r="AL66" s="330">
        <f t="shared" si="64"/>
        <v>130.8472746896924</v>
      </c>
      <c r="AM66" s="329">
        <f t="shared" si="65"/>
        <v>5</v>
      </c>
      <c r="AN66" s="531"/>
      <c r="AO66" s="329">
        <v>17</v>
      </c>
      <c r="AP66" s="170">
        <v>2220.0000000000005</v>
      </c>
      <c r="AQ66" s="330">
        <f t="shared" si="66"/>
        <v>130.58823529411768</v>
      </c>
      <c r="AR66" s="329">
        <f t="shared" si="67"/>
        <v>5</v>
      </c>
      <c r="AS66" s="531"/>
      <c r="AT66" s="329">
        <v>17</v>
      </c>
      <c r="AU66" s="170">
        <v>2218.7323943661977</v>
      </c>
      <c r="AV66" s="330">
        <f t="shared" si="68"/>
        <v>130.51367025683516</v>
      </c>
      <c r="AW66" s="329">
        <f t="shared" si="69"/>
        <v>5</v>
      </c>
      <c r="AX66" s="531"/>
    </row>
    <row r="67" spans="2:50" ht="15.75" hidden="1" x14ac:dyDescent="0.2">
      <c r="B67" s="510" t="s">
        <v>169</v>
      </c>
      <c r="C67" s="511"/>
      <c r="D67" s="511"/>
      <c r="E67" s="511"/>
      <c r="F67" s="511"/>
      <c r="G67" s="511"/>
      <c r="H67" s="512"/>
      <c r="I67" s="207"/>
      <c r="J67" s="207"/>
      <c r="K67" s="207"/>
      <c r="L67" s="207"/>
      <c r="M67" s="207"/>
      <c r="N67" s="501" t="s">
        <v>161</v>
      </c>
      <c r="O67" s="514" t="s">
        <v>106</v>
      </c>
      <c r="P67" s="516">
        <v>45888</v>
      </c>
      <c r="Q67" s="506"/>
      <c r="R67" s="506"/>
      <c r="S67" s="506"/>
      <c r="T67" s="506"/>
      <c r="U67" s="516">
        <v>45889</v>
      </c>
      <c r="V67" s="506"/>
      <c r="W67" s="506"/>
      <c r="X67" s="506"/>
      <c r="Y67" s="506"/>
      <c r="Z67" s="516">
        <v>45890</v>
      </c>
      <c r="AA67" s="506"/>
      <c r="AB67" s="506"/>
      <c r="AC67" s="506"/>
      <c r="AD67" s="506"/>
      <c r="AE67" s="516">
        <v>45891</v>
      </c>
      <c r="AF67" s="506"/>
      <c r="AG67" s="506"/>
      <c r="AH67" s="506"/>
      <c r="AI67" s="506"/>
      <c r="AJ67" s="516">
        <v>45892</v>
      </c>
      <c r="AK67" s="506"/>
      <c r="AL67" s="506"/>
      <c r="AM67" s="506"/>
      <c r="AN67" s="506"/>
      <c r="AO67" s="516">
        <v>45893</v>
      </c>
      <c r="AP67" s="506"/>
      <c r="AQ67" s="506"/>
      <c r="AR67" s="506"/>
      <c r="AS67" s="506"/>
      <c r="AT67" s="516">
        <v>45894</v>
      </c>
      <c r="AU67" s="506"/>
      <c r="AV67" s="506"/>
      <c r="AW67" s="506"/>
      <c r="AX67" s="506"/>
    </row>
    <row r="68" spans="2:50" ht="15.75" hidden="1" x14ac:dyDescent="0.2">
      <c r="B68" s="513"/>
      <c r="C68" s="513"/>
      <c r="D68" s="513"/>
      <c r="E68" s="513"/>
      <c r="F68" s="513"/>
      <c r="G68" s="513"/>
      <c r="H68" s="513"/>
      <c r="I68" s="207"/>
      <c r="J68" s="207"/>
      <c r="K68" s="207"/>
      <c r="L68" s="207"/>
      <c r="M68" s="207"/>
      <c r="N68" s="501"/>
      <c r="O68" s="515"/>
      <c r="P68" s="516" t="s">
        <v>120</v>
      </c>
      <c r="Q68" s="506"/>
      <c r="R68" s="506"/>
      <c r="S68" s="506"/>
      <c r="T68" s="506"/>
      <c r="U68" s="516" t="s">
        <v>114</v>
      </c>
      <c r="V68" s="506"/>
      <c r="W68" s="506"/>
      <c r="X68" s="506"/>
      <c r="Y68" s="506"/>
      <c r="Z68" s="516" t="s">
        <v>115</v>
      </c>
      <c r="AA68" s="506"/>
      <c r="AB68" s="506"/>
      <c r="AC68" s="506"/>
      <c r="AD68" s="506"/>
      <c r="AE68" s="516" t="s">
        <v>116</v>
      </c>
      <c r="AF68" s="506"/>
      <c r="AG68" s="506"/>
      <c r="AH68" s="506"/>
      <c r="AI68" s="506"/>
      <c r="AJ68" s="516" t="s">
        <v>117</v>
      </c>
      <c r="AK68" s="506"/>
      <c r="AL68" s="506"/>
      <c r="AM68" s="506"/>
      <c r="AN68" s="506"/>
      <c r="AO68" s="516" t="s">
        <v>118</v>
      </c>
      <c r="AP68" s="506"/>
      <c r="AQ68" s="506"/>
      <c r="AR68" s="506"/>
      <c r="AS68" s="506"/>
      <c r="AT68" s="516" t="s">
        <v>119</v>
      </c>
      <c r="AU68" s="506"/>
      <c r="AV68" s="506"/>
      <c r="AW68" s="506"/>
      <c r="AX68" s="506"/>
    </row>
    <row r="69" spans="2:50" hidden="1" x14ac:dyDescent="0.2">
      <c r="B69" s="501" t="s">
        <v>157</v>
      </c>
      <c r="C69" s="501" t="s">
        <v>149</v>
      </c>
      <c r="D69" s="501"/>
      <c r="E69" s="501" t="s">
        <v>151</v>
      </c>
      <c r="F69" s="501"/>
      <c r="G69" s="501"/>
      <c r="H69" s="502" t="s">
        <v>158</v>
      </c>
      <c r="I69" s="505" t="s">
        <v>227</v>
      </c>
      <c r="J69" s="505"/>
      <c r="K69" s="505"/>
      <c r="L69" s="505" t="s">
        <v>158</v>
      </c>
      <c r="M69" s="505" t="s">
        <v>170</v>
      </c>
      <c r="N69" s="514"/>
      <c r="O69" s="514" t="s">
        <v>160</v>
      </c>
      <c r="P69" s="497" t="s">
        <v>154</v>
      </c>
      <c r="Q69" s="498"/>
      <c r="R69" s="498"/>
      <c r="S69" s="499"/>
      <c r="T69" s="501" t="s">
        <v>158</v>
      </c>
      <c r="U69" s="497" t="s">
        <v>154</v>
      </c>
      <c r="V69" s="498"/>
      <c r="W69" s="498"/>
      <c r="X69" s="499"/>
      <c r="Y69" s="501" t="s">
        <v>158</v>
      </c>
      <c r="Z69" s="497" t="s">
        <v>154</v>
      </c>
      <c r="AA69" s="498"/>
      <c r="AB69" s="498"/>
      <c r="AC69" s="499"/>
      <c r="AD69" s="501" t="s">
        <v>158</v>
      </c>
      <c r="AE69" s="497" t="s">
        <v>154</v>
      </c>
      <c r="AF69" s="498"/>
      <c r="AG69" s="498"/>
      <c r="AH69" s="499"/>
      <c r="AI69" s="501" t="s">
        <v>158</v>
      </c>
      <c r="AJ69" s="497" t="s">
        <v>154</v>
      </c>
      <c r="AK69" s="498"/>
      <c r="AL69" s="498"/>
      <c r="AM69" s="499"/>
      <c r="AN69" s="501" t="s">
        <v>158</v>
      </c>
      <c r="AO69" s="497" t="s">
        <v>154</v>
      </c>
      <c r="AP69" s="498"/>
      <c r="AQ69" s="498"/>
      <c r="AR69" s="499"/>
      <c r="AS69" s="501" t="s">
        <v>158</v>
      </c>
      <c r="AT69" s="497" t="s">
        <v>154</v>
      </c>
      <c r="AU69" s="498"/>
      <c r="AV69" s="498"/>
      <c r="AW69" s="499"/>
      <c r="AX69" s="501" t="s">
        <v>158</v>
      </c>
    </row>
    <row r="70" spans="2:50" hidden="1" x14ac:dyDescent="0.2">
      <c r="B70" s="501"/>
      <c r="C70" s="501"/>
      <c r="D70" s="501"/>
      <c r="E70" s="501" t="s">
        <v>150</v>
      </c>
      <c r="F70" s="501"/>
      <c r="G70" s="501"/>
      <c r="H70" s="503"/>
      <c r="I70" s="505" t="s">
        <v>150</v>
      </c>
      <c r="J70" s="505"/>
      <c r="K70" s="505"/>
      <c r="L70" s="505"/>
      <c r="M70" s="505"/>
      <c r="N70" s="532"/>
      <c r="O70" s="532"/>
      <c r="P70" s="497" t="s">
        <v>155</v>
      </c>
      <c r="Q70" s="498"/>
      <c r="R70" s="498"/>
      <c r="S70" s="499"/>
      <c r="T70" s="501"/>
      <c r="U70" s="497" t="s">
        <v>155</v>
      </c>
      <c r="V70" s="498"/>
      <c r="W70" s="498"/>
      <c r="X70" s="499"/>
      <c r="Y70" s="501"/>
      <c r="Z70" s="497" t="s">
        <v>155</v>
      </c>
      <c r="AA70" s="498"/>
      <c r="AB70" s="498"/>
      <c r="AC70" s="499"/>
      <c r="AD70" s="501"/>
      <c r="AE70" s="497" t="s">
        <v>155</v>
      </c>
      <c r="AF70" s="498"/>
      <c r="AG70" s="498"/>
      <c r="AH70" s="499"/>
      <c r="AI70" s="501"/>
      <c r="AJ70" s="497" t="s">
        <v>155</v>
      </c>
      <c r="AK70" s="498"/>
      <c r="AL70" s="498"/>
      <c r="AM70" s="499"/>
      <c r="AN70" s="501"/>
      <c r="AO70" s="497" t="s">
        <v>155</v>
      </c>
      <c r="AP70" s="498"/>
      <c r="AQ70" s="498"/>
      <c r="AR70" s="499"/>
      <c r="AS70" s="501"/>
      <c r="AT70" s="497" t="s">
        <v>155</v>
      </c>
      <c r="AU70" s="498"/>
      <c r="AV70" s="498"/>
      <c r="AW70" s="499"/>
      <c r="AX70" s="501"/>
    </row>
    <row r="71" spans="2:50" hidden="1" x14ac:dyDescent="0.2">
      <c r="B71" s="501"/>
      <c r="C71" s="501"/>
      <c r="D71" s="501"/>
      <c r="E71" s="275" t="s">
        <v>152</v>
      </c>
      <c r="F71" s="275" t="s">
        <v>153</v>
      </c>
      <c r="G71" s="275" t="s">
        <v>156</v>
      </c>
      <c r="H71" s="504"/>
      <c r="I71" s="273" t="s">
        <v>152</v>
      </c>
      <c r="J71" s="273" t="s">
        <v>153</v>
      </c>
      <c r="K71" s="273" t="s">
        <v>156</v>
      </c>
      <c r="L71" s="505"/>
      <c r="M71" s="505"/>
      <c r="N71" s="532"/>
      <c r="O71" s="532"/>
      <c r="P71" s="275" t="s">
        <v>152</v>
      </c>
      <c r="Q71" s="275" t="s">
        <v>153</v>
      </c>
      <c r="R71" s="275" t="s">
        <v>156</v>
      </c>
      <c r="S71" s="275" t="s">
        <v>170</v>
      </c>
      <c r="T71" s="501"/>
      <c r="U71" s="275" t="s">
        <v>152</v>
      </c>
      <c r="V71" s="275" t="s">
        <v>153</v>
      </c>
      <c r="W71" s="275" t="s">
        <v>156</v>
      </c>
      <c r="X71" s="275" t="s">
        <v>170</v>
      </c>
      <c r="Y71" s="501"/>
      <c r="Z71" s="275" t="s">
        <v>152</v>
      </c>
      <c r="AA71" s="275" t="s">
        <v>153</v>
      </c>
      <c r="AB71" s="275" t="s">
        <v>156</v>
      </c>
      <c r="AC71" s="275" t="s">
        <v>170</v>
      </c>
      <c r="AD71" s="501"/>
      <c r="AE71" s="275" t="s">
        <v>152</v>
      </c>
      <c r="AF71" s="275" t="s">
        <v>153</v>
      </c>
      <c r="AG71" s="275" t="s">
        <v>156</v>
      </c>
      <c r="AH71" s="275" t="s">
        <v>170</v>
      </c>
      <c r="AI71" s="501"/>
      <c r="AJ71" s="275" t="s">
        <v>152</v>
      </c>
      <c r="AK71" s="275" t="s">
        <v>153</v>
      </c>
      <c r="AL71" s="275" t="s">
        <v>156</v>
      </c>
      <c r="AM71" s="275" t="s">
        <v>170</v>
      </c>
      <c r="AN71" s="501"/>
      <c r="AO71" s="275" t="s">
        <v>152</v>
      </c>
      <c r="AP71" s="275" t="s">
        <v>153</v>
      </c>
      <c r="AQ71" s="275" t="s">
        <v>156</v>
      </c>
      <c r="AR71" s="275" t="s">
        <v>170</v>
      </c>
      <c r="AS71" s="501"/>
      <c r="AT71" s="275" t="s">
        <v>152</v>
      </c>
      <c r="AU71" s="275" t="s">
        <v>153</v>
      </c>
      <c r="AV71" s="275" t="s">
        <v>156</v>
      </c>
      <c r="AW71" s="275" t="s">
        <v>170</v>
      </c>
      <c r="AX71" s="501"/>
    </row>
    <row r="72" spans="2:50" hidden="1" x14ac:dyDescent="0.2">
      <c r="B72" s="506" t="s">
        <v>236</v>
      </c>
      <c r="C72" s="274">
        <v>1</v>
      </c>
      <c r="D72" s="274" t="s">
        <v>431</v>
      </c>
      <c r="E72" s="274">
        <v>20</v>
      </c>
      <c r="F72" s="274">
        <v>2400</v>
      </c>
      <c r="G72" s="341">
        <f>F72/E72</f>
        <v>120</v>
      </c>
      <c r="H72" s="500">
        <f>AVERAGE(G72:G88)</f>
        <v>135.72148363989555</v>
      </c>
      <c r="I72" s="172">
        <f>AVERAGE(P72,U72,Z72,AE72,AJ72,AO72,AT72)</f>
        <v>20</v>
      </c>
      <c r="J72" s="172">
        <f t="shared" ref="J72:J88" si="74">AVERAGE(Q72,V72,AA72,AF72,AK72,AP72,AU72)</f>
        <v>2229.9867895242614</v>
      </c>
      <c r="K72" s="272">
        <f>AVERAGE(R72,W72,AB72,AG72,AL72,AQ72,AV72)</f>
        <v>111.49933947621307</v>
      </c>
      <c r="L72" s="525">
        <f>IFERROR(AVERAGE(K72:K88),"-")</f>
        <v>126.55887932465457</v>
      </c>
      <c r="M72" s="172">
        <f>RANK(K72, K$72:K$88)</f>
        <v>17</v>
      </c>
      <c r="N72" s="532"/>
      <c r="O72" s="532"/>
      <c r="P72" s="340">
        <v>20</v>
      </c>
      <c r="Q72" s="170">
        <v>2237.6470588235297</v>
      </c>
      <c r="R72" s="341">
        <f>IFERROR(Q72/P72,"")</f>
        <v>111.88235294117649</v>
      </c>
      <c r="S72" s="340">
        <f>IFERROR(RANK(R72, R$72:R$88),"")</f>
        <v>16</v>
      </c>
      <c r="T72" s="529">
        <f>AVERAGE(R72:R88)</f>
        <v>126.41022697819795</v>
      </c>
      <c r="U72" s="340">
        <v>20</v>
      </c>
      <c r="V72" s="170">
        <v>2221.2000000000003</v>
      </c>
      <c r="W72" s="341">
        <f>IFERROR(V72/U72,"")</f>
        <v>111.06000000000002</v>
      </c>
      <c r="X72" s="340">
        <f>IFERROR(RANK(W72, W$72:W$88),"")</f>
        <v>17</v>
      </c>
      <c r="Y72" s="529">
        <f>AVERAGE(W72:W88)</f>
        <v>126.49099099032665</v>
      </c>
      <c r="Z72" s="340">
        <v>20</v>
      </c>
      <c r="AA72" s="170">
        <v>2242.5806451612907</v>
      </c>
      <c r="AB72" s="341">
        <f>IFERROR(AA72/Z72,"")</f>
        <v>112.12903225806454</v>
      </c>
      <c r="AC72" s="340">
        <f>IFERROR(RANK(AB72, AB$72:AB$88),"")</f>
        <v>16</v>
      </c>
      <c r="AD72" s="529">
        <f>AVERAGE(AB72:AB88)</f>
        <v>126.34147897765533</v>
      </c>
      <c r="AE72" s="340">
        <v>20</v>
      </c>
      <c r="AF72" s="170">
        <v>2224.2857142857147</v>
      </c>
      <c r="AG72" s="341">
        <f>IFERROR(AF72/AE72,"")</f>
        <v>111.21428571428574</v>
      </c>
      <c r="AH72" s="340">
        <f>IFERROR(RANK(AG72, AG$72:AG$88),"")</f>
        <v>17</v>
      </c>
      <c r="AI72" s="529">
        <f>AVERAGE(AG72:AG88)</f>
        <v>126.56626037514643</v>
      </c>
      <c r="AJ72" s="340">
        <v>20</v>
      </c>
      <c r="AK72" s="170">
        <v>2221.6901408450708</v>
      </c>
      <c r="AL72" s="341">
        <f>IFERROR(AK72/AJ72,"")</f>
        <v>111.08450704225353</v>
      </c>
      <c r="AM72" s="340">
        <f>IFERROR(RANK(AL72, AL$72:AL$88),"")</f>
        <v>17</v>
      </c>
      <c r="AN72" s="529">
        <f>AVERAGE(AL72:AL88)</f>
        <v>126.82612577211351</v>
      </c>
      <c r="AO72" s="340">
        <v>20</v>
      </c>
      <c r="AP72" s="170">
        <v>2234.5794392523362</v>
      </c>
      <c r="AQ72" s="341">
        <f>IFERROR(AP72/AO72,"")</f>
        <v>111.72897196261681</v>
      </c>
      <c r="AR72" s="340">
        <f>IFERROR(RANK(AQ72, AQ$72:AQ$88),"")</f>
        <v>17</v>
      </c>
      <c r="AS72" s="529">
        <f>AVERAGE(AQ72:AQ88)</f>
        <v>126.62105183857854</v>
      </c>
      <c r="AT72" s="340">
        <v>20</v>
      </c>
      <c r="AU72" s="170">
        <v>2227.9245283018863</v>
      </c>
      <c r="AV72" s="341">
        <f>IFERROR(AU72/AT72,"")</f>
        <v>111.39622641509432</v>
      </c>
      <c r="AW72" s="340">
        <f>IFERROR(RANK(AV72, AV$72:AV$88),"")</f>
        <v>17</v>
      </c>
      <c r="AX72" s="529">
        <f>AVERAGE(AV72:AV88)</f>
        <v>126.65602034056353</v>
      </c>
    </row>
    <row r="73" spans="2:50" hidden="1" x14ac:dyDescent="0.2">
      <c r="B73" s="506"/>
      <c r="C73" s="274">
        <v>2</v>
      </c>
      <c r="D73" s="274" t="s">
        <v>432</v>
      </c>
      <c r="E73" s="274">
        <v>18</v>
      </c>
      <c r="F73" s="274">
        <v>2400</v>
      </c>
      <c r="G73" s="341">
        <f t="shared" ref="G73:G88" si="75">F73/E73</f>
        <v>133.33333333333334</v>
      </c>
      <c r="H73" s="500"/>
      <c r="I73" s="172">
        <f t="shared" ref="I73:I88" si="76">AVERAGE(P73,U73,Z73,AE73,AJ73,AO73,AT73)</f>
        <v>18</v>
      </c>
      <c r="J73" s="172">
        <f t="shared" si="74"/>
        <v>2239.5977357844613</v>
      </c>
      <c r="K73" s="272">
        <f t="shared" ref="K73:K88" si="77">AVERAGE(R73,W73,AB73,AG73,AL73,AQ73,AV73)</f>
        <v>124.42209643247007</v>
      </c>
      <c r="L73" s="525"/>
      <c r="M73" s="172">
        <f t="shared" ref="M73:M88" si="78">RANK(K73, K$72:K$88)</f>
        <v>7</v>
      </c>
      <c r="N73" s="532"/>
      <c r="O73" s="532"/>
      <c r="P73" s="340">
        <v>18</v>
      </c>
      <c r="Q73" s="170">
        <v>2253.8888888888905</v>
      </c>
      <c r="R73" s="341">
        <f t="shared" ref="R73:R88" si="79">IFERROR(Q73/P73,"")</f>
        <v>125.21604938271614</v>
      </c>
      <c r="S73" s="340">
        <f t="shared" ref="S73:S88" si="80">IFERROR(RANK(R73, R$72:R$88),"")</f>
        <v>7</v>
      </c>
      <c r="T73" s="530"/>
      <c r="U73" s="340">
        <v>18</v>
      </c>
      <c r="V73" s="170">
        <v>2254.3333333333348</v>
      </c>
      <c r="W73" s="341">
        <f t="shared" ref="W73:W88" si="81">IFERROR(V73/U73,"")</f>
        <v>125.24074074074082</v>
      </c>
      <c r="X73" s="340">
        <f t="shared" ref="X73:X88" si="82">IFERROR(RANK(W73, W$72:W$88),"")</f>
        <v>7</v>
      </c>
      <c r="Y73" s="530"/>
      <c r="Z73" s="340">
        <v>18</v>
      </c>
      <c r="AA73" s="170">
        <v>2226.9902912621369</v>
      </c>
      <c r="AB73" s="341">
        <f t="shared" ref="AB73:AB88" si="83">IFERROR(AA73/Z73,"")</f>
        <v>123.72168284789649</v>
      </c>
      <c r="AC73" s="340">
        <f t="shared" ref="AC73:AC88" si="84">IFERROR(RANK(AB73, AB$72:AB$88),"")</f>
        <v>8</v>
      </c>
      <c r="AD73" s="530"/>
      <c r="AE73" s="340">
        <v>18</v>
      </c>
      <c r="AF73" s="170">
        <v>2229.7297297297282</v>
      </c>
      <c r="AG73" s="341">
        <f t="shared" ref="AG73:AG88" si="85">IFERROR(AF73/AE73,"")</f>
        <v>123.87387387387379</v>
      </c>
      <c r="AH73" s="340">
        <f t="shared" ref="AH73:AH88" si="86">IFERROR(RANK(AG73, AG$72:AG$88),"")</f>
        <v>10</v>
      </c>
      <c r="AI73" s="530"/>
      <c r="AJ73" s="340">
        <v>18</v>
      </c>
      <c r="AK73" s="170">
        <v>2224.7368421052615</v>
      </c>
      <c r="AL73" s="341">
        <f t="shared" ref="AL73:AL88" si="87">IFERROR(AK73/AJ73,"")</f>
        <v>123.59649122807008</v>
      </c>
      <c r="AM73" s="340">
        <f t="shared" ref="AM73:AM88" si="88">IFERROR(RANK(AL73, AL$72:AL$88),"")</f>
        <v>9</v>
      </c>
      <c r="AN73" s="530"/>
      <c r="AO73" s="340">
        <v>18</v>
      </c>
      <c r="AP73" s="170">
        <v>2235.7491389207798</v>
      </c>
      <c r="AQ73" s="341">
        <f t="shared" ref="AQ73:AQ88" si="89">IFERROR(AP73/AO73,"")</f>
        <v>124.20828549559889</v>
      </c>
      <c r="AR73" s="340">
        <f t="shared" ref="AR73:AR88" si="90">IFERROR(RANK(AQ73, AQ$72:AQ$88),"")</f>
        <v>9</v>
      </c>
      <c r="AS73" s="530"/>
      <c r="AT73" s="340">
        <v>18</v>
      </c>
      <c r="AU73" s="170">
        <v>2251.7559262510968</v>
      </c>
      <c r="AV73" s="341">
        <f t="shared" ref="AV73:AV88" si="91">IFERROR(AU73/AT73,"")</f>
        <v>125.09755145839426</v>
      </c>
      <c r="AW73" s="340">
        <f t="shared" ref="AW73:AW88" si="92">IFERROR(RANK(AV73, AV$72:AV$88),"")</f>
        <v>7</v>
      </c>
      <c r="AX73" s="530"/>
    </row>
    <row r="74" spans="2:50" hidden="1" x14ac:dyDescent="0.2">
      <c r="B74" s="506"/>
      <c r="C74" s="274">
        <v>3</v>
      </c>
      <c r="D74" s="274" t="s">
        <v>433</v>
      </c>
      <c r="E74" s="274">
        <v>16</v>
      </c>
      <c r="F74" s="274">
        <v>2400</v>
      </c>
      <c r="G74" s="341">
        <f t="shared" si="75"/>
        <v>150</v>
      </c>
      <c r="H74" s="500"/>
      <c r="I74" s="172">
        <f t="shared" si="76"/>
        <v>16</v>
      </c>
      <c r="J74" s="172">
        <f t="shared" si="74"/>
        <v>2229.6309479518127</v>
      </c>
      <c r="K74" s="272">
        <f t="shared" si="77"/>
        <v>139.35193424698829</v>
      </c>
      <c r="L74" s="525"/>
      <c r="M74" s="172">
        <f t="shared" si="78"/>
        <v>4</v>
      </c>
      <c r="N74" s="532"/>
      <c r="O74" s="532"/>
      <c r="P74" s="340">
        <v>16</v>
      </c>
      <c r="Q74" s="170">
        <v>2226.2787741844377</v>
      </c>
      <c r="R74" s="341">
        <f t="shared" si="79"/>
        <v>139.14242338652735</v>
      </c>
      <c r="S74" s="340">
        <f t="shared" si="80"/>
        <v>4</v>
      </c>
      <c r="T74" s="530"/>
      <c r="U74" s="340">
        <v>16</v>
      </c>
      <c r="V74" s="170">
        <v>2231.9422078410716</v>
      </c>
      <c r="W74" s="341">
        <f t="shared" si="81"/>
        <v>139.49638799006698</v>
      </c>
      <c r="X74" s="340">
        <f t="shared" si="82"/>
        <v>3</v>
      </c>
      <c r="Y74" s="530"/>
      <c r="Z74" s="340">
        <v>16</v>
      </c>
      <c r="AA74" s="170">
        <v>2227.7816238994656</v>
      </c>
      <c r="AB74" s="341">
        <f t="shared" si="83"/>
        <v>139.2363514937166</v>
      </c>
      <c r="AC74" s="340">
        <f t="shared" si="84"/>
        <v>4</v>
      </c>
      <c r="AD74" s="530"/>
      <c r="AE74" s="340">
        <v>16</v>
      </c>
      <c r="AF74" s="170">
        <v>2237.6047904191619</v>
      </c>
      <c r="AG74" s="341">
        <f t="shared" si="85"/>
        <v>139.85029940119762</v>
      </c>
      <c r="AH74" s="340">
        <f t="shared" si="86"/>
        <v>4</v>
      </c>
      <c r="AI74" s="530"/>
      <c r="AJ74" s="340">
        <v>16</v>
      </c>
      <c r="AK74" s="170">
        <v>2229.397590361446</v>
      </c>
      <c r="AL74" s="341">
        <f t="shared" si="87"/>
        <v>139.33734939759037</v>
      </c>
      <c r="AM74" s="340">
        <f t="shared" si="88"/>
        <v>4</v>
      </c>
      <c r="AN74" s="530"/>
      <c r="AO74" s="340">
        <v>16</v>
      </c>
      <c r="AP74" s="170">
        <v>2229.1735537190084</v>
      </c>
      <c r="AQ74" s="341">
        <f t="shared" si="89"/>
        <v>139.32334710743802</v>
      </c>
      <c r="AR74" s="340">
        <f t="shared" si="90"/>
        <v>4</v>
      </c>
      <c r="AS74" s="530"/>
      <c r="AT74" s="340">
        <v>16</v>
      </c>
      <c r="AU74" s="170">
        <v>2225.2380952380954</v>
      </c>
      <c r="AV74" s="341">
        <f t="shared" si="91"/>
        <v>139.07738095238096</v>
      </c>
      <c r="AW74" s="340">
        <f t="shared" si="92"/>
        <v>4</v>
      </c>
      <c r="AX74" s="530"/>
    </row>
    <row r="75" spans="2:50" hidden="1" x14ac:dyDescent="0.2">
      <c r="B75" s="506"/>
      <c r="C75" s="274">
        <v>4</v>
      </c>
      <c r="D75" s="274" t="s">
        <v>434</v>
      </c>
      <c r="E75" s="274">
        <v>18</v>
      </c>
      <c r="F75" s="274">
        <v>2400</v>
      </c>
      <c r="G75" s="341">
        <f t="shared" si="75"/>
        <v>133.33333333333334</v>
      </c>
      <c r="H75" s="500"/>
      <c r="I75" s="172">
        <f t="shared" si="76"/>
        <v>18</v>
      </c>
      <c r="J75" s="172">
        <f t="shared" si="74"/>
        <v>2237.0432256701288</v>
      </c>
      <c r="K75" s="272">
        <f t="shared" si="77"/>
        <v>124.28017920389604</v>
      </c>
      <c r="L75" s="525"/>
      <c r="M75" s="172">
        <f t="shared" si="78"/>
        <v>8</v>
      </c>
      <c r="N75" s="532"/>
      <c r="O75" s="532"/>
      <c r="P75" s="340">
        <v>18</v>
      </c>
      <c r="Q75" s="170">
        <v>2228.8372093023254</v>
      </c>
      <c r="R75" s="341">
        <f t="shared" si="79"/>
        <v>123.82428940568474</v>
      </c>
      <c r="S75" s="340">
        <f t="shared" si="80"/>
        <v>9</v>
      </c>
      <c r="T75" s="530"/>
      <c r="U75" s="340">
        <v>18</v>
      </c>
      <c r="V75" s="170">
        <v>2240.6557377049185</v>
      </c>
      <c r="W75" s="341">
        <f t="shared" si="81"/>
        <v>124.48087431693992</v>
      </c>
      <c r="X75" s="340">
        <f t="shared" si="82"/>
        <v>8</v>
      </c>
      <c r="Y75" s="530"/>
      <c r="Z75" s="340">
        <v>18</v>
      </c>
      <c r="AA75" s="170">
        <v>2225.217391304348</v>
      </c>
      <c r="AB75" s="341">
        <f t="shared" si="83"/>
        <v>123.62318840579711</v>
      </c>
      <c r="AC75" s="340">
        <f t="shared" si="84"/>
        <v>10</v>
      </c>
      <c r="AD75" s="530"/>
      <c r="AE75" s="340">
        <v>18</v>
      </c>
      <c r="AF75" s="170">
        <v>2242.5</v>
      </c>
      <c r="AG75" s="341">
        <f t="shared" si="85"/>
        <v>124.58333333333333</v>
      </c>
      <c r="AH75" s="340">
        <f t="shared" si="86"/>
        <v>8</v>
      </c>
      <c r="AI75" s="530"/>
      <c r="AJ75" s="340">
        <v>18</v>
      </c>
      <c r="AK75" s="170">
        <v>2245.5172413793098</v>
      </c>
      <c r="AL75" s="341">
        <f t="shared" si="87"/>
        <v>124.7509578544061</v>
      </c>
      <c r="AM75" s="340">
        <f t="shared" si="88"/>
        <v>7</v>
      </c>
      <c r="AN75" s="530"/>
      <c r="AO75" s="340">
        <v>18</v>
      </c>
      <c r="AP75" s="170">
        <v>2238.1999999999998</v>
      </c>
      <c r="AQ75" s="341">
        <f t="shared" si="89"/>
        <v>124.34444444444443</v>
      </c>
      <c r="AR75" s="340">
        <f t="shared" si="90"/>
        <v>7</v>
      </c>
      <c r="AS75" s="530"/>
      <c r="AT75" s="340">
        <v>18</v>
      </c>
      <c r="AU75" s="170">
        <v>2238.375</v>
      </c>
      <c r="AV75" s="341">
        <f t="shared" si="91"/>
        <v>124.35416666666667</v>
      </c>
      <c r="AW75" s="340">
        <f t="shared" si="92"/>
        <v>8</v>
      </c>
      <c r="AX75" s="530"/>
    </row>
    <row r="76" spans="2:50" hidden="1" x14ac:dyDescent="0.2">
      <c r="B76" s="506"/>
      <c r="C76" s="274">
        <v>5</v>
      </c>
      <c r="D76" s="274" t="s">
        <v>435</v>
      </c>
      <c r="E76" s="274">
        <v>16</v>
      </c>
      <c r="F76" s="274">
        <v>2400</v>
      </c>
      <c r="G76" s="341">
        <f t="shared" si="75"/>
        <v>150</v>
      </c>
      <c r="H76" s="500"/>
      <c r="I76" s="172">
        <f t="shared" si="76"/>
        <v>16</v>
      </c>
      <c r="J76" s="172">
        <f t="shared" si="74"/>
        <v>2239.8573706286779</v>
      </c>
      <c r="K76" s="272">
        <f t="shared" si="77"/>
        <v>139.99108566429237</v>
      </c>
      <c r="L76" s="525"/>
      <c r="M76" s="172">
        <f t="shared" si="78"/>
        <v>3</v>
      </c>
      <c r="N76" s="532"/>
      <c r="O76" s="532"/>
      <c r="P76" s="340">
        <v>16</v>
      </c>
      <c r="Q76" s="170">
        <v>2233.4693877551026</v>
      </c>
      <c r="R76" s="341">
        <f t="shared" si="79"/>
        <v>139.59183673469391</v>
      </c>
      <c r="S76" s="340">
        <f t="shared" si="80"/>
        <v>3</v>
      </c>
      <c r="T76" s="530"/>
      <c r="U76" s="340">
        <v>16</v>
      </c>
      <c r="V76" s="170">
        <v>2227.058823529409</v>
      </c>
      <c r="W76" s="341">
        <f t="shared" si="81"/>
        <v>139.19117647058806</v>
      </c>
      <c r="X76" s="340">
        <f t="shared" si="82"/>
        <v>4</v>
      </c>
      <c r="Y76" s="530"/>
      <c r="Z76" s="340">
        <v>16</v>
      </c>
      <c r="AA76" s="170">
        <v>2237.5000000000009</v>
      </c>
      <c r="AB76" s="341">
        <f t="shared" si="83"/>
        <v>139.84375000000006</v>
      </c>
      <c r="AC76" s="340">
        <f t="shared" si="84"/>
        <v>3</v>
      </c>
      <c r="AD76" s="530"/>
      <c r="AE76" s="340">
        <v>16</v>
      </c>
      <c r="AF76" s="170">
        <v>2241.6666666666647</v>
      </c>
      <c r="AG76" s="341">
        <f t="shared" si="85"/>
        <v>140.10416666666654</v>
      </c>
      <c r="AH76" s="340">
        <f t="shared" si="86"/>
        <v>3</v>
      </c>
      <c r="AI76" s="530"/>
      <c r="AJ76" s="340">
        <v>16</v>
      </c>
      <c r="AK76" s="170">
        <v>2257.2972972972957</v>
      </c>
      <c r="AL76" s="341">
        <f t="shared" si="87"/>
        <v>141.08108108108098</v>
      </c>
      <c r="AM76" s="340">
        <f t="shared" si="88"/>
        <v>3</v>
      </c>
      <c r="AN76" s="530"/>
      <c r="AO76" s="340">
        <v>16</v>
      </c>
      <c r="AP76" s="170">
        <v>2233.8461538461547</v>
      </c>
      <c r="AQ76" s="341">
        <f t="shared" si="89"/>
        <v>139.61538461538467</v>
      </c>
      <c r="AR76" s="340">
        <f t="shared" si="90"/>
        <v>3</v>
      </c>
      <c r="AS76" s="530"/>
      <c r="AT76" s="340">
        <v>16</v>
      </c>
      <c r="AU76" s="170">
        <v>2248.1632653061197</v>
      </c>
      <c r="AV76" s="341">
        <f t="shared" si="91"/>
        <v>140.51020408163248</v>
      </c>
      <c r="AW76" s="340">
        <f t="shared" si="92"/>
        <v>3</v>
      </c>
      <c r="AX76" s="530"/>
    </row>
    <row r="77" spans="2:50" hidden="1" x14ac:dyDescent="0.2">
      <c r="B77" s="506"/>
      <c r="C77" s="274">
        <v>6</v>
      </c>
      <c r="D77" s="274" t="s">
        <v>436</v>
      </c>
      <c r="E77" s="274">
        <v>18</v>
      </c>
      <c r="F77" s="274">
        <v>2400</v>
      </c>
      <c r="G77" s="341">
        <f t="shared" si="75"/>
        <v>133.33333333333334</v>
      </c>
      <c r="H77" s="500"/>
      <c r="I77" s="172">
        <f t="shared" si="76"/>
        <v>18</v>
      </c>
      <c r="J77" s="172">
        <f t="shared" si="74"/>
        <v>2228.8172818011412</v>
      </c>
      <c r="K77" s="272">
        <f t="shared" si="77"/>
        <v>123.8231823222856</v>
      </c>
      <c r="L77" s="525"/>
      <c r="M77" s="172">
        <f t="shared" si="78"/>
        <v>10</v>
      </c>
      <c r="N77" s="532"/>
      <c r="O77" s="532"/>
      <c r="P77" s="340">
        <v>18</v>
      </c>
      <c r="Q77" s="170">
        <v>2225.4020618556697</v>
      </c>
      <c r="R77" s="341">
        <f t="shared" si="79"/>
        <v>123.63344788087053</v>
      </c>
      <c r="S77" s="340">
        <f t="shared" si="80"/>
        <v>10</v>
      </c>
      <c r="T77" s="530"/>
      <c r="U77" s="340">
        <v>18</v>
      </c>
      <c r="V77" s="170">
        <v>2229.9238009861065</v>
      </c>
      <c r="W77" s="341">
        <f t="shared" si="81"/>
        <v>123.88465561033925</v>
      </c>
      <c r="X77" s="340">
        <f t="shared" si="82"/>
        <v>10</v>
      </c>
      <c r="Y77" s="530"/>
      <c r="Z77" s="340">
        <v>18</v>
      </c>
      <c r="AA77" s="170">
        <v>2230.9020618556715</v>
      </c>
      <c r="AB77" s="341">
        <f t="shared" si="83"/>
        <v>123.93900343642619</v>
      </c>
      <c r="AC77" s="340">
        <f t="shared" si="84"/>
        <v>7</v>
      </c>
      <c r="AD77" s="530"/>
      <c r="AE77" s="340">
        <v>18</v>
      </c>
      <c r="AF77" s="170">
        <v>2239.6638655462184</v>
      </c>
      <c r="AG77" s="341">
        <f t="shared" si="85"/>
        <v>124.42577030812325</v>
      </c>
      <c r="AH77" s="340">
        <f t="shared" si="86"/>
        <v>9</v>
      </c>
      <c r="AI77" s="530"/>
      <c r="AJ77" s="340">
        <v>18</v>
      </c>
      <c r="AK77" s="170">
        <v>2224.173913043478</v>
      </c>
      <c r="AL77" s="341">
        <f t="shared" si="87"/>
        <v>123.56521739130433</v>
      </c>
      <c r="AM77" s="340">
        <f t="shared" si="88"/>
        <v>10</v>
      </c>
      <c r="AN77" s="530"/>
      <c r="AO77" s="340">
        <v>18</v>
      </c>
      <c r="AP77" s="170">
        <v>2224.1142857142859</v>
      </c>
      <c r="AQ77" s="341">
        <f t="shared" si="89"/>
        <v>123.56190476190477</v>
      </c>
      <c r="AR77" s="340">
        <f t="shared" si="90"/>
        <v>10</v>
      </c>
      <c r="AS77" s="530"/>
      <c r="AT77" s="340">
        <v>18</v>
      </c>
      <c r="AU77" s="170">
        <v>2227.5409836065573</v>
      </c>
      <c r="AV77" s="341">
        <f t="shared" si="91"/>
        <v>123.75227686703096</v>
      </c>
      <c r="AW77" s="340">
        <f t="shared" si="92"/>
        <v>10</v>
      </c>
      <c r="AX77" s="530"/>
    </row>
    <row r="78" spans="2:50" hidden="1" x14ac:dyDescent="0.2">
      <c r="B78" s="506"/>
      <c r="C78" s="274">
        <v>7</v>
      </c>
      <c r="D78" s="274" t="s">
        <v>437</v>
      </c>
      <c r="E78" s="274">
        <v>20</v>
      </c>
      <c r="F78" s="274">
        <v>2400</v>
      </c>
      <c r="G78" s="341">
        <f t="shared" si="75"/>
        <v>120</v>
      </c>
      <c r="H78" s="500"/>
      <c r="I78" s="172">
        <f t="shared" si="76"/>
        <v>20</v>
      </c>
      <c r="J78" s="172">
        <f t="shared" si="74"/>
        <v>2247.4616754952244</v>
      </c>
      <c r="K78" s="272">
        <f t="shared" si="77"/>
        <v>112.3730837747612</v>
      </c>
      <c r="L78" s="525"/>
      <c r="M78" s="172">
        <f t="shared" si="78"/>
        <v>16</v>
      </c>
      <c r="N78" s="532"/>
      <c r="O78" s="532"/>
      <c r="P78" s="340">
        <v>20</v>
      </c>
      <c r="Q78" s="170">
        <v>2229.2307692307686</v>
      </c>
      <c r="R78" s="341">
        <f t="shared" si="79"/>
        <v>111.46153846153842</v>
      </c>
      <c r="S78" s="340">
        <f t="shared" si="80"/>
        <v>17</v>
      </c>
      <c r="T78" s="530"/>
      <c r="U78" s="340">
        <v>20</v>
      </c>
      <c r="V78" s="170">
        <v>2239.6721311475417</v>
      </c>
      <c r="W78" s="341">
        <f t="shared" si="81"/>
        <v>111.98360655737709</v>
      </c>
      <c r="X78" s="340">
        <f t="shared" si="82"/>
        <v>16</v>
      </c>
      <c r="Y78" s="530"/>
      <c r="Z78" s="340">
        <v>20</v>
      </c>
      <c r="AA78" s="170">
        <v>2237.2881355932209</v>
      </c>
      <c r="AB78" s="341">
        <f t="shared" si="83"/>
        <v>111.86440677966104</v>
      </c>
      <c r="AC78" s="340">
        <f t="shared" si="84"/>
        <v>17</v>
      </c>
      <c r="AD78" s="530"/>
      <c r="AE78" s="340">
        <v>20</v>
      </c>
      <c r="AF78" s="170">
        <v>2254.090909090909</v>
      </c>
      <c r="AG78" s="341">
        <f t="shared" si="85"/>
        <v>112.70454545454545</v>
      </c>
      <c r="AH78" s="340">
        <f t="shared" si="86"/>
        <v>16</v>
      </c>
      <c r="AI78" s="530"/>
      <c r="AJ78" s="340">
        <v>20</v>
      </c>
      <c r="AK78" s="170">
        <v>2278.4615384615395</v>
      </c>
      <c r="AL78" s="341">
        <f t="shared" si="87"/>
        <v>113.92307692307698</v>
      </c>
      <c r="AM78" s="340">
        <f t="shared" si="88"/>
        <v>16</v>
      </c>
      <c r="AN78" s="530"/>
      <c r="AO78" s="340">
        <v>20</v>
      </c>
      <c r="AP78" s="170">
        <v>2248.0645161290313</v>
      </c>
      <c r="AQ78" s="341">
        <f t="shared" si="89"/>
        <v>112.40322580645156</v>
      </c>
      <c r="AR78" s="340">
        <f t="shared" si="90"/>
        <v>16</v>
      </c>
      <c r="AS78" s="530"/>
      <c r="AT78" s="340">
        <v>20</v>
      </c>
      <c r="AU78" s="170">
        <v>2245.4237288135582</v>
      </c>
      <c r="AV78" s="341">
        <f t="shared" si="91"/>
        <v>112.27118644067791</v>
      </c>
      <c r="AW78" s="340">
        <f t="shared" si="92"/>
        <v>16</v>
      </c>
      <c r="AX78" s="530"/>
    </row>
    <row r="79" spans="2:50" hidden="1" x14ac:dyDescent="0.2">
      <c r="B79" s="506"/>
      <c r="C79" s="274">
        <v>8</v>
      </c>
      <c r="D79" s="274" t="s">
        <v>439</v>
      </c>
      <c r="E79" s="274">
        <v>19</v>
      </c>
      <c r="F79" s="274">
        <v>2400</v>
      </c>
      <c r="G79" s="341">
        <f t="shared" si="75"/>
        <v>126.31578947368421</v>
      </c>
      <c r="H79" s="500"/>
      <c r="I79" s="172">
        <f t="shared" si="76"/>
        <v>19</v>
      </c>
      <c r="J79" s="172">
        <f t="shared" si="74"/>
        <v>2232.004549175906</v>
      </c>
      <c r="K79" s="272">
        <f t="shared" si="77"/>
        <v>117.47392364083716</v>
      </c>
      <c r="L79" s="525"/>
      <c r="M79" s="172">
        <f t="shared" si="78"/>
        <v>14</v>
      </c>
      <c r="N79" s="532"/>
      <c r="O79" s="532"/>
      <c r="P79" s="340">
        <v>19</v>
      </c>
      <c r="Q79" s="170">
        <v>2237.597645799895</v>
      </c>
      <c r="R79" s="341">
        <f t="shared" si="79"/>
        <v>117.76829714736289</v>
      </c>
      <c r="S79" s="340">
        <f t="shared" si="80"/>
        <v>13</v>
      </c>
      <c r="T79" s="530"/>
      <c r="U79" s="340">
        <v>19</v>
      </c>
      <c r="V79" s="170">
        <v>2225.5759748991468</v>
      </c>
      <c r="W79" s="341">
        <f t="shared" si="81"/>
        <v>117.13557762627089</v>
      </c>
      <c r="X79" s="340">
        <f t="shared" si="82"/>
        <v>14</v>
      </c>
      <c r="Y79" s="530"/>
      <c r="Z79" s="340">
        <v>19</v>
      </c>
      <c r="AA79" s="170">
        <v>2227.1520618556706</v>
      </c>
      <c r="AB79" s="341">
        <f t="shared" si="83"/>
        <v>117.21852957135108</v>
      </c>
      <c r="AC79" s="340">
        <f t="shared" si="84"/>
        <v>15</v>
      </c>
      <c r="AD79" s="530"/>
      <c r="AE79" s="340">
        <v>19</v>
      </c>
      <c r="AF79" s="170">
        <v>2229.8181818181815</v>
      </c>
      <c r="AG79" s="341">
        <f t="shared" si="85"/>
        <v>117.35885167464113</v>
      </c>
      <c r="AH79" s="340">
        <f t="shared" si="86"/>
        <v>14</v>
      </c>
      <c r="AI79" s="530"/>
      <c r="AJ79" s="340">
        <v>19</v>
      </c>
      <c r="AK79" s="170">
        <v>2227.7777777777783</v>
      </c>
      <c r="AL79" s="341">
        <f t="shared" si="87"/>
        <v>117.25146198830411</v>
      </c>
      <c r="AM79" s="340">
        <f t="shared" si="88"/>
        <v>14</v>
      </c>
      <c r="AN79" s="530"/>
      <c r="AO79" s="340">
        <v>19</v>
      </c>
      <c r="AP79" s="170">
        <v>2246.1295257521688</v>
      </c>
      <c r="AQ79" s="341">
        <f t="shared" si="89"/>
        <v>118.21734346064046</v>
      </c>
      <c r="AR79" s="340">
        <f t="shared" si="90"/>
        <v>13</v>
      </c>
      <c r="AS79" s="530"/>
      <c r="AT79" s="340">
        <v>19</v>
      </c>
      <c r="AU79" s="170">
        <v>2229.9806763285023</v>
      </c>
      <c r="AV79" s="341">
        <f t="shared" si="91"/>
        <v>117.3674040172896</v>
      </c>
      <c r="AW79" s="340">
        <f t="shared" si="92"/>
        <v>15</v>
      </c>
      <c r="AX79" s="530"/>
    </row>
    <row r="80" spans="2:50" hidden="1" x14ac:dyDescent="0.2">
      <c r="B80" s="506"/>
      <c r="C80" s="274">
        <v>9</v>
      </c>
      <c r="D80" s="274" t="s">
        <v>440</v>
      </c>
      <c r="E80" s="274">
        <v>18</v>
      </c>
      <c r="F80" s="274">
        <v>2400</v>
      </c>
      <c r="G80" s="341">
        <f t="shared" si="75"/>
        <v>133.33333333333334</v>
      </c>
      <c r="H80" s="500"/>
      <c r="I80" s="172">
        <f t="shared" si="76"/>
        <v>18</v>
      </c>
      <c r="J80" s="172">
        <f t="shared" si="74"/>
        <v>2236.6185803869544</v>
      </c>
      <c r="K80" s="272">
        <f t="shared" si="77"/>
        <v>124.25658779927521</v>
      </c>
      <c r="L80" s="525"/>
      <c r="M80" s="172">
        <f t="shared" si="78"/>
        <v>9</v>
      </c>
      <c r="N80" s="532"/>
      <c r="O80" s="532"/>
      <c r="P80" s="340">
        <v>18</v>
      </c>
      <c r="Q80" s="170">
        <v>2236.0465116279065</v>
      </c>
      <c r="R80" s="341">
        <f t="shared" si="79"/>
        <v>124.22480620155036</v>
      </c>
      <c r="S80" s="340">
        <f t="shared" si="80"/>
        <v>8</v>
      </c>
      <c r="T80" s="530"/>
      <c r="U80" s="340">
        <v>18</v>
      </c>
      <c r="V80" s="170">
        <v>2239.7647058823522</v>
      </c>
      <c r="W80" s="341">
        <f t="shared" si="81"/>
        <v>124.43137254901957</v>
      </c>
      <c r="X80" s="340">
        <f t="shared" si="82"/>
        <v>9</v>
      </c>
      <c r="Y80" s="530"/>
      <c r="Z80" s="340">
        <v>18</v>
      </c>
      <c r="AA80" s="170">
        <v>2225.8536585365846</v>
      </c>
      <c r="AB80" s="341">
        <f t="shared" si="83"/>
        <v>123.65853658536581</v>
      </c>
      <c r="AC80" s="340">
        <f t="shared" si="84"/>
        <v>9</v>
      </c>
      <c r="AD80" s="530"/>
      <c r="AE80" s="340">
        <v>18</v>
      </c>
      <c r="AF80" s="170">
        <v>2250</v>
      </c>
      <c r="AG80" s="341">
        <f t="shared" si="85"/>
        <v>125</v>
      </c>
      <c r="AH80" s="340">
        <f t="shared" si="86"/>
        <v>7</v>
      </c>
      <c r="AI80" s="530"/>
      <c r="AJ80" s="340">
        <v>18</v>
      </c>
      <c r="AK80" s="170">
        <v>2238.7499999999995</v>
      </c>
      <c r="AL80" s="341">
        <f t="shared" si="87"/>
        <v>124.37499999999997</v>
      </c>
      <c r="AM80" s="340">
        <f t="shared" si="88"/>
        <v>8</v>
      </c>
      <c r="AN80" s="530"/>
      <c r="AO80" s="340">
        <v>18</v>
      </c>
      <c r="AP80" s="170">
        <v>2237.5280898876404</v>
      </c>
      <c r="AQ80" s="341">
        <f t="shared" si="89"/>
        <v>124.30711610486891</v>
      </c>
      <c r="AR80" s="340">
        <f t="shared" si="90"/>
        <v>8</v>
      </c>
      <c r="AS80" s="530"/>
      <c r="AT80" s="340">
        <v>18</v>
      </c>
      <c r="AU80" s="170">
        <v>2228.3870967741941</v>
      </c>
      <c r="AV80" s="341">
        <f t="shared" si="91"/>
        <v>123.79928315412189</v>
      </c>
      <c r="AW80" s="340">
        <f t="shared" si="92"/>
        <v>9</v>
      </c>
      <c r="AX80" s="530"/>
    </row>
    <row r="81" spans="2:50" hidden="1" x14ac:dyDescent="0.2">
      <c r="B81" s="506"/>
      <c r="C81" s="274">
        <v>10</v>
      </c>
      <c r="D81" s="274" t="s">
        <v>441</v>
      </c>
      <c r="E81" s="274">
        <v>19</v>
      </c>
      <c r="F81" s="274">
        <v>2400</v>
      </c>
      <c r="G81" s="341">
        <f t="shared" si="75"/>
        <v>126.31578947368421</v>
      </c>
      <c r="H81" s="500"/>
      <c r="I81" s="172">
        <f t="shared" si="76"/>
        <v>19</v>
      </c>
      <c r="J81" s="172">
        <f t="shared" si="74"/>
        <v>2231.8661360953197</v>
      </c>
      <c r="K81" s="272">
        <f t="shared" si="77"/>
        <v>117.46663874185893</v>
      </c>
      <c r="L81" s="525"/>
      <c r="M81" s="172">
        <f t="shared" si="78"/>
        <v>15</v>
      </c>
      <c r="N81" s="532"/>
      <c r="O81" s="532"/>
      <c r="P81" s="340">
        <v>19</v>
      </c>
      <c r="Q81" s="170">
        <v>2222.9032258064508</v>
      </c>
      <c r="R81" s="341">
        <f t="shared" si="79"/>
        <v>116.99490662139215</v>
      </c>
      <c r="S81" s="340">
        <f t="shared" si="80"/>
        <v>15</v>
      </c>
      <c r="T81" s="530"/>
      <c r="U81" s="340">
        <v>19</v>
      </c>
      <c r="V81" s="170">
        <v>2231.4049586776864</v>
      </c>
      <c r="W81" s="341">
        <f t="shared" si="81"/>
        <v>117.44236624619403</v>
      </c>
      <c r="X81" s="340">
        <f t="shared" si="82"/>
        <v>13</v>
      </c>
      <c r="Y81" s="530"/>
      <c r="Z81" s="340">
        <v>19</v>
      </c>
      <c r="AA81" s="170">
        <v>2230.2985074626868</v>
      </c>
      <c r="AB81" s="341">
        <f t="shared" si="83"/>
        <v>117.38413197172035</v>
      </c>
      <c r="AC81" s="340">
        <f t="shared" si="84"/>
        <v>14</v>
      </c>
      <c r="AD81" s="530"/>
      <c r="AE81" s="340">
        <v>19</v>
      </c>
      <c r="AF81" s="170">
        <v>2233.953488372093</v>
      </c>
      <c r="AG81" s="341">
        <f t="shared" si="85"/>
        <v>117.57649938800489</v>
      </c>
      <c r="AH81" s="340">
        <f t="shared" si="86"/>
        <v>13</v>
      </c>
      <c r="AI81" s="530"/>
      <c r="AJ81" s="340">
        <v>19</v>
      </c>
      <c r="AK81" s="170">
        <v>2223.4883720930229</v>
      </c>
      <c r="AL81" s="341">
        <f t="shared" si="87"/>
        <v>117.02570379436963</v>
      </c>
      <c r="AM81" s="340">
        <f t="shared" si="88"/>
        <v>15</v>
      </c>
      <c r="AN81" s="530"/>
      <c r="AO81" s="340">
        <v>19</v>
      </c>
      <c r="AP81" s="170">
        <v>2237.1881606765337</v>
      </c>
      <c r="AQ81" s="341">
        <f t="shared" si="89"/>
        <v>117.74674529876494</v>
      </c>
      <c r="AR81" s="340">
        <f t="shared" si="90"/>
        <v>14</v>
      </c>
      <c r="AS81" s="530"/>
      <c r="AT81" s="340">
        <v>19</v>
      </c>
      <c r="AU81" s="170">
        <v>2243.8262395787633</v>
      </c>
      <c r="AV81" s="341">
        <f t="shared" si="91"/>
        <v>118.0961178725665</v>
      </c>
      <c r="AW81" s="340">
        <f t="shared" si="92"/>
        <v>12</v>
      </c>
      <c r="AX81" s="530"/>
    </row>
    <row r="82" spans="2:50" hidden="1" x14ac:dyDescent="0.2">
      <c r="B82" s="506"/>
      <c r="C82" s="274">
        <v>11</v>
      </c>
      <c r="D82" s="274" t="s">
        <v>442</v>
      </c>
      <c r="E82" s="274">
        <v>19</v>
      </c>
      <c r="F82" s="274">
        <v>2400</v>
      </c>
      <c r="G82" s="341">
        <f t="shared" si="75"/>
        <v>126.31578947368421</v>
      </c>
      <c r="H82" s="500"/>
      <c r="I82" s="172">
        <f t="shared" si="76"/>
        <v>19</v>
      </c>
      <c r="J82" s="172">
        <f t="shared" si="74"/>
        <v>2297.6927536231892</v>
      </c>
      <c r="K82" s="272">
        <f t="shared" si="77"/>
        <v>120.93119755911519</v>
      </c>
      <c r="L82" s="525"/>
      <c r="M82" s="172">
        <f t="shared" si="78"/>
        <v>11</v>
      </c>
      <c r="N82" s="532"/>
      <c r="O82" s="532"/>
      <c r="P82" s="340">
        <v>19</v>
      </c>
      <c r="Q82" s="170">
        <v>2289.6000000000008</v>
      </c>
      <c r="R82" s="341">
        <f t="shared" si="79"/>
        <v>120.50526315789477</v>
      </c>
      <c r="S82" s="340">
        <f t="shared" si="80"/>
        <v>11</v>
      </c>
      <c r="T82" s="530"/>
      <c r="U82" s="340">
        <v>19</v>
      </c>
      <c r="V82" s="170">
        <v>2313.6000000000004</v>
      </c>
      <c r="W82" s="341">
        <f t="shared" si="81"/>
        <v>121.7684210526316</v>
      </c>
      <c r="X82" s="340">
        <f t="shared" si="82"/>
        <v>11</v>
      </c>
      <c r="Y82" s="530"/>
      <c r="Z82" s="340">
        <v>19</v>
      </c>
      <c r="AA82" s="170">
        <v>2274.782608695652</v>
      </c>
      <c r="AB82" s="341">
        <f t="shared" si="83"/>
        <v>119.7254004576659</v>
      </c>
      <c r="AC82" s="340">
        <f t="shared" si="84"/>
        <v>11</v>
      </c>
      <c r="AD82" s="530"/>
      <c r="AE82" s="340">
        <v>19</v>
      </c>
      <c r="AF82" s="170">
        <v>2286.6666666666647</v>
      </c>
      <c r="AG82" s="341">
        <f t="shared" si="85"/>
        <v>120.35087719298235</v>
      </c>
      <c r="AH82" s="340">
        <f t="shared" si="86"/>
        <v>11</v>
      </c>
      <c r="AI82" s="530"/>
      <c r="AJ82" s="340">
        <v>19</v>
      </c>
      <c r="AK82" s="170">
        <v>2340.0000000000027</v>
      </c>
      <c r="AL82" s="341">
        <f t="shared" si="87"/>
        <v>123.15789473684225</v>
      </c>
      <c r="AM82" s="340">
        <f t="shared" si="88"/>
        <v>11</v>
      </c>
      <c r="AN82" s="530"/>
      <c r="AO82" s="340">
        <v>19</v>
      </c>
      <c r="AP82" s="170">
        <v>2280.0000000000014</v>
      </c>
      <c r="AQ82" s="341">
        <f t="shared" si="89"/>
        <v>120.00000000000007</v>
      </c>
      <c r="AR82" s="340">
        <f t="shared" si="90"/>
        <v>11</v>
      </c>
      <c r="AS82" s="530"/>
      <c r="AT82" s="340">
        <v>19</v>
      </c>
      <c r="AU82" s="170">
        <v>2299.2000000000003</v>
      </c>
      <c r="AV82" s="341">
        <f t="shared" si="91"/>
        <v>121.01052631578949</v>
      </c>
      <c r="AW82" s="340">
        <f t="shared" si="92"/>
        <v>11</v>
      </c>
      <c r="AX82" s="530"/>
    </row>
    <row r="83" spans="2:50" hidden="1" x14ac:dyDescent="0.2">
      <c r="B83" s="506"/>
      <c r="C83" s="274">
        <v>12</v>
      </c>
      <c r="D83" s="274" t="s">
        <v>443</v>
      </c>
      <c r="E83" s="274">
        <v>19</v>
      </c>
      <c r="F83" s="274">
        <v>2400</v>
      </c>
      <c r="G83" s="341">
        <f t="shared" si="75"/>
        <v>126.31578947368421</v>
      </c>
      <c r="H83" s="500"/>
      <c r="I83" s="172">
        <f t="shared" si="76"/>
        <v>19</v>
      </c>
      <c r="J83" s="172">
        <f t="shared" si="74"/>
        <v>2239.186499238162</v>
      </c>
      <c r="K83" s="272">
        <f t="shared" si="77"/>
        <v>117.85192101253483</v>
      </c>
      <c r="L83" s="525"/>
      <c r="M83" s="172">
        <f t="shared" si="78"/>
        <v>12</v>
      </c>
      <c r="N83" s="532"/>
      <c r="O83" s="532"/>
      <c r="P83" s="340">
        <v>19</v>
      </c>
      <c r="Q83" s="170">
        <v>2225.7831325301208</v>
      </c>
      <c r="R83" s="341">
        <f t="shared" si="79"/>
        <v>117.14648065948005</v>
      </c>
      <c r="S83" s="340">
        <f t="shared" si="80"/>
        <v>14</v>
      </c>
      <c r="T83" s="530"/>
      <c r="U83" s="340">
        <v>19</v>
      </c>
      <c r="V83" s="170">
        <v>2238</v>
      </c>
      <c r="W83" s="341">
        <f t="shared" si="81"/>
        <v>117.78947368421052</v>
      </c>
      <c r="X83" s="340">
        <f t="shared" si="82"/>
        <v>12</v>
      </c>
      <c r="Y83" s="530"/>
      <c r="Z83" s="340">
        <v>19</v>
      </c>
      <c r="AA83" s="170">
        <v>2244.6153846153848</v>
      </c>
      <c r="AB83" s="341">
        <f t="shared" si="83"/>
        <v>118.13765182186235</v>
      </c>
      <c r="AC83" s="340">
        <f t="shared" si="84"/>
        <v>12</v>
      </c>
      <c r="AD83" s="530"/>
      <c r="AE83" s="340">
        <v>19</v>
      </c>
      <c r="AF83" s="170">
        <v>2246.0377358490559</v>
      </c>
      <c r="AG83" s="341">
        <f t="shared" si="85"/>
        <v>118.2125124131082</v>
      </c>
      <c r="AH83" s="340">
        <f t="shared" si="86"/>
        <v>12</v>
      </c>
      <c r="AI83" s="530"/>
      <c r="AJ83" s="340">
        <v>19</v>
      </c>
      <c r="AK83" s="170">
        <v>2241.176470588236</v>
      </c>
      <c r="AL83" s="341">
        <f t="shared" si="87"/>
        <v>117.95665634674927</v>
      </c>
      <c r="AM83" s="340">
        <f t="shared" si="88"/>
        <v>12</v>
      </c>
      <c r="AN83" s="530"/>
      <c r="AO83" s="340">
        <v>19</v>
      </c>
      <c r="AP83" s="170">
        <v>2248.1927710843379</v>
      </c>
      <c r="AQ83" s="341">
        <f t="shared" si="89"/>
        <v>118.32593532022831</v>
      </c>
      <c r="AR83" s="340">
        <f t="shared" si="90"/>
        <v>12</v>
      </c>
      <c r="AS83" s="530"/>
      <c r="AT83" s="340">
        <v>19</v>
      </c>
      <c r="AU83" s="170">
        <v>2230.5</v>
      </c>
      <c r="AV83" s="341">
        <f t="shared" si="91"/>
        <v>117.39473684210526</v>
      </c>
      <c r="AW83" s="340">
        <f t="shared" si="92"/>
        <v>14</v>
      </c>
      <c r="AX83" s="530"/>
    </row>
    <row r="84" spans="2:50" hidden="1" x14ac:dyDescent="0.2">
      <c r="B84" s="506"/>
      <c r="C84" s="274">
        <v>13</v>
      </c>
      <c r="D84" s="274" t="s">
        <v>444</v>
      </c>
      <c r="E84" s="274">
        <v>15</v>
      </c>
      <c r="F84" s="274">
        <v>2400</v>
      </c>
      <c r="G84" s="341">
        <f t="shared" si="75"/>
        <v>160</v>
      </c>
      <c r="H84" s="500"/>
      <c r="I84" s="172">
        <f t="shared" si="76"/>
        <v>15</v>
      </c>
      <c r="J84" s="172">
        <f t="shared" si="74"/>
        <v>2229.2834092819462</v>
      </c>
      <c r="K84" s="272">
        <f t="shared" si="77"/>
        <v>148.61889395212978</v>
      </c>
      <c r="L84" s="525"/>
      <c r="M84" s="172">
        <f t="shared" si="78"/>
        <v>2</v>
      </c>
      <c r="N84" s="532"/>
      <c r="O84" s="532"/>
      <c r="P84" s="340">
        <v>15</v>
      </c>
      <c r="Q84" s="170">
        <v>2228.3084964922737</v>
      </c>
      <c r="R84" s="341">
        <f t="shared" si="79"/>
        <v>148.55389976615157</v>
      </c>
      <c r="S84" s="340">
        <f t="shared" si="80"/>
        <v>2</v>
      </c>
      <c r="T84" s="530"/>
      <c r="U84" s="340">
        <v>15</v>
      </c>
      <c r="V84" s="170">
        <v>2231.3345703682562</v>
      </c>
      <c r="W84" s="341">
        <f t="shared" si="81"/>
        <v>148.75563802455042</v>
      </c>
      <c r="X84" s="340">
        <f t="shared" si="82"/>
        <v>1</v>
      </c>
      <c r="Y84" s="530"/>
      <c r="Z84" s="340">
        <v>15</v>
      </c>
      <c r="AA84" s="170">
        <v>2233.0077041602462</v>
      </c>
      <c r="AB84" s="341">
        <f t="shared" si="83"/>
        <v>148.86718027734975</v>
      </c>
      <c r="AC84" s="340">
        <f t="shared" si="84"/>
        <v>2</v>
      </c>
      <c r="AD84" s="530"/>
      <c r="AE84" s="340">
        <v>15</v>
      </c>
      <c r="AF84" s="170">
        <v>2225.4285714285711</v>
      </c>
      <c r="AG84" s="341">
        <f t="shared" si="85"/>
        <v>148.36190476190475</v>
      </c>
      <c r="AH84" s="340">
        <f t="shared" si="86"/>
        <v>2</v>
      </c>
      <c r="AI84" s="530"/>
      <c r="AJ84" s="340">
        <v>15</v>
      </c>
      <c r="AK84" s="170">
        <v>2230.622009569378</v>
      </c>
      <c r="AL84" s="341">
        <f t="shared" si="87"/>
        <v>148.70813397129186</v>
      </c>
      <c r="AM84" s="340">
        <f t="shared" si="88"/>
        <v>2</v>
      </c>
      <c r="AN84" s="530"/>
      <c r="AO84" s="340">
        <v>15</v>
      </c>
      <c r="AP84" s="170">
        <v>2228.8945151672897</v>
      </c>
      <c r="AQ84" s="341">
        <f t="shared" si="89"/>
        <v>148.5929676778193</v>
      </c>
      <c r="AR84" s="340">
        <f t="shared" si="90"/>
        <v>2</v>
      </c>
      <c r="AS84" s="530"/>
      <c r="AT84" s="340">
        <v>15</v>
      </c>
      <c r="AU84" s="170">
        <v>2227.3879977876104</v>
      </c>
      <c r="AV84" s="341">
        <f t="shared" si="91"/>
        <v>148.4925331858407</v>
      </c>
      <c r="AW84" s="340">
        <f t="shared" si="92"/>
        <v>2</v>
      </c>
      <c r="AX84" s="530"/>
    </row>
    <row r="85" spans="2:50" hidden="1" x14ac:dyDescent="0.2">
      <c r="B85" s="506"/>
      <c r="C85" s="274">
        <v>14</v>
      </c>
      <c r="D85" s="274" t="s">
        <v>445</v>
      </c>
      <c r="E85" s="274">
        <v>15</v>
      </c>
      <c r="F85" s="274">
        <v>2400</v>
      </c>
      <c r="G85" s="341">
        <f t="shared" si="75"/>
        <v>160</v>
      </c>
      <c r="H85" s="500"/>
      <c r="I85" s="172">
        <f t="shared" si="76"/>
        <v>15</v>
      </c>
      <c r="J85" s="172">
        <f t="shared" si="74"/>
        <v>2236.6570978266868</v>
      </c>
      <c r="K85" s="272">
        <f t="shared" si="77"/>
        <v>149.11047318844575</v>
      </c>
      <c r="L85" s="525"/>
      <c r="M85" s="172">
        <f t="shared" si="78"/>
        <v>1</v>
      </c>
      <c r="N85" s="532"/>
      <c r="O85" s="532"/>
      <c r="P85" s="340">
        <v>15</v>
      </c>
      <c r="Q85" s="170">
        <v>2237.1428571428569</v>
      </c>
      <c r="R85" s="341">
        <f t="shared" si="79"/>
        <v>149.14285714285714</v>
      </c>
      <c r="S85" s="340">
        <f t="shared" si="80"/>
        <v>1</v>
      </c>
      <c r="T85" s="530"/>
      <c r="U85" s="340">
        <v>15</v>
      </c>
      <c r="V85" s="170">
        <v>2228.2568807339444</v>
      </c>
      <c r="W85" s="341">
        <f t="shared" si="81"/>
        <v>148.55045871559631</v>
      </c>
      <c r="X85" s="340">
        <f t="shared" si="82"/>
        <v>2</v>
      </c>
      <c r="Y85" s="530"/>
      <c r="Z85" s="340">
        <v>15</v>
      </c>
      <c r="AA85" s="170">
        <v>2234.1176470588243</v>
      </c>
      <c r="AB85" s="341">
        <f t="shared" si="83"/>
        <v>148.94117647058829</v>
      </c>
      <c r="AC85" s="340">
        <f t="shared" si="84"/>
        <v>1</v>
      </c>
      <c r="AD85" s="530"/>
      <c r="AE85" s="340">
        <v>15</v>
      </c>
      <c r="AF85" s="170">
        <v>2230.9090909090914</v>
      </c>
      <c r="AG85" s="341">
        <f t="shared" si="85"/>
        <v>148.72727272727278</v>
      </c>
      <c r="AH85" s="340">
        <f t="shared" si="86"/>
        <v>1</v>
      </c>
      <c r="AI85" s="530"/>
      <c r="AJ85" s="340">
        <v>15</v>
      </c>
      <c r="AK85" s="170">
        <v>2246.8421052631588</v>
      </c>
      <c r="AL85" s="341">
        <f t="shared" si="87"/>
        <v>149.78947368421058</v>
      </c>
      <c r="AM85" s="340">
        <f t="shared" si="88"/>
        <v>1</v>
      </c>
      <c r="AN85" s="530"/>
      <c r="AO85" s="340">
        <v>15</v>
      </c>
      <c r="AP85" s="170">
        <v>2240.8695652173915</v>
      </c>
      <c r="AQ85" s="341">
        <f t="shared" si="89"/>
        <v>149.39130434782609</v>
      </c>
      <c r="AR85" s="340">
        <f t="shared" si="90"/>
        <v>1</v>
      </c>
      <c r="AS85" s="530"/>
      <c r="AT85" s="340">
        <v>15</v>
      </c>
      <c r="AU85" s="170">
        <v>2238.461538461539</v>
      </c>
      <c r="AV85" s="341">
        <f t="shared" si="91"/>
        <v>149.23076923076925</v>
      </c>
      <c r="AW85" s="340">
        <f t="shared" si="92"/>
        <v>1</v>
      </c>
      <c r="AX85" s="530"/>
    </row>
    <row r="86" spans="2:50" hidden="1" x14ac:dyDescent="0.2">
      <c r="B86" s="506"/>
      <c r="C86" s="340">
        <v>15</v>
      </c>
      <c r="D86" s="340" t="s">
        <v>505</v>
      </c>
      <c r="E86" s="340">
        <v>19</v>
      </c>
      <c r="F86" s="340">
        <v>2400</v>
      </c>
      <c r="G86" s="341">
        <f t="shared" si="75"/>
        <v>126.31578947368421</v>
      </c>
      <c r="H86" s="500"/>
      <c r="I86" s="172">
        <f t="shared" ref="I86" si="93">AVERAGE(P86,U86,Z86,AE86,AJ86,AO86,AT86)</f>
        <v>19</v>
      </c>
      <c r="J86" s="172">
        <f t="shared" ref="J86" si="94">AVERAGE(Q86,V86,AA86,AF86,AK86,AP86,AU86)</f>
        <v>2234.2092843327291</v>
      </c>
      <c r="K86" s="342">
        <f t="shared" ref="K86" si="95">AVERAGE(R86,W86,AB86,AG86,AL86,AQ86,AV86)</f>
        <v>117.58996233330153</v>
      </c>
      <c r="L86" s="525"/>
      <c r="M86" s="172">
        <f t="shared" si="78"/>
        <v>13</v>
      </c>
      <c r="N86" s="532"/>
      <c r="O86" s="532"/>
      <c r="P86" s="340">
        <v>19</v>
      </c>
      <c r="Q86" s="170">
        <v>2239.6261682242989</v>
      </c>
      <c r="R86" s="341">
        <f t="shared" si="79"/>
        <v>117.87506148548941</v>
      </c>
      <c r="S86" s="340">
        <f t="shared" si="80"/>
        <v>12</v>
      </c>
      <c r="T86" s="530"/>
      <c r="U86" s="340">
        <v>19</v>
      </c>
      <c r="V86" s="170">
        <v>2224.6601941747585</v>
      </c>
      <c r="W86" s="341">
        <f t="shared" si="81"/>
        <v>117.08737864077676</v>
      </c>
      <c r="X86" s="340">
        <f t="shared" si="82"/>
        <v>15</v>
      </c>
      <c r="Y86" s="530"/>
      <c r="Z86" s="340">
        <v>19</v>
      </c>
      <c r="AA86" s="170">
        <v>2243.6363636363644</v>
      </c>
      <c r="AB86" s="341">
        <f t="shared" si="83"/>
        <v>118.08612440191392</v>
      </c>
      <c r="AC86" s="340">
        <f t="shared" si="84"/>
        <v>13</v>
      </c>
      <c r="AD86" s="530"/>
      <c r="AE86" s="340">
        <v>19</v>
      </c>
      <c r="AF86" s="170">
        <v>2227.7922077922062</v>
      </c>
      <c r="AG86" s="341">
        <f t="shared" si="85"/>
        <v>117.2522214627477</v>
      </c>
      <c r="AH86" s="340">
        <f t="shared" si="86"/>
        <v>15</v>
      </c>
      <c r="AI86" s="530"/>
      <c r="AJ86" s="340">
        <v>19</v>
      </c>
      <c r="AK86" s="170">
        <v>2234.8051948051952</v>
      </c>
      <c r="AL86" s="341">
        <f t="shared" si="87"/>
        <v>117.6213260423787</v>
      </c>
      <c r="AM86" s="340">
        <f t="shared" si="88"/>
        <v>13</v>
      </c>
      <c r="AN86" s="530"/>
      <c r="AO86" s="340">
        <v>19</v>
      </c>
      <c r="AP86" s="170">
        <v>2226.2264150943392</v>
      </c>
      <c r="AQ86" s="341">
        <f t="shared" si="89"/>
        <v>117.1698113207547</v>
      </c>
      <c r="AR86" s="340">
        <f t="shared" si="90"/>
        <v>15</v>
      </c>
      <c r="AS86" s="530"/>
      <c r="AT86" s="340">
        <v>19</v>
      </c>
      <c r="AU86" s="170">
        <v>2242.7184466019412</v>
      </c>
      <c r="AV86" s="341">
        <f t="shared" si="91"/>
        <v>118.03781297904953</v>
      </c>
      <c r="AW86" s="340">
        <f t="shared" si="92"/>
        <v>13</v>
      </c>
      <c r="AX86" s="530"/>
    </row>
    <row r="87" spans="2:50" hidden="1" x14ac:dyDescent="0.2">
      <c r="B87" s="506"/>
      <c r="C87" s="274">
        <v>16</v>
      </c>
      <c r="D87" s="274" t="s">
        <v>540</v>
      </c>
      <c r="E87" s="274">
        <v>17</v>
      </c>
      <c r="F87" s="274">
        <v>2400</v>
      </c>
      <c r="G87" s="341">
        <f t="shared" si="75"/>
        <v>141.1764705882353</v>
      </c>
      <c r="H87" s="500"/>
      <c r="I87" s="172">
        <f t="shared" si="76"/>
        <v>17</v>
      </c>
      <c r="J87" s="172">
        <f t="shared" si="74"/>
        <v>2230.8821286593352</v>
      </c>
      <c r="K87" s="272">
        <f t="shared" si="77"/>
        <v>131.22836050937266</v>
      </c>
      <c r="L87" s="525"/>
      <c r="M87" s="172">
        <f t="shared" si="78"/>
        <v>6</v>
      </c>
      <c r="N87" s="532"/>
      <c r="O87" s="532"/>
      <c r="P87" s="340">
        <v>17</v>
      </c>
      <c r="Q87" s="170">
        <v>2226.1417322834641</v>
      </c>
      <c r="R87" s="341">
        <f t="shared" si="79"/>
        <v>130.94951366373317</v>
      </c>
      <c r="S87" s="340">
        <f t="shared" si="80"/>
        <v>6</v>
      </c>
      <c r="T87" s="530"/>
      <c r="U87" s="340">
        <v>17</v>
      </c>
      <c r="V87" s="170">
        <v>2229.3749999999995</v>
      </c>
      <c r="W87" s="341">
        <f t="shared" si="81"/>
        <v>131.13970588235293</v>
      </c>
      <c r="X87" s="340">
        <f t="shared" si="82"/>
        <v>5</v>
      </c>
      <c r="Y87" s="530"/>
      <c r="Z87" s="340">
        <v>17</v>
      </c>
      <c r="AA87" s="170">
        <v>2220.0000000000005</v>
      </c>
      <c r="AB87" s="341">
        <f t="shared" si="83"/>
        <v>130.58823529411768</v>
      </c>
      <c r="AC87" s="340">
        <f t="shared" si="84"/>
        <v>6</v>
      </c>
      <c r="AD87" s="530"/>
      <c r="AE87" s="340">
        <v>17</v>
      </c>
      <c r="AF87" s="170">
        <v>2225.5102040816332</v>
      </c>
      <c r="AG87" s="341">
        <f t="shared" si="85"/>
        <v>130.91236494597842</v>
      </c>
      <c r="AH87" s="340">
        <f t="shared" si="86"/>
        <v>6</v>
      </c>
      <c r="AI87" s="530"/>
      <c r="AJ87" s="340">
        <v>17</v>
      </c>
      <c r="AK87" s="170">
        <v>2235.7894736842109</v>
      </c>
      <c r="AL87" s="341">
        <f t="shared" si="87"/>
        <v>131.51702786377712</v>
      </c>
      <c r="AM87" s="340">
        <f t="shared" si="88"/>
        <v>5</v>
      </c>
      <c r="AN87" s="530"/>
      <c r="AO87" s="340">
        <v>17</v>
      </c>
      <c r="AP87" s="170">
        <v>2242.0000000000009</v>
      </c>
      <c r="AQ87" s="341">
        <f t="shared" si="89"/>
        <v>131.88235294117652</v>
      </c>
      <c r="AR87" s="340">
        <f t="shared" si="90"/>
        <v>5</v>
      </c>
      <c r="AS87" s="530"/>
      <c r="AT87" s="340">
        <v>17</v>
      </c>
      <c r="AU87" s="170">
        <v>2237.3584905660391</v>
      </c>
      <c r="AV87" s="341">
        <f t="shared" si="91"/>
        <v>131.60932297447289</v>
      </c>
      <c r="AW87" s="340">
        <f t="shared" si="92"/>
        <v>6</v>
      </c>
      <c r="AX87" s="530"/>
    </row>
    <row r="88" spans="2:50" hidden="1" x14ac:dyDescent="0.2">
      <c r="B88" s="506"/>
      <c r="C88" s="274">
        <v>17</v>
      </c>
      <c r="D88" s="274" t="s">
        <v>635</v>
      </c>
      <c r="E88" s="274">
        <v>17</v>
      </c>
      <c r="F88" s="274">
        <v>2400</v>
      </c>
      <c r="G88" s="341">
        <f t="shared" si="75"/>
        <v>141.1764705882353</v>
      </c>
      <c r="H88" s="500"/>
      <c r="I88" s="172">
        <f t="shared" si="76"/>
        <v>17</v>
      </c>
      <c r="J88" s="172">
        <f t="shared" si="74"/>
        <v>2230.9455072429469</v>
      </c>
      <c r="K88" s="272">
        <f t="shared" si="77"/>
        <v>131.23208866134979</v>
      </c>
      <c r="L88" s="525"/>
      <c r="M88" s="172">
        <f t="shared" si="78"/>
        <v>5</v>
      </c>
      <c r="N88" s="515"/>
      <c r="O88" s="515"/>
      <c r="P88" s="340">
        <v>17</v>
      </c>
      <c r="Q88" s="170">
        <v>2228.0341880341889</v>
      </c>
      <c r="R88" s="341">
        <f t="shared" si="79"/>
        <v>131.0608345902464</v>
      </c>
      <c r="S88" s="340">
        <f t="shared" si="80"/>
        <v>5</v>
      </c>
      <c r="T88" s="531"/>
      <c r="U88" s="340">
        <v>17</v>
      </c>
      <c r="V88" s="170">
        <v>2225.4532163742679</v>
      </c>
      <c r="W88" s="341">
        <f t="shared" si="81"/>
        <v>130.9090127278981</v>
      </c>
      <c r="X88" s="340">
        <f t="shared" si="82"/>
        <v>6</v>
      </c>
      <c r="Y88" s="531"/>
      <c r="Z88" s="340">
        <v>17</v>
      </c>
      <c r="AA88" s="170">
        <v>2224.2929292929311</v>
      </c>
      <c r="AB88" s="341">
        <f t="shared" si="83"/>
        <v>130.840760546643</v>
      </c>
      <c r="AC88" s="340">
        <f t="shared" si="84"/>
        <v>5</v>
      </c>
      <c r="AD88" s="531"/>
      <c r="AE88" s="340">
        <v>17</v>
      </c>
      <c r="AF88" s="170">
        <v>2229.0000000000005</v>
      </c>
      <c r="AG88" s="341">
        <f t="shared" si="85"/>
        <v>131.11764705882356</v>
      </c>
      <c r="AH88" s="340">
        <f t="shared" si="86"/>
        <v>5</v>
      </c>
      <c r="AI88" s="531"/>
      <c r="AJ88" s="340">
        <v>17</v>
      </c>
      <c r="AK88" s="170">
        <v>2232.1472392638038</v>
      </c>
      <c r="AL88" s="341">
        <f t="shared" si="87"/>
        <v>131.30277878022375</v>
      </c>
      <c r="AM88" s="340">
        <f t="shared" si="88"/>
        <v>6</v>
      </c>
      <c r="AN88" s="531"/>
      <c r="AO88" s="340">
        <v>17</v>
      </c>
      <c r="AP88" s="170">
        <v>2239.5585900285814</v>
      </c>
      <c r="AQ88" s="341">
        <f t="shared" si="89"/>
        <v>131.73874058991655</v>
      </c>
      <c r="AR88" s="340">
        <f t="shared" si="90"/>
        <v>6</v>
      </c>
      <c r="AS88" s="531"/>
      <c r="AT88" s="340">
        <v>17</v>
      </c>
      <c r="AU88" s="170">
        <v>2238.1323877068526</v>
      </c>
      <c r="AV88" s="341">
        <f t="shared" si="91"/>
        <v>131.65484633569721</v>
      </c>
      <c r="AW88" s="340">
        <f t="shared" si="92"/>
        <v>5</v>
      </c>
      <c r="AX88" s="531"/>
    </row>
    <row r="89" spans="2:50" ht="15.75" hidden="1" x14ac:dyDescent="0.2">
      <c r="B89" s="510" t="s">
        <v>169</v>
      </c>
      <c r="C89" s="511"/>
      <c r="D89" s="511"/>
      <c r="E89" s="511"/>
      <c r="F89" s="511"/>
      <c r="G89" s="511"/>
      <c r="H89" s="512"/>
      <c r="I89" s="207"/>
      <c r="J89" s="207"/>
      <c r="K89" s="207"/>
      <c r="L89" s="207"/>
      <c r="M89" s="207"/>
      <c r="N89" s="501" t="s">
        <v>161</v>
      </c>
      <c r="O89" s="514" t="s">
        <v>106</v>
      </c>
      <c r="P89" s="516">
        <v>45895</v>
      </c>
      <c r="Q89" s="506"/>
      <c r="R89" s="506"/>
      <c r="S89" s="506"/>
      <c r="T89" s="506"/>
      <c r="U89" s="516">
        <v>45896</v>
      </c>
      <c r="V89" s="506"/>
      <c r="W89" s="506"/>
      <c r="X89" s="506"/>
      <c r="Y89" s="506"/>
      <c r="Z89" s="516">
        <v>45897</v>
      </c>
      <c r="AA89" s="506"/>
      <c r="AB89" s="506"/>
      <c r="AC89" s="506"/>
      <c r="AD89" s="506"/>
      <c r="AE89" s="516">
        <v>45898</v>
      </c>
      <c r="AF89" s="506"/>
      <c r="AG89" s="506"/>
      <c r="AH89" s="506"/>
      <c r="AI89" s="506"/>
      <c r="AJ89" s="516">
        <v>45899</v>
      </c>
      <c r="AK89" s="506"/>
      <c r="AL89" s="506"/>
      <c r="AM89" s="506"/>
      <c r="AN89" s="506"/>
      <c r="AO89" s="516">
        <v>45900</v>
      </c>
      <c r="AP89" s="506"/>
      <c r="AQ89" s="506"/>
      <c r="AR89" s="506"/>
      <c r="AS89" s="506"/>
      <c r="AT89" s="516">
        <v>45901</v>
      </c>
      <c r="AU89" s="506"/>
      <c r="AV89" s="506"/>
      <c r="AW89" s="506"/>
      <c r="AX89" s="506"/>
    </row>
    <row r="90" spans="2:50" ht="15.75" hidden="1" x14ac:dyDescent="0.2">
      <c r="B90" s="513"/>
      <c r="C90" s="513"/>
      <c r="D90" s="513"/>
      <c r="E90" s="513"/>
      <c r="F90" s="513"/>
      <c r="G90" s="513"/>
      <c r="H90" s="513"/>
      <c r="I90" s="207"/>
      <c r="J90" s="207"/>
      <c r="K90" s="207"/>
      <c r="L90" s="207"/>
      <c r="M90" s="207"/>
      <c r="N90" s="501"/>
      <c r="O90" s="515"/>
      <c r="P90" s="516" t="s">
        <v>120</v>
      </c>
      <c r="Q90" s="506"/>
      <c r="R90" s="506"/>
      <c r="S90" s="506"/>
      <c r="T90" s="506"/>
      <c r="U90" s="516" t="s">
        <v>114</v>
      </c>
      <c r="V90" s="506"/>
      <c r="W90" s="506"/>
      <c r="X90" s="506"/>
      <c r="Y90" s="506"/>
      <c r="Z90" s="516" t="s">
        <v>115</v>
      </c>
      <c r="AA90" s="506"/>
      <c r="AB90" s="506"/>
      <c r="AC90" s="506"/>
      <c r="AD90" s="506"/>
      <c r="AE90" s="516" t="s">
        <v>116</v>
      </c>
      <c r="AF90" s="506"/>
      <c r="AG90" s="506"/>
      <c r="AH90" s="506"/>
      <c r="AI90" s="506"/>
      <c r="AJ90" s="516" t="s">
        <v>117</v>
      </c>
      <c r="AK90" s="506"/>
      <c r="AL90" s="506"/>
      <c r="AM90" s="506"/>
      <c r="AN90" s="506"/>
      <c r="AO90" s="516" t="s">
        <v>118</v>
      </c>
      <c r="AP90" s="506"/>
      <c r="AQ90" s="506"/>
      <c r="AR90" s="506"/>
      <c r="AS90" s="506"/>
      <c r="AT90" s="516" t="s">
        <v>119</v>
      </c>
      <c r="AU90" s="506"/>
      <c r="AV90" s="506"/>
      <c r="AW90" s="506"/>
      <c r="AX90" s="506"/>
    </row>
    <row r="91" spans="2:50" hidden="1" x14ac:dyDescent="0.2">
      <c r="B91" s="501" t="s">
        <v>157</v>
      </c>
      <c r="C91" s="501" t="s">
        <v>149</v>
      </c>
      <c r="D91" s="501"/>
      <c r="E91" s="501" t="s">
        <v>151</v>
      </c>
      <c r="F91" s="501"/>
      <c r="G91" s="501"/>
      <c r="H91" s="502" t="s">
        <v>158</v>
      </c>
      <c r="I91" s="505" t="s">
        <v>227</v>
      </c>
      <c r="J91" s="505"/>
      <c r="K91" s="505"/>
      <c r="L91" s="505" t="s">
        <v>158</v>
      </c>
      <c r="M91" s="505" t="s">
        <v>170</v>
      </c>
      <c r="N91" s="514"/>
      <c r="O91" s="514" t="s">
        <v>160</v>
      </c>
      <c r="P91" s="497" t="s">
        <v>154</v>
      </c>
      <c r="Q91" s="498"/>
      <c r="R91" s="498"/>
      <c r="S91" s="499"/>
      <c r="T91" s="501" t="s">
        <v>158</v>
      </c>
      <c r="U91" s="497" t="s">
        <v>154</v>
      </c>
      <c r="V91" s="498"/>
      <c r="W91" s="498"/>
      <c r="X91" s="499"/>
      <c r="Y91" s="501" t="s">
        <v>158</v>
      </c>
      <c r="Z91" s="497" t="s">
        <v>154</v>
      </c>
      <c r="AA91" s="498"/>
      <c r="AB91" s="498"/>
      <c r="AC91" s="499"/>
      <c r="AD91" s="501" t="s">
        <v>158</v>
      </c>
      <c r="AE91" s="497" t="s">
        <v>154</v>
      </c>
      <c r="AF91" s="498"/>
      <c r="AG91" s="498"/>
      <c r="AH91" s="499"/>
      <c r="AI91" s="501" t="s">
        <v>158</v>
      </c>
      <c r="AJ91" s="497" t="s">
        <v>154</v>
      </c>
      <c r="AK91" s="498"/>
      <c r="AL91" s="498"/>
      <c r="AM91" s="499"/>
      <c r="AN91" s="501" t="s">
        <v>158</v>
      </c>
      <c r="AO91" s="497" t="s">
        <v>154</v>
      </c>
      <c r="AP91" s="498"/>
      <c r="AQ91" s="498"/>
      <c r="AR91" s="499"/>
      <c r="AS91" s="501" t="s">
        <v>158</v>
      </c>
      <c r="AT91" s="497" t="s">
        <v>154</v>
      </c>
      <c r="AU91" s="498"/>
      <c r="AV91" s="498"/>
      <c r="AW91" s="499"/>
      <c r="AX91" s="501" t="s">
        <v>158</v>
      </c>
    </row>
    <row r="92" spans="2:50" hidden="1" x14ac:dyDescent="0.2">
      <c r="B92" s="501"/>
      <c r="C92" s="501"/>
      <c r="D92" s="501"/>
      <c r="E92" s="501" t="s">
        <v>150</v>
      </c>
      <c r="F92" s="501"/>
      <c r="G92" s="501"/>
      <c r="H92" s="503"/>
      <c r="I92" s="505" t="s">
        <v>150</v>
      </c>
      <c r="J92" s="505"/>
      <c r="K92" s="505"/>
      <c r="L92" s="505"/>
      <c r="M92" s="505"/>
      <c r="N92" s="532"/>
      <c r="O92" s="532"/>
      <c r="P92" s="497" t="s">
        <v>155</v>
      </c>
      <c r="Q92" s="498"/>
      <c r="R92" s="498"/>
      <c r="S92" s="499"/>
      <c r="T92" s="501"/>
      <c r="U92" s="497" t="s">
        <v>155</v>
      </c>
      <c r="V92" s="498"/>
      <c r="W92" s="498"/>
      <c r="X92" s="499"/>
      <c r="Y92" s="501"/>
      <c r="Z92" s="497" t="s">
        <v>155</v>
      </c>
      <c r="AA92" s="498"/>
      <c r="AB92" s="498"/>
      <c r="AC92" s="499"/>
      <c r="AD92" s="501"/>
      <c r="AE92" s="497" t="s">
        <v>155</v>
      </c>
      <c r="AF92" s="498"/>
      <c r="AG92" s="498"/>
      <c r="AH92" s="499"/>
      <c r="AI92" s="501"/>
      <c r="AJ92" s="497" t="s">
        <v>155</v>
      </c>
      <c r="AK92" s="498"/>
      <c r="AL92" s="498"/>
      <c r="AM92" s="499"/>
      <c r="AN92" s="501"/>
      <c r="AO92" s="497" t="s">
        <v>155</v>
      </c>
      <c r="AP92" s="498"/>
      <c r="AQ92" s="498"/>
      <c r="AR92" s="499"/>
      <c r="AS92" s="501"/>
      <c r="AT92" s="497" t="s">
        <v>155</v>
      </c>
      <c r="AU92" s="498"/>
      <c r="AV92" s="498"/>
      <c r="AW92" s="499"/>
      <c r="AX92" s="501"/>
    </row>
    <row r="93" spans="2:50" hidden="1" x14ac:dyDescent="0.2">
      <c r="B93" s="501"/>
      <c r="C93" s="501"/>
      <c r="D93" s="501"/>
      <c r="E93" s="275" t="s">
        <v>152</v>
      </c>
      <c r="F93" s="275" t="s">
        <v>153</v>
      </c>
      <c r="G93" s="275" t="s">
        <v>156</v>
      </c>
      <c r="H93" s="504"/>
      <c r="I93" s="273" t="s">
        <v>152</v>
      </c>
      <c r="J93" s="273" t="s">
        <v>153</v>
      </c>
      <c r="K93" s="273" t="s">
        <v>156</v>
      </c>
      <c r="L93" s="505"/>
      <c r="M93" s="505"/>
      <c r="N93" s="532"/>
      <c r="O93" s="532"/>
      <c r="P93" s="275" t="s">
        <v>152</v>
      </c>
      <c r="Q93" s="275" t="s">
        <v>153</v>
      </c>
      <c r="R93" s="275" t="s">
        <v>156</v>
      </c>
      <c r="S93" s="275" t="s">
        <v>170</v>
      </c>
      <c r="T93" s="501"/>
      <c r="U93" s="275" t="s">
        <v>152</v>
      </c>
      <c r="V93" s="275" t="s">
        <v>153</v>
      </c>
      <c r="W93" s="275" t="s">
        <v>156</v>
      </c>
      <c r="X93" s="275" t="s">
        <v>170</v>
      </c>
      <c r="Y93" s="501"/>
      <c r="Z93" s="275" t="s">
        <v>152</v>
      </c>
      <c r="AA93" s="275" t="s">
        <v>153</v>
      </c>
      <c r="AB93" s="275" t="s">
        <v>156</v>
      </c>
      <c r="AC93" s="275" t="s">
        <v>170</v>
      </c>
      <c r="AD93" s="501"/>
      <c r="AE93" s="275" t="s">
        <v>152</v>
      </c>
      <c r="AF93" s="275" t="s">
        <v>153</v>
      </c>
      <c r="AG93" s="275" t="s">
        <v>156</v>
      </c>
      <c r="AH93" s="275" t="s">
        <v>170</v>
      </c>
      <c r="AI93" s="501"/>
      <c r="AJ93" s="275" t="s">
        <v>152</v>
      </c>
      <c r="AK93" s="275" t="s">
        <v>153</v>
      </c>
      <c r="AL93" s="275" t="s">
        <v>156</v>
      </c>
      <c r="AM93" s="275" t="s">
        <v>170</v>
      </c>
      <c r="AN93" s="501"/>
      <c r="AO93" s="275" t="s">
        <v>152</v>
      </c>
      <c r="AP93" s="275" t="s">
        <v>153</v>
      </c>
      <c r="AQ93" s="275" t="s">
        <v>156</v>
      </c>
      <c r="AR93" s="275" t="s">
        <v>170</v>
      </c>
      <c r="AS93" s="501"/>
      <c r="AT93" s="275" t="s">
        <v>152</v>
      </c>
      <c r="AU93" s="275" t="s">
        <v>153</v>
      </c>
      <c r="AV93" s="275" t="s">
        <v>156</v>
      </c>
      <c r="AW93" s="275" t="s">
        <v>170</v>
      </c>
      <c r="AX93" s="501"/>
    </row>
    <row r="94" spans="2:50" hidden="1" x14ac:dyDescent="0.2">
      <c r="B94" s="506" t="s">
        <v>236</v>
      </c>
      <c r="C94" s="274">
        <v>1</v>
      </c>
      <c r="D94" s="274" t="s">
        <v>431</v>
      </c>
      <c r="E94" s="274">
        <v>20</v>
      </c>
      <c r="F94" s="274">
        <v>2400</v>
      </c>
      <c r="G94" s="366">
        <f>F94/E94</f>
        <v>120</v>
      </c>
      <c r="H94" s="506">
        <f>AVERAGE(G94:G110)</f>
        <v>136.3093395252838</v>
      </c>
      <c r="I94" s="172">
        <f t="shared" ref="I94" si="96">IFERROR(AVERAGE(P94,U94,Z94,AE94,AJ94,AO94,AT94),"")</f>
        <v>20</v>
      </c>
      <c r="J94" s="172">
        <f t="shared" ref="J94" si="97">IFERROR(AVERAGE(Q94,V94,AA94,AF94,AK94,AP94,AU94),"")</f>
        <v>2246.421445501277</v>
      </c>
      <c r="K94" s="361">
        <f t="shared" ref="K94" si="98">IFERROR(AVERAGE(R94,W94,AB94,AG94,AL94,AQ94,AV94),"")</f>
        <v>112.32107227506387</v>
      </c>
      <c r="L94" s="507">
        <f>IFERROR(AVERAGE(K94:K110),"-")</f>
        <v>127.89555630453853</v>
      </c>
      <c r="M94" s="172">
        <f>IFERROR(RANK(K94, K$94:K$110),"")</f>
        <v>16</v>
      </c>
      <c r="N94" s="532"/>
      <c r="O94" s="532"/>
      <c r="P94" s="359">
        <v>20</v>
      </c>
      <c r="Q94" s="170">
        <v>2251.6666666666661</v>
      </c>
      <c r="R94" s="360">
        <f>IFERROR(Q94/P94,"")</f>
        <v>112.5833333333333</v>
      </c>
      <c r="S94" s="359">
        <f>IFERROR(RANK(R94, R$94:R$110),"")</f>
        <v>15</v>
      </c>
      <c r="T94" s="529">
        <f>AVERAGE(R94:R110)</f>
        <v>127.42753788818202</v>
      </c>
      <c r="U94" s="359">
        <v>20</v>
      </c>
      <c r="V94" s="170">
        <v>2253.7142857142849</v>
      </c>
      <c r="W94" s="360">
        <f>IFERROR(V94/U94,"")</f>
        <v>112.68571428571424</v>
      </c>
      <c r="X94" s="359">
        <f>IFERROR(RANK(W94, W$94:W$110),"")</f>
        <v>16</v>
      </c>
      <c r="Y94" s="529">
        <f>AVERAGE(W94:W110)</f>
        <v>127.98998783803901</v>
      </c>
      <c r="Z94" s="359">
        <v>20</v>
      </c>
      <c r="AA94" s="170">
        <v>2239.6153846153838</v>
      </c>
      <c r="AB94" s="360">
        <f>IFERROR(AA94/Z94,"")</f>
        <v>111.9807692307692</v>
      </c>
      <c r="AC94" s="359">
        <f>IFERROR(RANK(AB94, AB$94:AB$110),"")</f>
        <v>16</v>
      </c>
      <c r="AD94" s="529">
        <f>AVERAGE(AB94:AB110)</f>
        <v>128.07560022080924</v>
      </c>
      <c r="AE94" s="359">
        <v>20</v>
      </c>
      <c r="AF94" s="170">
        <v>2241.8823529411761</v>
      </c>
      <c r="AG94" s="360">
        <f>IFERROR(AF94/AE94,"")</f>
        <v>112.09411764705881</v>
      </c>
      <c r="AH94" s="359">
        <f>IFERROR(RANK(AG94, AG$94:AG$110),"")</f>
        <v>16</v>
      </c>
      <c r="AI94" s="529">
        <f>AVERAGE(AG94:AG110)</f>
        <v>127.83383671140476</v>
      </c>
      <c r="AJ94" s="359">
        <v>20</v>
      </c>
      <c r="AK94" s="170">
        <v>2248.5714285714289</v>
      </c>
      <c r="AL94" s="360">
        <f>IFERROR(AK94/AJ94,"")</f>
        <v>112.42857142857144</v>
      </c>
      <c r="AM94" s="359">
        <f>IFERROR(RANK(AL94, AL$94:AL$110),"")</f>
        <v>16</v>
      </c>
      <c r="AN94" s="529">
        <f>AVERAGE(AL94:AL110)</f>
        <v>128.00298645663031</v>
      </c>
      <c r="AO94" s="359">
        <v>20</v>
      </c>
      <c r="AP94" s="170">
        <v>2233.5000000000005</v>
      </c>
      <c r="AQ94" s="360">
        <f>IFERROR(AP94/AO94,"")</f>
        <v>111.67500000000003</v>
      </c>
      <c r="AR94" s="359">
        <f>IFERROR(RANK(AQ94, AQ$94:AQ$110),"")</f>
        <v>16</v>
      </c>
      <c r="AS94" s="529">
        <f>AVERAGE(AQ94:AQ110)</f>
        <v>127.6731996343309</v>
      </c>
      <c r="AT94" s="359">
        <v>20</v>
      </c>
      <c r="AU94" s="170">
        <v>2256.0000000000005</v>
      </c>
      <c r="AV94" s="360">
        <f>IFERROR(AU94/AT94,"")</f>
        <v>112.80000000000003</v>
      </c>
      <c r="AW94" s="359">
        <f>IFERROR(RANK(AV94, AV$94:AV$110),"")</f>
        <v>14</v>
      </c>
      <c r="AX94" s="529">
        <f>AVERAGE(AV94:AV110)</f>
        <v>128.80058047860695</v>
      </c>
    </row>
    <row r="95" spans="2:50" hidden="1" x14ac:dyDescent="0.2">
      <c r="B95" s="506"/>
      <c r="C95" s="359">
        <v>2</v>
      </c>
      <c r="D95" s="274" t="s">
        <v>432</v>
      </c>
      <c r="E95" s="274">
        <v>18</v>
      </c>
      <c r="F95" s="274">
        <v>2400</v>
      </c>
      <c r="G95" s="366">
        <f t="shared" ref="G95:G109" si="99">F95/E95</f>
        <v>133.33333333333334</v>
      </c>
      <c r="H95" s="506"/>
      <c r="I95" s="172">
        <f t="shared" ref="I95:I110" si="100">IFERROR(AVERAGE(P95,U95,Z95,AE95,AJ95,AO95,AT95),"")</f>
        <v>18</v>
      </c>
      <c r="J95" s="172">
        <f t="shared" ref="J95:J110" si="101">IFERROR(AVERAGE(Q95,V95,AA95,AF95,AK95,AP95,AU95),"")</f>
        <v>2249.063825116677</v>
      </c>
      <c r="K95" s="361">
        <f t="shared" ref="K95:K110" si="102">IFERROR(AVERAGE(R95,W95,AB95,AG95,AL95,AQ95,AV95),"")</f>
        <v>124.94799028425983</v>
      </c>
      <c r="L95" s="508"/>
      <c r="M95" s="172">
        <f t="shared" ref="M95:M110" si="103">IFERROR(RANK(K95, K$94:K$110),"")</f>
        <v>8</v>
      </c>
      <c r="N95" s="532"/>
      <c r="O95" s="532"/>
      <c r="P95" s="359">
        <v>18</v>
      </c>
      <c r="Q95" s="170">
        <v>2237.4358974358979</v>
      </c>
      <c r="R95" s="360">
        <f t="shared" ref="R95:R110" si="104">IFERROR(Q95/P95,"")</f>
        <v>124.30199430199433</v>
      </c>
      <c r="S95" s="359">
        <f t="shared" ref="S95:S110" si="105">IFERROR(RANK(R95, R$94:R$110),"")</f>
        <v>10</v>
      </c>
      <c r="T95" s="530"/>
      <c r="U95" s="359">
        <v>18</v>
      </c>
      <c r="V95" s="170">
        <v>2256</v>
      </c>
      <c r="W95" s="360">
        <f t="shared" ref="W95:W110" si="106">IFERROR(V95/U95,"")</f>
        <v>125.33333333333333</v>
      </c>
      <c r="X95" s="359">
        <f t="shared" ref="X95:X110" si="107">IFERROR(RANK(W95, W$94:W$110),"")</f>
        <v>7</v>
      </c>
      <c r="Y95" s="530"/>
      <c r="Z95" s="359">
        <v>18</v>
      </c>
      <c r="AA95" s="170">
        <v>2252.7272727272725</v>
      </c>
      <c r="AB95" s="360">
        <f t="shared" ref="AB95:AB110" si="108">IFERROR(AA95/Z95,"")</f>
        <v>125.15151515151514</v>
      </c>
      <c r="AC95" s="359">
        <f t="shared" ref="AC95:AC110" si="109">IFERROR(RANK(AB95, AB$94:AB$110),"")</f>
        <v>8</v>
      </c>
      <c r="AD95" s="530"/>
      <c r="AE95" s="359">
        <v>18</v>
      </c>
      <c r="AF95" s="170">
        <v>2235.1724137931033</v>
      </c>
      <c r="AG95" s="360">
        <f t="shared" ref="AG95:AG110" si="110">IFERROR(AF95/AE95,"")</f>
        <v>124.17624521072796</v>
      </c>
      <c r="AH95" s="359">
        <f t="shared" ref="AH95:AH110" si="111">IFERROR(RANK(AG95, AG$94:AG$110),"")</f>
        <v>10</v>
      </c>
      <c r="AI95" s="530"/>
      <c r="AJ95" s="359">
        <v>18</v>
      </c>
      <c r="AK95" s="170">
        <v>2259.7674418604647</v>
      </c>
      <c r="AL95" s="360">
        <f t="shared" ref="AL95:AL110" si="112">IFERROR(AK95/AJ95,"")</f>
        <v>125.5426356589147</v>
      </c>
      <c r="AM95" s="359">
        <f t="shared" ref="AM95:AM110" si="113">IFERROR(RANK(AL95, AL$94:AL$110),"")</f>
        <v>7</v>
      </c>
      <c r="AN95" s="530"/>
      <c r="AO95" s="359">
        <v>18</v>
      </c>
      <c r="AP95" s="170">
        <v>2250.0000000000009</v>
      </c>
      <c r="AQ95" s="360">
        <f t="shared" ref="AQ95:AQ110" si="114">IFERROR(AP95/AO95,"")</f>
        <v>125.00000000000006</v>
      </c>
      <c r="AR95" s="359">
        <f t="shared" ref="AR95:AR110" si="115">IFERROR(RANK(AQ95, AQ$94:AQ$110),"")</f>
        <v>9</v>
      </c>
      <c r="AS95" s="530"/>
      <c r="AT95" s="359">
        <v>18</v>
      </c>
      <c r="AU95" s="170">
        <v>2252.3437499999995</v>
      </c>
      <c r="AV95" s="360">
        <f t="shared" ref="AV95:AV110" si="116">IFERROR(AU95/AT95,"")</f>
        <v>125.13020833333331</v>
      </c>
      <c r="AW95" s="359">
        <f t="shared" ref="AW95:AW110" si="117">IFERROR(RANK(AV95, AV$94:AV$110),"")</f>
        <v>8</v>
      </c>
      <c r="AX95" s="530"/>
    </row>
    <row r="96" spans="2:50" hidden="1" x14ac:dyDescent="0.2">
      <c r="B96" s="506"/>
      <c r="C96" s="359">
        <v>3</v>
      </c>
      <c r="D96" s="274" t="s">
        <v>433</v>
      </c>
      <c r="E96" s="274">
        <v>16</v>
      </c>
      <c r="F96" s="274">
        <v>2400</v>
      </c>
      <c r="G96" s="366">
        <f t="shared" si="99"/>
        <v>150</v>
      </c>
      <c r="H96" s="506"/>
      <c r="I96" s="172">
        <f t="shared" si="100"/>
        <v>16</v>
      </c>
      <c r="J96" s="172">
        <f t="shared" si="101"/>
        <v>2242.5502138305637</v>
      </c>
      <c r="K96" s="361">
        <f t="shared" si="102"/>
        <v>140.15938836441023</v>
      </c>
      <c r="L96" s="508"/>
      <c r="M96" s="172">
        <f t="shared" si="103"/>
        <v>4</v>
      </c>
      <c r="N96" s="532"/>
      <c r="O96" s="532"/>
      <c r="P96" s="359">
        <v>16</v>
      </c>
      <c r="Q96" s="170">
        <v>2240.3999999999996</v>
      </c>
      <c r="R96" s="360">
        <f t="shared" si="104"/>
        <v>140.02499999999998</v>
      </c>
      <c r="S96" s="359">
        <f t="shared" si="105"/>
        <v>4</v>
      </c>
      <c r="T96" s="530"/>
      <c r="U96" s="359">
        <v>16</v>
      </c>
      <c r="V96" s="170">
        <v>2236.2096774193546</v>
      </c>
      <c r="W96" s="360">
        <f t="shared" si="106"/>
        <v>139.76310483870967</v>
      </c>
      <c r="X96" s="359">
        <f t="shared" si="107"/>
        <v>4</v>
      </c>
      <c r="Y96" s="530"/>
      <c r="Z96" s="359">
        <v>16</v>
      </c>
      <c r="AA96" s="170">
        <v>2236.5690376569037</v>
      </c>
      <c r="AB96" s="360">
        <f t="shared" si="108"/>
        <v>139.78556485355648</v>
      </c>
      <c r="AC96" s="359">
        <f t="shared" si="109"/>
        <v>4</v>
      </c>
      <c r="AD96" s="530"/>
      <c r="AE96" s="359">
        <v>16</v>
      </c>
      <c r="AF96" s="170">
        <v>2241.2422360248447</v>
      </c>
      <c r="AG96" s="360">
        <f t="shared" si="110"/>
        <v>140.07763975155279</v>
      </c>
      <c r="AH96" s="359">
        <f t="shared" si="111"/>
        <v>4</v>
      </c>
      <c r="AI96" s="530"/>
      <c r="AJ96" s="359">
        <v>16</v>
      </c>
      <c r="AK96" s="170">
        <v>2241.1764705882347</v>
      </c>
      <c r="AL96" s="360">
        <f t="shared" si="112"/>
        <v>140.07352941176467</v>
      </c>
      <c r="AM96" s="359">
        <f t="shared" si="113"/>
        <v>4</v>
      </c>
      <c r="AN96" s="530"/>
      <c r="AO96" s="359">
        <v>16</v>
      </c>
      <c r="AP96" s="170">
        <v>2246.4953271028044</v>
      </c>
      <c r="AQ96" s="360">
        <f t="shared" si="114"/>
        <v>140.40595794392527</v>
      </c>
      <c r="AR96" s="359">
        <f t="shared" si="115"/>
        <v>4</v>
      </c>
      <c r="AS96" s="530"/>
      <c r="AT96" s="359">
        <v>16</v>
      </c>
      <c r="AU96" s="170">
        <v>2255.7587480218035</v>
      </c>
      <c r="AV96" s="360">
        <f t="shared" si="116"/>
        <v>140.98492175136272</v>
      </c>
      <c r="AW96" s="359">
        <f t="shared" si="117"/>
        <v>3</v>
      </c>
      <c r="AX96" s="530"/>
    </row>
    <row r="97" spans="2:50" hidden="1" x14ac:dyDescent="0.2">
      <c r="B97" s="506"/>
      <c r="C97" s="359">
        <v>4</v>
      </c>
      <c r="D97" s="274" t="s">
        <v>434</v>
      </c>
      <c r="E97" s="274">
        <v>18</v>
      </c>
      <c r="F97" s="274">
        <v>2400</v>
      </c>
      <c r="G97" s="366">
        <f t="shared" si="99"/>
        <v>133.33333333333334</v>
      </c>
      <c r="H97" s="506"/>
      <c r="I97" s="172">
        <f t="shared" si="100"/>
        <v>18</v>
      </c>
      <c r="J97" s="172">
        <f t="shared" si="101"/>
        <v>2251.6059752668189</v>
      </c>
      <c r="K97" s="361">
        <f t="shared" si="102"/>
        <v>125.0892208481566</v>
      </c>
      <c r="L97" s="508"/>
      <c r="M97" s="172">
        <f t="shared" si="103"/>
        <v>7</v>
      </c>
      <c r="N97" s="532"/>
      <c r="O97" s="532"/>
      <c r="P97" s="359">
        <v>18</v>
      </c>
      <c r="Q97" s="170">
        <v>2247.739726027397</v>
      </c>
      <c r="R97" s="360">
        <f t="shared" si="104"/>
        <v>124.87442922374427</v>
      </c>
      <c r="S97" s="359">
        <f t="shared" si="105"/>
        <v>7</v>
      </c>
      <c r="T97" s="530"/>
      <c r="U97" s="359">
        <v>18</v>
      </c>
      <c r="V97" s="170">
        <v>2251.323529411764</v>
      </c>
      <c r="W97" s="360">
        <f t="shared" si="106"/>
        <v>125.07352941176467</v>
      </c>
      <c r="X97" s="359">
        <f t="shared" si="107"/>
        <v>9</v>
      </c>
      <c r="Y97" s="530"/>
      <c r="Z97" s="359">
        <v>18</v>
      </c>
      <c r="AA97" s="170">
        <v>2248.75</v>
      </c>
      <c r="AB97" s="360">
        <f t="shared" si="108"/>
        <v>124.93055555555556</v>
      </c>
      <c r="AC97" s="359">
        <f t="shared" si="109"/>
        <v>9</v>
      </c>
      <c r="AD97" s="530"/>
      <c r="AE97" s="359">
        <v>18</v>
      </c>
      <c r="AF97" s="170">
        <v>2259.3333333333335</v>
      </c>
      <c r="AG97" s="360">
        <f t="shared" si="110"/>
        <v>125.51851851851853</v>
      </c>
      <c r="AH97" s="359">
        <f t="shared" si="111"/>
        <v>7</v>
      </c>
      <c r="AI97" s="530"/>
      <c r="AJ97" s="359">
        <v>18</v>
      </c>
      <c r="AK97" s="170">
        <v>2252.6666666666665</v>
      </c>
      <c r="AL97" s="360">
        <f t="shared" si="112"/>
        <v>125.14814814814814</v>
      </c>
      <c r="AM97" s="359">
        <f t="shared" si="113"/>
        <v>8</v>
      </c>
      <c r="AN97" s="530"/>
      <c r="AO97" s="359">
        <v>18</v>
      </c>
      <c r="AP97" s="170">
        <v>2253.333333333333</v>
      </c>
      <c r="AQ97" s="360">
        <f t="shared" si="114"/>
        <v>125.18518518518516</v>
      </c>
      <c r="AR97" s="359">
        <f t="shared" si="115"/>
        <v>7</v>
      </c>
      <c r="AS97" s="530"/>
      <c r="AT97" s="359">
        <v>18</v>
      </c>
      <c r="AU97" s="170">
        <v>2248.0952380952376</v>
      </c>
      <c r="AV97" s="360">
        <f t="shared" si="116"/>
        <v>124.89417989417987</v>
      </c>
      <c r="AW97" s="359">
        <f t="shared" si="117"/>
        <v>10</v>
      </c>
      <c r="AX97" s="530"/>
    </row>
    <row r="98" spans="2:50" hidden="1" x14ac:dyDescent="0.2">
      <c r="B98" s="506"/>
      <c r="C98" s="359">
        <v>5</v>
      </c>
      <c r="D98" s="274" t="s">
        <v>435</v>
      </c>
      <c r="E98" s="274">
        <v>16</v>
      </c>
      <c r="F98" s="274">
        <v>2400</v>
      </c>
      <c r="G98" s="366">
        <f t="shared" si="99"/>
        <v>150</v>
      </c>
      <c r="H98" s="506"/>
      <c r="I98" s="172">
        <f t="shared" si="100"/>
        <v>16</v>
      </c>
      <c r="J98" s="172">
        <f t="shared" si="101"/>
        <v>2263.243474991355</v>
      </c>
      <c r="K98" s="361">
        <f t="shared" si="102"/>
        <v>141.45271718695969</v>
      </c>
      <c r="L98" s="508"/>
      <c r="M98" s="172">
        <f t="shared" si="103"/>
        <v>3</v>
      </c>
      <c r="N98" s="532"/>
      <c r="O98" s="532"/>
      <c r="P98" s="359">
        <v>16</v>
      </c>
      <c r="Q98" s="170">
        <v>2247.3913043478224</v>
      </c>
      <c r="R98" s="360">
        <f t="shared" si="104"/>
        <v>140.4619565217389</v>
      </c>
      <c r="S98" s="359">
        <f t="shared" si="105"/>
        <v>3</v>
      </c>
      <c r="T98" s="530"/>
      <c r="U98" s="359">
        <v>16</v>
      </c>
      <c r="V98" s="170">
        <v>2271.8181818181856</v>
      </c>
      <c r="W98" s="360">
        <f t="shared" si="106"/>
        <v>141.9886363636366</v>
      </c>
      <c r="X98" s="359">
        <f t="shared" si="107"/>
        <v>3</v>
      </c>
      <c r="Y98" s="530"/>
      <c r="Z98" s="359">
        <v>16</v>
      </c>
      <c r="AA98" s="170">
        <v>2281.3636363636401</v>
      </c>
      <c r="AB98" s="360">
        <f t="shared" si="108"/>
        <v>142.58522727272751</v>
      </c>
      <c r="AC98" s="359">
        <f t="shared" si="109"/>
        <v>3</v>
      </c>
      <c r="AD98" s="530"/>
      <c r="AE98" s="359">
        <v>16</v>
      </c>
      <c r="AF98" s="170">
        <v>2262.1621621621603</v>
      </c>
      <c r="AG98" s="360">
        <f t="shared" si="110"/>
        <v>141.38513513513502</v>
      </c>
      <c r="AH98" s="359">
        <f t="shared" si="111"/>
        <v>3</v>
      </c>
      <c r="AI98" s="530"/>
      <c r="AJ98" s="359">
        <v>16</v>
      </c>
      <c r="AK98" s="170">
        <v>2275.2631578947348</v>
      </c>
      <c r="AL98" s="360">
        <f t="shared" si="112"/>
        <v>142.20394736842093</v>
      </c>
      <c r="AM98" s="359">
        <f t="shared" si="113"/>
        <v>3</v>
      </c>
      <c r="AN98" s="530"/>
      <c r="AO98" s="359">
        <v>16</v>
      </c>
      <c r="AP98" s="170">
        <v>2258.8235294117658</v>
      </c>
      <c r="AQ98" s="360">
        <f t="shared" si="114"/>
        <v>141.17647058823536</v>
      </c>
      <c r="AR98" s="359">
        <f t="shared" si="115"/>
        <v>3</v>
      </c>
      <c r="AS98" s="530"/>
      <c r="AT98" s="359">
        <v>16</v>
      </c>
      <c r="AU98" s="170">
        <v>2245.882352941177</v>
      </c>
      <c r="AV98" s="360">
        <f t="shared" si="116"/>
        <v>140.36764705882356</v>
      </c>
      <c r="AW98" s="359">
        <f t="shared" si="117"/>
        <v>4</v>
      </c>
      <c r="AX98" s="530"/>
    </row>
    <row r="99" spans="2:50" hidden="1" x14ac:dyDescent="0.2">
      <c r="B99" s="506"/>
      <c r="C99" s="359">
        <v>6</v>
      </c>
      <c r="D99" s="274" t="s">
        <v>436</v>
      </c>
      <c r="E99" s="274">
        <v>18</v>
      </c>
      <c r="F99" s="274">
        <v>2400</v>
      </c>
      <c r="G99" s="366">
        <f t="shared" si="99"/>
        <v>133.33333333333334</v>
      </c>
      <c r="H99" s="506"/>
      <c r="I99" s="172">
        <f t="shared" si="100"/>
        <v>18</v>
      </c>
      <c r="J99" s="172">
        <f t="shared" si="101"/>
        <v>2246.7839884533091</v>
      </c>
      <c r="K99" s="361">
        <f t="shared" si="102"/>
        <v>124.82133269185051</v>
      </c>
      <c r="L99" s="508"/>
      <c r="M99" s="172">
        <f t="shared" si="103"/>
        <v>9</v>
      </c>
      <c r="N99" s="532"/>
      <c r="O99" s="532"/>
      <c r="P99" s="359">
        <v>18</v>
      </c>
      <c r="Q99" s="170">
        <v>2240.1098901098899</v>
      </c>
      <c r="R99" s="360">
        <f t="shared" si="104"/>
        <v>124.45054945054943</v>
      </c>
      <c r="S99" s="359">
        <f t="shared" si="105"/>
        <v>8</v>
      </c>
      <c r="T99" s="530"/>
      <c r="U99" s="359">
        <v>18</v>
      </c>
      <c r="V99" s="170">
        <v>2246.590909090909</v>
      </c>
      <c r="W99" s="360">
        <f t="shared" si="106"/>
        <v>124.81060606060606</v>
      </c>
      <c r="X99" s="359">
        <f t="shared" si="107"/>
        <v>10</v>
      </c>
      <c r="Y99" s="530"/>
      <c r="Z99" s="359">
        <v>18</v>
      </c>
      <c r="AA99" s="170">
        <v>2247.7822580645152</v>
      </c>
      <c r="AB99" s="360">
        <f t="shared" si="108"/>
        <v>124.87679211469529</v>
      </c>
      <c r="AC99" s="359">
        <f t="shared" si="109"/>
        <v>10</v>
      </c>
      <c r="AD99" s="530"/>
      <c r="AE99" s="359">
        <v>18</v>
      </c>
      <c r="AF99" s="170">
        <v>2237.6095118898611</v>
      </c>
      <c r="AG99" s="360">
        <f t="shared" si="110"/>
        <v>124.31163954943673</v>
      </c>
      <c r="AH99" s="359">
        <f t="shared" si="111"/>
        <v>9</v>
      </c>
      <c r="AI99" s="530"/>
      <c r="AJ99" s="359">
        <v>18</v>
      </c>
      <c r="AK99" s="170">
        <v>2249.5238095238092</v>
      </c>
      <c r="AL99" s="360">
        <f t="shared" si="112"/>
        <v>124.97354497354496</v>
      </c>
      <c r="AM99" s="359">
        <f t="shared" si="113"/>
        <v>9</v>
      </c>
      <c r="AN99" s="530"/>
      <c r="AO99" s="359">
        <v>18</v>
      </c>
      <c r="AP99" s="170">
        <v>2247.4324324324316</v>
      </c>
      <c r="AQ99" s="360">
        <f t="shared" si="114"/>
        <v>124.85735735735732</v>
      </c>
      <c r="AR99" s="359">
        <f t="shared" si="115"/>
        <v>10</v>
      </c>
      <c r="AS99" s="530"/>
      <c r="AT99" s="359">
        <v>18</v>
      </c>
      <c r="AU99" s="170">
        <v>2258.4391080617493</v>
      </c>
      <c r="AV99" s="360">
        <f t="shared" si="116"/>
        <v>125.46883933676385</v>
      </c>
      <c r="AW99" s="359">
        <f t="shared" si="117"/>
        <v>7</v>
      </c>
      <c r="AX99" s="530"/>
    </row>
    <row r="100" spans="2:50" hidden="1" x14ac:dyDescent="0.2">
      <c r="B100" s="506"/>
      <c r="C100" s="359">
        <v>7</v>
      </c>
      <c r="D100" s="274" t="s">
        <v>437</v>
      </c>
      <c r="E100" s="274">
        <v>20</v>
      </c>
      <c r="F100" s="274">
        <v>2400</v>
      </c>
      <c r="G100" s="366">
        <f t="shared" si="99"/>
        <v>120</v>
      </c>
      <c r="H100" s="506"/>
      <c r="I100" s="172">
        <f t="shared" si="100"/>
        <v>20</v>
      </c>
      <c r="J100" s="172">
        <f t="shared" si="101"/>
        <v>2252.7080018306879</v>
      </c>
      <c r="K100" s="361">
        <f t="shared" si="102"/>
        <v>112.63540009153438</v>
      </c>
      <c r="L100" s="508"/>
      <c r="M100" s="172">
        <f t="shared" si="103"/>
        <v>15</v>
      </c>
      <c r="N100" s="532"/>
      <c r="O100" s="532"/>
      <c r="P100" s="359">
        <v>20</v>
      </c>
      <c r="Q100" s="170">
        <v>2237.5862068965503</v>
      </c>
      <c r="R100" s="360">
        <f t="shared" si="104"/>
        <v>111.87931034482752</v>
      </c>
      <c r="S100" s="359">
        <f t="shared" si="105"/>
        <v>16</v>
      </c>
      <c r="T100" s="530"/>
      <c r="U100" s="359">
        <v>20</v>
      </c>
      <c r="V100" s="170">
        <v>2270.1818181818194</v>
      </c>
      <c r="W100" s="360">
        <f t="shared" si="106"/>
        <v>113.50909090909097</v>
      </c>
      <c r="X100" s="359">
        <f t="shared" si="107"/>
        <v>15</v>
      </c>
      <c r="Y100" s="530"/>
      <c r="Z100" s="359">
        <v>20</v>
      </c>
      <c r="AA100" s="170">
        <v>2242.6415094339613</v>
      </c>
      <c r="AB100" s="360">
        <f t="shared" si="108"/>
        <v>112.13207547169807</v>
      </c>
      <c r="AC100" s="359">
        <f t="shared" si="109"/>
        <v>15</v>
      </c>
      <c r="AD100" s="530"/>
      <c r="AE100" s="359">
        <v>20</v>
      </c>
      <c r="AF100" s="170">
        <v>2246.5116279069762</v>
      </c>
      <c r="AG100" s="360">
        <f t="shared" si="110"/>
        <v>112.32558139534881</v>
      </c>
      <c r="AH100" s="359">
        <f t="shared" si="111"/>
        <v>15</v>
      </c>
      <c r="AI100" s="530"/>
      <c r="AJ100" s="359">
        <v>20</v>
      </c>
      <c r="AK100" s="170">
        <v>2263.6363636363653</v>
      </c>
      <c r="AL100" s="360">
        <f t="shared" si="112"/>
        <v>113.18181818181827</v>
      </c>
      <c r="AM100" s="359">
        <f t="shared" si="113"/>
        <v>15</v>
      </c>
      <c r="AN100" s="530"/>
      <c r="AO100" s="359">
        <v>20</v>
      </c>
      <c r="AP100" s="170">
        <v>2256.9230769230762</v>
      </c>
      <c r="AQ100" s="360">
        <f t="shared" si="114"/>
        <v>112.84615384615381</v>
      </c>
      <c r="AR100" s="359">
        <f t="shared" si="115"/>
        <v>15</v>
      </c>
      <c r="AS100" s="530"/>
      <c r="AT100" s="359">
        <v>20</v>
      </c>
      <c r="AU100" s="170">
        <v>2251.475409836065</v>
      </c>
      <c r="AV100" s="360">
        <f t="shared" si="116"/>
        <v>112.57377049180324</v>
      </c>
      <c r="AW100" s="359">
        <f t="shared" si="117"/>
        <v>15</v>
      </c>
      <c r="AX100" s="530"/>
    </row>
    <row r="101" spans="2:50" hidden="1" x14ac:dyDescent="0.2">
      <c r="B101" s="506"/>
      <c r="C101" s="359">
        <v>8</v>
      </c>
      <c r="D101" s="274" t="s">
        <v>439</v>
      </c>
      <c r="E101" s="274">
        <v>19</v>
      </c>
      <c r="F101" s="274">
        <v>2400</v>
      </c>
      <c r="G101" s="366">
        <f t="shared" si="99"/>
        <v>126.31578947368421</v>
      </c>
      <c r="H101" s="506"/>
      <c r="I101" s="172">
        <f t="shared" si="100"/>
        <v>19</v>
      </c>
      <c r="J101" s="172">
        <f t="shared" si="101"/>
        <v>2250.3632132623561</v>
      </c>
      <c r="K101" s="361">
        <f t="shared" si="102"/>
        <v>118.44016911907136</v>
      </c>
      <c r="L101" s="508"/>
      <c r="M101" s="172">
        <f t="shared" si="103"/>
        <v>14</v>
      </c>
      <c r="N101" s="532"/>
      <c r="O101" s="532"/>
      <c r="P101" s="359">
        <v>19</v>
      </c>
      <c r="Q101" s="170">
        <v>2253.9720234222514</v>
      </c>
      <c r="R101" s="360">
        <f t="shared" si="104"/>
        <v>118.63010649590797</v>
      </c>
      <c r="S101" s="359">
        <f t="shared" si="105"/>
        <v>12</v>
      </c>
      <c r="T101" s="530"/>
      <c r="U101" s="359">
        <v>19</v>
      </c>
      <c r="V101" s="170">
        <v>2254.4892648015616</v>
      </c>
      <c r="W101" s="360">
        <f t="shared" si="106"/>
        <v>118.65732972639798</v>
      </c>
      <c r="X101" s="359">
        <f t="shared" si="107"/>
        <v>13</v>
      </c>
      <c r="Y101" s="530"/>
      <c r="Z101" s="359">
        <v>19</v>
      </c>
      <c r="AA101" s="170">
        <v>2249.9819277108445</v>
      </c>
      <c r="AB101" s="360">
        <f t="shared" si="108"/>
        <v>118.4201014584655</v>
      </c>
      <c r="AC101" s="359">
        <f t="shared" si="109"/>
        <v>14</v>
      </c>
      <c r="AD101" s="530"/>
      <c r="AE101" s="359">
        <v>19</v>
      </c>
      <c r="AF101" s="170">
        <v>2238.8152610441757</v>
      </c>
      <c r="AG101" s="360">
        <f t="shared" si="110"/>
        <v>117.83238216021978</v>
      </c>
      <c r="AH101" s="359">
        <f t="shared" si="111"/>
        <v>14</v>
      </c>
      <c r="AI101" s="530"/>
      <c r="AJ101" s="359">
        <v>19</v>
      </c>
      <c r="AK101" s="170">
        <v>2243.0769230769233</v>
      </c>
      <c r="AL101" s="360">
        <f t="shared" si="112"/>
        <v>118.05668016194333</v>
      </c>
      <c r="AM101" s="359">
        <f t="shared" si="113"/>
        <v>13</v>
      </c>
      <c r="AN101" s="530"/>
      <c r="AO101" s="359">
        <v>19</v>
      </c>
      <c r="AP101" s="170">
        <v>2246.2645578720358</v>
      </c>
      <c r="AQ101" s="360">
        <f t="shared" si="114"/>
        <v>118.22445041431767</v>
      </c>
      <c r="AR101" s="359">
        <f t="shared" si="115"/>
        <v>13</v>
      </c>
      <c r="AS101" s="530"/>
      <c r="AT101" s="359">
        <v>19</v>
      </c>
      <c r="AU101" s="170">
        <v>2265.9425349086996</v>
      </c>
      <c r="AV101" s="360">
        <f t="shared" si="116"/>
        <v>119.26013341624734</v>
      </c>
      <c r="AW101" s="359">
        <f t="shared" si="117"/>
        <v>11</v>
      </c>
      <c r="AX101" s="530"/>
    </row>
    <row r="102" spans="2:50" hidden="1" x14ac:dyDescent="0.2">
      <c r="B102" s="506"/>
      <c r="C102" s="359">
        <v>9</v>
      </c>
      <c r="D102" s="274" t="s">
        <v>440</v>
      </c>
      <c r="E102" s="274">
        <v>18</v>
      </c>
      <c r="F102" s="274">
        <v>2400</v>
      </c>
      <c r="G102" s="366">
        <f t="shared" si="99"/>
        <v>133.33333333333334</v>
      </c>
      <c r="H102" s="506"/>
      <c r="I102" s="172">
        <f t="shared" si="100"/>
        <v>18</v>
      </c>
      <c r="J102" s="172">
        <f t="shared" si="101"/>
        <v>2246.1502531331694</v>
      </c>
      <c r="K102" s="361">
        <f t="shared" si="102"/>
        <v>124.78612517406496</v>
      </c>
      <c r="L102" s="508"/>
      <c r="M102" s="172">
        <f t="shared" si="103"/>
        <v>10</v>
      </c>
      <c r="N102" s="532"/>
      <c r="O102" s="532"/>
      <c r="P102" s="359">
        <v>18</v>
      </c>
      <c r="Q102" s="170">
        <v>2239.090909090909</v>
      </c>
      <c r="R102" s="360">
        <f t="shared" si="104"/>
        <v>124.39393939393939</v>
      </c>
      <c r="S102" s="359">
        <f t="shared" si="105"/>
        <v>9</v>
      </c>
      <c r="T102" s="530"/>
      <c r="U102" s="359">
        <v>18</v>
      </c>
      <c r="V102" s="170">
        <v>2251.395348837209</v>
      </c>
      <c r="W102" s="360">
        <f t="shared" si="106"/>
        <v>125.07751937984494</v>
      </c>
      <c r="X102" s="359">
        <f t="shared" si="107"/>
        <v>8</v>
      </c>
      <c r="Y102" s="530"/>
      <c r="Z102" s="359">
        <v>18</v>
      </c>
      <c r="AA102" s="170">
        <v>2253.9759036144569</v>
      </c>
      <c r="AB102" s="360">
        <f t="shared" si="108"/>
        <v>125.22088353413649</v>
      </c>
      <c r="AC102" s="359">
        <f t="shared" si="109"/>
        <v>7</v>
      </c>
      <c r="AD102" s="530"/>
      <c r="AE102" s="359">
        <v>18</v>
      </c>
      <c r="AF102" s="170">
        <v>2240.5714285714289</v>
      </c>
      <c r="AG102" s="360">
        <f t="shared" si="110"/>
        <v>124.4761904761905</v>
      </c>
      <c r="AH102" s="359">
        <f t="shared" si="111"/>
        <v>8</v>
      </c>
      <c r="AI102" s="530"/>
      <c r="AJ102" s="359">
        <v>18</v>
      </c>
      <c r="AK102" s="170">
        <v>2238.3333333333339</v>
      </c>
      <c r="AL102" s="360">
        <f t="shared" si="112"/>
        <v>124.35185185185189</v>
      </c>
      <c r="AM102" s="359">
        <f t="shared" si="113"/>
        <v>10</v>
      </c>
      <c r="AN102" s="530"/>
      <c r="AO102" s="359">
        <v>18</v>
      </c>
      <c r="AP102" s="170">
        <v>2251.1999999999989</v>
      </c>
      <c r="AQ102" s="360">
        <f t="shared" si="114"/>
        <v>125.06666666666661</v>
      </c>
      <c r="AR102" s="359">
        <f t="shared" si="115"/>
        <v>8</v>
      </c>
      <c r="AS102" s="530"/>
      <c r="AT102" s="359">
        <v>18</v>
      </c>
      <c r="AU102" s="170">
        <v>2248.4848484848494</v>
      </c>
      <c r="AV102" s="360">
        <f t="shared" si="116"/>
        <v>124.91582491582497</v>
      </c>
      <c r="AW102" s="359">
        <f t="shared" si="117"/>
        <v>9</v>
      </c>
      <c r="AX102" s="530"/>
    </row>
    <row r="103" spans="2:50" hidden="1" x14ac:dyDescent="0.2">
      <c r="B103" s="506"/>
      <c r="C103" s="359">
        <v>10</v>
      </c>
      <c r="D103" s="274" t="s">
        <v>441</v>
      </c>
      <c r="E103" s="274">
        <v>19</v>
      </c>
      <c r="F103" s="274">
        <v>2400</v>
      </c>
      <c r="G103" s="366">
        <f t="shared" si="99"/>
        <v>126.31578947368421</v>
      </c>
      <c r="H103" s="506"/>
      <c r="I103" s="172">
        <f t="shared" si="100"/>
        <v>19</v>
      </c>
      <c r="J103" s="172">
        <f t="shared" si="101"/>
        <v>2253.6968934844144</v>
      </c>
      <c r="K103" s="361">
        <f t="shared" si="102"/>
        <v>118.61562597286391</v>
      </c>
      <c r="L103" s="508"/>
      <c r="M103" s="172">
        <f t="shared" si="103"/>
        <v>13</v>
      </c>
      <c r="N103" s="532"/>
      <c r="O103" s="532"/>
      <c r="P103" s="359">
        <v>19</v>
      </c>
      <c r="Q103" s="170">
        <v>2262.0532741398451</v>
      </c>
      <c r="R103" s="360">
        <f t="shared" si="104"/>
        <v>119.05543548104448</v>
      </c>
      <c r="S103" s="359">
        <f t="shared" si="105"/>
        <v>11</v>
      </c>
      <c r="T103" s="530"/>
      <c r="U103" s="359">
        <v>19</v>
      </c>
      <c r="V103" s="170">
        <v>2256.5546218487402</v>
      </c>
      <c r="W103" s="360">
        <f t="shared" si="106"/>
        <v>118.76603272888106</v>
      </c>
      <c r="X103" s="359">
        <f t="shared" si="107"/>
        <v>12</v>
      </c>
      <c r="Y103" s="530"/>
      <c r="Z103" s="359">
        <v>19</v>
      </c>
      <c r="AA103" s="170">
        <v>2252.2222222222235</v>
      </c>
      <c r="AB103" s="360">
        <f t="shared" si="108"/>
        <v>118.5380116959065</v>
      </c>
      <c r="AC103" s="359">
        <f t="shared" si="109"/>
        <v>13</v>
      </c>
      <c r="AD103" s="530"/>
      <c r="AE103" s="359">
        <v>19</v>
      </c>
      <c r="AF103" s="170">
        <v>2257.9310344827586</v>
      </c>
      <c r="AG103" s="360">
        <f t="shared" si="110"/>
        <v>118.83847549909255</v>
      </c>
      <c r="AH103" s="359">
        <f t="shared" si="111"/>
        <v>13</v>
      </c>
      <c r="AI103" s="530"/>
      <c r="AJ103" s="359">
        <v>19</v>
      </c>
      <c r="AK103" s="170">
        <v>2239.5789473684213</v>
      </c>
      <c r="AL103" s="360">
        <f t="shared" si="112"/>
        <v>117.87257617728532</v>
      </c>
      <c r="AM103" s="359">
        <f t="shared" si="113"/>
        <v>14</v>
      </c>
      <c r="AN103" s="530"/>
      <c r="AO103" s="359">
        <v>19</v>
      </c>
      <c r="AP103" s="170">
        <v>2243.9473684210534</v>
      </c>
      <c r="AQ103" s="360">
        <f t="shared" si="114"/>
        <v>118.10249307479228</v>
      </c>
      <c r="AR103" s="359">
        <f t="shared" si="115"/>
        <v>14</v>
      </c>
      <c r="AS103" s="530"/>
      <c r="AT103" s="359">
        <v>19</v>
      </c>
      <c r="AU103" s="170">
        <v>2263.5907859078593</v>
      </c>
      <c r="AV103" s="360">
        <f t="shared" si="116"/>
        <v>119.13635715304522</v>
      </c>
      <c r="AW103" s="359">
        <f t="shared" si="117"/>
        <v>12</v>
      </c>
      <c r="AX103" s="530"/>
    </row>
    <row r="104" spans="2:50" hidden="1" x14ac:dyDescent="0.2">
      <c r="B104" s="506"/>
      <c r="C104" s="359">
        <v>11</v>
      </c>
      <c r="D104" s="274" t="s">
        <v>442</v>
      </c>
      <c r="E104" s="274">
        <v>19</v>
      </c>
      <c r="F104" s="274">
        <v>2400</v>
      </c>
      <c r="G104" s="366">
        <f t="shared" si="99"/>
        <v>126.31578947368421</v>
      </c>
      <c r="H104" s="506"/>
      <c r="I104" s="172">
        <f t="shared" si="100"/>
        <v>19</v>
      </c>
      <c r="J104" s="172">
        <f t="shared" si="101"/>
        <v>2284.6211598385507</v>
      </c>
      <c r="K104" s="361">
        <f t="shared" si="102"/>
        <v>120.24321893887107</v>
      </c>
      <c r="L104" s="508"/>
      <c r="M104" s="172">
        <f t="shared" si="103"/>
        <v>11</v>
      </c>
      <c r="N104" s="532"/>
      <c r="O104" s="532"/>
      <c r="P104" s="359">
        <v>19</v>
      </c>
      <c r="Q104" s="170">
        <v>2238.260869565217</v>
      </c>
      <c r="R104" s="360">
        <f t="shared" si="104"/>
        <v>117.80320366132722</v>
      </c>
      <c r="S104" s="359">
        <f t="shared" si="105"/>
        <v>13</v>
      </c>
      <c r="T104" s="530"/>
      <c r="U104" s="359">
        <v>19</v>
      </c>
      <c r="V104" s="170">
        <v>2274.5454545454545</v>
      </c>
      <c r="W104" s="360">
        <f t="shared" si="106"/>
        <v>119.71291866028707</v>
      </c>
      <c r="X104" s="359">
        <f t="shared" si="107"/>
        <v>11</v>
      </c>
      <c r="Y104" s="530"/>
      <c r="Z104" s="359">
        <v>19</v>
      </c>
      <c r="AA104" s="170">
        <v>2317.1428571428564</v>
      </c>
      <c r="AB104" s="360">
        <f t="shared" si="108"/>
        <v>121.95488721804507</v>
      </c>
      <c r="AC104" s="359">
        <f t="shared" si="109"/>
        <v>11</v>
      </c>
      <c r="AD104" s="530"/>
      <c r="AE104" s="359">
        <v>19</v>
      </c>
      <c r="AF104" s="170">
        <v>2319.9999999999982</v>
      </c>
      <c r="AG104" s="360">
        <f t="shared" si="110"/>
        <v>122.10526315789464</v>
      </c>
      <c r="AH104" s="359">
        <f t="shared" si="111"/>
        <v>11</v>
      </c>
      <c r="AI104" s="530"/>
      <c r="AJ104" s="359">
        <v>19</v>
      </c>
      <c r="AK104" s="170">
        <v>2306.6666666666647</v>
      </c>
      <c r="AL104" s="360">
        <f t="shared" si="112"/>
        <v>121.40350877192972</v>
      </c>
      <c r="AM104" s="359">
        <f t="shared" si="113"/>
        <v>11</v>
      </c>
      <c r="AN104" s="530"/>
      <c r="AO104" s="359">
        <v>19</v>
      </c>
      <c r="AP104" s="170">
        <v>2251.1111111111122</v>
      </c>
      <c r="AQ104" s="360">
        <f t="shared" si="114"/>
        <v>118.47953216374275</v>
      </c>
      <c r="AR104" s="359">
        <f t="shared" si="115"/>
        <v>12</v>
      </c>
      <c r="AS104" s="530"/>
      <c r="AT104" s="363"/>
      <c r="AU104" s="364"/>
      <c r="AV104" s="365" t="str">
        <f t="shared" si="116"/>
        <v/>
      </c>
      <c r="AW104" s="363" t="str">
        <f t="shared" si="117"/>
        <v/>
      </c>
      <c r="AX104" s="530"/>
    </row>
    <row r="105" spans="2:50" hidden="1" x14ac:dyDescent="0.2">
      <c r="B105" s="506"/>
      <c r="C105" s="359">
        <v>12</v>
      </c>
      <c r="D105" s="274" t="s">
        <v>443</v>
      </c>
      <c r="E105" s="274">
        <v>19</v>
      </c>
      <c r="F105" s="274">
        <v>2400</v>
      </c>
      <c r="G105" s="366">
        <f t="shared" si="99"/>
        <v>126.31578947368421</v>
      </c>
      <c r="H105" s="506"/>
      <c r="I105" s="172">
        <f t="shared" si="100"/>
        <v>19</v>
      </c>
      <c r="J105" s="172">
        <f t="shared" si="101"/>
        <v>2256.9834060119774</v>
      </c>
      <c r="K105" s="361">
        <f t="shared" si="102"/>
        <v>118.78860031641989</v>
      </c>
      <c r="L105" s="508"/>
      <c r="M105" s="172">
        <f t="shared" si="103"/>
        <v>12</v>
      </c>
      <c r="N105" s="532"/>
      <c r="O105" s="532"/>
      <c r="P105" s="359">
        <v>19</v>
      </c>
      <c r="Q105" s="170">
        <v>2237.6923076923076</v>
      </c>
      <c r="R105" s="360">
        <f t="shared" si="104"/>
        <v>117.77327935222672</v>
      </c>
      <c r="S105" s="359">
        <f t="shared" si="105"/>
        <v>14</v>
      </c>
      <c r="T105" s="530"/>
      <c r="U105" s="359">
        <v>19</v>
      </c>
      <c r="V105" s="170">
        <v>2252.7999999999997</v>
      </c>
      <c r="W105" s="360">
        <f t="shared" si="106"/>
        <v>118.56842105263156</v>
      </c>
      <c r="X105" s="359">
        <f t="shared" si="107"/>
        <v>14</v>
      </c>
      <c r="Y105" s="530"/>
      <c r="Z105" s="359">
        <v>19</v>
      </c>
      <c r="AA105" s="170">
        <v>2261.1428571428573</v>
      </c>
      <c r="AB105" s="360">
        <f t="shared" si="108"/>
        <v>119.00751879699249</v>
      </c>
      <c r="AC105" s="359">
        <f t="shared" si="109"/>
        <v>12</v>
      </c>
      <c r="AD105" s="530"/>
      <c r="AE105" s="359">
        <v>19</v>
      </c>
      <c r="AF105" s="170">
        <v>2260</v>
      </c>
      <c r="AG105" s="360">
        <f t="shared" si="110"/>
        <v>118.94736842105263</v>
      </c>
      <c r="AH105" s="359">
        <f t="shared" si="111"/>
        <v>12</v>
      </c>
      <c r="AI105" s="530"/>
      <c r="AJ105" s="359">
        <v>19</v>
      </c>
      <c r="AK105" s="170">
        <v>2269.2857142857142</v>
      </c>
      <c r="AL105" s="360">
        <f t="shared" si="112"/>
        <v>119.4360902255639</v>
      </c>
      <c r="AM105" s="359">
        <f t="shared" si="113"/>
        <v>12</v>
      </c>
      <c r="AN105" s="530"/>
      <c r="AO105" s="359">
        <v>19</v>
      </c>
      <c r="AP105" s="170">
        <v>2255.0000000000005</v>
      </c>
      <c r="AQ105" s="360">
        <f t="shared" si="114"/>
        <v>118.68421052631581</v>
      </c>
      <c r="AR105" s="359">
        <f t="shared" si="115"/>
        <v>11</v>
      </c>
      <c r="AS105" s="530"/>
      <c r="AT105" s="359">
        <v>19</v>
      </c>
      <c r="AU105" s="170">
        <v>2262.9629629629635</v>
      </c>
      <c r="AV105" s="360">
        <f t="shared" si="116"/>
        <v>119.10331384015598</v>
      </c>
      <c r="AW105" s="359">
        <f t="shared" si="117"/>
        <v>13</v>
      </c>
      <c r="AX105" s="530"/>
    </row>
    <row r="106" spans="2:50" hidden="1" x14ac:dyDescent="0.2">
      <c r="B106" s="506"/>
      <c r="C106" s="359">
        <v>13</v>
      </c>
      <c r="D106" s="274" t="s">
        <v>444</v>
      </c>
      <c r="E106" s="274">
        <v>15</v>
      </c>
      <c r="F106" s="274">
        <v>2400</v>
      </c>
      <c r="G106" s="366">
        <f t="shared" si="99"/>
        <v>160</v>
      </c>
      <c r="H106" s="506"/>
      <c r="I106" s="172">
        <f t="shared" si="100"/>
        <v>15</v>
      </c>
      <c r="J106" s="172">
        <f t="shared" si="101"/>
        <v>2241.6605293894322</v>
      </c>
      <c r="K106" s="361">
        <f t="shared" si="102"/>
        <v>149.4440352926288</v>
      </c>
      <c r="L106" s="508"/>
      <c r="M106" s="172">
        <f t="shared" si="103"/>
        <v>2</v>
      </c>
      <c r="N106" s="532"/>
      <c r="O106" s="532"/>
      <c r="P106" s="359">
        <v>15</v>
      </c>
      <c r="Q106" s="170">
        <v>2240.4946524064167</v>
      </c>
      <c r="R106" s="360">
        <f t="shared" si="104"/>
        <v>149.36631016042779</v>
      </c>
      <c r="S106" s="359">
        <f t="shared" si="105"/>
        <v>2</v>
      </c>
      <c r="T106" s="530"/>
      <c r="U106" s="359">
        <v>15</v>
      </c>
      <c r="V106" s="170">
        <v>2235.8605623100311</v>
      </c>
      <c r="W106" s="360">
        <f t="shared" si="106"/>
        <v>149.05737082066875</v>
      </c>
      <c r="X106" s="359">
        <f t="shared" si="107"/>
        <v>2</v>
      </c>
      <c r="Y106" s="530"/>
      <c r="Z106" s="359">
        <v>15</v>
      </c>
      <c r="AA106" s="170">
        <v>2243.8394584139251</v>
      </c>
      <c r="AB106" s="360">
        <f t="shared" si="108"/>
        <v>149.58929722759501</v>
      </c>
      <c r="AC106" s="359">
        <f t="shared" si="109"/>
        <v>2</v>
      </c>
      <c r="AD106" s="530"/>
      <c r="AE106" s="359">
        <v>15</v>
      </c>
      <c r="AF106" s="170">
        <v>2240.2857142857142</v>
      </c>
      <c r="AG106" s="360">
        <f t="shared" si="110"/>
        <v>149.35238095238094</v>
      </c>
      <c r="AH106" s="359">
        <f t="shared" si="111"/>
        <v>2</v>
      </c>
      <c r="AI106" s="530"/>
      <c r="AJ106" s="359">
        <v>15</v>
      </c>
      <c r="AK106" s="170">
        <v>2245.3846153846152</v>
      </c>
      <c r="AL106" s="360">
        <f t="shared" si="112"/>
        <v>149.69230769230768</v>
      </c>
      <c r="AM106" s="359">
        <f t="shared" si="113"/>
        <v>1</v>
      </c>
      <c r="AN106" s="530"/>
      <c r="AO106" s="359">
        <v>15</v>
      </c>
      <c r="AP106" s="170">
        <v>2235.0594022260202</v>
      </c>
      <c r="AQ106" s="360">
        <f t="shared" si="114"/>
        <v>149.00396014840135</v>
      </c>
      <c r="AR106" s="359">
        <f t="shared" si="115"/>
        <v>2</v>
      </c>
      <c r="AS106" s="530"/>
      <c r="AT106" s="359">
        <v>15</v>
      </c>
      <c r="AU106" s="170">
        <v>2250.6993006993011</v>
      </c>
      <c r="AV106" s="360">
        <f t="shared" si="116"/>
        <v>150.04662004662006</v>
      </c>
      <c r="AW106" s="359">
        <f t="shared" si="117"/>
        <v>1</v>
      </c>
      <c r="AX106" s="530"/>
    </row>
    <row r="107" spans="2:50" hidden="1" x14ac:dyDescent="0.2">
      <c r="B107" s="506"/>
      <c r="C107" s="359">
        <v>14</v>
      </c>
      <c r="D107" s="359" t="s">
        <v>445</v>
      </c>
      <c r="E107" s="359">
        <v>15</v>
      </c>
      <c r="F107" s="359">
        <v>2400</v>
      </c>
      <c r="G107" s="366">
        <f t="shared" si="99"/>
        <v>160</v>
      </c>
      <c r="H107" s="506"/>
      <c r="I107" s="172">
        <f t="shared" si="100"/>
        <v>15</v>
      </c>
      <c r="J107" s="172">
        <f t="shared" si="101"/>
        <v>2244.7850841881163</v>
      </c>
      <c r="K107" s="361">
        <f t="shared" si="102"/>
        <v>149.65233894587442</v>
      </c>
      <c r="L107" s="508"/>
      <c r="M107" s="172">
        <f t="shared" si="103"/>
        <v>1</v>
      </c>
      <c r="N107" s="532"/>
      <c r="O107" s="532"/>
      <c r="P107" s="359">
        <v>15</v>
      </c>
      <c r="Q107" s="170">
        <v>2241.3913043478265</v>
      </c>
      <c r="R107" s="360">
        <f t="shared" si="104"/>
        <v>149.42608695652177</v>
      </c>
      <c r="S107" s="359">
        <f t="shared" si="105"/>
        <v>1</v>
      </c>
      <c r="T107" s="530"/>
      <c r="U107" s="359">
        <v>15</v>
      </c>
      <c r="V107" s="170">
        <v>2247.5675675675675</v>
      </c>
      <c r="W107" s="360">
        <f t="shared" si="106"/>
        <v>149.83783783783784</v>
      </c>
      <c r="X107" s="359">
        <f t="shared" si="107"/>
        <v>1</v>
      </c>
      <c r="Y107" s="530"/>
      <c r="Z107" s="359">
        <v>15</v>
      </c>
      <c r="AA107" s="170">
        <v>2246.4220183486236</v>
      </c>
      <c r="AB107" s="360">
        <f t="shared" si="108"/>
        <v>149.76146788990823</v>
      </c>
      <c r="AC107" s="359">
        <f t="shared" si="109"/>
        <v>1</v>
      </c>
      <c r="AD107" s="530"/>
      <c r="AE107" s="359">
        <v>15</v>
      </c>
      <c r="AF107" s="170">
        <v>2254.772727272727</v>
      </c>
      <c r="AG107" s="360">
        <f t="shared" si="110"/>
        <v>150.31818181818181</v>
      </c>
      <c r="AH107" s="359">
        <f t="shared" si="111"/>
        <v>1</v>
      </c>
      <c r="AI107" s="530"/>
      <c r="AJ107" s="359">
        <v>15</v>
      </c>
      <c r="AK107" s="170">
        <v>2235.5294117647054</v>
      </c>
      <c r="AL107" s="360">
        <f t="shared" si="112"/>
        <v>149.03529411764703</v>
      </c>
      <c r="AM107" s="359">
        <f t="shared" si="113"/>
        <v>2</v>
      </c>
      <c r="AN107" s="530"/>
      <c r="AO107" s="359">
        <v>15</v>
      </c>
      <c r="AP107" s="170">
        <v>2238.0487804878057</v>
      </c>
      <c r="AQ107" s="360">
        <f t="shared" si="114"/>
        <v>149.2032520325204</v>
      </c>
      <c r="AR107" s="359">
        <f t="shared" si="115"/>
        <v>1</v>
      </c>
      <c r="AS107" s="530"/>
      <c r="AT107" s="359">
        <v>15</v>
      </c>
      <c r="AU107" s="170">
        <v>2249.7637795275587</v>
      </c>
      <c r="AV107" s="360">
        <f t="shared" si="116"/>
        <v>149.98425196850391</v>
      </c>
      <c r="AW107" s="359">
        <f t="shared" si="117"/>
        <v>2</v>
      </c>
      <c r="AX107" s="530"/>
    </row>
    <row r="108" spans="2:50" hidden="1" x14ac:dyDescent="0.2">
      <c r="B108" s="506"/>
      <c r="C108" s="359">
        <v>15</v>
      </c>
      <c r="D108" s="359" t="s">
        <v>540</v>
      </c>
      <c r="E108" s="359">
        <v>17</v>
      </c>
      <c r="F108" s="359">
        <v>2400</v>
      </c>
      <c r="G108" s="366">
        <f t="shared" si="99"/>
        <v>141.1764705882353</v>
      </c>
      <c r="H108" s="506"/>
      <c r="I108" s="172">
        <f t="shared" si="100"/>
        <v>17</v>
      </c>
      <c r="J108" s="172">
        <f t="shared" si="101"/>
        <v>2254.5642104776111</v>
      </c>
      <c r="K108" s="361">
        <f t="shared" si="102"/>
        <v>132.62142414574183</v>
      </c>
      <c r="L108" s="508"/>
      <c r="M108" s="172">
        <f t="shared" si="103"/>
        <v>5</v>
      </c>
      <c r="N108" s="532"/>
      <c r="O108" s="532"/>
      <c r="P108" s="359">
        <v>17</v>
      </c>
      <c r="Q108" s="170">
        <v>2247.4418604651164</v>
      </c>
      <c r="R108" s="360">
        <f t="shared" si="104"/>
        <v>132.20246238030097</v>
      </c>
      <c r="S108" s="359">
        <f t="shared" si="105"/>
        <v>5</v>
      </c>
      <c r="T108" s="530"/>
      <c r="U108" s="359">
        <v>17</v>
      </c>
      <c r="V108" s="170">
        <v>2260.8108108108104</v>
      </c>
      <c r="W108" s="360">
        <f t="shared" si="106"/>
        <v>132.98887122416531</v>
      </c>
      <c r="X108" s="359">
        <f t="shared" si="107"/>
        <v>5</v>
      </c>
      <c r="Y108" s="530"/>
      <c r="Z108" s="359">
        <v>17</v>
      </c>
      <c r="AA108" s="170">
        <v>2257.5</v>
      </c>
      <c r="AB108" s="360">
        <f t="shared" si="108"/>
        <v>132.79411764705881</v>
      </c>
      <c r="AC108" s="359">
        <f t="shared" si="109"/>
        <v>5</v>
      </c>
      <c r="AD108" s="530"/>
      <c r="AE108" s="359">
        <v>17</v>
      </c>
      <c r="AF108" s="170">
        <v>2241.333333333333</v>
      </c>
      <c r="AG108" s="360">
        <f t="shared" si="110"/>
        <v>131.84313725490193</v>
      </c>
      <c r="AH108" s="359">
        <f t="shared" si="111"/>
        <v>5</v>
      </c>
      <c r="AI108" s="530"/>
      <c r="AJ108" s="359">
        <v>17</v>
      </c>
      <c r="AK108" s="170">
        <v>2248.6666666666665</v>
      </c>
      <c r="AL108" s="360">
        <f t="shared" si="112"/>
        <v>132.27450980392155</v>
      </c>
      <c r="AM108" s="359">
        <f t="shared" si="113"/>
        <v>6</v>
      </c>
      <c r="AN108" s="530"/>
      <c r="AO108" s="359">
        <v>17</v>
      </c>
      <c r="AP108" s="170">
        <v>2251.4285714285716</v>
      </c>
      <c r="AQ108" s="360">
        <f t="shared" si="114"/>
        <v>132.43697478991598</v>
      </c>
      <c r="AR108" s="359">
        <f t="shared" si="115"/>
        <v>5</v>
      </c>
      <c r="AS108" s="530"/>
      <c r="AT108" s="359">
        <v>17</v>
      </c>
      <c r="AU108" s="170">
        <v>2274.7682306387796</v>
      </c>
      <c r="AV108" s="360">
        <f t="shared" si="116"/>
        <v>133.80989591992821</v>
      </c>
      <c r="AW108" s="359">
        <f t="shared" si="117"/>
        <v>5</v>
      </c>
      <c r="AX108" s="530"/>
    </row>
    <row r="109" spans="2:50" hidden="1" x14ac:dyDescent="0.2">
      <c r="B109" s="506"/>
      <c r="C109" s="359">
        <v>16</v>
      </c>
      <c r="D109" s="274" t="s">
        <v>635</v>
      </c>
      <c r="E109" s="274">
        <v>17</v>
      </c>
      <c r="F109" s="274">
        <v>2400</v>
      </c>
      <c r="G109" s="366">
        <f t="shared" si="99"/>
        <v>141.1764705882353</v>
      </c>
      <c r="H109" s="506"/>
      <c r="I109" s="172">
        <f t="shared" si="100"/>
        <v>17</v>
      </c>
      <c r="J109" s="172">
        <f t="shared" si="101"/>
        <v>2249.2741008223675</v>
      </c>
      <c r="K109" s="361">
        <f t="shared" si="102"/>
        <v>132.31024122484516</v>
      </c>
      <c r="L109" s="508"/>
      <c r="M109" s="172">
        <f t="shared" si="103"/>
        <v>6</v>
      </c>
      <c r="N109" s="532"/>
      <c r="O109" s="532"/>
      <c r="P109" s="359">
        <v>17</v>
      </c>
      <c r="Q109" s="170">
        <v>2237.4245556014889</v>
      </c>
      <c r="R109" s="360">
        <f t="shared" si="104"/>
        <v>131.61320915302875</v>
      </c>
      <c r="S109" s="359">
        <f t="shared" si="105"/>
        <v>6</v>
      </c>
      <c r="T109" s="530"/>
      <c r="U109" s="359">
        <v>17</v>
      </c>
      <c r="V109" s="170">
        <v>2244.1613091759209</v>
      </c>
      <c r="W109" s="360">
        <f t="shared" si="106"/>
        <v>132.00948877505417</v>
      </c>
      <c r="X109" s="359">
        <f t="shared" si="107"/>
        <v>6</v>
      </c>
      <c r="Y109" s="530"/>
      <c r="Z109" s="359">
        <v>17</v>
      </c>
      <c r="AA109" s="170">
        <v>2252.173913043478</v>
      </c>
      <c r="AB109" s="360">
        <f t="shared" si="108"/>
        <v>132.48081841432224</v>
      </c>
      <c r="AC109" s="359">
        <f t="shared" si="109"/>
        <v>6</v>
      </c>
      <c r="AD109" s="530"/>
      <c r="AE109" s="359">
        <v>17</v>
      </c>
      <c r="AF109" s="170">
        <v>2239.5652173913045</v>
      </c>
      <c r="AG109" s="360">
        <f t="shared" si="110"/>
        <v>131.73913043478262</v>
      </c>
      <c r="AH109" s="359">
        <f t="shared" si="111"/>
        <v>6</v>
      </c>
      <c r="AI109" s="530"/>
      <c r="AJ109" s="359">
        <v>17</v>
      </c>
      <c r="AK109" s="170">
        <v>2250.3370786516834</v>
      </c>
      <c r="AL109" s="360">
        <f t="shared" si="112"/>
        <v>132.37276933245198</v>
      </c>
      <c r="AM109" s="359">
        <f t="shared" si="113"/>
        <v>5</v>
      </c>
      <c r="AN109" s="530"/>
      <c r="AO109" s="359">
        <v>17</v>
      </c>
      <c r="AP109" s="170">
        <v>2251.1999999999998</v>
      </c>
      <c r="AQ109" s="360">
        <f t="shared" si="114"/>
        <v>132.42352941176469</v>
      </c>
      <c r="AR109" s="359">
        <f t="shared" si="115"/>
        <v>6</v>
      </c>
      <c r="AS109" s="530"/>
      <c r="AT109" s="359">
        <v>17</v>
      </c>
      <c r="AU109" s="170">
        <v>2270.0566318926976</v>
      </c>
      <c r="AV109" s="360">
        <f t="shared" si="116"/>
        <v>133.53274305251162</v>
      </c>
      <c r="AW109" s="359">
        <f t="shared" si="117"/>
        <v>6</v>
      </c>
      <c r="AX109" s="530"/>
    </row>
    <row r="110" spans="2:50" hidden="1" x14ac:dyDescent="0.2">
      <c r="B110" s="506"/>
      <c r="C110" s="359">
        <v>17</v>
      </c>
      <c r="D110" s="274"/>
      <c r="E110" s="274"/>
      <c r="F110" s="274"/>
      <c r="G110" s="366"/>
      <c r="H110" s="506"/>
      <c r="I110" s="172" t="str">
        <f t="shared" si="100"/>
        <v/>
      </c>
      <c r="J110" s="172" t="str">
        <f t="shared" si="101"/>
        <v/>
      </c>
      <c r="K110" s="361" t="str">
        <f t="shared" si="102"/>
        <v/>
      </c>
      <c r="L110" s="509"/>
      <c r="M110" s="172" t="str">
        <f t="shared" si="103"/>
        <v/>
      </c>
      <c r="N110" s="515"/>
      <c r="O110" s="515"/>
      <c r="P110" s="359"/>
      <c r="Q110" s="170"/>
      <c r="R110" s="360" t="str">
        <f t="shared" si="104"/>
        <v/>
      </c>
      <c r="S110" s="359" t="str">
        <f t="shared" si="105"/>
        <v/>
      </c>
      <c r="T110" s="531"/>
      <c r="U110" s="359"/>
      <c r="V110" s="170"/>
      <c r="W110" s="360" t="str">
        <f t="shared" si="106"/>
        <v/>
      </c>
      <c r="X110" s="359" t="str">
        <f t="shared" si="107"/>
        <v/>
      </c>
      <c r="Y110" s="531"/>
      <c r="Z110" s="359"/>
      <c r="AA110" s="170"/>
      <c r="AB110" s="360" t="str">
        <f t="shared" si="108"/>
        <v/>
      </c>
      <c r="AC110" s="359" t="str">
        <f t="shared" si="109"/>
        <v/>
      </c>
      <c r="AD110" s="531"/>
      <c r="AE110" s="359"/>
      <c r="AF110" s="170"/>
      <c r="AG110" s="360" t="str">
        <f t="shared" si="110"/>
        <v/>
      </c>
      <c r="AH110" s="359" t="str">
        <f t="shared" si="111"/>
        <v/>
      </c>
      <c r="AI110" s="531"/>
      <c r="AJ110" s="359"/>
      <c r="AK110" s="170"/>
      <c r="AL110" s="360" t="str">
        <f t="shared" si="112"/>
        <v/>
      </c>
      <c r="AM110" s="359" t="str">
        <f t="shared" si="113"/>
        <v/>
      </c>
      <c r="AN110" s="531"/>
      <c r="AO110" s="359"/>
      <c r="AP110" s="170"/>
      <c r="AQ110" s="360" t="str">
        <f t="shared" si="114"/>
        <v/>
      </c>
      <c r="AR110" s="359" t="str">
        <f t="shared" si="115"/>
        <v/>
      </c>
      <c r="AS110" s="531"/>
      <c r="AT110" s="359"/>
      <c r="AU110" s="170"/>
      <c r="AV110" s="360" t="str">
        <f t="shared" si="116"/>
        <v/>
      </c>
      <c r="AW110" s="359" t="str">
        <f t="shared" si="117"/>
        <v/>
      </c>
      <c r="AX110" s="531"/>
    </row>
    <row r="111" spans="2:50" ht="15.75" hidden="1" x14ac:dyDescent="0.2">
      <c r="B111" s="510" t="s">
        <v>169</v>
      </c>
      <c r="C111" s="511"/>
      <c r="D111" s="511"/>
      <c r="E111" s="511"/>
      <c r="F111" s="511"/>
      <c r="G111" s="511"/>
      <c r="H111" s="512"/>
      <c r="I111" s="207"/>
      <c r="J111" s="207"/>
      <c r="K111" s="207"/>
      <c r="L111" s="207"/>
      <c r="M111" s="207"/>
      <c r="N111" s="501" t="s">
        <v>161</v>
      </c>
      <c r="O111" s="514" t="s">
        <v>106</v>
      </c>
      <c r="P111" s="516">
        <f>AT89+1</f>
        <v>45902</v>
      </c>
      <c r="Q111" s="506"/>
      <c r="R111" s="506"/>
      <c r="S111" s="506"/>
      <c r="T111" s="506"/>
      <c r="U111" s="516">
        <f>P111+1</f>
        <v>45903</v>
      </c>
      <c r="V111" s="506"/>
      <c r="W111" s="506"/>
      <c r="X111" s="506"/>
      <c r="Y111" s="506"/>
      <c r="Z111" s="516">
        <f>U111+1</f>
        <v>45904</v>
      </c>
      <c r="AA111" s="506"/>
      <c r="AB111" s="506"/>
      <c r="AC111" s="506"/>
      <c r="AD111" s="506"/>
      <c r="AE111" s="516">
        <f>Z111+1</f>
        <v>45905</v>
      </c>
      <c r="AF111" s="506"/>
      <c r="AG111" s="506"/>
      <c r="AH111" s="506"/>
      <c r="AI111" s="506"/>
      <c r="AJ111" s="516">
        <f>AE111+1</f>
        <v>45906</v>
      </c>
      <c r="AK111" s="506"/>
      <c r="AL111" s="506"/>
      <c r="AM111" s="506"/>
      <c r="AN111" s="506"/>
      <c r="AO111" s="516">
        <f>AJ111+1</f>
        <v>45907</v>
      </c>
      <c r="AP111" s="506"/>
      <c r="AQ111" s="506"/>
      <c r="AR111" s="506"/>
      <c r="AS111" s="506"/>
      <c r="AT111" s="516">
        <f>AO111+1</f>
        <v>45908</v>
      </c>
      <c r="AU111" s="506"/>
      <c r="AV111" s="506"/>
      <c r="AW111" s="506"/>
      <c r="AX111" s="506"/>
    </row>
    <row r="112" spans="2:50" ht="15.75" hidden="1" x14ac:dyDescent="0.2">
      <c r="B112" s="513"/>
      <c r="C112" s="513"/>
      <c r="D112" s="513"/>
      <c r="E112" s="513"/>
      <c r="F112" s="513"/>
      <c r="G112" s="513"/>
      <c r="H112" s="513"/>
      <c r="I112" s="207"/>
      <c r="J112" s="207"/>
      <c r="K112" s="207"/>
      <c r="L112" s="207"/>
      <c r="M112" s="207"/>
      <c r="N112" s="501"/>
      <c r="O112" s="515"/>
      <c r="P112" s="516" t="s">
        <v>120</v>
      </c>
      <c r="Q112" s="506"/>
      <c r="R112" s="506"/>
      <c r="S112" s="506"/>
      <c r="T112" s="506"/>
      <c r="U112" s="516" t="s">
        <v>114</v>
      </c>
      <c r="V112" s="506"/>
      <c r="W112" s="506"/>
      <c r="X112" s="506"/>
      <c r="Y112" s="506"/>
      <c r="Z112" s="516" t="s">
        <v>115</v>
      </c>
      <c r="AA112" s="506"/>
      <c r="AB112" s="506"/>
      <c r="AC112" s="506"/>
      <c r="AD112" s="506"/>
      <c r="AE112" s="516" t="s">
        <v>116</v>
      </c>
      <c r="AF112" s="506"/>
      <c r="AG112" s="506"/>
      <c r="AH112" s="506"/>
      <c r="AI112" s="506"/>
      <c r="AJ112" s="516" t="s">
        <v>117</v>
      </c>
      <c r="AK112" s="506"/>
      <c r="AL112" s="506"/>
      <c r="AM112" s="506"/>
      <c r="AN112" s="506"/>
      <c r="AO112" s="516" t="s">
        <v>118</v>
      </c>
      <c r="AP112" s="506"/>
      <c r="AQ112" s="506"/>
      <c r="AR112" s="506"/>
      <c r="AS112" s="506"/>
      <c r="AT112" s="516" t="s">
        <v>119</v>
      </c>
      <c r="AU112" s="506"/>
      <c r="AV112" s="506"/>
      <c r="AW112" s="506"/>
      <c r="AX112" s="506"/>
    </row>
    <row r="113" spans="2:50" hidden="1" x14ac:dyDescent="0.2">
      <c r="B113" s="501" t="s">
        <v>157</v>
      </c>
      <c r="C113" s="501" t="s">
        <v>149</v>
      </c>
      <c r="D113" s="501"/>
      <c r="E113" s="501" t="s">
        <v>151</v>
      </c>
      <c r="F113" s="501"/>
      <c r="G113" s="501"/>
      <c r="H113" s="502" t="s">
        <v>158</v>
      </c>
      <c r="I113" s="505" t="s">
        <v>227</v>
      </c>
      <c r="J113" s="505"/>
      <c r="K113" s="505"/>
      <c r="L113" s="505" t="s">
        <v>158</v>
      </c>
      <c r="M113" s="505" t="s">
        <v>170</v>
      </c>
      <c r="N113" s="514"/>
      <c r="O113" s="514" t="s">
        <v>160</v>
      </c>
      <c r="P113" s="497" t="s">
        <v>154</v>
      </c>
      <c r="Q113" s="498"/>
      <c r="R113" s="498"/>
      <c r="S113" s="499"/>
      <c r="T113" s="501" t="s">
        <v>158</v>
      </c>
      <c r="U113" s="497" t="s">
        <v>154</v>
      </c>
      <c r="V113" s="498"/>
      <c r="W113" s="498"/>
      <c r="X113" s="499"/>
      <c r="Y113" s="501" t="s">
        <v>158</v>
      </c>
      <c r="Z113" s="497" t="s">
        <v>154</v>
      </c>
      <c r="AA113" s="498"/>
      <c r="AB113" s="498"/>
      <c r="AC113" s="499"/>
      <c r="AD113" s="501" t="s">
        <v>158</v>
      </c>
      <c r="AE113" s="497" t="s">
        <v>154</v>
      </c>
      <c r="AF113" s="498"/>
      <c r="AG113" s="498"/>
      <c r="AH113" s="499"/>
      <c r="AI113" s="501" t="s">
        <v>158</v>
      </c>
      <c r="AJ113" s="497" t="s">
        <v>154</v>
      </c>
      <c r="AK113" s="498"/>
      <c r="AL113" s="498"/>
      <c r="AM113" s="499"/>
      <c r="AN113" s="501" t="s">
        <v>158</v>
      </c>
      <c r="AO113" s="497" t="s">
        <v>154</v>
      </c>
      <c r="AP113" s="498"/>
      <c r="AQ113" s="498"/>
      <c r="AR113" s="499"/>
      <c r="AS113" s="501" t="s">
        <v>158</v>
      </c>
      <c r="AT113" s="497" t="s">
        <v>154</v>
      </c>
      <c r="AU113" s="498"/>
      <c r="AV113" s="498"/>
      <c r="AW113" s="499"/>
      <c r="AX113" s="501" t="s">
        <v>158</v>
      </c>
    </row>
    <row r="114" spans="2:50" hidden="1" x14ac:dyDescent="0.2">
      <c r="B114" s="501"/>
      <c r="C114" s="501"/>
      <c r="D114" s="501"/>
      <c r="E114" s="501" t="s">
        <v>150</v>
      </c>
      <c r="F114" s="501"/>
      <c r="G114" s="501"/>
      <c r="H114" s="503"/>
      <c r="I114" s="505" t="s">
        <v>150</v>
      </c>
      <c r="J114" s="505"/>
      <c r="K114" s="505"/>
      <c r="L114" s="505"/>
      <c r="M114" s="505"/>
      <c r="N114" s="532"/>
      <c r="O114" s="532"/>
      <c r="P114" s="497" t="s">
        <v>155</v>
      </c>
      <c r="Q114" s="498"/>
      <c r="R114" s="498"/>
      <c r="S114" s="499"/>
      <c r="T114" s="501"/>
      <c r="U114" s="497" t="s">
        <v>155</v>
      </c>
      <c r="V114" s="498"/>
      <c r="W114" s="498"/>
      <c r="X114" s="499"/>
      <c r="Y114" s="501"/>
      <c r="Z114" s="497" t="s">
        <v>155</v>
      </c>
      <c r="AA114" s="498"/>
      <c r="AB114" s="498"/>
      <c r="AC114" s="499"/>
      <c r="AD114" s="501"/>
      <c r="AE114" s="497" t="s">
        <v>155</v>
      </c>
      <c r="AF114" s="498"/>
      <c r="AG114" s="498"/>
      <c r="AH114" s="499"/>
      <c r="AI114" s="501"/>
      <c r="AJ114" s="497" t="s">
        <v>155</v>
      </c>
      <c r="AK114" s="498"/>
      <c r="AL114" s="498"/>
      <c r="AM114" s="499"/>
      <c r="AN114" s="501"/>
      <c r="AO114" s="497" t="s">
        <v>155</v>
      </c>
      <c r="AP114" s="498"/>
      <c r="AQ114" s="498"/>
      <c r="AR114" s="499"/>
      <c r="AS114" s="501"/>
      <c r="AT114" s="497" t="s">
        <v>155</v>
      </c>
      <c r="AU114" s="498"/>
      <c r="AV114" s="498"/>
      <c r="AW114" s="499"/>
      <c r="AX114" s="501"/>
    </row>
    <row r="115" spans="2:50" hidden="1" x14ac:dyDescent="0.2">
      <c r="B115" s="501"/>
      <c r="C115" s="501"/>
      <c r="D115" s="501"/>
      <c r="E115" s="367" t="s">
        <v>152</v>
      </c>
      <c r="F115" s="367" t="s">
        <v>153</v>
      </c>
      <c r="G115" s="367" t="s">
        <v>156</v>
      </c>
      <c r="H115" s="504"/>
      <c r="I115" s="368" t="s">
        <v>152</v>
      </c>
      <c r="J115" s="368" t="s">
        <v>153</v>
      </c>
      <c r="K115" s="368" t="s">
        <v>156</v>
      </c>
      <c r="L115" s="505"/>
      <c r="M115" s="505"/>
      <c r="N115" s="532"/>
      <c r="O115" s="532"/>
      <c r="P115" s="367" t="s">
        <v>152</v>
      </c>
      <c r="Q115" s="367" t="s">
        <v>153</v>
      </c>
      <c r="R115" s="367" t="s">
        <v>156</v>
      </c>
      <c r="S115" s="367" t="s">
        <v>170</v>
      </c>
      <c r="T115" s="501"/>
      <c r="U115" s="367" t="s">
        <v>152</v>
      </c>
      <c r="V115" s="367" t="s">
        <v>153</v>
      </c>
      <c r="W115" s="367" t="s">
        <v>156</v>
      </c>
      <c r="X115" s="367" t="s">
        <v>170</v>
      </c>
      <c r="Y115" s="501"/>
      <c r="Z115" s="367" t="s">
        <v>152</v>
      </c>
      <c r="AA115" s="367" t="s">
        <v>153</v>
      </c>
      <c r="AB115" s="367" t="s">
        <v>156</v>
      </c>
      <c r="AC115" s="367" t="s">
        <v>170</v>
      </c>
      <c r="AD115" s="501"/>
      <c r="AE115" s="367" t="s">
        <v>152</v>
      </c>
      <c r="AF115" s="367" t="s">
        <v>153</v>
      </c>
      <c r="AG115" s="367" t="s">
        <v>156</v>
      </c>
      <c r="AH115" s="367" t="s">
        <v>170</v>
      </c>
      <c r="AI115" s="501"/>
      <c r="AJ115" s="367" t="s">
        <v>152</v>
      </c>
      <c r="AK115" s="367" t="s">
        <v>153</v>
      </c>
      <c r="AL115" s="367" t="s">
        <v>156</v>
      </c>
      <c r="AM115" s="367" t="s">
        <v>170</v>
      </c>
      <c r="AN115" s="501"/>
      <c r="AO115" s="367" t="s">
        <v>152</v>
      </c>
      <c r="AP115" s="367" t="s">
        <v>153</v>
      </c>
      <c r="AQ115" s="367" t="s">
        <v>156</v>
      </c>
      <c r="AR115" s="367" t="s">
        <v>170</v>
      </c>
      <c r="AS115" s="501"/>
      <c r="AT115" s="367" t="s">
        <v>152</v>
      </c>
      <c r="AU115" s="367" t="s">
        <v>153</v>
      </c>
      <c r="AV115" s="367" t="s">
        <v>156</v>
      </c>
      <c r="AW115" s="367" t="s">
        <v>170</v>
      </c>
      <c r="AX115" s="501"/>
    </row>
    <row r="116" spans="2:50" hidden="1" x14ac:dyDescent="0.2">
      <c r="B116" s="506" t="s">
        <v>236</v>
      </c>
      <c r="C116" s="369">
        <v>1</v>
      </c>
      <c r="D116" s="369" t="s">
        <v>431</v>
      </c>
      <c r="E116" s="369">
        <v>20</v>
      </c>
      <c r="F116" s="369">
        <v>2400</v>
      </c>
      <c r="G116" s="370">
        <f>F116/E116</f>
        <v>120</v>
      </c>
      <c r="H116" s="506">
        <f>AVERAGE(G116:G132)</f>
        <v>136.3093395252838</v>
      </c>
      <c r="I116" s="172">
        <f t="shared" ref="I116:I132" si="118">IFERROR(AVERAGE(P116,U116,Z116,AE116,AJ116,AO116,AT116),"")</f>
        <v>20</v>
      </c>
      <c r="J116" s="172">
        <f t="shared" ref="J116:J132" si="119">IFERROR(AVERAGE(Q116,V116,AA116,AF116,AK116,AP116,AU116),"")</f>
        <v>2255.5594271334767</v>
      </c>
      <c r="K116" s="371">
        <f t="shared" ref="K116:K132" si="120">IFERROR(AVERAGE(R116,W116,AB116,AG116,AL116,AQ116,AV116),"")</f>
        <v>112.77797135667383</v>
      </c>
      <c r="L116" s="507">
        <f>IFERROR(AVERAGE(K116:K132),"-")</f>
        <v>128.356901161514</v>
      </c>
      <c r="M116" s="172">
        <f>IFERROR(RANK(K116, K$116:K$132),"")</f>
        <v>16</v>
      </c>
      <c r="N116" s="532"/>
      <c r="O116" s="532"/>
      <c r="P116" s="369">
        <v>20</v>
      </c>
      <c r="Q116" s="170">
        <v>2246.7226890756306</v>
      </c>
      <c r="R116" s="370">
        <f>IFERROR(Q116/P116,"")</f>
        <v>112.33613445378153</v>
      </c>
      <c r="S116" s="369">
        <f>IFERROR(RANK(R116, R$116:R$132),"")</f>
        <v>16</v>
      </c>
      <c r="T116" s="529">
        <f>AVERAGE(R116:R132)</f>
        <v>128.21677337384278</v>
      </c>
      <c r="U116" s="369">
        <v>20</v>
      </c>
      <c r="V116" s="170">
        <v>2263.8260869565215</v>
      </c>
      <c r="W116" s="370">
        <f>IFERROR(V116/U116,"")</f>
        <v>113.19130434782608</v>
      </c>
      <c r="X116" s="369">
        <f>IFERROR(RANK(W116, W$116:W$132),"")</f>
        <v>15</v>
      </c>
      <c r="Y116" s="529">
        <f>AVERAGE(W116:W132)</f>
        <v>128.42127952153729</v>
      </c>
      <c r="Z116" s="369">
        <v>20</v>
      </c>
      <c r="AA116" s="170">
        <v>2262.2222222222226</v>
      </c>
      <c r="AB116" s="370">
        <f>IFERROR(AA116/Z116,"")</f>
        <v>113.11111111111113</v>
      </c>
      <c r="AC116" s="369">
        <f>IFERROR(RANK(AB116, AB$116:AB$132),"")</f>
        <v>16</v>
      </c>
      <c r="AD116" s="529">
        <f>AVERAGE(AB116:AB132)</f>
        <v>128.48382842579295</v>
      </c>
      <c r="AE116" s="369">
        <v>20</v>
      </c>
      <c r="AF116" s="170">
        <v>2251.7647058823536</v>
      </c>
      <c r="AG116" s="370">
        <f>IFERROR(AF116/AE116,"")</f>
        <v>112.58823529411768</v>
      </c>
      <c r="AH116" s="369">
        <f>IFERROR(RANK(AG116, AG$116:AG$132),"")</f>
        <v>16</v>
      </c>
      <c r="AI116" s="529">
        <f>AVERAGE(AG116:AG132)</f>
        <v>128.54490835955232</v>
      </c>
      <c r="AJ116" s="369">
        <v>20</v>
      </c>
      <c r="AK116" s="170">
        <v>2262.962962962963</v>
      </c>
      <c r="AL116" s="370">
        <f>IFERROR(AK116/AJ116,"")</f>
        <v>113.14814814814815</v>
      </c>
      <c r="AM116" s="369">
        <f>IFERROR(RANK(AL116, AL$116:AL$132),"")</f>
        <v>16</v>
      </c>
      <c r="AN116" s="529">
        <f>AVERAGE(AL116:AL132)</f>
        <v>128.35535121583942</v>
      </c>
      <c r="AO116" s="369">
        <v>20</v>
      </c>
      <c r="AP116" s="170">
        <v>2251.1811023622049</v>
      </c>
      <c r="AQ116" s="370">
        <f>IFERROR(AP116/AO116,"")</f>
        <v>112.55905511811025</v>
      </c>
      <c r="AR116" s="369">
        <f>IFERROR(RANK(AQ116, AQ$116:AQ$132),"")</f>
        <v>16</v>
      </c>
      <c r="AS116" s="529">
        <f>AVERAGE(AQ116:AQ132)</f>
        <v>128.25928280621739</v>
      </c>
      <c r="AT116" s="369">
        <v>20</v>
      </c>
      <c r="AU116" s="170">
        <v>2250.2362204724409</v>
      </c>
      <c r="AV116" s="370">
        <f>IFERROR(AU116/AT116,"")</f>
        <v>112.51181102362204</v>
      </c>
      <c r="AW116" s="369">
        <f>IFERROR(RANK(AV116, AV$116:AV$132),"")</f>
        <v>15</v>
      </c>
      <c r="AX116" s="529">
        <f>AVERAGE(AV116:AV132)</f>
        <v>128.21688442781593</v>
      </c>
    </row>
    <row r="117" spans="2:50" hidden="1" x14ac:dyDescent="0.2">
      <c r="B117" s="506"/>
      <c r="C117" s="369">
        <v>2</v>
      </c>
      <c r="D117" s="369" t="s">
        <v>432</v>
      </c>
      <c r="E117" s="369">
        <v>18</v>
      </c>
      <c r="F117" s="369">
        <v>2400</v>
      </c>
      <c r="G117" s="370">
        <f t="shared" ref="G117:G131" si="121">F117/E117</f>
        <v>133.33333333333334</v>
      </c>
      <c r="H117" s="506"/>
      <c r="I117" s="172">
        <f t="shared" si="118"/>
        <v>18</v>
      </c>
      <c r="J117" s="172">
        <f t="shared" si="119"/>
        <v>2258.2741351172212</v>
      </c>
      <c r="K117" s="371">
        <f t="shared" si="120"/>
        <v>125.45967417317895</v>
      </c>
      <c r="L117" s="508"/>
      <c r="M117" s="172">
        <f t="shared" ref="M117:M132" si="122">IFERROR(RANK(K117, K$116:K$132),"")</f>
        <v>8</v>
      </c>
      <c r="N117" s="532"/>
      <c r="O117" s="532"/>
      <c r="P117" s="369">
        <v>18</v>
      </c>
      <c r="Q117" s="170">
        <v>2260.6015037593984</v>
      </c>
      <c r="R117" s="370">
        <f t="shared" ref="R117:R132" si="123">IFERROR(Q117/P117,"")</f>
        <v>125.58897243107769</v>
      </c>
      <c r="S117" s="369">
        <f t="shared" ref="S117:S132" si="124">IFERROR(RANK(R117, R$116:R$132),"")</f>
        <v>9</v>
      </c>
      <c r="T117" s="530"/>
      <c r="U117" s="369">
        <v>18</v>
      </c>
      <c r="V117" s="170">
        <v>2262.2399999999998</v>
      </c>
      <c r="W117" s="370">
        <f t="shared" ref="W117:W132" si="125">IFERROR(V117/U117,"")</f>
        <v>125.67999999999999</v>
      </c>
      <c r="X117" s="369">
        <f t="shared" ref="X117:X132" si="126">IFERROR(RANK(W117, W$116:W$132),"")</f>
        <v>8</v>
      </c>
      <c r="Y117" s="530"/>
      <c r="Z117" s="369">
        <v>18</v>
      </c>
      <c r="AA117" s="170">
        <v>2258.5000000000005</v>
      </c>
      <c r="AB117" s="370">
        <f t="shared" ref="AB117:AB132" si="127">IFERROR(AA117/Z117,"")</f>
        <v>125.47222222222224</v>
      </c>
      <c r="AC117" s="369">
        <f t="shared" ref="AC117:AC132" si="128">IFERROR(RANK(AB117, AB$116:AB$132),"")</f>
        <v>8</v>
      </c>
      <c r="AD117" s="530"/>
      <c r="AE117" s="369">
        <v>18</v>
      </c>
      <c r="AF117" s="170">
        <v>2263.4482758620688</v>
      </c>
      <c r="AG117" s="370">
        <f t="shared" ref="AG117:AG132" si="129">IFERROR(AF117/AE117,"")</f>
        <v>125.7471264367816</v>
      </c>
      <c r="AH117" s="369">
        <f t="shared" ref="AH117:AH132" si="130">IFERROR(RANK(AG117, AG$116:AG$132),"")</f>
        <v>8</v>
      </c>
      <c r="AI117" s="530"/>
      <c r="AJ117" s="369">
        <v>18</v>
      </c>
      <c r="AK117" s="170">
        <v>2243.9999999999995</v>
      </c>
      <c r="AL117" s="370">
        <f t="shared" ref="AL117:AL132" si="131">IFERROR(AK117/AJ117,"")</f>
        <v>124.66666666666664</v>
      </c>
      <c r="AM117" s="369">
        <f t="shared" ref="AM117:AM132" si="132">IFERROR(RANK(AL117, AL$116:AL$132),"")</f>
        <v>10</v>
      </c>
      <c r="AN117" s="530"/>
      <c r="AO117" s="369">
        <v>18</v>
      </c>
      <c r="AP117" s="170">
        <v>2263.3082706766918</v>
      </c>
      <c r="AQ117" s="370">
        <f t="shared" ref="AQ117:AQ132" si="133">IFERROR(AP117/AO117,"")</f>
        <v>125.73934837092732</v>
      </c>
      <c r="AR117" s="369">
        <f t="shared" ref="AR117:AR132" si="134">IFERROR(RANK(AQ117, AQ$116:AQ$132),"")</f>
        <v>7</v>
      </c>
      <c r="AS117" s="530"/>
      <c r="AT117" s="369">
        <v>18</v>
      </c>
      <c r="AU117" s="170">
        <v>2255.8208955223881</v>
      </c>
      <c r="AV117" s="370">
        <f t="shared" ref="AV117:AV132" si="135">IFERROR(AU117/AT117,"")</f>
        <v>125.32338308457712</v>
      </c>
      <c r="AW117" s="369">
        <f t="shared" ref="AW117:AW132" si="136">IFERROR(RANK(AV117, AV$116:AV$132),"")</f>
        <v>8</v>
      </c>
      <c r="AX117" s="530"/>
    </row>
    <row r="118" spans="2:50" hidden="1" x14ac:dyDescent="0.2">
      <c r="B118" s="506"/>
      <c r="C118" s="369">
        <v>3</v>
      </c>
      <c r="D118" s="369" t="s">
        <v>433</v>
      </c>
      <c r="E118" s="369">
        <v>16</v>
      </c>
      <c r="F118" s="369">
        <v>2400</v>
      </c>
      <c r="G118" s="370">
        <f t="shared" si="121"/>
        <v>150</v>
      </c>
      <c r="H118" s="506"/>
      <c r="I118" s="172">
        <f t="shared" si="118"/>
        <v>16</v>
      </c>
      <c r="J118" s="172">
        <f t="shared" si="119"/>
        <v>2253.0489177935169</v>
      </c>
      <c r="K118" s="371">
        <f t="shared" si="120"/>
        <v>140.81555736209481</v>
      </c>
      <c r="L118" s="508"/>
      <c r="M118" s="172">
        <f t="shared" si="122"/>
        <v>4</v>
      </c>
      <c r="N118" s="532"/>
      <c r="O118" s="532"/>
      <c r="P118" s="369">
        <v>16</v>
      </c>
      <c r="Q118" s="170">
        <v>2258.2001150086267</v>
      </c>
      <c r="R118" s="370">
        <f t="shared" si="123"/>
        <v>141.13750718803917</v>
      </c>
      <c r="S118" s="369">
        <f t="shared" si="124"/>
        <v>3</v>
      </c>
      <c r="T118" s="530"/>
      <c r="U118" s="369">
        <v>16</v>
      </c>
      <c r="V118" s="170">
        <v>2259.1709002235311</v>
      </c>
      <c r="W118" s="370">
        <f t="shared" si="125"/>
        <v>141.1981812639707</v>
      </c>
      <c r="X118" s="369">
        <f t="shared" si="126"/>
        <v>4</v>
      </c>
      <c r="Y118" s="530"/>
      <c r="Z118" s="369">
        <v>16</v>
      </c>
      <c r="AA118" s="170">
        <v>2255.2389037108896</v>
      </c>
      <c r="AB118" s="370">
        <f t="shared" si="127"/>
        <v>140.9524314819306</v>
      </c>
      <c r="AC118" s="369">
        <f t="shared" si="128"/>
        <v>4</v>
      </c>
      <c r="AD118" s="530"/>
      <c r="AE118" s="369">
        <v>16</v>
      </c>
      <c r="AF118" s="170">
        <v>2247.5</v>
      </c>
      <c r="AG118" s="370">
        <f t="shared" si="129"/>
        <v>140.46875</v>
      </c>
      <c r="AH118" s="369">
        <f t="shared" si="130"/>
        <v>4</v>
      </c>
      <c r="AI118" s="530"/>
      <c r="AJ118" s="369">
        <v>16</v>
      </c>
      <c r="AK118" s="170">
        <v>2253.0538922155688</v>
      </c>
      <c r="AL118" s="370">
        <f t="shared" si="131"/>
        <v>140.81586826347305</v>
      </c>
      <c r="AM118" s="369">
        <f t="shared" si="132"/>
        <v>4</v>
      </c>
      <c r="AN118" s="530"/>
      <c r="AO118" s="369">
        <v>16</v>
      </c>
      <c r="AP118" s="170">
        <v>2248.0434782608695</v>
      </c>
      <c r="AQ118" s="370">
        <f t="shared" si="133"/>
        <v>140.50271739130434</v>
      </c>
      <c r="AR118" s="369">
        <f t="shared" si="134"/>
        <v>4</v>
      </c>
      <c r="AS118" s="530"/>
      <c r="AT118" s="369">
        <v>16</v>
      </c>
      <c r="AU118" s="170">
        <v>2250.1351351351341</v>
      </c>
      <c r="AV118" s="370">
        <f t="shared" si="135"/>
        <v>140.63344594594588</v>
      </c>
      <c r="AW118" s="369">
        <f t="shared" si="136"/>
        <v>4</v>
      </c>
      <c r="AX118" s="530"/>
    </row>
    <row r="119" spans="2:50" hidden="1" x14ac:dyDescent="0.2">
      <c r="B119" s="506"/>
      <c r="C119" s="369">
        <v>4</v>
      </c>
      <c r="D119" s="369" t="s">
        <v>434</v>
      </c>
      <c r="E119" s="369">
        <v>18</v>
      </c>
      <c r="F119" s="369">
        <v>2400</v>
      </c>
      <c r="G119" s="370">
        <f t="shared" si="121"/>
        <v>133.33333333333334</v>
      </c>
      <c r="H119" s="506"/>
      <c r="I119" s="172">
        <f t="shared" si="118"/>
        <v>18</v>
      </c>
      <c r="J119" s="172">
        <f t="shared" si="119"/>
        <v>2255.076305100336</v>
      </c>
      <c r="K119" s="371">
        <f t="shared" si="120"/>
        <v>125.28201695001869</v>
      </c>
      <c r="L119" s="508"/>
      <c r="M119" s="172">
        <f t="shared" si="122"/>
        <v>10</v>
      </c>
      <c r="N119" s="532"/>
      <c r="O119" s="532"/>
      <c r="P119" s="369">
        <v>18</v>
      </c>
      <c r="Q119" s="170">
        <v>2255.0847457627119</v>
      </c>
      <c r="R119" s="370">
        <f t="shared" si="123"/>
        <v>125.28248587570621</v>
      </c>
      <c r="S119" s="369">
        <f t="shared" si="124"/>
        <v>10</v>
      </c>
      <c r="T119" s="530"/>
      <c r="U119" s="369">
        <v>18</v>
      </c>
      <c r="V119" s="170">
        <v>2253.5135135135133</v>
      </c>
      <c r="W119" s="370">
        <f t="shared" si="125"/>
        <v>125.19519519519518</v>
      </c>
      <c r="X119" s="369">
        <f t="shared" si="126"/>
        <v>9</v>
      </c>
      <c r="Y119" s="530"/>
      <c r="Z119" s="369">
        <v>18</v>
      </c>
      <c r="AA119" s="170">
        <v>2255.76923076923</v>
      </c>
      <c r="AB119" s="370">
        <f t="shared" si="127"/>
        <v>125.32051282051277</v>
      </c>
      <c r="AC119" s="369">
        <f t="shared" si="128"/>
        <v>10</v>
      </c>
      <c r="AD119" s="530"/>
      <c r="AE119" s="369">
        <v>18</v>
      </c>
      <c r="AF119" s="170">
        <v>2257.7777777777774</v>
      </c>
      <c r="AG119" s="370">
        <f t="shared" si="129"/>
        <v>125.43209876543207</v>
      </c>
      <c r="AH119" s="369">
        <f t="shared" si="130"/>
        <v>9</v>
      </c>
      <c r="AI119" s="530"/>
      <c r="AJ119" s="369">
        <v>18</v>
      </c>
      <c r="AK119" s="170">
        <v>2248.9411764705878</v>
      </c>
      <c r="AL119" s="370">
        <f t="shared" si="131"/>
        <v>124.94117647058822</v>
      </c>
      <c r="AM119" s="369">
        <f t="shared" si="132"/>
        <v>8</v>
      </c>
      <c r="AN119" s="530"/>
      <c r="AO119" s="369">
        <v>18</v>
      </c>
      <c r="AP119" s="170">
        <v>2262.4137931034484</v>
      </c>
      <c r="AQ119" s="370">
        <f t="shared" si="133"/>
        <v>125.68965517241379</v>
      </c>
      <c r="AR119" s="369">
        <f t="shared" si="134"/>
        <v>8</v>
      </c>
      <c r="AS119" s="530"/>
      <c r="AT119" s="369">
        <v>18</v>
      </c>
      <c r="AU119" s="170">
        <v>2252.0338983050847</v>
      </c>
      <c r="AV119" s="370">
        <f t="shared" si="135"/>
        <v>125.11299435028248</v>
      </c>
      <c r="AW119" s="369">
        <f t="shared" si="136"/>
        <v>9</v>
      </c>
      <c r="AX119" s="530"/>
    </row>
    <row r="120" spans="2:50" hidden="1" x14ac:dyDescent="0.2">
      <c r="B120" s="506"/>
      <c r="C120" s="369">
        <v>5</v>
      </c>
      <c r="D120" s="369" t="s">
        <v>435</v>
      </c>
      <c r="E120" s="369">
        <v>16</v>
      </c>
      <c r="F120" s="369">
        <v>2400</v>
      </c>
      <c r="G120" s="370">
        <f t="shared" si="121"/>
        <v>150</v>
      </c>
      <c r="H120" s="506"/>
      <c r="I120" s="172">
        <f t="shared" si="118"/>
        <v>16</v>
      </c>
      <c r="J120" s="172">
        <f t="shared" si="119"/>
        <v>2275.7282337678744</v>
      </c>
      <c r="K120" s="371">
        <f t="shared" si="120"/>
        <v>142.23301461049215</v>
      </c>
      <c r="L120" s="508"/>
      <c r="M120" s="172">
        <f t="shared" si="122"/>
        <v>3</v>
      </c>
      <c r="N120" s="532"/>
      <c r="O120" s="532"/>
      <c r="P120" s="369">
        <v>16</v>
      </c>
      <c r="Q120" s="170">
        <v>2256.4705882352919</v>
      </c>
      <c r="R120" s="370">
        <f t="shared" si="123"/>
        <v>141.02941176470574</v>
      </c>
      <c r="S120" s="369">
        <f t="shared" si="124"/>
        <v>4</v>
      </c>
      <c r="T120" s="530"/>
      <c r="U120" s="369">
        <v>16</v>
      </c>
      <c r="V120" s="170">
        <v>2283.6000000000004</v>
      </c>
      <c r="W120" s="370">
        <f t="shared" si="125"/>
        <v>142.72500000000002</v>
      </c>
      <c r="X120" s="369">
        <f t="shared" si="126"/>
        <v>3</v>
      </c>
      <c r="Y120" s="530"/>
      <c r="Z120" s="369">
        <v>16</v>
      </c>
      <c r="AA120" s="170">
        <v>2270.2040816326535</v>
      </c>
      <c r="AB120" s="370">
        <f t="shared" si="127"/>
        <v>141.88775510204084</v>
      </c>
      <c r="AC120" s="369">
        <f t="shared" si="128"/>
        <v>3</v>
      </c>
      <c r="AD120" s="530"/>
      <c r="AE120" s="369">
        <v>16</v>
      </c>
      <c r="AF120" s="170">
        <v>2281.5789473684194</v>
      </c>
      <c r="AG120" s="370">
        <f t="shared" si="129"/>
        <v>142.59868421052622</v>
      </c>
      <c r="AH120" s="369">
        <f t="shared" si="130"/>
        <v>3</v>
      </c>
      <c r="AI120" s="530"/>
      <c r="AJ120" s="369">
        <v>16</v>
      </c>
      <c r="AK120" s="170">
        <v>2295.789473684209</v>
      </c>
      <c r="AL120" s="370">
        <f t="shared" si="131"/>
        <v>143.48684210526307</v>
      </c>
      <c r="AM120" s="369">
        <f t="shared" si="132"/>
        <v>3</v>
      </c>
      <c r="AN120" s="530"/>
      <c r="AO120" s="369">
        <v>16</v>
      </c>
      <c r="AP120" s="170">
        <v>2257.0000000000023</v>
      </c>
      <c r="AQ120" s="370">
        <f t="shared" si="133"/>
        <v>141.06250000000014</v>
      </c>
      <c r="AR120" s="369">
        <f t="shared" si="134"/>
        <v>3</v>
      </c>
      <c r="AS120" s="530"/>
      <c r="AT120" s="369">
        <v>16</v>
      </c>
      <c r="AU120" s="170">
        <v>2285.4545454545469</v>
      </c>
      <c r="AV120" s="370">
        <f t="shared" si="135"/>
        <v>142.84090909090918</v>
      </c>
      <c r="AW120" s="369">
        <f t="shared" si="136"/>
        <v>3</v>
      </c>
      <c r="AX120" s="530"/>
    </row>
    <row r="121" spans="2:50" hidden="1" x14ac:dyDescent="0.2">
      <c r="B121" s="506"/>
      <c r="C121" s="369">
        <v>6</v>
      </c>
      <c r="D121" s="369" t="s">
        <v>436</v>
      </c>
      <c r="E121" s="369">
        <v>18</v>
      </c>
      <c r="F121" s="369">
        <v>2400</v>
      </c>
      <c r="G121" s="370">
        <f t="shared" si="121"/>
        <v>133.33333333333334</v>
      </c>
      <c r="H121" s="506"/>
      <c r="I121" s="172">
        <f t="shared" si="118"/>
        <v>18</v>
      </c>
      <c r="J121" s="172">
        <f t="shared" si="119"/>
        <v>2257.0117285977876</v>
      </c>
      <c r="K121" s="371">
        <f t="shared" si="120"/>
        <v>125.38954047765488</v>
      </c>
      <c r="L121" s="508"/>
      <c r="M121" s="172">
        <f t="shared" si="122"/>
        <v>9</v>
      </c>
      <c r="N121" s="532"/>
      <c r="O121" s="532"/>
      <c r="P121" s="369">
        <v>18</v>
      </c>
      <c r="Q121" s="170">
        <v>2264.1236644691967</v>
      </c>
      <c r="R121" s="370">
        <f t="shared" si="123"/>
        <v>125.78464802606648</v>
      </c>
      <c r="S121" s="369">
        <f t="shared" si="124"/>
        <v>7</v>
      </c>
      <c r="T121" s="530"/>
      <c r="U121" s="369">
        <v>18</v>
      </c>
      <c r="V121" s="170">
        <v>2268.9175769612698</v>
      </c>
      <c r="W121" s="370">
        <f t="shared" si="125"/>
        <v>126.05097649784832</v>
      </c>
      <c r="X121" s="369">
        <f t="shared" si="126"/>
        <v>7</v>
      </c>
      <c r="Y121" s="530"/>
      <c r="Z121" s="369">
        <v>18</v>
      </c>
      <c r="AA121" s="170">
        <v>2259.7004716981123</v>
      </c>
      <c r="AB121" s="370">
        <f t="shared" si="127"/>
        <v>125.53891509433957</v>
      </c>
      <c r="AC121" s="369">
        <f t="shared" si="128"/>
        <v>7</v>
      </c>
      <c r="AD121" s="530"/>
      <c r="AE121" s="369">
        <v>18</v>
      </c>
      <c r="AF121" s="170">
        <v>2254.3511450381679</v>
      </c>
      <c r="AG121" s="370">
        <f t="shared" si="129"/>
        <v>125.24173027989822</v>
      </c>
      <c r="AH121" s="369">
        <f t="shared" si="130"/>
        <v>10</v>
      </c>
      <c r="AI121" s="530"/>
      <c r="AJ121" s="369">
        <v>18</v>
      </c>
      <c r="AK121" s="170">
        <v>2248.8549618320612</v>
      </c>
      <c r="AL121" s="370">
        <f t="shared" si="131"/>
        <v>124.93638676844785</v>
      </c>
      <c r="AM121" s="369">
        <f t="shared" si="132"/>
        <v>9</v>
      </c>
      <c r="AN121" s="530"/>
      <c r="AO121" s="369">
        <v>18</v>
      </c>
      <c r="AP121" s="170">
        <v>2251.2992125984247</v>
      </c>
      <c r="AQ121" s="370">
        <f t="shared" si="133"/>
        <v>125.07217847769026</v>
      </c>
      <c r="AR121" s="369">
        <f t="shared" si="134"/>
        <v>10</v>
      </c>
      <c r="AS121" s="530"/>
      <c r="AT121" s="369">
        <v>18</v>
      </c>
      <c r="AU121" s="170">
        <v>2251.8350675872803</v>
      </c>
      <c r="AV121" s="370">
        <f t="shared" si="135"/>
        <v>125.10194819929335</v>
      </c>
      <c r="AW121" s="369">
        <f t="shared" si="136"/>
        <v>10</v>
      </c>
      <c r="AX121" s="530"/>
    </row>
    <row r="122" spans="2:50" hidden="1" x14ac:dyDescent="0.2">
      <c r="B122" s="506"/>
      <c r="C122" s="369">
        <v>7</v>
      </c>
      <c r="D122" s="369" t="s">
        <v>437</v>
      </c>
      <c r="E122" s="369">
        <v>20</v>
      </c>
      <c r="F122" s="369">
        <v>2400</v>
      </c>
      <c r="G122" s="370">
        <f t="shared" si="121"/>
        <v>120</v>
      </c>
      <c r="H122" s="506"/>
      <c r="I122" s="172">
        <f t="shared" si="118"/>
        <v>20</v>
      </c>
      <c r="J122" s="172">
        <f t="shared" si="119"/>
        <v>2269.4474844598353</v>
      </c>
      <c r="K122" s="371">
        <f t="shared" si="120"/>
        <v>113.47237422299177</v>
      </c>
      <c r="L122" s="508"/>
      <c r="M122" s="172">
        <f t="shared" si="122"/>
        <v>15</v>
      </c>
      <c r="N122" s="532"/>
      <c r="O122" s="532"/>
      <c r="P122" s="369">
        <v>20</v>
      </c>
      <c r="Q122" s="170">
        <v>2248.6153846153857</v>
      </c>
      <c r="R122" s="370">
        <f t="shared" si="123"/>
        <v>112.43076923076929</v>
      </c>
      <c r="S122" s="369">
        <f t="shared" si="124"/>
        <v>15</v>
      </c>
      <c r="T122" s="530"/>
      <c r="U122" s="369">
        <v>20</v>
      </c>
      <c r="V122" s="170">
        <v>2259.6774193548381</v>
      </c>
      <c r="W122" s="370">
        <f t="shared" si="125"/>
        <v>112.98387096774191</v>
      </c>
      <c r="X122" s="369">
        <f t="shared" si="126"/>
        <v>16</v>
      </c>
      <c r="Y122" s="530"/>
      <c r="Z122" s="369">
        <v>20</v>
      </c>
      <c r="AA122" s="170">
        <v>2277.9310344827572</v>
      </c>
      <c r="AB122" s="370">
        <f t="shared" si="127"/>
        <v>113.89655172413786</v>
      </c>
      <c r="AC122" s="369">
        <f t="shared" si="128"/>
        <v>15</v>
      </c>
      <c r="AD122" s="530"/>
      <c r="AE122" s="369">
        <v>20</v>
      </c>
      <c r="AF122" s="170">
        <v>2294.6666666666647</v>
      </c>
      <c r="AG122" s="370">
        <f t="shared" si="129"/>
        <v>114.73333333333323</v>
      </c>
      <c r="AH122" s="369">
        <f t="shared" si="130"/>
        <v>15</v>
      </c>
      <c r="AI122" s="530"/>
      <c r="AJ122" s="369">
        <v>20</v>
      </c>
      <c r="AK122" s="170">
        <v>2276.0869565217372</v>
      </c>
      <c r="AL122" s="370">
        <f t="shared" si="131"/>
        <v>113.80434782608685</v>
      </c>
      <c r="AM122" s="369">
        <f t="shared" si="132"/>
        <v>15</v>
      </c>
      <c r="AN122" s="530"/>
      <c r="AO122" s="369">
        <v>20</v>
      </c>
      <c r="AP122" s="170">
        <v>2279.1549295774653</v>
      </c>
      <c r="AQ122" s="370">
        <f t="shared" si="133"/>
        <v>113.95774647887326</v>
      </c>
      <c r="AR122" s="369">
        <f t="shared" si="134"/>
        <v>15</v>
      </c>
      <c r="AS122" s="530"/>
      <c r="AT122" s="369">
        <v>20</v>
      </c>
      <c r="AU122" s="170">
        <v>2250.0000000000005</v>
      </c>
      <c r="AV122" s="370">
        <f t="shared" si="135"/>
        <v>112.50000000000003</v>
      </c>
      <c r="AW122" s="369">
        <f t="shared" si="136"/>
        <v>16</v>
      </c>
      <c r="AX122" s="530"/>
    </row>
    <row r="123" spans="2:50" hidden="1" x14ac:dyDescent="0.2">
      <c r="B123" s="506"/>
      <c r="C123" s="369">
        <v>8</v>
      </c>
      <c r="D123" s="369" t="s">
        <v>439</v>
      </c>
      <c r="E123" s="369">
        <v>19</v>
      </c>
      <c r="F123" s="369">
        <v>2400</v>
      </c>
      <c r="G123" s="370">
        <f t="shared" si="121"/>
        <v>126.31578947368421</v>
      </c>
      <c r="H123" s="506"/>
      <c r="I123" s="172">
        <f t="shared" si="118"/>
        <v>19</v>
      </c>
      <c r="J123" s="172">
        <f t="shared" si="119"/>
        <v>2260.3416161335886</v>
      </c>
      <c r="K123" s="371">
        <f t="shared" si="120"/>
        <v>118.96534821755733</v>
      </c>
      <c r="L123" s="508"/>
      <c r="M123" s="172">
        <f t="shared" si="122"/>
        <v>12</v>
      </c>
      <c r="N123" s="532"/>
      <c r="O123" s="532"/>
      <c r="P123" s="369">
        <v>19</v>
      </c>
      <c r="Q123" s="170">
        <v>2266.8197278911557</v>
      </c>
      <c r="R123" s="370">
        <f t="shared" si="123"/>
        <v>119.30630146795556</v>
      </c>
      <c r="S123" s="369">
        <f t="shared" si="124"/>
        <v>11</v>
      </c>
      <c r="T123" s="530"/>
      <c r="U123" s="369">
        <v>19</v>
      </c>
      <c r="V123" s="170">
        <v>2255.4471788715473</v>
      </c>
      <c r="W123" s="370">
        <f t="shared" si="125"/>
        <v>118.70774625639723</v>
      </c>
      <c r="X123" s="369">
        <f t="shared" si="126"/>
        <v>13</v>
      </c>
      <c r="Y123" s="530"/>
      <c r="Z123" s="369">
        <v>19</v>
      </c>
      <c r="AA123" s="170">
        <v>2271.1276374956778</v>
      </c>
      <c r="AB123" s="370">
        <f t="shared" si="127"/>
        <v>119.53303355240409</v>
      </c>
      <c r="AC123" s="369">
        <f t="shared" si="128"/>
        <v>11</v>
      </c>
      <c r="AD123" s="530"/>
      <c r="AE123" s="369">
        <v>19</v>
      </c>
      <c r="AF123" s="170">
        <v>2251.016949152543</v>
      </c>
      <c r="AG123" s="370">
        <f t="shared" si="129"/>
        <v>118.47457627118648</v>
      </c>
      <c r="AH123" s="369">
        <f t="shared" si="130"/>
        <v>14</v>
      </c>
      <c r="AI123" s="530"/>
      <c r="AJ123" s="369">
        <v>19</v>
      </c>
      <c r="AK123" s="170">
        <v>2248.1739130434785</v>
      </c>
      <c r="AL123" s="370">
        <f t="shared" si="131"/>
        <v>118.32494279176203</v>
      </c>
      <c r="AM123" s="369">
        <f t="shared" si="132"/>
        <v>14</v>
      </c>
      <c r="AN123" s="530"/>
      <c r="AO123" s="369">
        <v>19</v>
      </c>
      <c r="AP123" s="170">
        <v>2271.2059064807208</v>
      </c>
      <c r="AQ123" s="370">
        <f t="shared" si="133"/>
        <v>119.53715297266952</v>
      </c>
      <c r="AR123" s="369">
        <f t="shared" si="134"/>
        <v>11</v>
      </c>
      <c r="AS123" s="530"/>
      <c r="AT123" s="369">
        <v>19</v>
      </c>
      <c r="AU123" s="170">
        <v>2258.5999999999995</v>
      </c>
      <c r="AV123" s="370">
        <f t="shared" si="135"/>
        <v>118.87368421052629</v>
      </c>
      <c r="AW123" s="369">
        <f t="shared" si="136"/>
        <v>12</v>
      </c>
      <c r="AX123" s="530"/>
    </row>
    <row r="124" spans="2:50" hidden="1" x14ac:dyDescent="0.2">
      <c r="B124" s="506"/>
      <c r="C124" s="369">
        <v>9</v>
      </c>
      <c r="D124" s="369" t="s">
        <v>440</v>
      </c>
      <c r="E124" s="369">
        <v>18</v>
      </c>
      <c r="F124" s="369">
        <v>2400</v>
      </c>
      <c r="G124" s="370">
        <f t="shared" si="121"/>
        <v>133.33333333333334</v>
      </c>
      <c r="H124" s="506"/>
      <c r="I124" s="172">
        <f t="shared" si="118"/>
        <v>18</v>
      </c>
      <c r="J124" s="172">
        <f t="shared" si="119"/>
        <v>2261.2814490536248</v>
      </c>
      <c r="K124" s="371">
        <f t="shared" si="120"/>
        <v>125.62674716964582</v>
      </c>
      <c r="L124" s="508"/>
      <c r="M124" s="172">
        <f t="shared" si="122"/>
        <v>7</v>
      </c>
      <c r="N124" s="532"/>
      <c r="O124" s="532"/>
      <c r="P124" s="369">
        <v>18</v>
      </c>
      <c r="Q124" s="170">
        <v>2261.4432989690727</v>
      </c>
      <c r="R124" s="370">
        <f t="shared" si="123"/>
        <v>125.63573883161514</v>
      </c>
      <c r="S124" s="369">
        <f t="shared" si="124"/>
        <v>8</v>
      </c>
      <c r="T124" s="530"/>
      <c r="U124" s="369">
        <v>18</v>
      </c>
      <c r="V124" s="170">
        <v>2252.2105263157896</v>
      </c>
      <c r="W124" s="370">
        <f t="shared" si="125"/>
        <v>125.12280701754386</v>
      </c>
      <c r="X124" s="369">
        <f t="shared" si="126"/>
        <v>10</v>
      </c>
      <c r="Y124" s="530"/>
      <c r="Z124" s="369">
        <v>18</v>
      </c>
      <c r="AA124" s="170">
        <v>2256.7741935483873</v>
      </c>
      <c r="AB124" s="370">
        <f t="shared" si="127"/>
        <v>125.37634408602152</v>
      </c>
      <c r="AC124" s="369">
        <f t="shared" si="128"/>
        <v>9</v>
      </c>
      <c r="AD124" s="530"/>
      <c r="AE124" s="369">
        <v>18</v>
      </c>
      <c r="AF124" s="170">
        <v>2271.6666666666674</v>
      </c>
      <c r="AG124" s="370">
        <f t="shared" si="129"/>
        <v>126.20370370370375</v>
      </c>
      <c r="AH124" s="369">
        <f t="shared" si="130"/>
        <v>7</v>
      </c>
      <c r="AI124" s="530"/>
      <c r="AJ124" s="369">
        <v>18</v>
      </c>
      <c r="AK124" s="170">
        <v>2264.1666666666674</v>
      </c>
      <c r="AL124" s="370">
        <f t="shared" si="131"/>
        <v>125.78703703703708</v>
      </c>
      <c r="AM124" s="369">
        <f t="shared" si="132"/>
        <v>7</v>
      </c>
      <c r="AN124" s="530"/>
      <c r="AO124" s="369">
        <v>18</v>
      </c>
      <c r="AP124" s="170">
        <v>2258.2857142857133</v>
      </c>
      <c r="AQ124" s="370">
        <f t="shared" si="133"/>
        <v>125.46031746031741</v>
      </c>
      <c r="AR124" s="369">
        <f t="shared" si="134"/>
        <v>9</v>
      </c>
      <c r="AS124" s="530"/>
      <c r="AT124" s="369">
        <v>18</v>
      </c>
      <c r="AU124" s="170">
        <v>2264.4230769230762</v>
      </c>
      <c r="AV124" s="370">
        <f t="shared" si="135"/>
        <v>125.80128205128202</v>
      </c>
      <c r="AW124" s="369">
        <f t="shared" si="136"/>
        <v>7</v>
      </c>
      <c r="AX124" s="530"/>
    </row>
    <row r="125" spans="2:50" hidden="1" x14ac:dyDescent="0.2">
      <c r="B125" s="506"/>
      <c r="C125" s="369">
        <v>10</v>
      </c>
      <c r="D125" s="369" t="s">
        <v>441</v>
      </c>
      <c r="E125" s="369">
        <v>19</v>
      </c>
      <c r="F125" s="369">
        <v>2400</v>
      </c>
      <c r="G125" s="370">
        <f t="shared" si="121"/>
        <v>126.31578947368421</v>
      </c>
      <c r="H125" s="506"/>
      <c r="I125" s="172">
        <f t="shared" si="118"/>
        <v>19</v>
      </c>
      <c r="J125" s="172">
        <f t="shared" si="119"/>
        <v>2259.5861586073088</v>
      </c>
      <c r="K125" s="371">
        <f t="shared" si="120"/>
        <v>118.92558729512152</v>
      </c>
      <c r="L125" s="508"/>
      <c r="M125" s="172">
        <f t="shared" si="122"/>
        <v>13</v>
      </c>
      <c r="N125" s="532"/>
      <c r="O125" s="532"/>
      <c r="P125" s="369">
        <v>19</v>
      </c>
      <c r="Q125" s="170">
        <v>2259.6635828427252</v>
      </c>
      <c r="R125" s="370">
        <f t="shared" si="123"/>
        <v>118.92966225488027</v>
      </c>
      <c r="S125" s="369">
        <f t="shared" si="124"/>
        <v>12</v>
      </c>
      <c r="T125" s="530"/>
      <c r="U125" s="369">
        <v>19</v>
      </c>
      <c r="V125" s="170">
        <v>2267.2232645403378</v>
      </c>
      <c r="W125" s="370">
        <f t="shared" si="125"/>
        <v>119.32754023896514</v>
      </c>
      <c r="X125" s="369">
        <f t="shared" si="126"/>
        <v>12</v>
      </c>
      <c r="Y125" s="530"/>
      <c r="Z125" s="369">
        <v>19</v>
      </c>
      <c r="AA125" s="170">
        <v>2261.873614190687</v>
      </c>
      <c r="AB125" s="370">
        <f t="shared" si="127"/>
        <v>119.04597969424668</v>
      </c>
      <c r="AC125" s="369">
        <f t="shared" si="128"/>
        <v>14</v>
      </c>
      <c r="AD125" s="530"/>
      <c r="AE125" s="369">
        <v>19</v>
      </c>
      <c r="AF125" s="170">
        <v>2263.3333333333335</v>
      </c>
      <c r="AG125" s="370">
        <f t="shared" si="129"/>
        <v>119.12280701754386</v>
      </c>
      <c r="AH125" s="369">
        <f t="shared" si="130"/>
        <v>12</v>
      </c>
      <c r="AI125" s="530"/>
      <c r="AJ125" s="369">
        <v>19</v>
      </c>
      <c r="AK125" s="170">
        <v>2250.6382978723409</v>
      </c>
      <c r="AL125" s="370">
        <f t="shared" si="131"/>
        <v>118.45464725643899</v>
      </c>
      <c r="AM125" s="369">
        <f t="shared" si="132"/>
        <v>13</v>
      </c>
      <c r="AN125" s="530"/>
      <c r="AO125" s="369">
        <v>19</v>
      </c>
      <c r="AP125" s="170">
        <v>2262.4285714285716</v>
      </c>
      <c r="AQ125" s="370">
        <f t="shared" si="133"/>
        <v>119.07518796992481</v>
      </c>
      <c r="AR125" s="369">
        <f t="shared" si="134"/>
        <v>13</v>
      </c>
      <c r="AS125" s="530"/>
      <c r="AT125" s="369">
        <v>19</v>
      </c>
      <c r="AU125" s="170">
        <v>2251.9424460431655</v>
      </c>
      <c r="AV125" s="370">
        <f t="shared" si="135"/>
        <v>118.52328663385082</v>
      </c>
      <c r="AW125" s="369">
        <f t="shared" si="136"/>
        <v>14</v>
      </c>
      <c r="AX125" s="530"/>
    </row>
    <row r="126" spans="2:50" hidden="1" x14ac:dyDescent="0.2">
      <c r="B126" s="506"/>
      <c r="C126" s="369">
        <v>11</v>
      </c>
      <c r="D126" s="369" t="s">
        <v>443</v>
      </c>
      <c r="E126" s="369">
        <v>19</v>
      </c>
      <c r="F126" s="369">
        <v>2400</v>
      </c>
      <c r="G126" s="370">
        <f t="shared" si="121"/>
        <v>126.31578947368421</v>
      </c>
      <c r="H126" s="506"/>
      <c r="I126" s="172">
        <f t="shared" si="118"/>
        <v>19</v>
      </c>
      <c r="J126" s="172">
        <f t="shared" si="119"/>
        <v>2262.0883052457107</v>
      </c>
      <c r="K126" s="371">
        <f t="shared" si="120"/>
        <v>119.05727922345844</v>
      </c>
      <c r="L126" s="508"/>
      <c r="M126" s="172">
        <f t="shared" si="122"/>
        <v>11</v>
      </c>
      <c r="N126" s="532"/>
      <c r="O126" s="532"/>
      <c r="P126" s="369">
        <v>19</v>
      </c>
      <c r="Q126" s="170">
        <v>2254.2857142857142</v>
      </c>
      <c r="R126" s="370">
        <f t="shared" si="123"/>
        <v>118.64661654135338</v>
      </c>
      <c r="S126" s="369">
        <f t="shared" si="124"/>
        <v>14</v>
      </c>
      <c r="T126" s="530"/>
      <c r="U126" s="369">
        <v>19</v>
      </c>
      <c r="V126" s="170">
        <v>2251.4634146341464</v>
      </c>
      <c r="W126" s="370">
        <f t="shared" si="125"/>
        <v>118.49807445442876</v>
      </c>
      <c r="X126" s="369">
        <f t="shared" si="126"/>
        <v>14</v>
      </c>
      <c r="Y126" s="530"/>
      <c r="Z126" s="369">
        <v>19</v>
      </c>
      <c r="AA126" s="170">
        <v>2268.9473684210529</v>
      </c>
      <c r="AB126" s="370">
        <f t="shared" si="127"/>
        <v>119.41828254847647</v>
      </c>
      <c r="AC126" s="369">
        <f t="shared" si="128"/>
        <v>12</v>
      </c>
      <c r="AD126" s="530"/>
      <c r="AE126" s="369">
        <v>19</v>
      </c>
      <c r="AF126" s="170">
        <v>2267.4626865671653</v>
      </c>
      <c r="AG126" s="370">
        <f t="shared" si="129"/>
        <v>119.34014139827185</v>
      </c>
      <c r="AH126" s="369">
        <f t="shared" si="130"/>
        <v>11</v>
      </c>
      <c r="AI126" s="530"/>
      <c r="AJ126" s="369">
        <v>19</v>
      </c>
      <c r="AK126" s="170">
        <v>2267.3076923076924</v>
      </c>
      <c r="AL126" s="370">
        <f t="shared" si="131"/>
        <v>119.33198380566802</v>
      </c>
      <c r="AM126" s="369">
        <f t="shared" si="132"/>
        <v>11</v>
      </c>
      <c r="AN126" s="530"/>
      <c r="AO126" s="369">
        <v>19</v>
      </c>
      <c r="AP126" s="170">
        <v>2267.2941176470595</v>
      </c>
      <c r="AQ126" s="370">
        <f t="shared" si="133"/>
        <v>119.33126934984523</v>
      </c>
      <c r="AR126" s="369">
        <f t="shared" si="134"/>
        <v>12</v>
      </c>
      <c r="AS126" s="530"/>
      <c r="AT126" s="369">
        <v>19</v>
      </c>
      <c r="AU126" s="170">
        <v>2257.8571428571427</v>
      </c>
      <c r="AV126" s="370">
        <f t="shared" si="135"/>
        <v>118.8345864661654</v>
      </c>
      <c r="AW126" s="369">
        <f t="shared" si="136"/>
        <v>13</v>
      </c>
      <c r="AX126" s="530"/>
    </row>
    <row r="127" spans="2:50" hidden="1" x14ac:dyDescent="0.2">
      <c r="B127" s="506"/>
      <c r="C127" s="369">
        <v>12</v>
      </c>
      <c r="D127" s="369" t="s">
        <v>444</v>
      </c>
      <c r="E127" s="369">
        <v>15</v>
      </c>
      <c r="F127" s="369">
        <v>2400</v>
      </c>
      <c r="G127" s="370">
        <f t="shared" si="121"/>
        <v>160</v>
      </c>
      <c r="H127" s="506"/>
      <c r="I127" s="172">
        <f t="shared" si="118"/>
        <v>15</v>
      </c>
      <c r="J127" s="172">
        <f t="shared" si="119"/>
        <v>2253.4819829963531</v>
      </c>
      <c r="K127" s="371">
        <f t="shared" si="120"/>
        <v>150.23213219975688</v>
      </c>
      <c r="L127" s="508"/>
      <c r="M127" s="172">
        <f t="shared" si="122"/>
        <v>2</v>
      </c>
      <c r="N127" s="532"/>
      <c r="O127" s="532"/>
      <c r="P127" s="369">
        <v>15</v>
      </c>
      <c r="Q127" s="170">
        <v>2254.9801300578029</v>
      </c>
      <c r="R127" s="370">
        <f t="shared" si="123"/>
        <v>150.3320086705202</v>
      </c>
      <c r="S127" s="369">
        <f t="shared" si="124"/>
        <v>1</v>
      </c>
      <c r="T127" s="530"/>
      <c r="U127" s="369">
        <v>15</v>
      </c>
      <c r="V127" s="170">
        <v>2256.3214762116495</v>
      </c>
      <c r="W127" s="370">
        <f t="shared" si="125"/>
        <v>150.42143174744331</v>
      </c>
      <c r="X127" s="369">
        <f t="shared" si="126"/>
        <v>1</v>
      </c>
      <c r="Y127" s="530"/>
      <c r="Z127" s="369">
        <v>15</v>
      </c>
      <c r="AA127" s="170">
        <v>2258.1410813852362</v>
      </c>
      <c r="AB127" s="370">
        <f t="shared" si="127"/>
        <v>150.54273875901575</v>
      </c>
      <c r="AC127" s="369">
        <f t="shared" si="128"/>
        <v>1</v>
      </c>
      <c r="AD127" s="530"/>
      <c r="AE127" s="369">
        <v>15</v>
      </c>
      <c r="AF127" s="170">
        <v>2255.6521739130435</v>
      </c>
      <c r="AG127" s="370">
        <f t="shared" si="129"/>
        <v>150.37681159420291</v>
      </c>
      <c r="AH127" s="369">
        <f t="shared" si="130"/>
        <v>1</v>
      </c>
      <c r="AI127" s="530"/>
      <c r="AJ127" s="369">
        <v>15</v>
      </c>
      <c r="AK127" s="170">
        <v>2250.5607476635514</v>
      </c>
      <c r="AL127" s="370">
        <f t="shared" si="131"/>
        <v>150.03738317757009</v>
      </c>
      <c r="AM127" s="369">
        <f t="shared" si="132"/>
        <v>2</v>
      </c>
      <c r="AN127" s="530"/>
      <c r="AO127" s="369">
        <v>15</v>
      </c>
      <c r="AP127" s="170">
        <v>2250.5921052631584</v>
      </c>
      <c r="AQ127" s="370">
        <f t="shared" si="133"/>
        <v>150.03947368421055</v>
      </c>
      <c r="AR127" s="369">
        <f t="shared" si="134"/>
        <v>2</v>
      </c>
      <c r="AS127" s="530"/>
      <c r="AT127" s="369">
        <v>15</v>
      </c>
      <c r="AU127" s="170">
        <v>2248.1261664800304</v>
      </c>
      <c r="AV127" s="370">
        <f t="shared" si="135"/>
        <v>149.87507776533536</v>
      </c>
      <c r="AW127" s="369">
        <f t="shared" si="136"/>
        <v>2</v>
      </c>
      <c r="AX127" s="530"/>
    </row>
    <row r="128" spans="2:50" hidden="1" x14ac:dyDescent="0.2">
      <c r="B128" s="506"/>
      <c r="C128" s="369">
        <v>13</v>
      </c>
      <c r="D128" s="369" t="s">
        <v>445</v>
      </c>
      <c r="E128" s="369">
        <v>15</v>
      </c>
      <c r="F128" s="369">
        <v>2400</v>
      </c>
      <c r="G128" s="370">
        <f t="shared" si="121"/>
        <v>160</v>
      </c>
      <c r="H128" s="506"/>
      <c r="I128" s="172">
        <f t="shared" si="118"/>
        <v>15</v>
      </c>
      <c r="J128" s="172">
        <f t="shared" si="119"/>
        <v>2253.9983312270538</v>
      </c>
      <c r="K128" s="371">
        <f t="shared" si="120"/>
        <v>150.26655541513691</v>
      </c>
      <c r="L128" s="508"/>
      <c r="M128" s="172">
        <f t="shared" si="122"/>
        <v>1</v>
      </c>
      <c r="N128" s="532"/>
      <c r="O128" s="532"/>
      <c r="P128" s="369">
        <v>15</v>
      </c>
      <c r="Q128" s="170">
        <v>2249.2682926829275</v>
      </c>
      <c r="R128" s="370">
        <f t="shared" si="123"/>
        <v>149.95121951219517</v>
      </c>
      <c r="S128" s="369">
        <f t="shared" si="124"/>
        <v>2</v>
      </c>
      <c r="T128" s="530"/>
      <c r="U128" s="369">
        <v>15</v>
      </c>
      <c r="V128" s="170">
        <v>2252.0000000000009</v>
      </c>
      <c r="W128" s="370">
        <f t="shared" si="125"/>
        <v>150.13333333333338</v>
      </c>
      <c r="X128" s="369">
        <f t="shared" si="126"/>
        <v>2</v>
      </c>
      <c r="Y128" s="530"/>
      <c r="Z128" s="369">
        <v>15</v>
      </c>
      <c r="AA128" s="170">
        <v>2248.6486486486488</v>
      </c>
      <c r="AB128" s="370">
        <f t="shared" si="127"/>
        <v>149.90990990990991</v>
      </c>
      <c r="AC128" s="369">
        <f t="shared" si="128"/>
        <v>2</v>
      </c>
      <c r="AD128" s="530"/>
      <c r="AE128" s="369">
        <v>15</v>
      </c>
      <c r="AF128" s="170">
        <v>2253.7931034482754</v>
      </c>
      <c r="AG128" s="370">
        <f t="shared" si="129"/>
        <v>150.25287356321834</v>
      </c>
      <c r="AH128" s="369">
        <f t="shared" si="130"/>
        <v>2</v>
      </c>
      <c r="AI128" s="530"/>
      <c r="AJ128" s="369">
        <v>15</v>
      </c>
      <c r="AK128" s="170">
        <v>2268.5714285714275</v>
      </c>
      <c r="AL128" s="370">
        <f t="shared" si="131"/>
        <v>151.23809523809516</v>
      </c>
      <c r="AM128" s="369">
        <f t="shared" si="132"/>
        <v>1</v>
      </c>
      <c r="AN128" s="530"/>
      <c r="AO128" s="369">
        <v>15</v>
      </c>
      <c r="AP128" s="170">
        <v>2255.238095238095</v>
      </c>
      <c r="AQ128" s="370">
        <f t="shared" si="133"/>
        <v>150.34920634920633</v>
      </c>
      <c r="AR128" s="369">
        <f t="shared" si="134"/>
        <v>1</v>
      </c>
      <c r="AS128" s="530"/>
      <c r="AT128" s="369">
        <v>15</v>
      </c>
      <c r="AU128" s="170">
        <v>2250.4687499999995</v>
      </c>
      <c r="AV128" s="370">
        <f t="shared" si="135"/>
        <v>150.03124999999997</v>
      </c>
      <c r="AW128" s="369">
        <f t="shared" si="136"/>
        <v>1</v>
      </c>
      <c r="AX128" s="530"/>
    </row>
    <row r="129" spans="2:50" hidden="1" x14ac:dyDescent="0.2">
      <c r="B129" s="506"/>
      <c r="C129" s="369">
        <v>14</v>
      </c>
      <c r="D129" s="369" t="s">
        <v>540</v>
      </c>
      <c r="E129" s="369">
        <v>17</v>
      </c>
      <c r="F129" s="369">
        <v>2400</v>
      </c>
      <c r="G129" s="370">
        <f t="shared" si="121"/>
        <v>141.1764705882353</v>
      </c>
      <c r="H129" s="506"/>
      <c r="I129" s="172">
        <f t="shared" si="118"/>
        <v>17</v>
      </c>
      <c r="J129" s="172">
        <f t="shared" si="119"/>
        <v>2259.307044292379</v>
      </c>
      <c r="K129" s="371">
        <f t="shared" si="120"/>
        <v>132.90041437013994</v>
      </c>
      <c r="L129" s="508"/>
      <c r="M129" s="172">
        <f t="shared" si="122"/>
        <v>6</v>
      </c>
      <c r="N129" s="532"/>
      <c r="O129" s="532"/>
      <c r="P129" s="369">
        <v>17</v>
      </c>
      <c r="Q129" s="170">
        <v>2262.2839046199697</v>
      </c>
      <c r="R129" s="370">
        <f t="shared" si="123"/>
        <v>133.07552380117468</v>
      </c>
      <c r="S129" s="369">
        <f t="shared" si="124"/>
        <v>6</v>
      </c>
      <c r="T129" s="530"/>
      <c r="U129" s="369">
        <v>17</v>
      </c>
      <c r="V129" s="170">
        <v>2266.6019417475736</v>
      </c>
      <c r="W129" s="370">
        <f t="shared" si="125"/>
        <v>133.32952598515138</v>
      </c>
      <c r="X129" s="369">
        <f t="shared" si="126"/>
        <v>5</v>
      </c>
      <c r="Y129" s="530"/>
      <c r="Z129" s="369">
        <v>17</v>
      </c>
      <c r="AA129" s="170">
        <v>2255.0000000000005</v>
      </c>
      <c r="AB129" s="370">
        <f t="shared" si="127"/>
        <v>132.64705882352945</v>
      </c>
      <c r="AC129" s="369">
        <f t="shared" si="128"/>
        <v>6</v>
      </c>
      <c r="AD129" s="530"/>
      <c r="AE129" s="369">
        <v>17</v>
      </c>
      <c r="AF129" s="170">
        <v>2270.5263157894747</v>
      </c>
      <c r="AG129" s="370">
        <f t="shared" si="129"/>
        <v>133.56037151702793</v>
      </c>
      <c r="AH129" s="369">
        <f t="shared" si="130"/>
        <v>6</v>
      </c>
      <c r="AI129" s="530"/>
      <c r="AJ129" s="369">
        <v>17</v>
      </c>
      <c r="AK129" s="170">
        <v>2252.6582278481001</v>
      </c>
      <c r="AL129" s="370">
        <f t="shared" si="131"/>
        <v>132.50930752047648</v>
      </c>
      <c r="AM129" s="369">
        <f t="shared" si="132"/>
        <v>6</v>
      </c>
      <c r="AN129" s="530"/>
      <c r="AO129" s="369">
        <v>17</v>
      </c>
      <c r="AP129" s="170">
        <v>2255.5555555555552</v>
      </c>
      <c r="AQ129" s="370">
        <f t="shared" si="133"/>
        <v>132.67973856209147</v>
      </c>
      <c r="AR129" s="369">
        <f t="shared" si="134"/>
        <v>5</v>
      </c>
      <c r="AS129" s="530"/>
      <c r="AT129" s="369">
        <v>17</v>
      </c>
      <c r="AU129" s="170">
        <v>2252.5233644859809</v>
      </c>
      <c r="AV129" s="370">
        <f t="shared" si="135"/>
        <v>132.50137438152828</v>
      </c>
      <c r="AW129" s="369">
        <f t="shared" si="136"/>
        <v>6</v>
      </c>
      <c r="AX129" s="530"/>
    </row>
    <row r="130" spans="2:50" hidden="1" x14ac:dyDescent="0.2">
      <c r="B130" s="506"/>
      <c r="C130" s="369">
        <v>15</v>
      </c>
      <c r="D130" s="369" t="s">
        <v>635</v>
      </c>
      <c r="E130" s="369">
        <v>17</v>
      </c>
      <c r="F130" s="369">
        <v>2400</v>
      </c>
      <c r="G130" s="370">
        <f t="shared" si="121"/>
        <v>141.1764705882353</v>
      </c>
      <c r="H130" s="506"/>
      <c r="I130" s="172">
        <f t="shared" si="118"/>
        <v>17</v>
      </c>
      <c r="J130" s="172">
        <f t="shared" si="119"/>
        <v>2267.5444269049062</v>
      </c>
      <c r="K130" s="371">
        <f t="shared" si="120"/>
        <v>133.38496628852386</v>
      </c>
      <c r="L130" s="508"/>
      <c r="M130" s="172">
        <f t="shared" si="122"/>
        <v>5</v>
      </c>
      <c r="N130" s="532"/>
      <c r="O130" s="532"/>
      <c r="P130" s="369">
        <v>17</v>
      </c>
      <c r="Q130" s="170">
        <v>2263.4731223789549</v>
      </c>
      <c r="R130" s="370">
        <f t="shared" si="123"/>
        <v>133.14547778699736</v>
      </c>
      <c r="S130" s="369">
        <f t="shared" si="124"/>
        <v>5</v>
      </c>
      <c r="T130" s="530"/>
      <c r="U130" s="369">
        <v>17</v>
      </c>
      <c r="V130" s="170">
        <v>2256.25</v>
      </c>
      <c r="W130" s="370">
        <f t="shared" si="125"/>
        <v>132.72058823529412</v>
      </c>
      <c r="X130" s="369">
        <f t="shared" si="126"/>
        <v>6</v>
      </c>
      <c r="Y130" s="530"/>
      <c r="Z130" s="369">
        <v>17</v>
      </c>
      <c r="AA130" s="170">
        <v>2275.9090909090892</v>
      </c>
      <c r="AB130" s="370">
        <f t="shared" si="127"/>
        <v>133.87700534759347</v>
      </c>
      <c r="AC130" s="369">
        <f t="shared" si="128"/>
        <v>5</v>
      </c>
      <c r="AD130" s="530"/>
      <c r="AE130" s="369">
        <v>17</v>
      </c>
      <c r="AF130" s="170">
        <v>2277.6315789473738</v>
      </c>
      <c r="AG130" s="370">
        <f t="shared" si="129"/>
        <v>133.97832817337493</v>
      </c>
      <c r="AH130" s="369">
        <f t="shared" si="130"/>
        <v>5</v>
      </c>
      <c r="AI130" s="530"/>
      <c r="AJ130" s="369">
        <v>17</v>
      </c>
      <c r="AK130" s="170">
        <v>2272.5000000000055</v>
      </c>
      <c r="AL130" s="370">
        <f t="shared" si="131"/>
        <v>133.67647058823562</v>
      </c>
      <c r="AM130" s="369">
        <f t="shared" si="132"/>
        <v>5</v>
      </c>
      <c r="AN130" s="530"/>
      <c r="AO130" s="369">
        <v>17</v>
      </c>
      <c r="AP130" s="170">
        <v>2253.888888888886</v>
      </c>
      <c r="AQ130" s="370">
        <f t="shared" si="133"/>
        <v>132.58169934640506</v>
      </c>
      <c r="AR130" s="369">
        <f t="shared" si="134"/>
        <v>6</v>
      </c>
      <c r="AS130" s="530"/>
      <c r="AT130" s="369">
        <v>17</v>
      </c>
      <c r="AU130" s="170">
        <v>2273.158307210032</v>
      </c>
      <c r="AV130" s="370">
        <f t="shared" si="135"/>
        <v>133.71519454176658</v>
      </c>
      <c r="AW130" s="369">
        <f t="shared" si="136"/>
        <v>5</v>
      </c>
      <c r="AX130" s="530"/>
    </row>
    <row r="131" spans="2:50" hidden="1" x14ac:dyDescent="0.2">
      <c r="B131" s="506"/>
      <c r="C131" s="369">
        <v>16</v>
      </c>
      <c r="D131" s="369" t="s">
        <v>675</v>
      </c>
      <c r="E131" s="369">
        <v>19</v>
      </c>
      <c r="F131" s="369">
        <v>2400</v>
      </c>
      <c r="G131" s="370">
        <f t="shared" si="121"/>
        <v>126.31578947368421</v>
      </c>
      <c r="H131" s="506"/>
      <c r="I131" s="172">
        <f t="shared" si="118"/>
        <v>19</v>
      </c>
      <c r="J131" s="172">
        <f t="shared" si="119"/>
        <v>2259.5035457837889</v>
      </c>
      <c r="K131" s="371">
        <f t="shared" si="120"/>
        <v>118.92123925177836</v>
      </c>
      <c r="L131" s="508"/>
      <c r="M131" s="172">
        <f t="shared" si="122"/>
        <v>14</v>
      </c>
      <c r="N131" s="532"/>
      <c r="O131" s="532"/>
      <c r="P131" s="369">
        <v>19</v>
      </c>
      <c r="Q131" s="170">
        <v>2258.2620267482857</v>
      </c>
      <c r="R131" s="370">
        <f t="shared" si="123"/>
        <v>118.85589614464662</v>
      </c>
      <c r="S131" s="369">
        <f t="shared" si="124"/>
        <v>13</v>
      </c>
      <c r="T131" s="530"/>
      <c r="U131" s="369">
        <v>19</v>
      </c>
      <c r="V131" s="170">
        <v>2269.6430392656807</v>
      </c>
      <c r="W131" s="370">
        <f t="shared" si="125"/>
        <v>119.45489680345688</v>
      </c>
      <c r="X131" s="369">
        <f t="shared" si="126"/>
        <v>11</v>
      </c>
      <c r="Y131" s="530"/>
      <c r="Z131" s="369">
        <v>19</v>
      </c>
      <c r="AA131" s="170">
        <v>2265.0166481686992</v>
      </c>
      <c r="AB131" s="370">
        <f t="shared" si="127"/>
        <v>119.21140253519469</v>
      </c>
      <c r="AC131" s="369">
        <f t="shared" si="128"/>
        <v>13</v>
      </c>
      <c r="AD131" s="530"/>
      <c r="AE131" s="369">
        <v>19</v>
      </c>
      <c r="AF131" s="170">
        <v>2253.3802816901402</v>
      </c>
      <c r="AG131" s="370">
        <f t="shared" si="129"/>
        <v>118.5989621942179</v>
      </c>
      <c r="AH131" s="369">
        <f t="shared" si="130"/>
        <v>13</v>
      </c>
      <c r="AI131" s="530"/>
      <c r="AJ131" s="369">
        <v>19</v>
      </c>
      <c r="AK131" s="170">
        <v>2252</v>
      </c>
      <c r="AL131" s="370">
        <f t="shared" si="131"/>
        <v>118.52631578947368</v>
      </c>
      <c r="AM131" s="369">
        <f t="shared" si="132"/>
        <v>12</v>
      </c>
      <c r="AN131" s="530"/>
      <c r="AO131" s="369">
        <v>19</v>
      </c>
      <c r="AP131" s="170">
        <v>2251.7142857142844</v>
      </c>
      <c r="AQ131" s="370">
        <f t="shared" si="133"/>
        <v>118.51127819548866</v>
      </c>
      <c r="AR131" s="369">
        <f t="shared" si="134"/>
        <v>14</v>
      </c>
      <c r="AS131" s="530"/>
      <c r="AT131" s="369">
        <v>19</v>
      </c>
      <c r="AU131" s="170">
        <v>2266.5085388994326</v>
      </c>
      <c r="AV131" s="370">
        <f t="shared" si="135"/>
        <v>119.28992309997014</v>
      </c>
      <c r="AW131" s="369">
        <f t="shared" si="136"/>
        <v>11</v>
      </c>
      <c r="AX131" s="530"/>
    </row>
    <row r="132" spans="2:50" hidden="1" x14ac:dyDescent="0.2">
      <c r="B132" s="506"/>
      <c r="C132" s="369">
        <v>17</v>
      </c>
      <c r="D132" s="369"/>
      <c r="E132" s="369"/>
      <c r="F132" s="369"/>
      <c r="G132" s="370"/>
      <c r="H132" s="506"/>
      <c r="I132" s="172" t="str">
        <f t="shared" si="118"/>
        <v/>
      </c>
      <c r="J132" s="172" t="str">
        <f t="shared" si="119"/>
        <v/>
      </c>
      <c r="K132" s="371" t="str">
        <f t="shared" si="120"/>
        <v/>
      </c>
      <c r="L132" s="509"/>
      <c r="M132" s="172" t="str">
        <f t="shared" si="122"/>
        <v/>
      </c>
      <c r="N132" s="515"/>
      <c r="O132" s="515"/>
      <c r="P132" s="369"/>
      <c r="Q132" s="170"/>
      <c r="R132" s="370" t="str">
        <f t="shared" si="123"/>
        <v/>
      </c>
      <c r="S132" s="369" t="str">
        <f t="shared" si="124"/>
        <v/>
      </c>
      <c r="T132" s="531"/>
      <c r="U132" s="369"/>
      <c r="V132" s="170"/>
      <c r="W132" s="370" t="str">
        <f t="shared" si="125"/>
        <v/>
      </c>
      <c r="X132" s="369" t="str">
        <f t="shared" si="126"/>
        <v/>
      </c>
      <c r="Y132" s="531"/>
      <c r="Z132" s="369"/>
      <c r="AA132" s="170"/>
      <c r="AB132" s="370" t="str">
        <f t="shared" si="127"/>
        <v/>
      </c>
      <c r="AC132" s="369" t="str">
        <f t="shared" si="128"/>
        <v/>
      </c>
      <c r="AD132" s="531"/>
      <c r="AE132" s="369"/>
      <c r="AF132" s="170"/>
      <c r="AG132" s="370" t="str">
        <f t="shared" si="129"/>
        <v/>
      </c>
      <c r="AH132" s="369" t="str">
        <f t="shared" si="130"/>
        <v/>
      </c>
      <c r="AI132" s="531"/>
      <c r="AJ132" s="369"/>
      <c r="AK132" s="170"/>
      <c r="AL132" s="370" t="str">
        <f t="shared" si="131"/>
        <v/>
      </c>
      <c r="AM132" s="369" t="str">
        <f t="shared" si="132"/>
        <v/>
      </c>
      <c r="AN132" s="531"/>
      <c r="AO132" s="369"/>
      <c r="AP132" s="170"/>
      <c r="AQ132" s="370" t="str">
        <f t="shared" si="133"/>
        <v/>
      </c>
      <c r="AR132" s="369" t="str">
        <f t="shared" si="134"/>
        <v/>
      </c>
      <c r="AS132" s="531"/>
      <c r="AT132" s="369"/>
      <c r="AU132" s="170"/>
      <c r="AV132" s="370" t="str">
        <f t="shared" si="135"/>
        <v/>
      </c>
      <c r="AW132" s="369" t="str">
        <f t="shared" si="136"/>
        <v/>
      </c>
      <c r="AX132" s="531"/>
    </row>
    <row r="133" spans="2:50" ht="15.75" hidden="1" x14ac:dyDescent="0.2">
      <c r="B133" s="510" t="s">
        <v>169</v>
      </c>
      <c r="C133" s="511"/>
      <c r="D133" s="511"/>
      <c r="E133" s="511"/>
      <c r="F133" s="511"/>
      <c r="G133" s="511"/>
      <c r="H133" s="512"/>
      <c r="I133" s="207"/>
      <c r="J133" s="207"/>
      <c r="K133" s="207"/>
      <c r="L133" s="207"/>
      <c r="M133" s="207"/>
      <c r="N133" s="501" t="s">
        <v>161</v>
      </c>
      <c r="O133" s="514" t="s">
        <v>106</v>
      </c>
      <c r="P133" s="516">
        <f>AT111+1</f>
        <v>45909</v>
      </c>
      <c r="Q133" s="506"/>
      <c r="R133" s="506"/>
      <c r="S133" s="506"/>
      <c r="T133" s="506"/>
      <c r="U133" s="516">
        <f>P133+1</f>
        <v>45910</v>
      </c>
      <c r="V133" s="506"/>
      <c r="W133" s="506"/>
      <c r="X133" s="506"/>
      <c r="Y133" s="506"/>
      <c r="Z133" s="516">
        <f>U133+1</f>
        <v>45911</v>
      </c>
      <c r="AA133" s="506"/>
      <c r="AB133" s="506"/>
      <c r="AC133" s="506"/>
      <c r="AD133" s="506"/>
      <c r="AE133" s="516">
        <f>Z133+1</f>
        <v>45912</v>
      </c>
      <c r="AF133" s="506"/>
      <c r="AG133" s="506"/>
      <c r="AH133" s="506"/>
      <c r="AI133" s="506"/>
      <c r="AJ133" s="516">
        <f>AE133+1</f>
        <v>45913</v>
      </c>
      <c r="AK133" s="506"/>
      <c r="AL133" s="506"/>
      <c r="AM133" s="506"/>
      <c r="AN133" s="506"/>
      <c r="AO133" s="516">
        <f>AJ133+1</f>
        <v>45914</v>
      </c>
      <c r="AP133" s="506"/>
      <c r="AQ133" s="506"/>
      <c r="AR133" s="506"/>
      <c r="AS133" s="506"/>
      <c r="AT133" s="516">
        <f>AO133+1</f>
        <v>45915</v>
      </c>
      <c r="AU133" s="506"/>
      <c r="AV133" s="506"/>
      <c r="AW133" s="506"/>
      <c r="AX133" s="506"/>
    </row>
    <row r="134" spans="2:50" ht="15.75" hidden="1" x14ac:dyDescent="0.2">
      <c r="B134" s="513"/>
      <c r="C134" s="513"/>
      <c r="D134" s="513"/>
      <c r="E134" s="513"/>
      <c r="F134" s="513"/>
      <c r="G134" s="513"/>
      <c r="H134" s="513"/>
      <c r="I134" s="207"/>
      <c r="J134" s="207"/>
      <c r="K134" s="207"/>
      <c r="L134" s="207"/>
      <c r="M134" s="207"/>
      <c r="N134" s="501"/>
      <c r="O134" s="515"/>
      <c r="P134" s="516" t="s">
        <v>120</v>
      </c>
      <c r="Q134" s="506"/>
      <c r="R134" s="506"/>
      <c r="S134" s="506"/>
      <c r="T134" s="506"/>
      <c r="U134" s="516" t="s">
        <v>114</v>
      </c>
      <c r="V134" s="506"/>
      <c r="W134" s="506"/>
      <c r="X134" s="506"/>
      <c r="Y134" s="506"/>
      <c r="Z134" s="516" t="s">
        <v>115</v>
      </c>
      <c r="AA134" s="506"/>
      <c r="AB134" s="506"/>
      <c r="AC134" s="506"/>
      <c r="AD134" s="506"/>
      <c r="AE134" s="516" t="s">
        <v>116</v>
      </c>
      <c r="AF134" s="506"/>
      <c r="AG134" s="506"/>
      <c r="AH134" s="506"/>
      <c r="AI134" s="506"/>
      <c r="AJ134" s="516" t="s">
        <v>117</v>
      </c>
      <c r="AK134" s="506"/>
      <c r="AL134" s="506"/>
      <c r="AM134" s="506"/>
      <c r="AN134" s="506"/>
      <c r="AO134" s="516" t="s">
        <v>118</v>
      </c>
      <c r="AP134" s="506"/>
      <c r="AQ134" s="506"/>
      <c r="AR134" s="506"/>
      <c r="AS134" s="506"/>
      <c r="AT134" s="516" t="s">
        <v>119</v>
      </c>
      <c r="AU134" s="506"/>
      <c r="AV134" s="506"/>
      <c r="AW134" s="506"/>
      <c r="AX134" s="506"/>
    </row>
    <row r="135" spans="2:50" hidden="1" x14ac:dyDescent="0.2">
      <c r="B135" s="501" t="s">
        <v>157</v>
      </c>
      <c r="C135" s="501" t="s">
        <v>149</v>
      </c>
      <c r="D135" s="501"/>
      <c r="E135" s="501" t="s">
        <v>151</v>
      </c>
      <c r="F135" s="501"/>
      <c r="G135" s="501"/>
      <c r="H135" s="502" t="s">
        <v>158</v>
      </c>
      <c r="I135" s="505" t="s">
        <v>227</v>
      </c>
      <c r="J135" s="505"/>
      <c r="K135" s="505"/>
      <c r="L135" s="505" t="s">
        <v>158</v>
      </c>
      <c r="M135" s="505" t="s">
        <v>170</v>
      </c>
      <c r="N135" s="514"/>
      <c r="O135" s="514" t="s">
        <v>160</v>
      </c>
      <c r="P135" s="497" t="s">
        <v>154</v>
      </c>
      <c r="Q135" s="498"/>
      <c r="R135" s="498"/>
      <c r="S135" s="499"/>
      <c r="T135" s="501" t="s">
        <v>158</v>
      </c>
      <c r="U135" s="497" t="s">
        <v>154</v>
      </c>
      <c r="V135" s="498"/>
      <c r="W135" s="498"/>
      <c r="X135" s="499"/>
      <c r="Y135" s="501" t="s">
        <v>158</v>
      </c>
      <c r="Z135" s="497" t="s">
        <v>154</v>
      </c>
      <c r="AA135" s="498"/>
      <c r="AB135" s="498"/>
      <c r="AC135" s="499"/>
      <c r="AD135" s="501" t="s">
        <v>158</v>
      </c>
      <c r="AE135" s="497" t="s">
        <v>154</v>
      </c>
      <c r="AF135" s="498"/>
      <c r="AG135" s="498"/>
      <c r="AH135" s="499"/>
      <c r="AI135" s="501" t="s">
        <v>158</v>
      </c>
      <c r="AJ135" s="497" t="s">
        <v>154</v>
      </c>
      <c r="AK135" s="498"/>
      <c r="AL135" s="498"/>
      <c r="AM135" s="499"/>
      <c r="AN135" s="501" t="s">
        <v>158</v>
      </c>
      <c r="AO135" s="497" t="s">
        <v>154</v>
      </c>
      <c r="AP135" s="498"/>
      <c r="AQ135" s="498"/>
      <c r="AR135" s="499"/>
      <c r="AS135" s="501" t="s">
        <v>158</v>
      </c>
      <c r="AT135" s="497" t="s">
        <v>154</v>
      </c>
      <c r="AU135" s="498"/>
      <c r="AV135" s="498"/>
      <c r="AW135" s="499"/>
      <c r="AX135" s="501" t="s">
        <v>158</v>
      </c>
    </row>
    <row r="136" spans="2:50" hidden="1" x14ac:dyDescent="0.2">
      <c r="B136" s="501"/>
      <c r="C136" s="501"/>
      <c r="D136" s="501"/>
      <c r="E136" s="501" t="s">
        <v>150</v>
      </c>
      <c r="F136" s="501"/>
      <c r="G136" s="501"/>
      <c r="H136" s="503"/>
      <c r="I136" s="505" t="s">
        <v>150</v>
      </c>
      <c r="J136" s="505"/>
      <c r="K136" s="505"/>
      <c r="L136" s="505"/>
      <c r="M136" s="505"/>
      <c r="N136" s="532"/>
      <c r="O136" s="532"/>
      <c r="P136" s="497" t="s">
        <v>155</v>
      </c>
      <c r="Q136" s="498"/>
      <c r="R136" s="498"/>
      <c r="S136" s="499"/>
      <c r="T136" s="501"/>
      <c r="U136" s="497" t="s">
        <v>155</v>
      </c>
      <c r="V136" s="498"/>
      <c r="W136" s="498"/>
      <c r="X136" s="499"/>
      <c r="Y136" s="501"/>
      <c r="Z136" s="497" t="s">
        <v>155</v>
      </c>
      <c r="AA136" s="498"/>
      <c r="AB136" s="498"/>
      <c r="AC136" s="499"/>
      <c r="AD136" s="501"/>
      <c r="AE136" s="497" t="s">
        <v>155</v>
      </c>
      <c r="AF136" s="498"/>
      <c r="AG136" s="498"/>
      <c r="AH136" s="499"/>
      <c r="AI136" s="501"/>
      <c r="AJ136" s="497" t="s">
        <v>155</v>
      </c>
      <c r="AK136" s="498"/>
      <c r="AL136" s="498"/>
      <c r="AM136" s="499"/>
      <c r="AN136" s="501"/>
      <c r="AO136" s="497" t="s">
        <v>155</v>
      </c>
      <c r="AP136" s="498"/>
      <c r="AQ136" s="498"/>
      <c r="AR136" s="499"/>
      <c r="AS136" s="501"/>
      <c r="AT136" s="497" t="s">
        <v>155</v>
      </c>
      <c r="AU136" s="498"/>
      <c r="AV136" s="498"/>
      <c r="AW136" s="499"/>
      <c r="AX136" s="501"/>
    </row>
    <row r="137" spans="2:50" hidden="1" x14ac:dyDescent="0.2">
      <c r="B137" s="501"/>
      <c r="C137" s="501"/>
      <c r="D137" s="501"/>
      <c r="E137" s="376" t="s">
        <v>152</v>
      </c>
      <c r="F137" s="376" t="s">
        <v>153</v>
      </c>
      <c r="G137" s="376" t="s">
        <v>156</v>
      </c>
      <c r="H137" s="504"/>
      <c r="I137" s="373" t="s">
        <v>152</v>
      </c>
      <c r="J137" s="373" t="s">
        <v>153</v>
      </c>
      <c r="K137" s="373" t="s">
        <v>156</v>
      </c>
      <c r="L137" s="505"/>
      <c r="M137" s="505"/>
      <c r="N137" s="532"/>
      <c r="O137" s="532"/>
      <c r="P137" s="376" t="s">
        <v>152</v>
      </c>
      <c r="Q137" s="376" t="s">
        <v>153</v>
      </c>
      <c r="R137" s="376" t="s">
        <v>156</v>
      </c>
      <c r="S137" s="376" t="s">
        <v>170</v>
      </c>
      <c r="T137" s="501"/>
      <c r="U137" s="376" t="s">
        <v>152</v>
      </c>
      <c r="V137" s="376" t="s">
        <v>153</v>
      </c>
      <c r="W137" s="376" t="s">
        <v>156</v>
      </c>
      <c r="X137" s="376" t="s">
        <v>170</v>
      </c>
      <c r="Y137" s="501"/>
      <c r="Z137" s="376" t="s">
        <v>152</v>
      </c>
      <c r="AA137" s="376" t="s">
        <v>153</v>
      </c>
      <c r="AB137" s="376" t="s">
        <v>156</v>
      </c>
      <c r="AC137" s="376" t="s">
        <v>170</v>
      </c>
      <c r="AD137" s="501"/>
      <c r="AE137" s="376" t="s">
        <v>152</v>
      </c>
      <c r="AF137" s="376" t="s">
        <v>153</v>
      </c>
      <c r="AG137" s="376" t="s">
        <v>156</v>
      </c>
      <c r="AH137" s="376" t="s">
        <v>170</v>
      </c>
      <c r="AI137" s="501"/>
      <c r="AJ137" s="376" t="s">
        <v>152</v>
      </c>
      <c r="AK137" s="376" t="s">
        <v>153</v>
      </c>
      <c r="AL137" s="376" t="s">
        <v>156</v>
      </c>
      <c r="AM137" s="376" t="s">
        <v>170</v>
      </c>
      <c r="AN137" s="501"/>
      <c r="AO137" s="376" t="s">
        <v>152</v>
      </c>
      <c r="AP137" s="376" t="s">
        <v>153</v>
      </c>
      <c r="AQ137" s="376" t="s">
        <v>156</v>
      </c>
      <c r="AR137" s="376" t="s">
        <v>170</v>
      </c>
      <c r="AS137" s="501"/>
      <c r="AT137" s="376" t="s">
        <v>152</v>
      </c>
      <c r="AU137" s="376" t="s">
        <v>153</v>
      </c>
      <c r="AV137" s="376" t="s">
        <v>156</v>
      </c>
      <c r="AW137" s="376" t="s">
        <v>170</v>
      </c>
      <c r="AX137" s="501"/>
    </row>
    <row r="138" spans="2:50" hidden="1" x14ac:dyDescent="0.2">
      <c r="B138" s="506" t="s">
        <v>236</v>
      </c>
      <c r="C138" s="375">
        <v>1</v>
      </c>
      <c r="D138" s="375" t="s">
        <v>431</v>
      </c>
      <c r="E138" s="375">
        <v>20</v>
      </c>
      <c r="F138" s="375">
        <v>2400</v>
      </c>
      <c r="G138" s="377">
        <f>F138/E138</f>
        <v>120</v>
      </c>
      <c r="H138" s="506">
        <f>AVERAGE(G138:G154)</f>
        <v>136.3093395252838</v>
      </c>
      <c r="I138" s="172">
        <f t="shared" ref="I138:I154" si="137">IFERROR(AVERAGE(P138,U138,Z138,AE138,AJ138,AO138,AT138),"")</f>
        <v>20</v>
      </c>
      <c r="J138" s="172">
        <f t="shared" ref="J138:J154" si="138">IFERROR(AVERAGE(Q138,V138,AA138,AF138,AK138,AP138,AU138),"")</f>
        <v>2272.6020904729817</v>
      </c>
      <c r="K138" s="374">
        <f t="shared" ref="K138:K154" si="139">IFERROR(AVERAGE(R138,W138,AB138,AG138,AL138,AQ138,AV138),"")</f>
        <v>113.63010452364905</v>
      </c>
      <c r="L138" s="507">
        <f>IFERROR(AVERAGE(K138:K154),"-")</f>
        <v>128.82230941704694</v>
      </c>
      <c r="M138" s="172">
        <f>IFERROR(RANK(K138, K$138:K$154),"")</f>
        <v>15</v>
      </c>
      <c r="N138" s="532"/>
      <c r="O138" s="532"/>
      <c r="P138" s="375">
        <v>20</v>
      </c>
      <c r="Q138" s="170">
        <v>2269.343873517787</v>
      </c>
      <c r="R138" s="377">
        <f>IFERROR(Q138/P138,"")</f>
        <v>113.46719367588935</v>
      </c>
      <c r="S138" s="375">
        <f>IFERROR(RANK(R138, R$138:R$154),"")</f>
        <v>15</v>
      </c>
      <c r="T138" s="529">
        <f>AVERAGE(R138:R154)</f>
        <v>129.19384745187679</v>
      </c>
      <c r="U138" s="375">
        <v>20</v>
      </c>
      <c r="V138" s="170">
        <v>2272.0419254658391</v>
      </c>
      <c r="W138" s="377">
        <f>IFERROR(V138/U138,"")</f>
        <v>113.60209627329195</v>
      </c>
      <c r="X138" s="375">
        <f>IFERROR(RANK(W138, W$138:W$154),"")</f>
        <v>15</v>
      </c>
      <c r="Y138" s="529">
        <f>AVERAGE(W138:W154)</f>
        <v>129.06777193637521</v>
      </c>
      <c r="Z138" s="375">
        <v>20</v>
      </c>
      <c r="AA138" s="170">
        <v>2270.9046126287512</v>
      </c>
      <c r="AB138" s="377">
        <f>IFERROR(AA138/Z138,"")</f>
        <v>113.54523063143756</v>
      </c>
      <c r="AC138" s="375">
        <f>IFERROR(RANK(AB138, AB$138:AB$154),"")</f>
        <v>15</v>
      </c>
      <c r="AD138" s="529">
        <f>AVERAGE(AB138:AB154)</f>
        <v>129.07626744090021</v>
      </c>
      <c r="AE138" s="375">
        <v>20</v>
      </c>
      <c r="AF138" s="170">
        <v>2278.0219780219777</v>
      </c>
      <c r="AG138" s="377">
        <f>IFERROR(AF138/AE138,"")</f>
        <v>113.90109890109889</v>
      </c>
      <c r="AH138" s="375">
        <f>IFERROR(RANK(AG138, AG$138:AG$154),"")</f>
        <v>16</v>
      </c>
      <c r="AI138" s="529">
        <f>AVERAGE(AG138:AG154)</f>
        <v>128.24655726372961</v>
      </c>
      <c r="AJ138" s="375">
        <v>20</v>
      </c>
      <c r="AK138" s="170">
        <v>2272.8260869565211</v>
      </c>
      <c r="AL138" s="377">
        <f>IFERROR(AK138/AJ138,"")</f>
        <v>113.64130434782605</v>
      </c>
      <c r="AM138" s="375">
        <f>IFERROR(RANK(AL138, AL$138:AL$154),"")</f>
        <v>16</v>
      </c>
      <c r="AN138" s="529">
        <f>AVERAGE(AL138:AL154)</f>
        <v>129.0373348179308</v>
      </c>
      <c r="AO138" s="375">
        <v>20</v>
      </c>
      <c r="AP138" s="170">
        <v>2271.3698630136987</v>
      </c>
      <c r="AQ138" s="377">
        <f>IFERROR(AP138/AO138,"")</f>
        <v>113.56849315068493</v>
      </c>
      <c r="AR138" s="375">
        <f>IFERROR(RANK(AQ138, AQ$138:AQ$154),"")</f>
        <v>15</v>
      </c>
      <c r="AS138" s="529">
        <f>AVERAGE(AQ138:AQ154)</f>
        <v>129.03753342764085</v>
      </c>
      <c r="AT138" s="375">
        <v>20</v>
      </c>
      <c r="AU138" s="170">
        <v>2273.7062937062942</v>
      </c>
      <c r="AV138" s="377">
        <f>IFERROR(AU138/AT138,"")</f>
        <v>113.68531468531471</v>
      </c>
      <c r="AW138" s="375">
        <f>IFERROR(RANK(AV138, AV$138:AV$154),"")</f>
        <v>16</v>
      </c>
      <c r="AX138" s="529">
        <f>AVERAGE(AV138:AV154)</f>
        <v>128.09685358087518</v>
      </c>
    </row>
    <row r="139" spans="2:50" hidden="1" x14ac:dyDescent="0.2">
      <c r="B139" s="506"/>
      <c r="C139" s="375">
        <v>2</v>
      </c>
      <c r="D139" s="375" t="s">
        <v>432</v>
      </c>
      <c r="E139" s="375">
        <v>18</v>
      </c>
      <c r="F139" s="375">
        <v>2400</v>
      </c>
      <c r="G139" s="377">
        <f t="shared" ref="G139:G153" si="140">F139/E139</f>
        <v>133.33333333333334</v>
      </c>
      <c r="H139" s="506"/>
      <c r="I139" s="172">
        <f t="shared" si="137"/>
        <v>18</v>
      </c>
      <c r="J139" s="172">
        <f t="shared" si="138"/>
        <v>2277.3966036190513</v>
      </c>
      <c r="K139" s="374">
        <f t="shared" si="139"/>
        <v>126.52203353439175</v>
      </c>
      <c r="L139" s="508"/>
      <c r="M139" s="172">
        <f t="shared" ref="M139:M154" si="141">IFERROR(RANK(K139, K$138:K$154),"")</f>
        <v>7</v>
      </c>
      <c r="N139" s="532"/>
      <c r="O139" s="532"/>
      <c r="P139" s="375">
        <v>18</v>
      </c>
      <c r="Q139" s="170">
        <v>2282.6785714285725</v>
      </c>
      <c r="R139" s="377">
        <f t="shared" ref="R139:R154" si="142">IFERROR(Q139/P139,"")</f>
        <v>126.81547619047625</v>
      </c>
      <c r="S139" s="375">
        <f t="shared" ref="S139:S154" si="143">IFERROR(RANK(R139, R$138:R$154),"")</f>
        <v>7</v>
      </c>
      <c r="T139" s="530"/>
      <c r="U139" s="375">
        <v>18</v>
      </c>
      <c r="V139" s="170">
        <v>2289.8181818181829</v>
      </c>
      <c r="W139" s="377">
        <f t="shared" ref="W139:W154" si="144">IFERROR(V139/U139,"")</f>
        <v>127.21212121212127</v>
      </c>
      <c r="X139" s="375">
        <f t="shared" ref="X139:X154" si="145">IFERROR(RANK(W139, W$138:W$154),"")</f>
        <v>7</v>
      </c>
      <c r="Y139" s="530"/>
      <c r="Z139" s="375">
        <v>18</v>
      </c>
      <c r="AA139" s="170">
        <v>2287.3469387755108</v>
      </c>
      <c r="AB139" s="377">
        <f t="shared" ref="AB139:AB154" si="146">IFERROR(AA139/Z139,"")</f>
        <v>127.07482993197283</v>
      </c>
      <c r="AC139" s="375">
        <f t="shared" ref="AC139:AC154" si="147">IFERROR(RANK(AB139, AB$138:AB$154),"")</f>
        <v>7</v>
      </c>
      <c r="AD139" s="530"/>
      <c r="AE139" s="375">
        <v>18</v>
      </c>
      <c r="AF139" s="170">
        <v>2260.0000000000005</v>
      </c>
      <c r="AG139" s="377">
        <f t="shared" ref="AG139:AG154" si="148">IFERROR(AF139/AE139,"")</f>
        <v>125.55555555555559</v>
      </c>
      <c r="AH139" s="375">
        <f t="shared" ref="AH139:AH154" si="149">IFERROR(RANK(AG139, AG$138:AG$154),"")</f>
        <v>9</v>
      </c>
      <c r="AI139" s="530"/>
      <c r="AJ139" s="375">
        <v>18</v>
      </c>
      <c r="AK139" s="170">
        <v>2281.3186813186812</v>
      </c>
      <c r="AL139" s="377">
        <f t="shared" ref="AL139:AL154" si="150">IFERROR(AK139/AJ139,"")</f>
        <v>126.73992673992673</v>
      </c>
      <c r="AM139" s="375">
        <f t="shared" ref="AM139:AM154" si="151">IFERROR(RANK(AL139, AL$138:AL$154),"")</f>
        <v>8</v>
      </c>
      <c r="AN139" s="530"/>
      <c r="AO139" s="375">
        <v>18</v>
      </c>
      <c r="AP139" s="170">
        <v>2264.9117647058833</v>
      </c>
      <c r="AQ139" s="377">
        <f t="shared" ref="AQ139:AQ154" si="152">IFERROR(AP139/AO139,"")</f>
        <v>125.82843137254908</v>
      </c>
      <c r="AR139" s="375">
        <f t="shared" ref="AR139:AR154" si="153">IFERROR(RANK(AQ139, AQ$138:AQ$154),"")</f>
        <v>9</v>
      </c>
      <c r="AS139" s="530"/>
      <c r="AT139" s="375">
        <v>18</v>
      </c>
      <c r="AU139" s="170">
        <v>2275.7020872865287</v>
      </c>
      <c r="AV139" s="377">
        <f t="shared" ref="AV139:AV154" si="154">IFERROR(AU139/AT139,"")</f>
        <v>126.42789373814048</v>
      </c>
      <c r="AW139" s="375">
        <f t="shared" ref="AW139:AW154" si="155">IFERROR(RANK(AV139, AV$138:AV$154),"")</f>
        <v>7</v>
      </c>
      <c r="AX139" s="530"/>
    </row>
    <row r="140" spans="2:50" hidden="1" x14ac:dyDescent="0.2">
      <c r="B140" s="506"/>
      <c r="C140" s="375">
        <v>3</v>
      </c>
      <c r="D140" s="375" t="s">
        <v>433</v>
      </c>
      <c r="E140" s="375">
        <v>16</v>
      </c>
      <c r="F140" s="375">
        <v>2400</v>
      </c>
      <c r="G140" s="377">
        <f t="shared" si="140"/>
        <v>150</v>
      </c>
      <c r="H140" s="506"/>
      <c r="I140" s="172">
        <f t="shared" si="137"/>
        <v>16.285714285714285</v>
      </c>
      <c r="J140" s="172">
        <f t="shared" si="138"/>
        <v>2225.6571157687945</v>
      </c>
      <c r="K140" s="374">
        <f t="shared" si="139"/>
        <v>136.85399156033051</v>
      </c>
      <c r="L140" s="508"/>
      <c r="M140" s="172">
        <f t="shared" si="141"/>
        <v>4</v>
      </c>
      <c r="N140" s="532"/>
      <c r="O140" s="532"/>
      <c r="P140" s="375">
        <v>16</v>
      </c>
      <c r="Q140" s="170">
        <v>2274.0240240240246</v>
      </c>
      <c r="R140" s="377">
        <f t="shared" si="142"/>
        <v>142.12650150150154</v>
      </c>
      <c r="S140" s="375">
        <f t="shared" si="143"/>
        <v>4</v>
      </c>
      <c r="T140" s="530"/>
      <c r="U140" s="375">
        <v>16</v>
      </c>
      <c r="V140" s="170">
        <v>2268.1906906906911</v>
      </c>
      <c r="W140" s="377">
        <f t="shared" si="144"/>
        <v>141.76191816816819</v>
      </c>
      <c r="X140" s="375">
        <f t="shared" si="145"/>
        <v>4</v>
      </c>
      <c r="Y140" s="530"/>
      <c r="Z140" s="375">
        <v>16</v>
      </c>
      <c r="AA140" s="170">
        <v>2269.992277992279</v>
      </c>
      <c r="AB140" s="377">
        <f t="shared" si="146"/>
        <v>141.87451737451744</v>
      </c>
      <c r="AC140" s="375">
        <f t="shared" si="147"/>
        <v>3</v>
      </c>
      <c r="AD140" s="530"/>
      <c r="AE140" s="375">
        <v>16</v>
      </c>
      <c r="AF140" s="170">
        <v>1955.1848151848153</v>
      </c>
      <c r="AG140" s="377">
        <f t="shared" si="148"/>
        <v>122.19905094905096</v>
      </c>
      <c r="AH140" s="375">
        <f t="shared" si="149"/>
        <v>10</v>
      </c>
      <c r="AI140" s="530"/>
      <c r="AJ140" s="375">
        <v>16</v>
      </c>
      <c r="AK140" s="170">
        <v>2278.0640357408784</v>
      </c>
      <c r="AL140" s="377">
        <f t="shared" si="150"/>
        <v>142.3790022338049</v>
      </c>
      <c r="AM140" s="375">
        <f t="shared" si="151"/>
        <v>3</v>
      </c>
      <c r="AN140" s="530"/>
      <c r="AO140" s="375">
        <v>16</v>
      </c>
      <c r="AP140" s="170">
        <v>2266.5691661279889</v>
      </c>
      <c r="AQ140" s="377">
        <f t="shared" si="152"/>
        <v>141.6605728829993</v>
      </c>
      <c r="AR140" s="375">
        <f t="shared" si="153"/>
        <v>4</v>
      </c>
      <c r="AS140" s="530"/>
      <c r="AT140" s="375">
        <v>18</v>
      </c>
      <c r="AU140" s="170">
        <v>2267.5748006208851</v>
      </c>
      <c r="AV140" s="377">
        <f t="shared" si="154"/>
        <v>125.97637781227139</v>
      </c>
      <c r="AW140" s="375">
        <f t="shared" si="155"/>
        <v>10</v>
      </c>
      <c r="AX140" s="530"/>
    </row>
    <row r="141" spans="2:50" hidden="1" x14ac:dyDescent="0.2">
      <c r="B141" s="506"/>
      <c r="C141" s="375">
        <v>4</v>
      </c>
      <c r="D141" s="375" t="s">
        <v>434</v>
      </c>
      <c r="E141" s="375">
        <v>18</v>
      </c>
      <c r="F141" s="375">
        <v>2400</v>
      </c>
      <c r="G141" s="377">
        <f t="shared" si="140"/>
        <v>133.33333333333334</v>
      </c>
      <c r="H141" s="506"/>
      <c r="I141" s="172">
        <f t="shared" si="137"/>
        <v>18</v>
      </c>
      <c r="J141" s="172">
        <f t="shared" si="138"/>
        <v>2275.6069578826068</v>
      </c>
      <c r="K141" s="374">
        <f t="shared" si="139"/>
        <v>126.42260877125591</v>
      </c>
      <c r="L141" s="508"/>
      <c r="M141" s="172">
        <f t="shared" si="141"/>
        <v>8</v>
      </c>
      <c r="N141" s="532"/>
      <c r="O141" s="532"/>
      <c r="P141" s="375">
        <v>18</v>
      </c>
      <c r="Q141" s="170">
        <v>2278.333333333333</v>
      </c>
      <c r="R141" s="377">
        <f t="shared" si="142"/>
        <v>126.57407407407406</v>
      </c>
      <c r="S141" s="375">
        <f t="shared" si="143"/>
        <v>8</v>
      </c>
      <c r="T141" s="530"/>
      <c r="U141" s="375">
        <v>18</v>
      </c>
      <c r="V141" s="170">
        <v>2279.4392523364481</v>
      </c>
      <c r="W141" s="377">
        <f t="shared" si="144"/>
        <v>126.63551401869157</v>
      </c>
      <c r="X141" s="375">
        <f t="shared" si="145"/>
        <v>8</v>
      </c>
      <c r="Y141" s="530"/>
      <c r="Z141" s="375">
        <v>18</v>
      </c>
      <c r="AA141" s="170">
        <v>2263.1999999999989</v>
      </c>
      <c r="AB141" s="377">
        <f t="shared" si="146"/>
        <v>125.73333333333328</v>
      </c>
      <c r="AC141" s="375">
        <f t="shared" si="147"/>
        <v>10</v>
      </c>
      <c r="AD141" s="530"/>
      <c r="AE141" s="375">
        <v>18</v>
      </c>
      <c r="AF141" s="170">
        <v>2285.1851851851843</v>
      </c>
      <c r="AG141" s="377">
        <f t="shared" si="148"/>
        <v>126.95473251028801</v>
      </c>
      <c r="AH141" s="375">
        <f t="shared" si="149"/>
        <v>6</v>
      </c>
      <c r="AI141" s="530"/>
      <c r="AJ141" s="375">
        <v>18</v>
      </c>
      <c r="AK141" s="170">
        <v>2270.4878048780479</v>
      </c>
      <c r="AL141" s="377">
        <f t="shared" si="150"/>
        <v>126.13821138211377</v>
      </c>
      <c r="AM141" s="375">
        <f t="shared" si="151"/>
        <v>9</v>
      </c>
      <c r="AN141" s="530"/>
      <c r="AO141" s="375">
        <v>18</v>
      </c>
      <c r="AP141" s="170">
        <v>2278.9189189189187</v>
      </c>
      <c r="AQ141" s="377">
        <f t="shared" si="152"/>
        <v>126.60660660660659</v>
      </c>
      <c r="AR141" s="375">
        <f t="shared" si="153"/>
        <v>7</v>
      </c>
      <c r="AS141" s="530"/>
      <c r="AT141" s="375">
        <v>18</v>
      </c>
      <c r="AU141" s="170">
        <v>2273.6842105263158</v>
      </c>
      <c r="AV141" s="377">
        <f t="shared" si="154"/>
        <v>126.31578947368422</v>
      </c>
      <c r="AW141" s="375">
        <f t="shared" si="155"/>
        <v>8</v>
      </c>
      <c r="AX141" s="530"/>
    </row>
    <row r="142" spans="2:50" hidden="1" x14ac:dyDescent="0.2">
      <c r="B142" s="506"/>
      <c r="C142" s="375">
        <v>5</v>
      </c>
      <c r="D142" s="375" t="s">
        <v>435</v>
      </c>
      <c r="E142" s="375">
        <v>16</v>
      </c>
      <c r="F142" s="375">
        <v>2400</v>
      </c>
      <c r="G142" s="377">
        <f t="shared" si="140"/>
        <v>150</v>
      </c>
      <c r="H142" s="506"/>
      <c r="I142" s="172">
        <f t="shared" si="137"/>
        <v>16</v>
      </c>
      <c r="J142" s="172">
        <f t="shared" si="138"/>
        <v>2274.1759203092911</v>
      </c>
      <c r="K142" s="374">
        <f t="shared" si="139"/>
        <v>142.13599501933069</v>
      </c>
      <c r="L142" s="508"/>
      <c r="M142" s="172">
        <f t="shared" si="141"/>
        <v>3</v>
      </c>
      <c r="N142" s="532"/>
      <c r="O142" s="532"/>
      <c r="P142" s="375">
        <v>16</v>
      </c>
      <c r="Q142" s="170">
        <v>2281.0526315789493</v>
      </c>
      <c r="R142" s="377">
        <f t="shared" si="142"/>
        <v>142.56578947368433</v>
      </c>
      <c r="S142" s="375">
        <f t="shared" si="143"/>
        <v>3</v>
      </c>
      <c r="T142" s="530"/>
      <c r="U142" s="375">
        <v>16</v>
      </c>
      <c r="V142" s="170">
        <v>2277.7358490566053</v>
      </c>
      <c r="W142" s="377">
        <f t="shared" si="144"/>
        <v>142.35849056603783</v>
      </c>
      <c r="X142" s="375">
        <f t="shared" si="145"/>
        <v>3</v>
      </c>
      <c r="Y142" s="530"/>
      <c r="Z142" s="375">
        <v>16</v>
      </c>
      <c r="AA142" s="170">
        <v>2269.4117647058833</v>
      </c>
      <c r="AB142" s="377">
        <f t="shared" si="146"/>
        <v>141.83823529411771</v>
      </c>
      <c r="AC142" s="375">
        <f t="shared" si="147"/>
        <v>4</v>
      </c>
      <c r="AD142" s="530"/>
      <c r="AE142" s="375">
        <v>16</v>
      </c>
      <c r="AF142" s="170">
        <v>2293.170731707316</v>
      </c>
      <c r="AG142" s="377">
        <f t="shared" si="148"/>
        <v>143.32317073170725</v>
      </c>
      <c r="AH142" s="375">
        <f t="shared" si="149"/>
        <v>3</v>
      </c>
      <c r="AI142" s="530"/>
      <c r="AJ142" s="375">
        <v>16</v>
      </c>
      <c r="AK142" s="170">
        <v>2261.8604651162827</v>
      </c>
      <c r="AL142" s="377">
        <f t="shared" si="150"/>
        <v>141.36627906976767</v>
      </c>
      <c r="AM142" s="375">
        <f t="shared" si="151"/>
        <v>4</v>
      </c>
      <c r="AN142" s="530"/>
      <c r="AO142" s="375">
        <v>16</v>
      </c>
      <c r="AP142" s="170">
        <v>2270.0000000000023</v>
      </c>
      <c r="AQ142" s="377">
        <f t="shared" si="152"/>
        <v>141.87500000000014</v>
      </c>
      <c r="AR142" s="375">
        <f t="shared" si="153"/>
        <v>3</v>
      </c>
      <c r="AS142" s="530"/>
      <c r="AT142" s="375">
        <v>16</v>
      </c>
      <c r="AU142" s="170">
        <v>2265.9999999999991</v>
      </c>
      <c r="AV142" s="377">
        <f t="shared" si="154"/>
        <v>141.62499999999994</v>
      </c>
      <c r="AW142" s="375">
        <f t="shared" si="155"/>
        <v>3</v>
      </c>
      <c r="AX142" s="530"/>
    </row>
    <row r="143" spans="2:50" hidden="1" x14ac:dyDescent="0.2">
      <c r="B143" s="506"/>
      <c r="C143" s="375">
        <v>6</v>
      </c>
      <c r="D143" s="375" t="s">
        <v>436</v>
      </c>
      <c r="E143" s="375">
        <v>18</v>
      </c>
      <c r="F143" s="375">
        <v>2400</v>
      </c>
      <c r="G143" s="377">
        <f t="shared" si="140"/>
        <v>133.33333333333334</v>
      </c>
      <c r="H143" s="506"/>
      <c r="I143" s="172">
        <f t="shared" si="137"/>
        <v>18</v>
      </c>
      <c r="J143" s="172">
        <f t="shared" si="138"/>
        <v>2269.1378613258021</v>
      </c>
      <c r="K143" s="374">
        <f t="shared" si="139"/>
        <v>126.06321451810012</v>
      </c>
      <c r="L143" s="508"/>
      <c r="M143" s="172">
        <f t="shared" si="141"/>
        <v>10</v>
      </c>
      <c r="N143" s="532"/>
      <c r="O143" s="532"/>
      <c r="P143" s="375">
        <v>18</v>
      </c>
      <c r="Q143" s="170">
        <v>2262.862872421696</v>
      </c>
      <c r="R143" s="377">
        <f t="shared" si="142"/>
        <v>125.71460402342755</v>
      </c>
      <c r="S143" s="375">
        <f t="shared" si="143"/>
        <v>10</v>
      </c>
      <c r="T143" s="530"/>
      <c r="U143" s="375">
        <v>18</v>
      </c>
      <c r="V143" s="170">
        <v>2267.9020573746739</v>
      </c>
      <c r="W143" s="377">
        <f t="shared" si="144"/>
        <v>125.99455874303743</v>
      </c>
      <c r="X143" s="375">
        <f t="shared" si="145"/>
        <v>10</v>
      </c>
      <c r="Y143" s="530"/>
      <c r="Z143" s="375">
        <v>18</v>
      </c>
      <c r="AA143" s="170">
        <v>2264.5853604599724</v>
      </c>
      <c r="AB143" s="377">
        <f t="shared" si="146"/>
        <v>125.81029780333181</v>
      </c>
      <c r="AC143" s="375">
        <f t="shared" si="147"/>
        <v>9</v>
      </c>
      <c r="AD143" s="530"/>
      <c r="AE143" s="375">
        <v>18</v>
      </c>
      <c r="AF143" s="170">
        <v>2270.4545454545455</v>
      </c>
      <c r="AG143" s="377">
        <f t="shared" si="148"/>
        <v>126.13636363636364</v>
      </c>
      <c r="AH143" s="375">
        <f t="shared" si="149"/>
        <v>8</v>
      </c>
      <c r="AI143" s="530"/>
      <c r="AJ143" s="375">
        <v>18</v>
      </c>
      <c r="AK143" s="170">
        <v>2270.1492537313434</v>
      </c>
      <c r="AL143" s="377">
        <f t="shared" si="150"/>
        <v>126.11940298507463</v>
      </c>
      <c r="AM143" s="375">
        <f t="shared" si="151"/>
        <v>10</v>
      </c>
      <c r="AN143" s="530"/>
      <c r="AO143" s="375">
        <v>18</v>
      </c>
      <c r="AP143" s="170">
        <v>2272.1538921558854</v>
      </c>
      <c r="AQ143" s="377">
        <f t="shared" si="152"/>
        <v>126.23077178643808</v>
      </c>
      <c r="AR143" s="375">
        <f t="shared" si="153"/>
        <v>8</v>
      </c>
      <c r="AS143" s="530"/>
      <c r="AT143" s="375">
        <v>18</v>
      </c>
      <c r="AU143" s="170">
        <v>2275.8570476824971</v>
      </c>
      <c r="AV143" s="377">
        <f t="shared" si="154"/>
        <v>126.43650264902762</v>
      </c>
      <c r="AW143" s="375">
        <f t="shared" si="155"/>
        <v>6</v>
      </c>
      <c r="AX143" s="530"/>
    </row>
    <row r="144" spans="2:50" hidden="1" x14ac:dyDescent="0.2">
      <c r="B144" s="506"/>
      <c r="C144" s="375">
        <v>7</v>
      </c>
      <c r="D144" s="375" t="s">
        <v>437</v>
      </c>
      <c r="E144" s="375">
        <v>20</v>
      </c>
      <c r="F144" s="375">
        <v>2400</v>
      </c>
      <c r="G144" s="377">
        <f t="shared" si="140"/>
        <v>120</v>
      </c>
      <c r="H144" s="506"/>
      <c r="I144" s="172">
        <f t="shared" si="137"/>
        <v>20</v>
      </c>
      <c r="J144" s="172">
        <f t="shared" si="138"/>
        <v>2272.2144909443186</v>
      </c>
      <c r="K144" s="374">
        <f t="shared" si="139"/>
        <v>113.61072454721595</v>
      </c>
      <c r="L144" s="508"/>
      <c r="M144" s="172">
        <f t="shared" si="141"/>
        <v>16</v>
      </c>
      <c r="N144" s="532"/>
      <c r="O144" s="532"/>
      <c r="P144" s="375">
        <v>20</v>
      </c>
      <c r="Q144" s="170">
        <v>2267.2727272727257</v>
      </c>
      <c r="R144" s="377">
        <f t="shared" si="142"/>
        <v>113.36363636363629</v>
      </c>
      <c r="S144" s="375">
        <f t="shared" si="143"/>
        <v>16</v>
      </c>
      <c r="T144" s="530"/>
      <c r="U144" s="375">
        <v>20</v>
      </c>
      <c r="V144" s="170">
        <v>2258.7692307692319</v>
      </c>
      <c r="W144" s="377">
        <f t="shared" si="144"/>
        <v>112.9384615384616</v>
      </c>
      <c r="X144" s="375">
        <f t="shared" si="145"/>
        <v>16</v>
      </c>
      <c r="Y144" s="530"/>
      <c r="Z144" s="375">
        <v>20</v>
      </c>
      <c r="AA144" s="170">
        <v>2261.6129032258073</v>
      </c>
      <c r="AB144" s="377">
        <f t="shared" si="146"/>
        <v>113.08064516129036</v>
      </c>
      <c r="AC144" s="375">
        <f t="shared" si="147"/>
        <v>16</v>
      </c>
      <c r="AD144" s="530"/>
      <c r="AE144" s="375">
        <v>20</v>
      </c>
      <c r="AF144" s="170">
        <v>2298.0000000000009</v>
      </c>
      <c r="AG144" s="377">
        <f t="shared" si="148"/>
        <v>114.90000000000005</v>
      </c>
      <c r="AH144" s="375">
        <f t="shared" si="149"/>
        <v>15</v>
      </c>
      <c r="AI144" s="530"/>
      <c r="AJ144" s="375">
        <v>20</v>
      </c>
      <c r="AK144" s="170">
        <v>2280.0000000000009</v>
      </c>
      <c r="AL144" s="377">
        <f t="shared" si="150"/>
        <v>114.00000000000004</v>
      </c>
      <c r="AM144" s="375">
        <f t="shared" si="151"/>
        <v>15</v>
      </c>
      <c r="AN144" s="530"/>
      <c r="AO144" s="375">
        <v>20</v>
      </c>
      <c r="AP144" s="170">
        <v>2265.6000000000008</v>
      </c>
      <c r="AQ144" s="377">
        <f t="shared" si="152"/>
        <v>113.28000000000004</v>
      </c>
      <c r="AR144" s="375">
        <f t="shared" si="153"/>
        <v>16</v>
      </c>
      <c r="AS144" s="530"/>
      <c r="AT144" s="375">
        <v>20</v>
      </c>
      <c r="AU144" s="170">
        <v>2274.2465753424663</v>
      </c>
      <c r="AV144" s="377">
        <f t="shared" si="154"/>
        <v>113.71232876712331</v>
      </c>
      <c r="AW144" s="375">
        <f t="shared" si="155"/>
        <v>15</v>
      </c>
      <c r="AX144" s="530"/>
    </row>
    <row r="145" spans="2:50" hidden="1" x14ac:dyDescent="0.2">
      <c r="B145" s="506"/>
      <c r="C145" s="375">
        <v>8</v>
      </c>
      <c r="D145" s="375" t="s">
        <v>439</v>
      </c>
      <c r="E145" s="375">
        <v>19</v>
      </c>
      <c r="F145" s="375">
        <v>2400</v>
      </c>
      <c r="G145" s="377">
        <f t="shared" si="140"/>
        <v>126.31578947368421</v>
      </c>
      <c r="H145" s="506"/>
      <c r="I145" s="172">
        <f t="shared" si="137"/>
        <v>19</v>
      </c>
      <c r="J145" s="172">
        <f t="shared" si="138"/>
        <v>2272.8508730484646</v>
      </c>
      <c r="K145" s="374">
        <f t="shared" si="139"/>
        <v>119.62373016044549</v>
      </c>
      <c r="L145" s="508"/>
      <c r="M145" s="172">
        <f t="shared" si="141"/>
        <v>13</v>
      </c>
      <c r="N145" s="532"/>
      <c r="O145" s="532"/>
      <c r="P145" s="375">
        <v>19</v>
      </c>
      <c r="Q145" s="170">
        <v>2275.8254716981119</v>
      </c>
      <c r="R145" s="377">
        <f t="shared" si="142"/>
        <v>119.78028798411115</v>
      </c>
      <c r="S145" s="375">
        <f t="shared" si="143"/>
        <v>12</v>
      </c>
      <c r="T145" s="530"/>
      <c r="U145" s="375">
        <v>19</v>
      </c>
      <c r="V145" s="170">
        <v>2261.9403365629769</v>
      </c>
      <c r="W145" s="377">
        <f t="shared" si="144"/>
        <v>119.04949139805142</v>
      </c>
      <c r="X145" s="375">
        <f t="shared" si="145"/>
        <v>14</v>
      </c>
      <c r="Y145" s="530"/>
      <c r="Z145" s="375">
        <v>19</v>
      </c>
      <c r="AA145" s="170">
        <v>2269.616455304671</v>
      </c>
      <c r="AB145" s="377">
        <f t="shared" si="146"/>
        <v>119.45349764761427</v>
      </c>
      <c r="AC145" s="375">
        <f t="shared" si="147"/>
        <v>13</v>
      </c>
      <c r="AD145" s="530"/>
      <c r="AE145" s="375">
        <v>19</v>
      </c>
      <c r="AF145" s="170">
        <v>2300.3107658157642</v>
      </c>
      <c r="AG145" s="377">
        <f t="shared" si="148"/>
        <v>121.06898767451391</v>
      </c>
      <c r="AH145" s="375">
        <f t="shared" si="149"/>
        <v>12</v>
      </c>
      <c r="AI145" s="530"/>
      <c r="AJ145" s="375">
        <v>19</v>
      </c>
      <c r="AK145" s="170">
        <v>2260.975609756098</v>
      </c>
      <c r="AL145" s="377">
        <f t="shared" si="150"/>
        <v>118.99871630295253</v>
      </c>
      <c r="AM145" s="375">
        <f t="shared" si="151"/>
        <v>14</v>
      </c>
      <c r="AN145" s="530"/>
      <c r="AO145" s="375">
        <v>19</v>
      </c>
      <c r="AP145" s="170">
        <v>2266.5085248332089</v>
      </c>
      <c r="AQ145" s="377">
        <f t="shared" si="152"/>
        <v>119.28992235964257</v>
      </c>
      <c r="AR145" s="375">
        <f t="shared" si="153"/>
        <v>14</v>
      </c>
      <c r="AS145" s="530"/>
      <c r="AT145" s="375">
        <v>19</v>
      </c>
      <c r="AU145" s="170">
        <v>2274.7789473684202</v>
      </c>
      <c r="AV145" s="377">
        <f t="shared" si="154"/>
        <v>119.72520775623263</v>
      </c>
      <c r="AW145" s="375">
        <f t="shared" si="155"/>
        <v>11</v>
      </c>
      <c r="AX145" s="530"/>
    </row>
    <row r="146" spans="2:50" hidden="1" x14ac:dyDescent="0.2">
      <c r="B146" s="506"/>
      <c r="C146" s="375">
        <v>9</v>
      </c>
      <c r="D146" s="375" t="s">
        <v>440</v>
      </c>
      <c r="E146" s="375">
        <v>18</v>
      </c>
      <c r="F146" s="375">
        <v>2400</v>
      </c>
      <c r="G146" s="377">
        <f t="shared" si="140"/>
        <v>133.33333333333334</v>
      </c>
      <c r="H146" s="506"/>
      <c r="I146" s="172">
        <f t="shared" si="137"/>
        <v>18</v>
      </c>
      <c r="J146" s="172">
        <f t="shared" si="138"/>
        <v>2273.3938833682482</v>
      </c>
      <c r="K146" s="374">
        <f t="shared" si="139"/>
        <v>126.2996601871249</v>
      </c>
      <c r="L146" s="508"/>
      <c r="M146" s="172">
        <f t="shared" si="141"/>
        <v>9</v>
      </c>
      <c r="N146" s="532"/>
      <c r="O146" s="532"/>
      <c r="P146" s="375">
        <v>18</v>
      </c>
      <c r="Q146" s="170">
        <v>2274.5454545454554</v>
      </c>
      <c r="R146" s="377">
        <f t="shared" si="142"/>
        <v>126.36363636363642</v>
      </c>
      <c r="S146" s="375">
        <f t="shared" si="143"/>
        <v>9</v>
      </c>
      <c r="T146" s="530"/>
      <c r="U146" s="375">
        <v>18</v>
      </c>
      <c r="V146" s="170">
        <v>2272.0408163265311</v>
      </c>
      <c r="W146" s="377">
        <f t="shared" si="144"/>
        <v>126.22448979591839</v>
      </c>
      <c r="X146" s="375">
        <f t="shared" si="145"/>
        <v>9</v>
      </c>
      <c r="Y146" s="530"/>
      <c r="Z146" s="375">
        <v>18</v>
      </c>
      <c r="AA146" s="170">
        <v>2278.7096774193551</v>
      </c>
      <c r="AB146" s="377">
        <f t="shared" si="146"/>
        <v>126.59498207885306</v>
      </c>
      <c r="AC146" s="375">
        <f t="shared" si="147"/>
        <v>8</v>
      </c>
      <c r="AD146" s="530"/>
      <c r="AE146" s="375">
        <v>18</v>
      </c>
      <c r="AF146" s="170">
        <v>2273.4246575342472</v>
      </c>
      <c r="AG146" s="377">
        <f t="shared" si="148"/>
        <v>126.30136986301373</v>
      </c>
      <c r="AH146" s="375">
        <f t="shared" si="149"/>
        <v>7</v>
      </c>
      <c r="AI146" s="530"/>
      <c r="AJ146" s="375">
        <v>18</v>
      </c>
      <c r="AK146" s="170">
        <v>2283.2432432432443</v>
      </c>
      <c r="AL146" s="377">
        <f t="shared" si="150"/>
        <v>126.8468468468469</v>
      </c>
      <c r="AM146" s="375">
        <f t="shared" si="151"/>
        <v>7</v>
      </c>
      <c r="AN146" s="530"/>
      <c r="AO146" s="375">
        <v>18</v>
      </c>
      <c r="AP146" s="170">
        <v>2261.8867924528295</v>
      </c>
      <c r="AQ146" s="377">
        <f t="shared" si="152"/>
        <v>125.66037735849052</v>
      </c>
      <c r="AR146" s="375">
        <f t="shared" si="153"/>
        <v>10</v>
      </c>
      <c r="AS146" s="530"/>
      <c r="AT146" s="375">
        <v>18</v>
      </c>
      <c r="AU146" s="170">
        <v>2269.9065420560742</v>
      </c>
      <c r="AV146" s="377">
        <f t="shared" si="154"/>
        <v>126.10591900311523</v>
      </c>
      <c r="AW146" s="375">
        <f t="shared" si="155"/>
        <v>9</v>
      </c>
      <c r="AX146" s="530"/>
    </row>
    <row r="147" spans="2:50" hidden="1" x14ac:dyDescent="0.2">
      <c r="B147" s="506"/>
      <c r="C147" s="375">
        <v>10</v>
      </c>
      <c r="D147" s="375" t="s">
        <v>441</v>
      </c>
      <c r="E147" s="375">
        <v>19</v>
      </c>
      <c r="F147" s="375">
        <v>2400</v>
      </c>
      <c r="G147" s="377">
        <f t="shared" si="140"/>
        <v>126.31578947368421</v>
      </c>
      <c r="H147" s="506"/>
      <c r="I147" s="172">
        <f t="shared" si="137"/>
        <v>19</v>
      </c>
      <c r="J147" s="172">
        <f t="shared" si="138"/>
        <v>2283.4639267821012</v>
      </c>
      <c r="K147" s="374">
        <f t="shared" si="139"/>
        <v>120.18231193590007</v>
      </c>
      <c r="L147" s="508"/>
      <c r="M147" s="172">
        <f t="shared" si="141"/>
        <v>11</v>
      </c>
      <c r="N147" s="532"/>
      <c r="O147" s="532"/>
      <c r="P147" s="375">
        <v>19</v>
      </c>
      <c r="Q147" s="170">
        <v>2292.2368421052643</v>
      </c>
      <c r="R147" s="377">
        <f t="shared" si="142"/>
        <v>120.6440443213297</v>
      </c>
      <c r="S147" s="375">
        <f t="shared" si="143"/>
        <v>11</v>
      </c>
      <c r="T147" s="530"/>
      <c r="U147" s="375">
        <v>19</v>
      </c>
      <c r="V147" s="170">
        <v>2280.1214574898795</v>
      </c>
      <c r="W147" s="377">
        <f t="shared" si="144"/>
        <v>120.00639249946734</v>
      </c>
      <c r="X147" s="375">
        <f t="shared" si="145"/>
        <v>11</v>
      </c>
      <c r="Y147" s="530"/>
      <c r="Z147" s="375">
        <v>19</v>
      </c>
      <c r="AA147" s="170">
        <v>2282.3368421052637</v>
      </c>
      <c r="AB147" s="377">
        <f t="shared" si="146"/>
        <v>120.12299168975072</v>
      </c>
      <c r="AC147" s="375">
        <f t="shared" si="147"/>
        <v>11</v>
      </c>
      <c r="AD147" s="530"/>
      <c r="AE147" s="375">
        <v>19</v>
      </c>
      <c r="AF147" s="170">
        <v>2311.8701298701344</v>
      </c>
      <c r="AG147" s="377">
        <f t="shared" si="148"/>
        <v>121.67737525632286</v>
      </c>
      <c r="AH147" s="375">
        <f t="shared" si="149"/>
        <v>11</v>
      </c>
      <c r="AI147" s="530"/>
      <c r="AJ147" s="375">
        <v>19</v>
      </c>
      <c r="AK147" s="170">
        <v>2271.9587628865984</v>
      </c>
      <c r="AL147" s="377">
        <f t="shared" si="150"/>
        <v>119.57677699403149</v>
      </c>
      <c r="AM147" s="375">
        <f t="shared" si="151"/>
        <v>12</v>
      </c>
      <c r="AN147" s="530"/>
      <c r="AO147" s="375">
        <v>19</v>
      </c>
      <c r="AP147" s="170">
        <v>2277.4025974025976</v>
      </c>
      <c r="AQ147" s="377">
        <f t="shared" si="152"/>
        <v>119.86329460013671</v>
      </c>
      <c r="AR147" s="375">
        <f t="shared" si="153"/>
        <v>12</v>
      </c>
      <c r="AS147" s="530"/>
      <c r="AT147" s="375">
        <v>19</v>
      </c>
      <c r="AU147" s="170">
        <v>2268.3208556149739</v>
      </c>
      <c r="AV147" s="377">
        <f t="shared" si="154"/>
        <v>119.38530819026178</v>
      </c>
      <c r="AW147" s="375">
        <f t="shared" si="155"/>
        <v>14</v>
      </c>
      <c r="AX147" s="530"/>
    </row>
    <row r="148" spans="2:50" hidden="1" x14ac:dyDescent="0.2">
      <c r="B148" s="506"/>
      <c r="C148" s="375">
        <v>11</v>
      </c>
      <c r="D148" s="375" t="s">
        <v>443</v>
      </c>
      <c r="E148" s="375">
        <v>19</v>
      </c>
      <c r="F148" s="375">
        <v>2400</v>
      </c>
      <c r="G148" s="377">
        <f t="shared" si="140"/>
        <v>126.31578947368421</v>
      </c>
      <c r="H148" s="506"/>
      <c r="I148" s="172">
        <f t="shared" si="137"/>
        <v>19</v>
      </c>
      <c r="J148" s="172">
        <f t="shared" si="138"/>
        <v>2276.2199876161417</v>
      </c>
      <c r="K148" s="374">
        <f t="shared" si="139"/>
        <v>119.80105197979694</v>
      </c>
      <c r="L148" s="508"/>
      <c r="M148" s="172">
        <f t="shared" si="141"/>
        <v>12</v>
      </c>
      <c r="N148" s="532"/>
      <c r="O148" s="532"/>
      <c r="P148" s="375">
        <v>19</v>
      </c>
      <c r="Q148" s="170">
        <v>2269.8701298701299</v>
      </c>
      <c r="R148" s="377">
        <f t="shared" si="142"/>
        <v>119.46684894053315</v>
      </c>
      <c r="S148" s="375">
        <f t="shared" si="143"/>
        <v>14</v>
      </c>
      <c r="T148" s="530"/>
      <c r="U148" s="375">
        <v>19</v>
      </c>
      <c r="V148" s="170">
        <v>2273.1645569620255</v>
      </c>
      <c r="W148" s="377">
        <f t="shared" si="144"/>
        <v>119.6402398401066</v>
      </c>
      <c r="X148" s="375">
        <f t="shared" si="145"/>
        <v>13</v>
      </c>
      <c r="Y148" s="530"/>
      <c r="Z148" s="375">
        <v>19</v>
      </c>
      <c r="AA148" s="170">
        <v>2280.0000000000005</v>
      </c>
      <c r="AB148" s="377">
        <f t="shared" si="146"/>
        <v>120.00000000000003</v>
      </c>
      <c r="AC148" s="375">
        <f t="shared" si="147"/>
        <v>12</v>
      </c>
      <c r="AD148" s="530"/>
      <c r="AE148" s="375">
        <v>19</v>
      </c>
      <c r="AF148" s="170">
        <v>2265.5555555555552</v>
      </c>
      <c r="AG148" s="377">
        <f t="shared" si="148"/>
        <v>119.23976608187132</v>
      </c>
      <c r="AH148" s="375">
        <f t="shared" si="149"/>
        <v>14</v>
      </c>
      <c r="AI148" s="530"/>
      <c r="AJ148" s="375">
        <v>19</v>
      </c>
      <c r="AK148" s="170">
        <v>2294.4444444444439</v>
      </c>
      <c r="AL148" s="377">
        <f t="shared" si="150"/>
        <v>120.76023391812862</v>
      </c>
      <c r="AM148" s="375">
        <f t="shared" si="151"/>
        <v>11</v>
      </c>
      <c r="AN148" s="530"/>
      <c r="AO148" s="375">
        <v>19</v>
      </c>
      <c r="AP148" s="170">
        <v>2279.2857142857147</v>
      </c>
      <c r="AQ148" s="377">
        <f t="shared" si="152"/>
        <v>119.96240601503762</v>
      </c>
      <c r="AR148" s="375">
        <f t="shared" si="153"/>
        <v>11</v>
      </c>
      <c r="AS148" s="530"/>
      <c r="AT148" s="375">
        <v>19</v>
      </c>
      <c r="AU148" s="170">
        <v>2271.2195121951222</v>
      </c>
      <c r="AV148" s="377">
        <f t="shared" si="154"/>
        <v>119.53786906290117</v>
      </c>
      <c r="AW148" s="375">
        <f t="shared" si="155"/>
        <v>12</v>
      </c>
      <c r="AX148" s="530"/>
    </row>
    <row r="149" spans="2:50" hidden="1" x14ac:dyDescent="0.2">
      <c r="B149" s="506"/>
      <c r="C149" s="375">
        <v>12</v>
      </c>
      <c r="D149" s="375" t="s">
        <v>444</v>
      </c>
      <c r="E149" s="375">
        <v>15</v>
      </c>
      <c r="F149" s="375">
        <v>2400</v>
      </c>
      <c r="G149" s="377">
        <f t="shared" si="140"/>
        <v>160</v>
      </c>
      <c r="H149" s="506"/>
      <c r="I149" s="172">
        <f t="shared" si="137"/>
        <v>15</v>
      </c>
      <c r="J149" s="172">
        <f t="shared" si="138"/>
        <v>2271.3751818835322</v>
      </c>
      <c r="K149" s="374">
        <f t="shared" si="139"/>
        <v>151.42501212556883</v>
      </c>
      <c r="L149" s="508"/>
      <c r="M149" s="172">
        <f t="shared" si="141"/>
        <v>1</v>
      </c>
      <c r="N149" s="532"/>
      <c r="O149" s="532"/>
      <c r="P149" s="375">
        <v>15</v>
      </c>
      <c r="Q149" s="170">
        <v>2266.0845665961942</v>
      </c>
      <c r="R149" s="377">
        <f t="shared" si="142"/>
        <v>151.07230443974629</v>
      </c>
      <c r="S149" s="375">
        <f t="shared" si="143"/>
        <v>2</v>
      </c>
      <c r="T149" s="530"/>
      <c r="U149" s="375">
        <v>15</v>
      </c>
      <c r="V149" s="170">
        <v>2269.3413681887623</v>
      </c>
      <c r="W149" s="377">
        <f t="shared" si="144"/>
        <v>151.28942454591748</v>
      </c>
      <c r="X149" s="375">
        <f t="shared" si="145"/>
        <v>1</v>
      </c>
      <c r="Y149" s="530"/>
      <c r="Z149" s="375">
        <v>15</v>
      </c>
      <c r="AA149" s="170">
        <v>2274.9840881272953</v>
      </c>
      <c r="AB149" s="377">
        <f t="shared" si="146"/>
        <v>151.66560587515303</v>
      </c>
      <c r="AC149" s="375">
        <f t="shared" si="147"/>
        <v>1</v>
      </c>
      <c r="AD149" s="530"/>
      <c r="AE149" s="375">
        <v>15</v>
      </c>
      <c r="AF149" s="170">
        <v>2288.336314847942</v>
      </c>
      <c r="AG149" s="377">
        <f t="shared" si="148"/>
        <v>152.55575432319614</v>
      </c>
      <c r="AH149" s="375">
        <f t="shared" si="149"/>
        <v>1</v>
      </c>
      <c r="AI149" s="530"/>
      <c r="AJ149" s="375">
        <v>15</v>
      </c>
      <c r="AK149" s="170">
        <v>2259.4520547945208</v>
      </c>
      <c r="AL149" s="377">
        <f t="shared" si="150"/>
        <v>150.63013698630138</v>
      </c>
      <c r="AM149" s="375">
        <f t="shared" si="151"/>
        <v>2</v>
      </c>
      <c r="AN149" s="530"/>
      <c r="AO149" s="375">
        <v>15</v>
      </c>
      <c r="AP149" s="170">
        <v>2270.6493506493507</v>
      </c>
      <c r="AQ149" s="377">
        <f t="shared" si="152"/>
        <v>151.37662337662337</v>
      </c>
      <c r="AR149" s="375">
        <f t="shared" si="153"/>
        <v>2</v>
      </c>
      <c r="AS149" s="530"/>
      <c r="AT149" s="375">
        <v>15</v>
      </c>
      <c r="AU149" s="170">
        <v>2270.7785299806578</v>
      </c>
      <c r="AV149" s="377">
        <f t="shared" si="154"/>
        <v>151.38523533204386</v>
      </c>
      <c r="AW149" s="375">
        <f t="shared" si="155"/>
        <v>2</v>
      </c>
      <c r="AX149" s="530"/>
    </row>
    <row r="150" spans="2:50" hidden="1" x14ac:dyDescent="0.2">
      <c r="B150" s="506"/>
      <c r="C150" s="375">
        <v>13</v>
      </c>
      <c r="D150" s="375" t="s">
        <v>445</v>
      </c>
      <c r="E150" s="375">
        <v>15</v>
      </c>
      <c r="F150" s="375">
        <v>2400</v>
      </c>
      <c r="G150" s="377">
        <f t="shared" si="140"/>
        <v>160</v>
      </c>
      <c r="H150" s="506"/>
      <c r="I150" s="172">
        <f t="shared" si="137"/>
        <v>15</v>
      </c>
      <c r="J150" s="172">
        <f t="shared" si="138"/>
        <v>2271.0052715959614</v>
      </c>
      <c r="K150" s="374">
        <f t="shared" si="139"/>
        <v>151.40035143973074</v>
      </c>
      <c r="L150" s="508"/>
      <c r="M150" s="172">
        <f t="shared" si="141"/>
        <v>2</v>
      </c>
      <c r="N150" s="532"/>
      <c r="O150" s="532"/>
      <c r="P150" s="375">
        <v>15</v>
      </c>
      <c r="Q150" s="170">
        <v>2277.0000000000005</v>
      </c>
      <c r="R150" s="377">
        <f t="shared" si="142"/>
        <v>151.80000000000004</v>
      </c>
      <c r="S150" s="375">
        <f t="shared" si="143"/>
        <v>1</v>
      </c>
      <c r="T150" s="530"/>
      <c r="U150" s="375">
        <v>15</v>
      </c>
      <c r="V150" s="170">
        <v>2265.7377049180336</v>
      </c>
      <c r="W150" s="377">
        <f t="shared" si="144"/>
        <v>151.0491803278689</v>
      </c>
      <c r="X150" s="375">
        <f t="shared" si="145"/>
        <v>2</v>
      </c>
      <c r="Y150" s="530"/>
      <c r="Z150" s="375">
        <v>15</v>
      </c>
      <c r="AA150" s="170">
        <v>2271.130434782609</v>
      </c>
      <c r="AB150" s="377">
        <f t="shared" si="146"/>
        <v>151.40869565217392</v>
      </c>
      <c r="AC150" s="375">
        <f t="shared" si="147"/>
        <v>2</v>
      </c>
      <c r="AD150" s="530"/>
      <c r="AE150" s="375">
        <v>15</v>
      </c>
      <c r="AF150" s="170">
        <v>2274.7252747252746</v>
      </c>
      <c r="AG150" s="377">
        <f t="shared" si="148"/>
        <v>151.64835164835165</v>
      </c>
      <c r="AH150" s="375">
        <f t="shared" si="149"/>
        <v>2</v>
      </c>
      <c r="AI150" s="530"/>
      <c r="AJ150" s="375">
        <v>15</v>
      </c>
      <c r="AK150" s="170">
        <v>2259.5454545454545</v>
      </c>
      <c r="AL150" s="377">
        <f t="shared" si="150"/>
        <v>150.63636363636363</v>
      </c>
      <c r="AM150" s="375">
        <f t="shared" si="151"/>
        <v>1</v>
      </c>
      <c r="AN150" s="530"/>
      <c r="AO150" s="375">
        <v>15</v>
      </c>
      <c r="AP150" s="170">
        <v>2276.744186046511</v>
      </c>
      <c r="AQ150" s="377">
        <f t="shared" si="152"/>
        <v>151.78294573643407</v>
      </c>
      <c r="AR150" s="375">
        <f t="shared" si="153"/>
        <v>1</v>
      </c>
      <c r="AS150" s="530"/>
      <c r="AT150" s="375">
        <v>15</v>
      </c>
      <c r="AU150" s="170">
        <v>2272.1538461538457</v>
      </c>
      <c r="AV150" s="377">
        <f t="shared" si="154"/>
        <v>151.47692307692304</v>
      </c>
      <c r="AW150" s="375">
        <f t="shared" si="155"/>
        <v>1</v>
      </c>
      <c r="AX150" s="530"/>
    </row>
    <row r="151" spans="2:50" hidden="1" x14ac:dyDescent="0.2">
      <c r="B151" s="506"/>
      <c r="C151" s="375">
        <v>14</v>
      </c>
      <c r="D151" s="375" t="s">
        <v>540</v>
      </c>
      <c r="E151" s="375">
        <v>17</v>
      </c>
      <c r="F151" s="375">
        <v>2400</v>
      </c>
      <c r="G151" s="377">
        <f t="shared" si="140"/>
        <v>141.1764705882353</v>
      </c>
      <c r="H151" s="506"/>
      <c r="I151" s="172">
        <f t="shared" si="137"/>
        <v>17</v>
      </c>
      <c r="J151" s="172">
        <f t="shared" si="138"/>
        <v>2273.3401250034231</v>
      </c>
      <c r="K151" s="374">
        <f t="shared" si="139"/>
        <v>133.72588970608371</v>
      </c>
      <c r="L151" s="508"/>
      <c r="M151" s="172">
        <f t="shared" si="141"/>
        <v>6</v>
      </c>
      <c r="N151" s="532"/>
      <c r="O151" s="532"/>
      <c r="P151" s="375">
        <v>17</v>
      </c>
      <c r="Q151" s="170">
        <v>2273.1250000000009</v>
      </c>
      <c r="R151" s="377">
        <f t="shared" si="142"/>
        <v>133.71323529411771</v>
      </c>
      <c r="S151" s="375">
        <f t="shared" si="143"/>
        <v>6</v>
      </c>
      <c r="T151" s="530"/>
      <c r="U151" s="375">
        <v>17</v>
      </c>
      <c r="V151" s="170">
        <v>2281.2765957446813</v>
      </c>
      <c r="W151" s="377">
        <f t="shared" si="144"/>
        <v>134.19274092615774</v>
      </c>
      <c r="X151" s="375">
        <f t="shared" si="145"/>
        <v>5</v>
      </c>
      <c r="Y151" s="530"/>
      <c r="Z151" s="375">
        <v>17</v>
      </c>
      <c r="AA151" s="170">
        <v>2276</v>
      </c>
      <c r="AB151" s="377">
        <f t="shared" si="146"/>
        <v>133.88235294117646</v>
      </c>
      <c r="AC151" s="375">
        <f t="shared" si="147"/>
        <v>6</v>
      </c>
      <c r="AD151" s="530"/>
      <c r="AE151" s="375">
        <v>17</v>
      </c>
      <c r="AF151" s="170">
        <v>2275.9459459459467</v>
      </c>
      <c r="AG151" s="377">
        <f t="shared" si="148"/>
        <v>133.87917329093804</v>
      </c>
      <c r="AH151" s="375">
        <f t="shared" si="149"/>
        <v>4</v>
      </c>
      <c r="AI151" s="530"/>
      <c r="AJ151" s="375">
        <v>17</v>
      </c>
      <c r="AK151" s="170">
        <v>2274.166666666667</v>
      </c>
      <c r="AL151" s="377">
        <f t="shared" si="150"/>
        <v>133.77450980392157</v>
      </c>
      <c r="AM151" s="375">
        <f t="shared" si="151"/>
        <v>5</v>
      </c>
      <c r="AN151" s="530"/>
      <c r="AO151" s="375">
        <v>17</v>
      </c>
      <c r="AP151" s="170">
        <v>2266.6666666666661</v>
      </c>
      <c r="AQ151" s="377">
        <f t="shared" si="152"/>
        <v>133.33333333333329</v>
      </c>
      <c r="AR151" s="375">
        <f t="shared" si="153"/>
        <v>6</v>
      </c>
      <c r="AS151" s="530"/>
      <c r="AT151" s="375">
        <v>17</v>
      </c>
      <c r="AU151" s="170">
        <v>2266.1999999999989</v>
      </c>
      <c r="AV151" s="377">
        <f t="shared" si="154"/>
        <v>133.30588235294113</v>
      </c>
      <c r="AW151" s="375">
        <f t="shared" si="155"/>
        <v>5</v>
      </c>
      <c r="AX151" s="530"/>
    </row>
    <row r="152" spans="2:50" hidden="1" x14ac:dyDescent="0.2">
      <c r="B152" s="506"/>
      <c r="C152" s="375">
        <v>15</v>
      </c>
      <c r="D152" s="375" t="s">
        <v>635</v>
      </c>
      <c r="E152" s="375">
        <v>17</v>
      </c>
      <c r="F152" s="375">
        <v>2400</v>
      </c>
      <c r="G152" s="377">
        <f t="shared" si="140"/>
        <v>141.1764705882353</v>
      </c>
      <c r="H152" s="506"/>
      <c r="I152" s="172">
        <f t="shared" si="137"/>
        <v>17</v>
      </c>
      <c r="J152" s="172">
        <f t="shared" si="138"/>
        <v>2276.9573850587967</v>
      </c>
      <c r="K152" s="374">
        <f t="shared" si="139"/>
        <v>133.93866970934099</v>
      </c>
      <c r="L152" s="508"/>
      <c r="M152" s="172">
        <f t="shared" si="141"/>
        <v>5</v>
      </c>
      <c r="N152" s="532"/>
      <c r="O152" s="532"/>
      <c r="P152" s="375">
        <v>17</v>
      </c>
      <c r="Q152" s="170">
        <v>2276.129525752167</v>
      </c>
      <c r="R152" s="377">
        <f t="shared" si="142"/>
        <v>133.88997210306866</v>
      </c>
      <c r="S152" s="375">
        <f t="shared" si="143"/>
        <v>5</v>
      </c>
      <c r="T152" s="530"/>
      <c r="U152" s="375">
        <v>17</v>
      </c>
      <c r="V152" s="170">
        <v>2268.1281032770589</v>
      </c>
      <c r="W152" s="377">
        <f t="shared" si="144"/>
        <v>133.41930019276816</v>
      </c>
      <c r="X152" s="375">
        <f t="shared" si="145"/>
        <v>6</v>
      </c>
      <c r="Y152" s="530"/>
      <c r="Z152" s="375">
        <v>17</v>
      </c>
      <c r="AA152" s="170">
        <v>2276.620926243565</v>
      </c>
      <c r="AB152" s="377">
        <f t="shared" si="146"/>
        <v>133.91887801432736</v>
      </c>
      <c r="AC152" s="375">
        <f t="shared" si="147"/>
        <v>5</v>
      </c>
      <c r="AD152" s="530"/>
      <c r="AE152" s="375">
        <v>17</v>
      </c>
      <c r="AF152" s="170">
        <v>2261.361185983832</v>
      </c>
      <c r="AG152" s="377">
        <f t="shared" si="148"/>
        <v>133.02124623434307</v>
      </c>
      <c r="AH152" s="375">
        <f t="shared" si="149"/>
        <v>5</v>
      </c>
      <c r="AI152" s="530"/>
      <c r="AJ152" s="375">
        <v>17</v>
      </c>
      <c r="AK152" s="170">
        <v>2269.2537313432836</v>
      </c>
      <c r="AL152" s="377">
        <f t="shared" si="150"/>
        <v>133.48551360842845</v>
      </c>
      <c r="AM152" s="375">
        <f t="shared" si="151"/>
        <v>6</v>
      </c>
      <c r="AN152" s="530"/>
      <c r="AO152" s="375">
        <v>17</v>
      </c>
      <c r="AP152" s="170">
        <v>2291.7771883289124</v>
      </c>
      <c r="AQ152" s="377">
        <f t="shared" si="152"/>
        <v>134.81042284287719</v>
      </c>
      <c r="AR152" s="375">
        <f t="shared" si="153"/>
        <v>5</v>
      </c>
      <c r="AS152" s="530"/>
      <c r="AT152" s="375">
        <v>17</v>
      </c>
      <c r="AU152" s="170">
        <v>2295.4310344827586</v>
      </c>
      <c r="AV152" s="377">
        <f t="shared" si="154"/>
        <v>135.02535496957404</v>
      </c>
      <c r="AW152" s="375">
        <f t="shared" si="155"/>
        <v>4</v>
      </c>
      <c r="AX152" s="530"/>
    </row>
    <row r="153" spans="2:50" hidden="1" x14ac:dyDescent="0.2">
      <c r="B153" s="506"/>
      <c r="C153" s="375">
        <v>16</v>
      </c>
      <c r="D153" s="375" t="s">
        <v>675</v>
      </c>
      <c r="E153" s="375">
        <v>19</v>
      </c>
      <c r="F153" s="375">
        <v>2400</v>
      </c>
      <c r="G153" s="377">
        <f t="shared" si="140"/>
        <v>126.31578947368421</v>
      </c>
      <c r="H153" s="506"/>
      <c r="I153" s="172">
        <f t="shared" si="137"/>
        <v>19</v>
      </c>
      <c r="J153" s="172">
        <f t="shared" si="138"/>
        <v>2270.9104181352268</v>
      </c>
      <c r="K153" s="374">
        <f t="shared" si="139"/>
        <v>119.52160095448562</v>
      </c>
      <c r="L153" s="508"/>
      <c r="M153" s="172">
        <f t="shared" si="141"/>
        <v>14</v>
      </c>
      <c r="N153" s="532"/>
      <c r="O153" s="532"/>
      <c r="P153" s="375">
        <v>19</v>
      </c>
      <c r="Q153" s="170">
        <v>2275.135135135135</v>
      </c>
      <c r="R153" s="377">
        <f t="shared" si="142"/>
        <v>119.74395448079657</v>
      </c>
      <c r="S153" s="375">
        <f t="shared" si="143"/>
        <v>13</v>
      </c>
      <c r="T153" s="530"/>
      <c r="U153" s="375">
        <v>19</v>
      </c>
      <c r="V153" s="170">
        <v>2274.4886877828067</v>
      </c>
      <c r="W153" s="377">
        <f t="shared" si="144"/>
        <v>119.70993093593719</v>
      </c>
      <c r="X153" s="375">
        <f t="shared" si="145"/>
        <v>12</v>
      </c>
      <c r="Y153" s="530"/>
      <c r="Z153" s="375">
        <v>19</v>
      </c>
      <c r="AA153" s="170">
        <v>2265.1075268817212</v>
      </c>
      <c r="AB153" s="377">
        <f t="shared" si="146"/>
        <v>119.21618562535375</v>
      </c>
      <c r="AC153" s="375">
        <f t="shared" si="147"/>
        <v>14</v>
      </c>
      <c r="AD153" s="530"/>
      <c r="AE153" s="375">
        <v>19</v>
      </c>
      <c r="AF153" s="170">
        <v>2272.0754716981169</v>
      </c>
      <c r="AG153" s="377">
        <f t="shared" si="148"/>
        <v>119.58291956305878</v>
      </c>
      <c r="AH153" s="375">
        <f t="shared" si="149"/>
        <v>13</v>
      </c>
      <c r="AI153" s="530"/>
      <c r="AJ153" s="375">
        <v>19</v>
      </c>
      <c r="AK153" s="170">
        <v>2270.5785123966948</v>
      </c>
      <c r="AL153" s="377">
        <f t="shared" si="150"/>
        <v>119.50413223140499</v>
      </c>
      <c r="AM153" s="375">
        <f t="shared" si="151"/>
        <v>13</v>
      </c>
      <c r="AN153" s="530"/>
      <c r="AO153" s="375">
        <v>19</v>
      </c>
      <c r="AP153" s="170">
        <v>2269.9553349875946</v>
      </c>
      <c r="AQ153" s="377">
        <f t="shared" si="152"/>
        <v>119.47133342039972</v>
      </c>
      <c r="AR153" s="375">
        <f t="shared" si="153"/>
        <v>13</v>
      </c>
      <c r="AS153" s="530"/>
      <c r="AT153" s="375">
        <v>19</v>
      </c>
      <c r="AU153" s="170">
        <v>2269.0322580645179</v>
      </c>
      <c r="AV153" s="377">
        <f t="shared" si="154"/>
        <v>119.42275042444831</v>
      </c>
      <c r="AW153" s="375">
        <f t="shared" si="155"/>
        <v>13</v>
      </c>
      <c r="AX153" s="530"/>
    </row>
    <row r="154" spans="2:50" hidden="1" x14ac:dyDescent="0.2">
      <c r="B154" s="506"/>
      <c r="C154" s="375">
        <v>17</v>
      </c>
      <c r="D154" s="375"/>
      <c r="E154" s="375"/>
      <c r="F154" s="375"/>
      <c r="G154" s="377"/>
      <c r="H154" s="506"/>
      <c r="I154" s="172" t="str">
        <f t="shared" si="137"/>
        <v/>
      </c>
      <c r="J154" s="172" t="str">
        <f t="shared" si="138"/>
        <v/>
      </c>
      <c r="K154" s="374" t="str">
        <f t="shared" si="139"/>
        <v/>
      </c>
      <c r="L154" s="509"/>
      <c r="M154" s="172" t="str">
        <f t="shared" si="141"/>
        <v/>
      </c>
      <c r="N154" s="515"/>
      <c r="O154" s="515"/>
      <c r="P154" s="375"/>
      <c r="Q154" s="170"/>
      <c r="R154" s="377" t="str">
        <f t="shared" si="142"/>
        <v/>
      </c>
      <c r="S154" s="375" t="str">
        <f t="shared" si="143"/>
        <v/>
      </c>
      <c r="T154" s="531"/>
      <c r="U154" s="375"/>
      <c r="V154" s="170"/>
      <c r="W154" s="377" t="str">
        <f t="shared" si="144"/>
        <v/>
      </c>
      <c r="X154" s="375" t="str">
        <f t="shared" si="145"/>
        <v/>
      </c>
      <c r="Y154" s="531"/>
      <c r="Z154" s="375"/>
      <c r="AA154" s="170"/>
      <c r="AB154" s="377" t="str">
        <f t="shared" si="146"/>
        <v/>
      </c>
      <c r="AC154" s="375" t="str">
        <f t="shared" si="147"/>
        <v/>
      </c>
      <c r="AD154" s="531"/>
      <c r="AE154" s="375"/>
      <c r="AF154" s="170"/>
      <c r="AG154" s="377" t="str">
        <f t="shared" si="148"/>
        <v/>
      </c>
      <c r="AH154" s="375" t="str">
        <f t="shared" si="149"/>
        <v/>
      </c>
      <c r="AI154" s="531"/>
      <c r="AJ154" s="375"/>
      <c r="AK154" s="170"/>
      <c r="AL154" s="377" t="str">
        <f t="shared" si="150"/>
        <v/>
      </c>
      <c r="AM154" s="375" t="str">
        <f t="shared" si="151"/>
        <v/>
      </c>
      <c r="AN154" s="531"/>
      <c r="AO154" s="375"/>
      <c r="AP154" s="170"/>
      <c r="AQ154" s="377" t="str">
        <f t="shared" si="152"/>
        <v/>
      </c>
      <c r="AR154" s="375" t="str">
        <f t="shared" si="153"/>
        <v/>
      </c>
      <c r="AS154" s="531"/>
      <c r="AT154" s="375"/>
      <c r="AU154" s="170"/>
      <c r="AV154" s="377" t="str">
        <f t="shared" si="154"/>
        <v/>
      </c>
      <c r="AW154" s="375" t="str">
        <f t="shared" si="155"/>
        <v/>
      </c>
      <c r="AX154" s="531"/>
    </row>
    <row r="155" spans="2:50" ht="15.75" hidden="1" x14ac:dyDescent="0.2">
      <c r="B155" s="510" t="s">
        <v>169</v>
      </c>
      <c r="C155" s="511"/>
      <c r="D155" s="511"/>
      <c r="E155" s="511"/>
      <c r="F155" s="511"/>
      <c r="G155" s="511"/>
      <c r="H155" s="512"/>
      <c r="I155" s="207"/>
      <c r="J155" s="207"/>
      <c r="K155" s="207"/>
      <c r="L155" s="207"/>
      <c r="M155" s="207"/>
      <c r="N155" s="501" t="s">
        <v>161</v>
      </c>
      <c r="O155" s="514" t="s">
        <v>106</v>
      </c>
      <c r="P155" s="516">
        <f>AT133+1</f>
        <v>45916</v>
      </c>
      <c r="Q155" s="506"/>
      <c r="R155" s="506"/>
      <c r="S155" s="506"/>
      <c r="T155" s="506"/>
      <c r="U155" s="516">
        <f>P155+1</f>
        <v>45917</v>
      </c>
      <c r="V155" s="506"/>
      <c r="W155" s="506"/>
      <c r="X155" s="506"/>
      <c r="Y155" s="506"/>
      <c r="Z155" s="516">
        <f>U155+1</f>
        <v>45918</v>
      </c>
      <c r="AA155" s="506"/>
      <c r="AB155" s="506"/>
      <c r="AC155" s="506"/>
      <c r="AD155" s="506"/>
      <c r="AE155" s="516">
        <f>Z155+1</f>
        <v>45919</v>
      </c>
      <c r="AF155" s="506"/>
      <c r="AG155" s="506"/>
      <c r="AH155" s="506"/>
      <c r="AI155" s="506"/>
      <c r="AJ155" s="516">
        <f>AE155+1</f>
        <v>45920</v>
      </c>
      <c r="AK155" s="506"/>
      <c r="AL155" s="506"/>
      <c r="AM155" s="506"/>
      <c r="AN155" s="506"/>
      <c r="AO155" s="516">
        <f>AJ155+1</f>
        <v>45921</v>
      </c>
      <c r="AP155" s="506"/>
      <c r="AQ155" s="506"/>
      <c r="AR155" s="506"/>
      <c r="AS155" s="506"/>
      <c r="AT155" s="516">
        <f>AO155+1</f>
        <v>45922</v>
      </c>
      <c r="AU155" s="506"/>
      <c r="AV155" s="506"/>
      <c r="AW155" s="506"/>
      <c r="AX155" s="506"/>
    </row>
    <row r="156" spans="2:50" ht="15.75" hidden="1" x14ac:dyDescent="0.2">
      <c r="B156" s="513"/>
      <c r="C156" s="513"/>
      <c r="D156" s="513"/>
      <c r="E156" s="513"/>
      <c r="F156" s="513"/>
      <c r="G156" s="513"/>
      <c r="H156" s="513"/>
      <c r="I156" s="207"/>
      <c r="J156" s="207"/>
      <c r="K156" s="207"/>
      <c r="L156" s="207"/>
      <c r="M156" s="207"/>
      <c r="N156" s="501"/>
      <c r="O156" s="515"/>
      <c r="P156" s="516" t="s">
        <v>120</v>
      </c>
      <c r="Q156" s="506"/>
      <c r="R156" s="506"/>
      <c r="S156" s="506"/>
      <c r="T156" s="506"/>
      <c r="U156" s="516" t="s">
        <v>114</v>
      </c>
      <c r="V156" s="506"/>
      <c r="W156" s="506"/>
      <c r="X156" s="506"/>
      <c r="Y156" s="506"/>
      <c r="Z156" s="516" t="s">
        <v>115</v>
      </c>
      <c r="AA156" s="506"/>
      <c r="AB156" s="506"/>
      <c r="AC156" s="506"/>
      <c r="AD156" s="506"/>
      <c r="AE156" s="516" t="s">
        <v>116</v>
      </c>
      <c r="AF156" s="506"/>
      <c r="AG156" s="506"/>
      <c r="AH156" s="506"/>
      <c r="AI156" s="506"/>
      <c r="AJ156" s="516" t="s">
        <v>117</v>
      </c>
      <c r="AK156" s="506"/>
      <c r="AL156" s="506"/>
      <c r="AM156" s="506"/>
      <c r="AN156" s="506"/>
      <c r="AO156" s="516" t="s">
        <v>118</v>
      </c>
      <c r="AP156" s="506"/>
      <c r="AQ156" s="506"/>
      <c r="AR156" s="506"/>
      <c r="AS156" s="506"/>
      <c r="AT156" s="516" t="s">
        <v>119</v>
      </c>
      <c r="AU156" s="506"/>
      <c r="AV156" s="506"/>
      <c r="AW156" s="506"/>
      <c r="AX156" s="506"/>
    </row>
    <row r="157" spans="2:50" hidden="1" x14ac:dyDescent="0.2">
      <c r="B157" s="501" t="s">
        <v>157</v>
      </c>
      <c r="C157" s="501" t="s">
        <v>149</v>
      </c>
      <c r="D157" s="501"/>
      <c r="E157" s="501" t="s">
        <v>151</v>
      </c>
      <c r="F157" s="501"/>
      <c r="G157" s="501"/>
      <c r="H157" s="502" t="s">
        <v>158</v>
      </c>
      <c r="I157" s="505" t="s">
        <v>227</v>
      </c>
      <c r="J157" s="505"/>
      <c r="K157" s="505"/>
      <c r="L157" s="505" t="s">
        <v>158</v>
      </c>
      <c r="M157" s="505" t="s">
        <v>170</v>
      </c>
      <c r="N157" s="514"/>
      <c r="O157" s="514" t="s">
        <v>160</v>
      </c>
      <c r="P157" s="497" t="s">
        <v>154</v>
      </c>
      <c r="Q157" s="498"/>
      <c r="R157" s="498"/>
      <c r="S157" s="499"/>
      <c r="T157" s="501" t="s">
        <v>158</v>
      </c>
      <c r="U157" s="497" t="s">
        <v>154</v>
      </c>
      <c r="V157" s="498"/>
      <c r="W157" s="498"/>
      <c r="X157" s="499"/>
      <c r="Y157" s="501" t="s">
        <v>158</v>
      </c>
      <c r="Z157" s="497" t="s">
        <v>154</v>
      </c>
      <c r="AA157" s="498"/>
      <c r="AB157" s="498"/>
      <c r="AC157" s="499"/>
      <c r="AD157" s="501" t="s">
        <v>158</v>
      </c>
      <c r="AE157" s="497" t="s">
        <v>154</v>
      </c>
      <c r="AF157" s="498"/>
      <c r="AG157" s="498"/>
      <c r="AH157" s="499"/>
      <c r="AI157" s="501" t="s">
        <v>158</v>
      </c>
      <c r="AJ157" s="497" t="s">
        <v>154</v>
      </c>
      <c r="AK157" s="498"/>
      <c r="AL157" s="498"/>
      <c r="AM157" s="499"/>
      <c r="AN157" s="501" t="s">
        <v>158</v>
      </c>
      <c r="AO157" s="497" t="s">
        <v>154</v>
      </c>
      <c r="AP157" s="498"/>
      <c r="AQ157" s="498"/>
      <c r="AR157" s="499"/>
      <c r="AS157" s="501" t="s">
        <v>158</v>
      </c>
      <c r="AT157" s="497" t="s">
        <v>154</v>
      </c>
      <c r="AU157" s="498"/>
      <c r="AV157" s="498"/>
      <c r="AW157" s="499"/>
      <c r="AX157" s="501" t="s">
        <v>158</v>
      </c>
    </row>
    <row r="158" spans="2:50" hidden="1" x14ac:dyDescent="0.2">
      <c r="B158" s="501"/>
      <c r="C158" s="501"/>
      <c r="D158" s="501"/>
      <c r="E158" s="501" t="s">
        <v>150</v>
      </c>
      <c r="F158" s="501"/>
      <c r="G158" s="501"/>
      <c r="H158" s="503"/>
      <c r="I158" s="505" t="s">
        <v>150</v>
      </c>
      <c r="J158" s="505"/>
      <c r="K158" s="505"/>
      <c r="L158" s="505"/>
      <c r="M158" s="505"/>
      <c r="N158" s="532"/>
      <c r="O158" s="532"/>
      <c r="P158" s="497" t="s">
        <v>155</v>
      </c>
      <c r="Q158" s="498"/>
      <c r="R158" s="498"/>
      <c r="S158" s="499"/>
      <c r="T158" s="501"/>
      <c r="U158" s="497" t="s">
        <v>155</v>
      </c>
      <c r="V158" s="498"/>
      <c r="W158" s="498"/>
      <c r="X158" s="499"/>
      <c r="Y158" s="501"/>
      <c r="Z158" s="497" t="s">
        <v>155</v>
      </c>
      <c r="AA158" s="498"/>
      <c r="AB158" s="498"/>
      <c r="AC158" s="499"/>
      <c r="AD158" s="501"/>
      <c r="AE158" s="497" t="s">
        <v>155</v>
      </c>
      <c r="AF158" s="498"/>
      <c r="AG158" s="498"/>
      <c r="AH158" s="499"/>
      <c r="AI158" s="501"/>
      <c r="AJ158" s="497" t="s">
        <v>155</v>
      </c>
      <c r="AK158" s="498"/>
      <c r="AL158" s="498"/>
      <c r="AM158" s="499"/>
      <c r="AN158" s="501"/>
      <c r="AO158" s="497" t="s">
        <v>155</v>
      </c>
      <c r="AP158" s="498"/>
      <c r="AQ158" s="498"/>
      <c r="AR158" s="499"/>
      <c r="AS158" s="501"/>
      <c r="AT158" s="497" t="s">
        <v>155</v>
      </c>
      <c r="AU158" s="498"/>
      <c r="AV158" s="498"/>
      <c r="AW158" s="499"/>
      <c r="AX158" s="501"/>
    </row>
    <row r="159" spans="2:50" hidden="1" x14ac:dyDescent="0.2">
      <c r="B159" s="501"/>
      <c r="C159" s="501"/>
      <c r="D159" s="501"/>
      <c r="E159" s="376" t="s">
        <v>152</v>
      </c>
      <c r="F159" s="376" t="s">
        <v>153</v>
      </c>
      <c r="G159" s="376" t="s">
        <v>156</v>
      </c>
      <c r="H159" s="504"/>
      <c r="I159" s="373" t="s">
        <v>152</v>
      </c>
      <c r="J159" s="373" t="s">
        <v>153</v>
      </c>
      <c r="K159" s="373" t="s">
        <v>156</v>
      </c>
      <c r="L159" s="505"/>
      <c r="M159" s="505"/>
      <c r="N159" s="532"/>
      <c r="O159" s="532"/>
      <c r="P159" s="376" t="s">
        <v>152</v>
      </c>
      <c r="Q159" s="376" t="s">
        <v>153</v>
      </c>
      <c r="R159" s="376" t="s">
        <v>156</v>
      </c>
      <c r="S159" s="376" t="s">
        <v>170</v>
      </c>
      <c r="T159" s="501"/>
      <c r="U159" s="376" t="s">
        <v>152</v>
      </c>
      <c r="V159" s="376" t="s">
        <v>153</v>
      </c>
      <c r="W159" s="376" t="s">
        <v>156</v>
      </c>
      <c r="X159" s="376" t="s">
        <v>170</v>
      </c>
      <c r="Y159" s="501"/>
      <c r="Z159" s="376" t="s">
        <v>152</v>
      </c>
      <c r="AA159" s="376" t="s">
        <v>153</v>
      </c>
      <c r="AB159" s="376" t="s">
        <v>156</v>
      </c>
      <c r="AC159" s="376" t="s">
        <v>170</v>
      </c>
      <c r="AD159" s="501"/>
      <c r="AE159" s="376" t="s">
        <v>152</v>
      </c>
      <c r="AF159" s="376" t="s">
        <v>153</v>
      </c>
      <c r="AG159" s="376" t="s">
        <v>156</v>
      </c>
      <c r="AH159" s="376" t="s">
        <v>170</v>
      </c>
      <c r="AI159" s="501"/>
      <c r="AJ159" s="376" t="s">
        <v>152</v>
      </c>
      <c r="AK159" s="376" t="s">
        <v>153</v>
      </c>
      <c r="AL159" s="376" t="s">
        <v>156</v>
      </c>
      <c r="AM159" s="376" t="s">
        <v>170</v>
      </c>
      <c r="AN159" s="501"/>
      <c r="AO159" s="376" t="s">
        <v>152</v>
      </c>
      <c r="AP159" s="376" t="s">
        <v>153</v>
      </c>
      <c r="AQ159" s="376" t="s">
        <v>156</v>
      </c>
      <c r="AR159" s="376" t="s">
        <v>170</v>
      </c>
      <c r="AS159" s="501"/>
      <c r="AT159" s="376" t="s">
        <v>152</v>
      </c>
      <c r="AU159" s="376" t="s">
        <v>153</v>
      </c>
      <c r="AV159" s="376" t="s">
        <v>156</v>
      </c>
      <c r="AW159" s="376" t="s">
        <v>170</v>
      </c>
      <c r="AX159" s="501"/>
    </row>
    <row r="160" spans="2:50" hidden="1" x14ac:dyDescent="0.2">
      <c r="B160" s="506" t="s">
        <v>236</v>
      </c>
      <c r="C160" s="375">
        <v>1</v>
      </c>
      <c r="D160" s="375" t="s">
        <v>431</v>
      </c>
      <c r="E160" s="375">
        <v>20</v>
      </c>
      <c r="F160" s="375">
        <v>2400</v>
      </c>
      <c r="G160" s="377">
        <f>F160/E160</f>
        <v>120</v>
      </c>
      <c r="H160" s="506">
        <f>AVERAGE(G160:G176)</f>
        <v>136.72251563163965</v>
      </c>
      <c r="I160" s="172">
        <f t="shared" ref="I160:I176" si="156">IFERROR(AVERAGE(P160,U160,Z160,AE160,AJ160,AO160,AT160),"")</f>
        <v>20</v>
      </c>
      <c r="J160" s="172">
        <f t="shared" ref="J160:J176" si="157">IFERROR(AVERAGE(Q160,V160,AA160,AF160,AK160,AP160,AU160),"")</f>
        <v>2282.4113005054583</v>
      </c>
      <c r="K160" s="374">
        <f t="shared" ref="K160:K176" si="158">IFERROR(AVERAGE(R160,W160,AB160,AG160,AL160,AQ160,AV160),"")</f>
        <v>114.12056502527291</v>
      </c>
      <c r="L160" s="507">
        <f>IFERROR(AVERAGE(K160:K176),"-")</f>
        <v>130.12947476549422</v>
      </c>
      <c r="M160" s="172">
        <f>IFERROR(RANK(K160, K$160:K$176),"")</f>
        <v>17</v>
      </c>
      <c r="N160" s="532"/>
      <c r="O160" s="532"/>
      <c r="P160" s="375">
        <v>20</v>
      </c>
      <c r="Q160" s="170">
        <v>2286.5217391304354</v>
      </c>
      <c r="R160" s="377">
        <f>IFERROR(Q160/P160,"")</f>
        <v>114.32608695652178</v>
      </c>
      <c r="S160" s="375">
        <f>IFERROR(RANK(R160, R$160:R$176),"")</f>
        <v>16</v>
      </c>
      <c r="T160" s="529">
        <f>AVERAGE(R160:R176)</f>
        <v>130.33237327387423</v>
      </c>
      <c r="U160" s="375">
        <v>20</v>
      </c>
      <c r="V160" s="170">
        <v>2271.7985611510794</v>
      </c>
      <c r="W160" s="377">
        <f>IFERROR(V160/U160,"")</f>
        <v>113.58992805755398</v>
      </c>
      <c r="X160" s="375">
        <f>IFERROR(RANK(W160, W$160:W$176),"")</f>
        <v>17</v>
      </c>
      <c r="Y160" s="529">
        <f>AVERAGE(W160:W176)</f>
        <v>130.11889849028015</v>
      </c>
      <c r="Z160" s="375">
        <v>20</v>
      </c>
      <c r="AA160" s="170">
        <v>2281.3533834586469</v>
      </c>
      <c r="AB160" s="377">
        <f>IFERROR(AA160/Z160,"")</f>
        <v>114.06766917293234</v>
      </c>
      <c r="AC160" s="375">
        <f>IFERROR(RANK(AB160, AB$160:AB$176),"")</f>
        <v>16</v>
      </c>
      <c r="AD160" s="529">
        <f>AVERAGE(AB160:AB176)</f>
        <v>130.2339422369877</v>
      </c>
      <c r="AE160" s="375">
        <v>20</v>
      </c>
      <c r="AF160" s="170">
        <v>2286.6666666666674</v>
      </c>
      <c r="AG160" s="377">
        <f>IFERROR(AF160/AE160,"")</f>
        <v>114.33333333333337</v>
      </c>
      <c r="AH160" s="375">
        <f>IFERROR(RANK(AG160, AG$160:AG$176),"")</f>
        <v>16</v>
      </c>
      <c r="AI160" s="529">
        <f>AVERAGE(AG160:AG176)</f>
        <v>130.20121773375868</v>
      </c>
      <c r="AJ160" s="375">
        <v>20</v>
      </c>
      <c r="AK160" s="170">
        <v>2277.3626373626385</v>
      </c>
      <c r="AL160" s="377">
        <f>IFERROR(AK160/AJ160,"")</f>
        <v>113.86813186813193</v>
      </c>
      <c r="AM160" s="375">
        <f>IFERROR(RANK(AL160, AL$160:AL$176),"")</f>
        <v>17</v>
      </c>
      <c r="AN160" s="529">
        <f>AVERAGE(AL160:AL176)</f>
        <v>129.99077417975471</v>
      </c>
      <c r="AO160" s="375">
        <v>20</v>
      </c>
      <c r="AP160" s="170">
        <v>2287.4223245109324</v>
      </c>
      <c r="AQ160" s="377">
        <f>IFERROR(AP160/AO160,"")</f>
        <v>114.37111622554661</v>
      </c>
      <c r="AR160" s="375">
        <f>IFERROR(RANK(AQ160, AQ$160:AQ$176),"")</f>
        <v>16</v>
      </c>
      <c r="AS160" s="529">
        <f>AVERAGE(AQ160:AQ176)</f>
        <v>130.016796813497</v>
      </c>
      <c r="AT160" s="375">
        <v>20</v>
      </c>
      <c r="AU160" s="170">
        <v>2285.7537912578064</v>
      </c>
      <c r="AV160" s="377">
        <f>IFERROR(AU160/AT160,"")</f>
        <v>114.28768956289032</v>
      </c>
      <c r="AW160" s="375">
        <f>IFERROR(RANK(AV160, AV$160:AV$176),"")</f>
        <v>17</v>
      </c>
      <c r="AX160" s="529">
        <f>AVERAGE(AV160:AV176)</f>
        <v>130.01232063030736</v>
      </c>
    </row>
    <row r="161" spans="2:50" hidden="1" x14ac:dyDescent="0.2">
      <c r="B161" s="506"/>
      <c r="C161" s="375">
        <v>2</v>
      </c>
      <c r="D161" s="375" t="s">
        <v>432</v>
      </c>
      <c r="E161" s="375">
        <v>18</v>
      </c>
      <c r="F161" s="375">
        <v>2400</v>
      </c>
      <c r="G161" s="377">
        <f t="shared" ref="G161:G176" si="159">F161/E161</f>
        <v>133.33333333333334</v>
      </c>
      <c r="H161" s="506"/>
      <c r="I161" s="172">
        <f t="shared" si="156"/>
        <v>18</v>
      </c>
      <c r="J161" s="172">
        <f t="shared" si="157"/>
        <v>2285.5512252560452</v>
      </c>
      <c r="K161" s="374">
        <f t="shared" si="158"/>
        <v>126.97506806978029</v>
      </c>
      <c r="L161" s="508"/>
      <c r="M161" s="172">
        <f t="shared" ref="M161:M176" si="160">IFERROR(RANK(K161, K$160:K$176),"")</f>
        <v>8</v>
      </c>
      <c r="N161" s="532"/>
      <c r="O161" s="532"/>
      <c r="P161" s="375">
        <v>18</v>
      </c>
      <c r="Q161" s="170">
        <v>2302.326722551627</v>
      </c>
      <c r="R161" s="377">
        <f t="shared" ref="R161:R176" si="161">IFERROR(Q161/P161,"")</f>
        <v>127.90704014175705</v>
      </c>
      <c r="S161" s="375">
        <f t="shared" ref="S161:S176" si="162">IFERROR(RANK(R161, R$160:R$176),"")</f>
        <v>8</v>
      </c>
      <c r="T161" s="530"/>
      <c r="U161" s="375">
        <v>18</v>
      </c>
      <c r="V161" s="170">
        <v>2280.4761904761913</v>
      </c>
      <c r="W161" s="377">
        <f t="shared" ref="W161:W176" si="163">IFERROR(V161/U161,"")</f>
        <v>126.69312169312174</v>
      </c>
      <c r="X161" s="375">
        <f t="shared" ref="X161:X176" si="164">IFERROR(RANK(W161, W$160:W$176),"")</f>
        <v>10</v>
      </c>
      <c r="Y161" s="530"/>
      <c r="Z161" s="375">
        <v>18</v>
      </c>
      <c r="AA161" s="170">
        <v>2292.0879120879122</v>
      </c>
      <c r="AB161" s="377">
        <f t="shared" ref="AB161:AB176" si="165">IFERROR(AA161/Z161,"")</f>
        <v>127.33821733821735</v>
      </c>
      <c r="AC161" s="375">
        <f t="shared" ref="AC161:AC176" si="166">IFERROR(RANK(AB161, AB$160:AB$176),"")</f>
        <v>8</v>
      </c>
      <c r="AD161" s="530"/>
      <c r="AE161" s="375">
        <v>18</v>
      </c>
      <c r="AF161" s="170">
        <v>2275.5319148936173</v>
      </c>
      <c r="AG161" s="377">
        <f t="shared" ref="AG161:AG176" si="167">IFERROR(AF161/AE161,"")</f>
        <v>126.41843971631208</v>
      </c>
      <c r="AH161" s="375">
        <f t="shared" ref="AH161:AH176" si="168">IFERROR(RANK(AG161, AG$160:AG$176),"")</f>
        <v>9</v>
      </c>
      <c r="AI161" s="530"/>
      <c r="AJ161" s="375">
        <v>18</v>
      </c>
      <c r="AK161" s="170">
        <v>2279.3684210526317</v>
      </c>
      <c r="AL161" s="377">
        <f t="shared" ref="AL161:AL176" si="169">IFERROR(AK161/AJ161,"")</f>
        <v>126.63157894736842</v>
      </c>
      <c r="AM161" s="375">
        <f t="shared" ref="AM161:AM176" si="170">IFERROR(RANK(AL161, AL$160:AL$176),"")</f>
        <v>10</v>
      </c>
      <c r="AN161" s="530"/>
      <c r="AO161" s="375">
        <v>18</v>
      </c>
      <c r="AP161" s="170">
        <v>2291.2102728731934</v>
      </c>
      <c r="AQ161" s="377">
        <f t="shared" ref="AQ161:AQ176" si="171">IFERROR(AP161/AO161,"")</f>
        <v>127.28945960406629</v>
      </c>
      <c r="AR161" s="375">
        <f t="shared" ref="AR161:AR176" si="172">IFERROR(RANK(AQ161, AQ$160:AQ$176),"")</f>
        <v>7</v>
      </c>
      <c r="AS161" s="530"/>
      <c r="AT161" s="375">
        <v>18</v>
      </c>
      <c r="AU161" s="170">
        <v>2277.8571428571436</v>
      </c>
      <c r="AV161" s="377">
        <f t="shared" ref="AV161:AV176" si="173">IFERROR(AU161/AT161,"")</f>
        <v>126.54761904761909</v>
      </c>
      <c r="AW161" s="375">
        <f t="shared" ref="AW161:AW176" si="174">IFERROR(RANK(AV161, AV$160:AV$176),"")</f>
        <v>9</v>
      </c>
      <c r="AX161" s="530"/>
    </row>
    <row r="162" spans="2:50" hidden="1" x14ac:dyDescent="0.2">
      <c r="B162" s="506"/>
      <c r="C162" s="375">
        <v>3</v>
      </c>
      <c r="D162" s="375" t="s">
        <v>433</v>
      </c>
      <c r="E162" s="375">
        <v>18</v>
      </c>
      <c r="F162" s="375">
        <v>2400</v>
      </c>
      <c r="G162" s="377">
        <f t="shared" si="159"/>
        <v>133.33333333333334</v>
      </c>
      <c r="H162" s="506"/>
      <c r="I162" s="172">
        <f t="shared" si="156"/>
        <v>18</v>
      </c>
      <c r="J162" s="172">
        <f t="shared" si="157"/>
        <v>2280.5873672937259</v>
      </c>
      <c r="K162" s="374">
        <f t="shared" si="158"/>
        <v>126.69929818298478</v>
      </c>
      <c r="L162" s="508"/>
      <c r="M162" s="172">
        <f t="shared" si="160"/>
        <v>10</v>
      </c>
      <c r="N162" s="532"/>
      <c r="O162" s="532"/>
      <c r="P162" s="375">
        <v>18</v>
      </c>
      <c r="Q162" s="170">
        <v>2281.9917440660483</v>
      </c>
      <c r="R162" s="377">
        <f t="shared" si="161"/>
        <v>126.77731911478047</v>
      </c>
      <c r="S162" s="375">
        <f t="shared" si="162"/>
        <v>9</v>
      </c>
      <c r="T162" s="530"/>
      <c r="U162" s="375">
        <v>18</v>
      </c>
      <c r="V162" s="170">
        <v>2279.3977591036423</v>
      </c>
      <c r="W162" s="377">
        <f t="shared" si="163"/>
        <v>126.63320883909124</v>
      </c>
      <c r="X162" s="375">
        <f t="shared" si="164"/>
        <v>11</v>
      </c>
      <c r="Y162" s="530"/>
      <c r="Z162" s="375">
        <v>18</v>
      </c>
      <c r="AA162" s="170">
        <v>2274.0196078431377</v>
      </c>
      <c r="AB162" s="377">
        <f t="shared" si="165"/>
        <v>126.33442265795209</v>
      </c>
      <c r="AC162" s="375">
        <f t="shared" si="166"/>
        <v>11</v>
      </c>
      <c r="AD162" s="530"/>
      <c r="AE162" s="375">
        <v>18</v>
      </c>
      <c r="AF162" s="170">
        <v>2292.7357774968382</v>
      </c>
      <c r="AG162" s="377">
        <f t="shared" si="167"/>
        <v>127.37420986093545</v>
      </c>
      <c r="AH162" s="375">
        <f t="shared" si="168"/>
        <v>8</v>
      </c>
      <c r="AI162" s="530"/>
      <c r="AJ162" s="375">
        <v>18</v>
      </c>
      <c r="AK162" s="170">
        <v>2287.9887218045105</v>
      </c>
      <c r="AL162" s="377">
        <f t="shared" si="169"/>
        <v>127.11048454469503</v>
      </c>
      <c r="AM162" s="375">
        <f t="shared" si="170"/>
        <v>8</v>
      </c>
      <c r="AN162" s="530"/>
      <c r="AO162" s="375">
        <v>18</v>
      </c>
      <c r="AP162" s="170">
        <v>2275.8967178223375</v>
      </c>
      <c r="AQ162" s="377">
        <f t="shared" si="171"/>
        <v>126.43870654568542</v>
      </c>
      <c r="AR162" s="375">
        <f t="shared" si="172"/>
        <v>10</v>
      </c>
      <c r="AS162" s="530"/>
      <c r="AT162" s="375">
        <v>18</v>
      </c>
      <c r="AU162" s="170">
        <v>2272.0812429195657</v>
      </c>
      <c r="AV162" s="377">
        <f t="shared" si="173"/>
        <v>126.22673571775366</v>
      </c>
      <c r="AW162" s="375">
        <f t="shared" si="174"/>
        <v>11</v>
      </c>
      <c r="AX162" s="530"/>
    </row>
    <row r="163" spans="2:50" hidden="1" x14ac:dyDescent="0.2">
      <c r="B163" s="506"/>
      <c r="C163" s="375">
        <v>4</v>
      </c>
      <c r="D163" s="375" t="s">
        <v>434</v>
      </c>
      <c r="E163" s="375">
        <v>18</v>
      </c>
      <c r="F163" s="375">
        <v>2400</v>
      </c>
      <c r="G163" s="377">
        <f t="shared" si="159"/>
        <v>133.33333333333334</v>
      </c>
      <c r="H163" s="506"/>
      <c r="I163" s="172">
        <f t="shared" si="156"/>
        <v>18</v>
      </c>
      <c r="J163" s="172">
        <f t="shared" si="157"/>
        <v>2282.31384572458</v>
      </c>
      <c r="K163" s="374">
        <f t="shared" si="158"/>
        <v>126.79521365136554</v>
      </c>
      <c r="L163" s="508"/>
      <c r="M163" s="172">
        <f t="shared" si="160"/>
        <v>9</v>
      </c>
      <c r="N163" s="532"/>
      <c r="O163" s="532"/>
      <c r="P163" s="375">
        <v>18</v>
      </c>
      <c r="Q163" s="170">
        <v>2278.8118811881177</v>
      </c>
      <c r="R163" s="377">
        <f t="shared" si="161"/>
        <v>126.60066006600654</v>
      </c>
      <c r="S163" s="375">
        <f t="shared" si="162"/>
        <v>11</v>
      </c>
      <c r="T163" s="530"/>
      <c r="U163" s="375">
        <v>18</v>
      </c>
      <c r="V163" s="170">
        <v>2287.8787878787884</v>
      </c>
      <c r="W163" s="377">
        <f t="shared" si="163"/>
        <v>127.10437710437714</v>
      </c>
      <c r="X163" s="375">
        <f t="shared" si="164"/>
        <v>8</v>
      </c>
      <c r="Y163" s="530"/>
      <c r="Z163" s="375">
        <v>18</v>
      </c>
      <c r="AA163" s="170">
        <v>2294.8387096774195</v>
      </c>
      <c r="AB163" s="377">
        <f t="shared" si="165"/>
        <v>127.4910394265233</v>
      </c>
      <c r="AC163" s="375">
        <f t="shared" si="166"/>
        <v>7</v>
      </c>
      <c r="AD163" s="530"/>
      <c r="AE163" s="375">
        <v>18</v>
      </c>
      <c r="AF163" s="170">
        <v>2267.9999999999995</v>
      </c>
      <c r="AG163" s="377">
        <f t="shared" si="167"/>
        <v>125.99999999999997</v>
      </c>
      <c r="AH163" s="375">
        <f t="shared" si="168"/>
        <v>11</v>
      </c>
      <c r="AI163" s="530"/>
      <c r="AJ163" s="375">
        <v>18</v>
      </c>
      <c r="AK163" s="170">
        <v>2295.405405405405</v>
      </c>
      <c r="AL163" s="377">
        <f t="shared" si="169"/>
        <v>127.52252252252249</v>
      </c>
      <c r="AM163" s="375">
        <f t="shared" si="170"/>
        <v>7</v>
      </c>
      <c r="AN163" s="530"/>
      <c r="AO163" s="375">
        <v>18</v>
      </c>
      <c r="AP163" s="170">
        <v>2271.8446601941746</v>
      </c>
      <c r="AQ163" s="377">
        <f t="shared" si="171"/>
        <v>126.21359223300971</v>
      </c>
      <c r="AR163" s="375">
        <f t="shared" si="172"/>
        <v>11</v>
      </c>
      <c r="AS163" s="530"/>
      <c r="AT163" s="375">
        <v>18</v>
      </c>
      <c r="AU163" s="170">
        <v>2279.4174757281553</v>
      </c>
      <c r="AV163" s="377">
        <f t="shared" si="173"/>
        <v>126.63430420711974</v>
      </c>
      <c r="AW163" s="375">
        <f t="shared" si="174"/>
        <v>8</v>
      </c>
      <c r="AX163" s="530"/>
    </row>
    <row r="164" spans="2:50" hidden="1" x14ac:dyDescent="0.2">
      <c r="B164" s="506"/>
      <c r="C164" s="375">
        <v>5</v>
      </c>
      <c r="D164" s="375" t="s">
        <v>435</v>
      </c>
      <c r="E164" s="375">
        <v>16</v>
      </c>
      <c r="F164" s="375">
        <v>2400</v>
      </c>
      <c r="G164" s="377">
        <f t="shared" si="159"/>
        <v>150</v>
      </c>
      <c r="H164" s="506"/>
      <c r="I164" s="172">
        <f t="shared" si="156"/>
        <v>16</v>
      </c>
      <c r="J164" s="172">
        <f t="shared" si="157"/>
        <v>2286.6443952025597</v>
      </c>
      <c r="K164" s="374">
        <f t="shared" si="158"/>
        <v>142.91527470015998</v>
      </c>
      <c r="L164" s="508"/>
      <c r="M164" s="172">
        <f t="shared" si="160"/>
        <v>4</v>
      </c>
      <c r="N164" s="532"/>
      <c r="O164" s="532"/>
      <c r="P164" s="375">
        <v>16</v>
      </c>
      <c r="Q164" s="170">
        <v>2296.0975609756088</v>
      </c>
      <c r="R164" s="377">
        <f t="shared" si="161"/>
        <v>143.50609756097555</v>
      </c>
      <c r="S164" s="375">
        <f t="shared" si="162"/>
        <v>4</v>
      </c>
      <c r="T164" s="530"/>
      <c r="U164" s="375">
        <v>16</v>
      </c>
      <c r="V164" s="170">
        <v>2290.5263157894724</v>
      </c>
      <c r="W164" s="377">
        <f t="shared" si="163"/>
        <v>143.15789473684202</v>
      </c>
      <c r="X164" s="375">
        <f t="shared" si="164"/>
        <v>4</v>
      </c>
      <c r="Y164" s="530"/>
      <c r="Z164" s="375">
        <v>16</v>
      </c>
      <c r="AA164" s="170">
        <v>2287.3684210526335</v>
      </c>
      <c r="AB164" s="377">
        <f t="shared" si="165"/>
        <v>142.96052631578959</v>
      </c>
      <c r="AC164" s="375">
        <f t="shared" si="166"/>
        <v>4</v>
      </c>
      <c r="AD164" s="530"/>
      <c r="AE164" s="375">
        <v>16</v>
      </c>
      <c r="AF164" s="170">
        <v>2288.3720930232557</v>
      </c>
      <c r="AG164" s="377">
        <f t="shared" si="167"/>
        <v>143.02325581395348</v>
      </c>
      <c r="AH164" s="375">
        <f t="shared" si="168"/>
        <v>4</v>
      </c>
      <c r="AI164" s="530"/>
      <c r="AJ164" s="375">
        <v>16</v>
      </c>
      <c r="AK164" s="170">
        <v>2275.8139534883762</v>
      </c>
      <c r="AL164" s="377">
        <f t="shared" si="169"/>
        <v>142.23837209302351</v>
      </c>
      <c r="AM164" s="375">
        <f t="shared" si="170"/>
        <v>4</v>
      </c>
      <c r="AN164" s="530"/>
      <c r="AO164" s="375">
        <v>16</v>
      </c>
      <c r="AP164" s="170">
        <v>2276.1290322580639</v>
      </c>
      <c r="AQ164" s="377">
        <f t="shared" si="171"/>
        <v>142.258064516129</v>
      </c>
      <c r="AR164" s="375">
        <f t="shared" si="172"/>
        <v>4</v>
      </c>
      <c r="AS164" s="530"/>
      <c r="AT164" s="375">
        <v>16</v>
      </c>
      <c r="AU164" s="170">
        <v>2292.2033898305071</v>
      </c>
      <c r="AV164" s="377">
        <f t="shared" si="173"/>
        <v>143.2627118644067</v>
      </c>
      <c r="AW164" s="375">
        <f t="shared" si="174"/>
        <v>4</v>
      </c>
      <c r="AX164" s="530"/>
    </row>
    <row r="165" spans="2:50" hidden="1" x14ac:dyDescent="0.2">
      <c r="B165" s="506"/>
      <c r="C165" s="375">
        <v>6</v>
      </c>
      <c r="D165" s="375" t="s">
        <v>436</v>
      </c>
      <c r="E165" s="375">
        <v>18</v>
      </c>
      <c r="F165" s="375">
        <v>2400</v>
      </c>
      <c r="G165" s="377">
        <f t="shared" si="159"/>
        <v>133.33333333333334</v>
      </c>
      <c r="H165" s="506"/>
      <c r="I165" s="172">
        <f t="shared" si="156"/>
        <v>18</v>
      </c>
      <c r="J165" s="172">
        <f t="shared" si="157"/>
        <v>2278.5624405020408</v>
      </c>
      <c r="K165" s="374">
        <f t="shared" si="158"/>
        <v>126.58680225011337</v>
      </c>
      <c r="L165" s="508"/>
      <c r="M165" s="172">
        <f t="shared" si="160"/>
        <v>11</v>
      </c>
      <c r="N165" s="532"/>
      <c r="O165" s="532"/>
      <c r="P165" s="375">
        <v>18</v>
      </c>
      <c r="Q165" s="170">
        <v>2281.0238179879134</v>
      </c>
      <c r="R165" s="377">
        <f t="shared" si="161"/>
        <v>126.72354544377296</v>
      </c>
      <c r="S165" s="375">
        <f t="shared" si="162"/>
        <v>10</v>
      </c>
      <c r="T165" s="530"/>
      <c r="U165" s="375">
        <v>18</v>
      </c>
      <c r="V165" s="170">
        <v>2282.0689655172409</v>
      </c>
      <c r="W165" s="377">
        <f t="shared" si="163"/>
        <v>126.78160919540227</v>
      </c>
      <c r="X165" s="375">
        <f t="shared" si="164"/>
        <v>9</v>
      </c>
      <c r="Y165" s="530"/>
      <c r="Z165" s="375">
        <v>18</v>
      </c>
      <c r="AA165" s="170">
        <v>2278.310781318201</v>
      </c>
      <c r="AB165" s="377">
        <f t="shared" si="165"/>
        <v>126.57282118434449</v>
      </c>
      <c r="AC165" s="375">
        <f t="shared" si="166"/>
        <v>10</v>
      </c>
      <c r="AD165" s="530"/>
      <c r="AE165" s="375">
        <v>18</v>
      </c>
      <c r="AF165" s="170">
        <v>2273.093525179856</v>
      </c>
      <c r="AG165" s="377">
        <f t="shared" si="167"/>
        <v>126.28297362110311</v>
      </c>
      <c r="AH165" s="375">
        <f t="shared" si="168"/>
        <v>10</v>
      </c>
      <c r="AI165" s="530"/>
      <c r="AJ165" s="375">
        <v>18</v>
      </c>
      <c r="AK165" s="170">
        <v>2278.6764705882356</v>
      </c>
      <c r="AL165" s="377">
        <f t="shared" si="169"/>
        <v>126.59313725490198</v>
      </c>
      <c r="AM165" s="375">
        <f t="shared" si="170"/>
        <v>11</v>
      </c>
      <c r="AN165" s="530"/>
      <c r="AO165" s="375">
        <v>18</v>
      </c>
      <c r="AP165" s="170">
        <v>2282.419444961818</v>
      </c>
      <c r="AQ165" s="377">
        <f t="shared" si="171"/>
        <v>126.80108027565656</v>
      </c>
      <c r="AR165" s="375">
        <f t="shared" si="172"/>
        <v>9</v>
      </c>
      <c r="AS165" s="530"/>
      <c r="AT165" s="375">
        <v>18</v>
      </c>
      <c r="AU165" s="170">
        <v>2274.3440779610191</v>
      </c>
      <c r="AV165" s="377">
        <f t="shared" si="173"/>
        <v>126.35244877561217</v>
      </c>
      <c r="AW165" s="375">
        <f t="shared" si="174"/>
        <v>10</v>
      </c>
      <c r="AX165" s="530"/>
    </row>
    <row r="166" spans="2:50" hidden="1" x14ac:dyDescent="0.2">
      <c r="B166" s="506"/>
      <c r="C166" s="375">
        <v>7</v>
      </c>
      <c r="D166" s="375" t="s">
        <v>437</v>
      </c>
      <c r="E166" s="375">
        <v>20</v>
      </c>
      <c r="F166" s="375">
        <v>2400</v>
      </c>
      <c r="G166" s="377">
        <f t="shared" si="159"/>
        <v>120</v>
      </c>
      <c r="H166" s="506"/>
      <c r="I166" s="172">
        <f t="shared" si="156"/>
        <v>20</v>
      </c>
      <c r="J166" s="172">
        <f t="shared" si="157"/>
        <v>2285.2501115051564</v>
      </c>
      <c r="K166" s="374">
        <f t="shared" si="158"/>
        <v>114.26250557525783</v>
      </c>
      <c r="L166" s="508"/>
      <c r="M166" s="172">
        <f t="shared" si="160"/>
        <v>16</v>
      </c>
      <c r="N166" s="532"/>
      <c r="O166" s="532"/>
      <c r="P166" s="375">
        <v>20</v>
      </c>
      <c r="Q166" s="170">
        <v>2273.7313432835822</v>
      </c>
      <c r="R166" s="377">
        <f t="shared" si="161"/>
        <v>113.68656716417911</v>
      </c>
      <c r="S166" s="375">
        <f t="shared" si="162"/>
        <v>17</v>
      </c>
      <c r="T166" s="530"/>
      <c r="U166" s="375">
        <v>20</v>
      </c>
      <c r="V166" s="170">
        <v>2302.3880597014927</v>
      </c>
      <c r="W166" s="377">
        <f t="shared" si="163"/>
        <v>115.11940298507463</v>
      </c>
      <c r="X166" s="375">
        <f t="shared" si="164"/>
        <v>16</v>
      </c>
      <c r="Y166" s="530"/>
      <c r="Z166" s="375">
        <v>20</v>
      </c>
      <c r="AA166" s="170">
        <v>2277.1874999999995</v>
      </c>
      <c r="AB166" s="377">
        <f t="shared" si="165"/>
        <v>113.85937499999997</v>
      </c>
      <c r="AC166" s="375">
        <f t="shared" si="166"/>
        <v>17</v>
      </c>
      <c r="AD166" s="530"/>
      <c r="AE166" s="375">
        <v>20</v>
      </c>
      <c r="AF166" s="170">
        <v>2277.5510204081638</v>
      </c>
      <c r="AG166" s="377">
        <f t="shared" si="167"/>
        <v>113.87755102040819</v>
      </c>
      <c r="AH166" s="375">
        <f t="shared" si="168"/>
        <v>17</v>
      </c>
      <c r="AI166" s="530"/>
      <c r="AJ166" s="375">
        <v>20</v>
      </c>
      <c r="AK166" s="170">
        <v>2288.7500000000005</v>
      </c>
      <c r="AL166" s="377">
        <f t="shared" si="169"/>
        <v>114.43750000000003</v>
      </c>
      <c r="AM166" s="375">
        <f t="shared" si="170"/>
        <v>16</v>
      </c>
      <c r="AN166" s="530"/>
      <c r="AO166" s="375">
        <v>20</v>
      </c>
      <c r="AP166" s="170">
        <v>2280.0000000000005</v>
      </c>
      <c r="AQ166" s="377">
        <f t="shared" si="171"/>
        <v>114.00000000000003</v>
      </c>
      <c r="AR166" s="375">
        <f t="shared" si="172"/>
        <v>17</v>
      </c>
      <c r="AS166" s="530"/>
      <c r="AT166" s="375">
        <v>20</v>
      </c>
      <c r="AU166" s="170">
        <v>2297.1428571428573</v>
      </c>
      <c r="AV166" s="377">
        <f t="shared" si="173"/>
        <v>114.85714285714286</v>
      </c>
      <c r="AW166" s="375">
        <f t="shared" si="174"/>
        <v>16</v>
      </c>
      <c r="AX166" s="530"/>
    </row>
    <row r="167" spans="2:50" hidden="1" x14ac:dyDescent="0.2">
      <c r="B167" s="506"/>
      <c r="C167" s="375">
        <v>8</v>
      </c>
      <c r="D167" s="375" t="s">
        <v>439</v>
      </c>
      <c r="E167" s="375">
        <v>19</v>
      </c>
      <c r="F167" s="375">
        <v>2400</v>
      </c>
      <c r="G167" s="377">
        <f t="shared" si="159"/>
        <v>126.31578947368421</v>
      </c>
      <c r="H167" s="506"/>
      <c r="I167" s="172">
        <f t="shared" si="156"/>
        <v>19</v>
      </c>
      <c r="J167" s="172">
        <f t="shared" si="157"/>
        <v>2279.2882043545678</v>
      </c>
      <c r="K167" s="374">
        <f t="shared" si="158"/>
        <v>119.96253707129304</v>
      </c>
      <c r="L167" s="508"/>
      <c r="M167" s="172">
        <f t="shared" si="160"/>
        <v>15</v>
      </c>
      <c r="N167" s="532"/>
      <c r="O167" s="532"/>
      <c r="P167" s="375">
        <v>19</v>
      </c>
      <c r="Q167" s="170">
        <v>2280.0814111261889</v>
      </c>
      <c r="R167" s="377">
        <f t="shared" si="161"/>
        <v>120.0042847961152</v>
      </c>
      <c r="S167" s="375">
        <f t="shared" si="162"/>
        <v>15</v>
      </c>
      <c r="T167" s="530"/>
      <c r="U167" s="375">
        <v>19</v>
      </c>
      <c r="V167" s="170">
        <v>2280.8313376667802</v>
      </c>
      <c r="W167" s="377">
        <f t="shared" si="163"/>
        <v>120.04375461404106</v>
      </c>
      <c r="X167" s="375">
        <f t="shared" si="164"/>
        <v>14</v>
      </c>
      <c r="Y167" s="530"/>
      <c r="Z167" s="375">
        <v>19</v>
      </c>
      <c r="AA167" s="170">
        <v>2284.1501976284599</v>
      </c>
      <c r="AB167" s="377">
        <f t="shared" si="165"/>
        <v>120.21843145412947</v>
      </c>
      <c r="AC167" s="375">
        <f t="shared" si="166"/>
        <v>15</v>
      </c>
      <c r="AD167" s="530"/>
      <c r="AE167" s="375">
        <v>19</v>
      </c>
      <c r="AF167" s="170">
        <v>2288.5714285714294</v>
      </c>
      <c r="AG167" s="377">
        <f t="shared" si="167"/>
        <v>120.45112781954892</v>
      </c>
      <c r="AH167" s="375">
        <f t="shared" si="168"/>
        <v>13</v>
      </c>
      <c r="AI167" s="530"/>
      <c r="AJ167" s="375">
        <v>19</v>
      </c>
      <c r="AK167" s="170">
        <v>2273.2800000000002</v>
      </c>
      <c r="AL167" s="377">
        <f t="shared" si="169"/>
        <v>119.64631578947369</v>
      </c>
      <c r="AM167" s="375">
        <f t="shared" si="170"/>
        <v>15</v>
      </c>
      <c r="AN167" s="530"/>
      <c r="AO167" s="375">
        <v>19</v>
      </c>
      <c r="AP167" s="170">
        <v>2276.7179203539822</v>
      </c>
      <c r="AQ167" s="377">
        <f t="shared" si="171"/>
        <v>119.82725896599906</v>
      </c>
      <c r="AR167" s="375">
        <f t="shared" si="172"/>
        <v>15</v>
      </c>
      <c r="AS167" s="530"/>
      <c r="AT167" s="375">
        <v>19</v>
      </c>
      <c r="AU167" s="170">
        <v>2271.385135135135</v>
      </c>
      <c r="AV167" s="377">
        <f t="shared" si="173"/>
        <v>119.54658605974394</v>
      </c>
      <c r="AW167" s="375">
        <f t="shared" si="174"/>
        <v>15</v>
      </c>
      <c r="AX167" s="530"/>
    </row>
    <row r="168" spans="2:50" hidden="1" x14ac:dyDescent="0.2">
      <c r="B168" s="506"/>
      <c r="C168" s="375">
        <v>9</v>
      </c>
      <c r="D168" s="375" t="s">
        <v>440</v>
      </c>
      <c r="E168" s="375">
        <v>18</v>
      </c>
      <c r="F168" s="375">
        <v>2400</v>
      </c>
      <c r="G168" s="377">
        <f t="shared" si="159"/>
        <v>133.33333333333334</v>
      </c>
      <c r="H168" s="506"/>
      <c r="I168" s="172">
        <f t="shared" si="156"/>
        <v>18</v>
      </c>
      <c r="J168" s="172">
        <f t="shared" si="157"/>
        <v>2290.6712170559249</v>
      </c>
      <c r="K168" s="374">
        <f t="shared" si="158"/>
        <v>127.25951205866249</v>
      </c>
      <c r="L168" s="508"/>
      <c r="M168" s="172">
        <f t="shared" si="160"/>
        <v>7</v>
      </c>
      <c r="N168" s="532"/>
      <c r="O168" s="532"/>
      <c r="P168" s="375">
        <v>18</v>
      </c>
      <c r="Q168" s="170">
        <v>2304.9547920434034</v>
      </c>
      <c r="R168" s="377">
        <f t="shared" si="161"/>
        <v>128.0530440024113</v>
      </c>
      <c r="S168" s="375">
        <f t="shared" si="162"/>
        <v>7</v>
      </c>
      <c r="T168" s="530"/>
      <c r="U168" s="375">
        <v>18</v>
      </c>
      <c r="V168" s="170">
        <v>2291.8334735071476</v>
      </c>
      <c r="W168" s="377">
        <f t="shared" si="163"/>
        <v>127.3240818615082</v>
      </c>
      <c r="X168" s="375">
        <f t="shared" si="164"/>
        <v>7</v>
      </c>
      <c r="Y168" s="530"/>
      <c r="Z168" s="375">
        <v>18</v>
      </c>
      <c r="AA168" s="170">
        <v>2281.0889292195993</v>
      </c>
      <c r="AB168" s="377">
        <f t="shared" si="165"/>
        <v>126.72716273442218</v>
      </c>
      <c r="AC168" s="375">
        <f t="shared" si="166"/>
        <v>9</v>
      </c>
      <c r="AD168" s="530"/>
      <c r="AE168" s="375">
        <v>18</v>
      </c>
      <c r="AF168" s="170">
        <v>2292.9729729729738</v>
      </c>
      <c r="AG168" s="377">
        <f t="shared" si="167"/>
        <v>127.38738738738743</v>
      </c>
      <c r="AH168" s="375">
        <f t="shared" si="168"/>
        <v>7</v>
      </c>
      <c r="AI168" s="530"/>
      <c r="AJ168" s="375">
        <v>18</v>
      </c>
      <c r="AK168" s="170">
        <v>2287.2000000000007</v>
      </c>
      <c r="AL168" s="377">
        <f t="shared" si="169"/>
        <v>127.06666666666671</v>
      </c>
      <c r="AM168" s="375">
        <f t="shared" si="170"/>
        <v>9</v>
      </c>
      <c r="AN168" s="530"/>
      <c r="AO168" s="375">
        <v>18</v>
      </c>
      <c r="AP168" s="170">
        <v>2288.571428571428</v>
      </c>
      <c r="AQ168" s="377">
        <f t="shared" si="171"/>
        <v>127.14285714285711</v>
      </c>
      <c r="AR168" s="375">
        <f t="shared" si="172"/>
        <v>8</v>
      </c>
      <c r="AS168" s="530"/>
      <c r="AT168" s="375">
        <v>18</v>
      </c>
      <c r="AU168" s="170">
        <v>2288.0769230769224</v>
      </c>
      <c r="AV168" s="377">
        <f t="shared" si="173"/>
        <v>127.11538461538458</v>
      </c>
      <c r="AW168" s="375">
        <f t="shared" si="174"/>
        <v>7</v>
      </c>
      <c r="AX168" s="530"/>
    </row>
    <row r="169" spans="2:50" hidden="1" x14ac:dyDescent="0.2">
      <c r="B169" s="506"/>
      <c r="C169" s="375">
        <v>10</v>
      </c>
      <c r="D169" s="375" t="s">
        <v>441</v>
      </c>
      <c r="E169" s="375">
        <v>19</v>
      </c>
      <c r="F169" s="375">
        <v>2400</v>
      </c>
      <c r="G169" s="377">
        <f t="shared" si="159"/>
        <v>126.31578947368421</v>
      </c>
      <c r="H169" s="506"/>
      <c r="I169" s="172">
        <f t="shared" si="156"/>
        <v>19</v>
      </c>
      <c r="J169" s="172">
        <f t="shared" si="157"/>
        <v>2283.6450566579338</v>
      </c>
      <c r="K169" s="374">
        <f t="shared" si="158"/>
        <v>120.19184508725967</v>
      </c>
      <c r="L169" s="508"/>
      <c r="M169" s="172">
        <f t="shared" si="160"/>
        <v>14</v>
      </c>
      <c r="N169" s="532"/>
      <c r="O169" s="532"/>
      <c r="P169" s="375">
        <v>19</v>
      </c>
      <c r="Q169" s="170">
        <v>2280.9006211180122</v>
      </c>
      <c r="R169" s="377">
        <f t="shared" si="161"/>
        <v>120.04740111147433</v>
      </c>
      <c r="S169" s="375">
        <f t="shared" si="162"/>
        <v>13</v>
      </c>
      <c r="T169" s="530"/>
      <c r="U169" s="375">
        <v>19</v>
      </c>
      <c r="V169" s="170">
        <v>2284.0405063291146</v>
      </c>
      <c r="W169" s="377">
        <f t="shared" si="163"/>
        <v>120.21265822784814</v>
      </c>
      <c r="X169" s="375">
        <f t="shared" si="164"/>
        <v>13</v>
      </c>
      <c r="Y169" s="530"/>
      <c r="Z169" s="375">
        <v>19</v>
      </c>
      <c r="AA169" s="170">
        <v>2295.2870179570209</v>
      </c>
      <c r="AB169" s="377">
        <f t="shared" si="165"/>
        <v>120.80457989247479</v>
      </c>
      <c r="AC169" s="375">
        <f t="shared" si="166"/>
        <v>12</v>
      </c>
      <c r="AD169" s="530"/>
      <c r="AE169" s="375">
        <v>19</v>
      </c>
      <c r="AF169" s="170">
        <v>2287.5789473684213</v>
      </c>
      <c r="AG169" s="377">
        <f t="shared" si="167"/>
        <v>120.39889196675901</v>
      </c>
      <c r="AH169" s="375">
        <f t="shared" si="168"/>
        <v>14</v>
      </c>
      <c r="AI169" s="530"/>
      <c r="AJ169" s="375">
        <v>19</v>
      </c>
      <c r="AK169" s="170">
        <v>2287.6595744680853</v>
      </c>
      <c r="AL169" s="377">
        <f t="shared" si="169"/>
        <v>120.40313549832028</v>
      </c>
      <c r="AM169" s="375">
        <f t="shared" si="170"/>
        <v>13</v>
      </c>
      <c r="AN169" s="530"/>
      <c r="AO169" s="375">
        <v>19</v>
      </c>
      <c r="AP169" s="170">
        <v>2278.1084308574173</v>
      </c>
      <c r="AQ169" s="377">
        <f t="shared" si="171"/>
        <v>119.90044372933775</v>
      </c>
      <c r="AR169" s="375">
        <f t="shared" si="172"/>
        <v>14</v>
      </c>
      <c r="AS169" s="530"/>
      <c r="AT169" s="375">
        <v>19</v>
      </c>
      <c r="AU169" s="170">
        <v>2271.9402985074626</v>
      </c>
      <c r="AV169" s="377">
        <f t="shared" si="173"/>
        <v>119.5758051846033</v>
      </c>
      <c r="AW169" s="375">
        <f t="shared" si="174"/>
        <v>14</v>
      </c>
      <c r="AX169" s="530"/>
    </row>
    <row r="170" spans="2:50" hidden="1" x14ac:dyDescent="0.2">
      <c r="B170" s="506"/>
      <c r="C170" s="375">
        <v>11</v>
      </c>
      <c r="D170" s="375" t="s">
        <v>443</v>
      </c>
      <c r="E170" s="375">
        <v>19</v>
      </c>
      <c r="F170" s="375">
        <v>2400</v>
      </c>
      <c r="G170" s="377">
        <f t="shared" si="159"/>
        <v>126.31578947368421</v>
      </c>
      <c r="H170" s="506"/>
      <c r="I170" s="172">
        <f t="shared" si="156"/>
        <v>19</v>
      </c>
      <c r="J170" s="172">
        <f t="shared" si="157"/>
        <v>2289.6066536780941</v>
      </c>
      <c r="K170" s="374">
        <f t="shared" si="158"/>
        <v>120.50561335147867</v>
      </c>
      <c r="L170" s="508"/>
      <c r="M170" s="172">
        <f t="shared" si="160"/>
        <v>12</v>
      </c>
      <c r="N170" s="532"/>
      <c r="O170" s="532"/>
      <c r="P170" s="375">
        <v>19</v>
      </c>
      <c r="Q170" s="170">
        <v>2280.7594936708856</v>
      </c>
      <c r="R170" s="377">
        <f t="shared" si="161"/>
        <v>120.03997335109925</v>
      </c>
      <c r="S170" s="375">
        <f t="shared" si="162"/>
        <v>14</v>
      </c>
      <c r="T170" s="530"/>
      <c r="U170" s="375">
        <v>19</v>
      </c>
      <c r="V170" s="170">
        <v>2280.76923076923</v>
      </c>
      <c r="W170" s="377">
        <f t="shared" si="163"/>
        <v>120.04048582995948</v>
      </c>
      <c r="X170" s="375">
        <f t="shared" si="164"/>
        <v>15</v>
      </c>
      <c r="Y170" s="530"/>
      <c r="Z170" s="375">
        <v>19</v>
      </c>
      <c r="AA170" s="170">
        <v>2284.9315068493152</v>
      </c>
      <c r="AB170" s="377">
        <f t="shared" si="165"/>
        <v>120.25955299206922</v>
      </c>
      <c r="AC170" s="375">
        <f t="shared" si="166"/>
        <v>14</v>
      </c>
      <c r="AD170" s="530"/>
      <c r="AE170" s="375">
        <v>19</v>
      </c>
      <c r="AF170" s="170">
        <v>2312.7272727272734</v>
      </c>
      <c r="AG170" s="377">
        <f t="shared" si="167"/>
        <v>121.72248803827755</v>
      </c>
      <c r="AH170" s="375">
        <f t="shared" si="168"/>
        <v>12</v>
      </c>
      <c r="AI170" s="530"/>
      <c r="AJ170" s="375">
        <v>19</v>
      </c>
      <c r="AK170" s="170">
        <v>2278.8888888888891</v>
      </c>
      <c r="AL170" s="377">
        <f t="shared" si="169"/>
        <v>119.94152046783627</v>
      </c>
      <c r="AM170" s="375">
        <f t="shared" si="170"/>
        <v>14</v>
      </c>
      <c r="AN170" s="530"/>
      <c r="AO170" s="375">
        <v>19</v>
      </c>
      <c r="AP170" s="170">
        <v>2297.7777777777778</v>
      </c>
      <c r="AQ170" s="377">
        <f t="shared" si="171"/>
        <v>120.93567251461988</v>
      </c>
      <c r="AR170" s="375">
        <f t="shared" si="172"/>
        <v>12</v>
      </c>
      <c r="AS170" s="530"/>
      <c r="AT170" s="375">
        <v>19</v>
      </c>
      <c r="AU170" s="170">
        <v>2291.3924050632909</v>
      </c>
      <c r="AV170" s="377">
        <f t="shared" si="173"/>
        <v>120.59960026648899</v>
      </c>
      <c r="AW170" s="375">
        <f t="shared" si="174"/>
        <v>12</v>
      </c>
      <c r="AX170" s="530"/>
    </row>
    <row r="171" spans="2:50" hidden="1" x14ac:dyDescent="0.2">
      <c r="B171" s="506"/>
      <c r="C171" s="375">
        <v>12</v>
      </c>
      <c r="D171" s="375" t="s">
        <v>444</v>
      </c>
      <c r="E171" s="375">
        <v>15</v>
      </c>
      <c r="F171" s="375">
        <v>2400</v>
      </c>
      <c r="G171" s="377">
        <f t="shared" si="159"/>
        <v>160</v>
      </c>
      <c r="H171" s="506"/>
      <c r="I171" s="172">
        <f t="shared" si="156"/>
        <v>15</v>
      </c>
      <c r="J171" s="172">
        <f t="shared" si="157"/>
        <v>2281.7843614309072</v>
      </c>
      <c r="K171" s="374">
        <f t="shared" si="158"/>
        <v>152.11895742872716</v>
      </c>
      <c r="L171" s="508"/>
      <c r="M171" s="172">
        <f t="shared" si="160"/>
        <v>2</v>
      </c>
      <c r="N171" s="532"/>
      <c r="O171" s="532"/>
      <c r="P171" s="375">
        <v>15</v>
      </c>
      <c r="Q171" s="170">
        <v>2280.4618226600987</v>
      </c>
      <c r="R171" s="377">
        <f t="shared" si="161"/>
        <v>152.03078817733993</v>
      </c>
      <c r="S171" s="375">
        <f t="shared" si="162"/>
        <v>2</v>
      </c>
      <c r="T171" s="530"/>
      <c r="U171" s="375">
        <v>15</v>
      </c>
      <c r="V171" s="170">
        <v>2278.1286549707602</v>
      </c>
      <c r="W171" s="377">
        <f t="shared" si="163"/>
        <v>151.87524366471735</v>
      </c>
      <c r="X171" s="375">
        <f t="shared" si="164"/>
        <v>2</v>
      </c>
      <c r="Y171" s="530"/>
      <c r="Z171" s="375">
        <v>15</v>
      </c>
      <c r="AA171" s="170">
        <v>2277.8508771929819</v>
      </c>
      <c r="AB171" s="377">
        <f t="shared" si="165"/>
        <v>151.85672514619878</v>
      </c>
      <c r="AC171" s="375">
        <f t="shared" si="166"/>
        <v>2</v>
      </c>
      <c r="AD171" s="530"/>
      <c r="AE171" s="375">
        <v>15</v>
      </c>
      <c r="AF171" s="170">
        <v>2286.7970019866357</v>
      </c>
      <c r="AG171" s="377">
        <f t="shared" si="167"/>
        <v>152.45313346577572</v>
      </c>
      <c r="AH171" s="375">
        <f t="shared" si="168"/>
        <v>3</v>
      </c>
      <c r="AI171" s="530"/>
      <c r="AJ171" s="375">
        <v>15</v>
      </c>
      <c r="AK171" s="170">
        <v>2284.2888888888892</v>
      </c>
      <c r="AL171" s="377">
        <f t="shared" si="169"/>
        <v>152.28592592592594</v>
      </c>
      <c r="AM171" s="375">
        <f t="shared" si="170"/>
        <v>2</v>
      </c>
      <c r="AN171" s="530"/>
      <c r="AO171" s="375">
        <v>15</v>
      </c>
      <c r="AP171" s="170">
        <v>2282.1072060682677</v>
      </c>
      <c r="AQ171" s="377">
        <f t="shared" si="171"/>
        <v>152.14048040455117</v>
      </c>
      <c r="AR171" s="375">
        <f t="shared" si="172"/>
        <v>2</v>
      </c>
      <c r="AS171" s="530"/>
      <c r="AT171" s="375">
        <v>15</v>
      </c>
      <c r="AU171" s="170">
        <v>2282.8560782487193</v>
      </c>
      <c r="AV171" s="377">
        <f t="shared" si="173"/>
        <v>152.1904052165813</v>
      </c>
      <c r="AW171" s="375">
        <f t="shared" si="174"/>
        <v>2</v>
      </c>
      <c r="AX171" s="530"/>
    </row>
    <row r="172" spans="2:50" hidden="1" x14ac:dyDescent="0.2">
      <c r="B172" s="506"/>
      <c r="C172" s="375">
        <v>13</v>
      </c>
      <c r="D172" s="375" t="s">
        <v>445</v>
      </c>
      <c r="E172" s="375">
        <v>15</v>
      </c>
      <c r="F172" s="375">
        <v>2400</v>
      </c>
      <c r="G172" s="377">
        <f t="shared" si="159"/>
        <v>160</v>
      </c>
      <c r="H172" s="506"/>
      <c r="I172" s="172">
        <f t="shared" si="156"/>
        <v>15</v>
      </c>
      <c r="J172" s="172">
        <f t="shared" si="157"/>
        <v>2288.5564031947251</v>
      </c>
      <c r="K172" s="374">
        <f t="shared" si="158"/>
        <v>152.57042687964832</v>
      </c>
      <c r="L172" s="508"/>
      <c r="M172" s="172">
        <f t="shared" si="160"/>
        <v>1</v>
      </c>
      <c r="N172" s="532"/>
      <c r="O172" s="532"/>
      <c r="P172" s="375">
        <v>15</v>
      </c>
      <c r="Q172" s="170">
        <v>2299.3596059113288</v>
      </c>
      <c r="R172" s="377">
        <f t="shared" si="161"/>
        <v>153.2906403940886</v>
      </c>
      <c r="S172" s="375">
        <f t="shared" si="162"/>
        <v>1</v>
      </c>
      <c r="T172" s="530"/>
      <c r="U172" s="375">
        <v>15</v>
      </c>
      <c r="V172" s="170">
        <v>2287.3596059113288</v>
      </c>
      <c r="W172" s="377">
        <f t="shared" si="163"/>
        <v>152.49064039408859</v>
      </c>
      <c r="X172" s="375">
        <f t="shared" si="164"/>
        <v>1</v>
      </c>
      <c r="Y172" s="530"/>
      <c r="Z172" s="375">
        <v>15</v>
      </c>
      <c r="AA172" s="170">
        <v>2286.9310344827563</v>
      </c>
      <c r="AB172" s="377">
        <f t="shared" si="165"/>
        <v>152.46206896551709</v>
      </c>
      <c r="AC172" s="375">
        <f t="shared" si="166"/>
        <v>1</v>
      </c>
      <c r="AD172" s="530"/>
      <c r="AE172" s="375">
        <v>15</v>
      </c>
      <c r="AF172" s="170">
        <v>2290.2272727272739</v>
      </c>
      <c r="AG172" s="377">
        <f t="shared" si="167"/>
        <v>152.68181818181827</v>
      </c>
      <c r="AH172" s="375">
        <f t="shared" si="168"/>
        <v>1</v>
      </c>
      <c r="AI172" s="530"/>
      <c r="AJ172" s="375">
        <v>15</v>
      </c>
      <c r="AK172" s="170">
        <v>2286.9767441860463</v>
      </c>
      <c r="AL172" s="377">
        <f t="shared" si="169"/>
        <v>152.46511627906975</v>
      </c>
      <c r="AM172" s="375">
        <f t="shared" si="170"/>
        <v>1</v>
      </c>
      <c r="AN172" s="530"/>
      <c r="AO172" s="375">
        <v>15</v>
      </c>
      <c r="AP172" s="170">
        <v>2287.1428571428578</v>
      </c>
      <c r="AQ172" s="377">
        <f t="shared" si="171"/>
        <v>152.47619047619051</v>
      </c>
      <c r="AR172" s="375">
        <f t="shared" si="172"/>
        <v>1</v>
      </c>
      <c r="AS172" s="530"/>
      <c r="AT172" s="375">
        <v>15</v>
      </c>
      <c r="AU172" s="170">
        <v>2281.8977020014836</v>
      </c>
      <c r="AV172" s="377">
        <f t="shared" si="173"/>
        <v>152.12651346676557</v>
      </c>
      <c r="AW172" s="375">
        <f t="shared" si="174"/>
        <v>3</v>
      </c>
      <c r="AX172" s="530"/>
    </row>
    <row r="173" spans="2:50" hidden="1" x14ac:dyDescent="0.2">
      <c r="B173" s="506"/>
      <c r="C173" s="375">
        <v>14</v>
      </c>
      <c r="D173" s="375" t="s">
        <v>635</v>
      </c>
      <c r="E173" s="375">
        <v>17</v>
      </c>
      <c r="F173" s="375">
        <v>2400</v>
      </c>
      <c r="G173" s="377">
        <f t="shared" si="159"/>
        <v>141.1764705882353</v>
      </c>
      <c r="H173" s="506"/>
      <c r="I173" s="172">
        <f t="shared" si="156"/>
        <v>17</v>
      </c>
      <c r="J173" s="172">
        <f t="shared" si="157"/>
        <v>2292.0283346567389</v>
      </c>
      <c r="K173" s="374">
        <f t="shared" si="158"/>
        <v>134.82519615627874</v>
      </c>
      <c r="L173" s="508"/>
      <c r="M173" s="172">
        <f t="shared" si="160"/>
        <v>5</v>
      </c>
      <c r="N173" s="532"/>
      <c r="O173" s="532"/>
      <c r="P173" s="375">
        <v>17</v>
      </c>
      <c r="Q173" s="170">
        <v>2308.4011220196335</v>
      </c>
      <c r="R173" s="377">
        <f t="shared" si="161"/>
        <v>135.78830129527256</v>
      </c>
      <c r="S173" s="375">
        <f t="shared" si="162"/>
        <v>5</v>
      </c>
      <c r="T173" s="530"/>
      <c r="U173" s="375">
        <v>17</v>
      </c>
      <c r="V173" s="170">
        <v>2287.6679841897221</v>
      </c>
      <c r="W173" s="377">
        <f t="shared" si="163"/>
        <v>134.56870495233659</v>
      </c>
      <c r="X173" s="375">
        <f t="shared" si="164"/>
        <v>5</v>
      </c>
      <c r="Y173" s="530"/>
      <c r="Z173" s="375">
        <v>17</v>
      </c>
      <c r="AA173" s="170">
        <v>2319.3812709030071</v>
      </c>
      <c r="AB173" s="377">
        <f t="shared" si="165"/>
        <v>136.43419240605925</v>
      </c>
      <c r="AC173" s="375">
        <f t="shared" si="166"/>
        <v>5</v>
      </c>
      <c r="AD173" s="530"/>
      <c r="AE173" s="375">
        <v>17</v>
      </c>
      <c r="AF173" s="170">
        <v>2300.7272727272743</v>
      </c>
      <c r="AG173" s="377">
        <f t="shared" si="167"/>
        <v>135.33689839572202</v>
      </c>
      <c r="AH173" s="375">
        <f t="shared" si="168"/>
        <v>5</v>
      </c>
      <c r="AI173" s="530"/>
      <c r="AJ173" s="375">
        <v>17</v>
      </c>
      <c r="AK173" s="170">
        <v>2269.4736842105281</v>
      </c>
      <c r="AL173" s="377">
        <f t="shared" si="169"/>
        <v>133.49845201238401</v>
      </c>
      <c r="AM173" s="375">
        <f t="shared" si="170"/>
        <v>6</v>
      </c>
      <c r="AN173" s="530"/>
      <c r="AO173" s="375">
        <v>17</v>
      </c>
      <c r="AP173" s="170">
        <v>2277.7777777777769</v>
      </c>
      <c r="AQ173" s="377">
        <f t="shared" si="171"/>
        <v>133.9869281045751</v>
      </c>
      <c r="AR173" s="375">
        <f t="shared" si="172"/>
        <v>6</v>
      </c>
      <c r="AS173" s="530"/>
      <c r="AT173" s="375">
        <v>17</v>
      </c>
      <c r="AU173" s="170">
        <v>2280.7692307692296</v>
      </c>
      <c r="AV173" s="377">
        <f t="shared" si="173"/>
        <v>134.16289592760174</v>
      </c>
      <c r="AW173" s="375">
        <f t="shared" si="174"/>
        <v>5</v>
      </c>
      <c r="AX173" s="530"/>
    </row>
    <row r="174" spans="2:50" hidden="1" x14ac:dyDescent="0.2">
      <c r="B174" s="506"/>
      <c r="C174" s="375">
        <v>15</v>
      </c>
      <c r="D174" s="375" t="s">
        <v>675</v>
      </c>
      <c r="E174" s="375">
        <v>19</v>
      </c>
      <c r="F174" s="375">
        <v>2400</v>
      </c>
      <c r="G174" s="377">
        <f t="shared" si="159"/>
        <v>126.31578947368421</v>
      </c>
      <c r="H174" s="506"/>
      <c r="I174" s="172">
        <f t="shared" si="156"/>
        <v>19</v>
      </c>
      <c r="J174" s="172">
        <f t="shared" si="157"/>
        <v>2287.1050612053118</v>
      </c>
      <c r="K174" s="374">
        <f t="shared" si="158"/>
        <v>120.37395058975324</v>
      </c>
      <c r="L174" s="508"/>
      <c r="M174" s="172">
        <f t="shared" si="160"/>
        <v>13</v>
      </c>
      <c r="N174" s="532"/>
      <c r="O174" s="532"/>
      <c r="P174" s="375">
        <v>19</v>
      </c>
      <c r="Q174" s="170">
        <v>2288.6659663865553</v>
      </c>
      <c r="R174" s="377">
        <f t="shared" si="161"/>
        <v>120.45610349402922</v>
      </c>
      <c r="S174" s="375">
        <f t="shared" si="162"/>
        <v>12</v>
      </c>
      <c r="T174" s="530"/>
      <c r="U174" s="375">
        <v>19</v>
      </c>
      <c r="V174" s="170">
        <v>2286.7915690866516</v>
      </c>
      <c r="W174" s="377">
        <f t="shared" si="163"/>
        <v>120.35745100456062</v>
      </c>
      <c r="X174" s="375">
        <f t="shared" si="164"/>
        <v>12</v>
      </c>
      <c r="Y174" s="530"/>
      <c r="Z174" s="375">
        <v>19</v>
      </c>
      <c r="AA174" s="170">
        <v>2293.4126984126988</v>
      </c>
      <c r="AB174" s="377">
        <f t="shared" si="165"/>
        <v>120.7059314954052</v>
      </c>
      <c r="AC174" s="375">
        <f t="shared" si="166"/>
        <v>13</v>
      </c>
      <c r="AD174" s="530"/>
      <c r="AE174" s="375">
        <v>19</v>
      </c>
      <c r="AF174" s="170">
        <v>2274.1071428571431</v>
      </c>
      <c r="AG174" s="377">
        <f t="shared" si="167"/>
        <v>119.68984962406016</v>
      </c>
      <c r="AH174" s="375">
        <f t="shared" si="168"/>
        <v>15</v>
      </c>
      <c r="AI174" s="530"/>
      <c r="AJ174" s="375">
        <v>19</v>
      </c>
      <c r="AK174" s="170">
        <v>2288.2568807339444</v>
      </c>
      <c r="AL174" s="377">
        <f t="shared" si="169"/>
        <v>120.4345726702076</v>
      </c>
      <c r="AM174" s="375">
        <f t="shared" si="170"/>
        <v>12</v>
      </c>
      <c r="AN174" s="530"/>
      <c r="AO174" s="375">
        <v>19</v>
      </c>
      <c r="AP174" s="170">
        <v>2294.1686182669791</v>
      </c>
      <c r="AQ174" s="377">
        <f t="shared" si="171"/>
        <v>120.74571675089364</v>
      </c>
      <c r="AR174" s="375">
        <f t="shared" si="172"/>
        <v>13</v>
      </c>
      <c r="AS174" s="530"/>
      <c r="AT174" s="375">
        <v>19</v>
      </c>
      <c r="AU174" s="170">
        <v>2284.3325526932094</v>
      </c>
      <c r="AV174" s="377">
        <f t="shared" si="173"/>
        <v>120.22802908911629</v>
      </c>
      <c r="AW174" s="375">
        <f t="shared" si="174"/>
        <v>13</v>
      </c>
      <c r="AX174" s="530"/>
    </row>
    <row r="175" spans="2:50" hidden="1" x14ac:dyDescent="0.2">
      <c r="B175" s="506"/>
      <c r="C175" s="375">
        <v>16</v>
      </c>
      <c r="D175" s="375" t="s">
        <v>696</v>
      </c>
      <c r="E175" s="375">
        <v>17</v>
      </c>
      <c r="F175" s="375">
        <v>2400</v>
      </c>
      <c r="G175" s="377">
        <f t="shared" si="159"/>
        <v>141.1764705882353</v>
      </c>
      <c r="H175" s="506"/>
      <c r="I175" s="172">
        <f t="shared" si="156"/>
        <v>17</v>
      </c>
      <c r="J175" s="172">
        <f t="shared" si="157"/>
        <v>2279.0599630712104</v>
      </c>
      <c r="K175" s="374">
        <f t="shared" si="158"/>
        <v>134.06235076889473</v>
      </c>
      <c r="L175" s="508"/>
      <c r="M175" s="172">
        <f t="shared" si="160"/>
        <v>6</v>
      </c>
      <c r="N175" s="532"/>
      <c r="O175" s="532"/>
      <c r="P175" s="375">
        <v>17</v>
      </c>
      <c r="Q175" s="170">
        <v>2284.6599018733268</v>
      </c>
      <c r="R175" s="377">
        <f t="shared" si="161"/>
        <v>134.3917589337251</v>
      </c>
      <c r="S175" s="375">
        <f t="shared" si="162"/>
        <v>6</v>
      </c>
      <c r="T175" s="530"/>
      <c r="U175" s="375">
        <v>17</v>
      </c>
      <c r="V175" s="170">
        <v>2286.0772631174323</v>
      </c>
      <c r="W175" s="377">
        <f t="shared" si="163"/>
        <v>134.47513312455484</v>
      </c>
      <c r="X175" s="375">
        <f t="shared" si="164"/>
        <v>6</v>
      </c>
      <c r="Y175" s="530"/>
      <c r="Z175" s="375">
        <v>17</v>
      </c>
      <c r="AA175" s="170">
        <v>2280.4958677685945</v>
      </c>
      <c r="AB175" s="377">
        <f t="shared" si="165"/>
        <v>134.14681575109378</v>
      </c>
      <c r="AC175" s="375">
        <f t="shared" si="166"/>
        <v>6</v>
      </c>
      <c r="AD175" s="530"/>
      <c r="AE175" s="375">
        <v>17</v>
      </c>
      <c r="AF175" s="170">
        <v>2268.0821917808221</v>
      </c>
      <c r="AG175" s="377">
        <f t="shared" si="167"/>
        <v>133.41659951651894</v>
      </c>
      <c r="AH175" s="375">
        <f t="shared" si="168"/>
        <v>6</v>
      </c>
      <c r="AI175" s="530"/>
      <c r="AJ175" s="375">
        <v>17</v>
      </c>
      <c r="AK175" s="170">
        <v>2280.9625668449203</v>
      </c>
      <c r="AL175" s="377">
        <f t="shared" si="169"/>
        <v>134.17426863793648</v>
      </c>
      <c r="AM175" s="375">
        <f t="shared" si="170"/>
        <v>5</v>
      </c>
      <c r="AN175" s="530"/>
      <c r="AO175" s="375">
        <v>17</v>
      </c>
      <c r="AP175" s="170">
        <v>2280.4888888888881</v>
      </c>
      <c r="AQ175" s="377">
        <f t="shared" si="171"/>
        <v>134.14640522875811</v>
      </c>
      <c r="AR175" s="375">
        <f t="shared" si="172"/>
        <v>5</v>
      </c>
      <c r="AS175" s="530"/>
      <c r="AT175" s="375">
        <v>17</v>
      </c>
      <c r="AU175" s="170">
        <v>2272.6530612244892</v>
      </c>
      <c r="AV175" s="377">
        <f t="shared" si="173"/>
        <v>133.68547418967583</v>
      </c>
      <c r="AW175" s="375">
        <f t="shared" si="174"/>
        <v>6</v>
      </c>
      <c r="AX175" s="530"/>
    </row>
    <row r="176" spans="2:50" hidden="1" x14ac:dyDescent="0.2">
      <c r="B176" s="506"/>
      <c r="C176" s="375">
        <v>17</v>
      </c>
      <c r="D176" s="375" t="s">
        <v>697</v>
      </c>
      <c r="E176" s="375">
        <v>15</v>
      </c>
      <c r="F176" s="375">
        <v>2400</v>
      </c>
      <c r="G176" s="384">
        <f t="shared" si="159"/>
        <v>160</v>
      </c>
      <c r="H176" s="506"/>
      <c r="I176" s="172">
        <f t="shared" si="156"/>
        <v>15</v>
      </c>
      <c r="J176" s="172">
        <f t="shared" si="157"/>
        <v>2279.639312497075</v>
      </c>
      <c r="K176" s="374">
        <f t="shared" si="158"/>
        <v>151.97595416647167</v>
      </c>
      <c r="L176" s="509"/>
      <c r="M176" s="172">
        <f t="shared" si="160"/>
        <v>3</v>
      </c>
      <c r="N176" s="515"/>
      <c r="O176" s="515"/>
      <c r="P176" s="375">
        <v>15</v>
      </c>
      <c r="Q176" s="170">
        <v>2280.3110047846885</v>
      </c>
      <c r="R176" s="377">
        <f t="shared" si="161"/>
        <v>152.02073365231257</v>
      </c>
      <c r="S176" s="375">
        <f t="shared" si="162"/>
        <v>3</v>
      </c>
      <c r="T176" s="531"/>
      <c r="U176" s="375">
        <v>15</v>
      </c>
      <c r="V176" s="170">
        <v>2273.303670745272</v>
      </c>
      <c r="W176" s="377">
        <f t="shared" si="163"/>
        <v>151.5535780496848</v>
      </c>
      <c r="X176" s="375">
        <f t="shared" si="164"/>
        <v>3</v>
      </c>
      <c r="Y176" s="531"/>
      <c r="Z176" s="375">
        <v>15</v>
      </c>
      <c r="AA176" s="170">
        <v>2276.0622914349269</v>
      </c>
      <c r="AB176" s="377">
        <f t="shared" si="165"/>
        <v>151.73748609566181</v>
      </c>
      <c r="AC176" s="375">
        <f t="shared" si="166"/>
        <v>3</v>
      </c>
      <c r="AD176" s="531"/>
      <c r="AE176" s="375">
        <v>15</v>
      </c>
      <c r="AF176" s="170">
        <v>2288.5911556797628</v>
      </c>
      <c r="AG176" s="377">
        <f t="shared" si="167"/>
        <v>152.57274371198417</v>
      </c>
      <c r="AH176" s="375">
        <f t="shared" si="168"/>
        <v>2</v>
      </c>
      <c r="AI176" s="531"/>
      <c r="AJ176" s="375">
        <v>15</v>
      </c>
      <c r="AK176" s="170">
        <v>2272.88189816049</v>
      </c>
      <c r="AL176" s="377">
        <f t="shared" si="169"/>
        <v>151.52545987736599</v>
      </c>
      <c r="AM176" s="375">
        <f t="shared" si="170"/>
        <v>3</v>
      </c>
      <c r="AN176" s="531"/>
      <c r="AO176" s="375">
        <v>15</v>
      </c>
      <c r="AP176" s="170">
        <v>2274.173596673596</v>
      </c>
      <c r="AQ176" s="377">
        <f t="shared" si="171"/>
        <v>151.61157311157305</v>
      </c>
      <c r="AR176" s="375">
        <f t="shared" si="172"/>
        <v>3</v>
      </c>
      <c r="AS176" s="531"/>
      <c r="AT176" s="375">
        <v>15</v>
      </c>
      <c r="AU176" s="170">
        <v>2292.1515700007876</v>
      </c>
      <c r="AV176" s="377">
        <f t="shared" si="173"/>
        <v>152.81010466671918</v>
      </c>
      <c r="AW176" s="375">
        <f t="shared" si="174"/>
        <v>1</v>
      </c>
      <c r="AX176" s="531"/>
    </row>
    <row r="177" spans="2:50" ht="15.75" hidden="1" x14ac:dyDescent="0.2">
      <c r="B177" s="510" t="s">
        <v>169</v>
      </c>
      <c r="C177" s="511"/>
      <c r="D177" s="511"/>
      <c r="E177" s="511"/>
      <c r="F177" s="511"/>
      <c r="G177" s="511"/>
      <c r="H177" s="512"/>
      <c r="I177" s="207"/>
      <c r="J177" s="207"/>
      <c r="K177" s="207"/>
      <c r="L177" s="207"/>
      <c r="M177" s="207"/>
      <c r="N177" s="501" t="s">
        <v>161</v>
      </c>
      <c r="O177" s="514" t="s">
        <v>106</v>
      </c>
      <c r="P177" s="516">
        <f>AT155+1</f>
        <v>45923</v>
      </c>
      <c r="Q177" s="506"/>
      <c r="R177" s="506"/>
      <c r="S177" s="506"/>
      <c r="T177" s="506"/>
      <c r="U177" s="516">
        <f>P177+1</f>
        <v>45924</v>
      </c>
      <c r="V177" s="506"/>
      <c r="W177" s="506"/>
      <c r="X177" s="506"/>
      <c r="Y177" s="506"/>
      <c r="Z177" s="516">
        <f>U177+1</f>
        <v>45925</v>
      </c>
      <c r="AA177" s="506"/>
      <c r="AB177" s="506"/>
      <c r="AC177" s="506"/>
      <c r="AD177" s="506"/>
      <c r="AE177" s="516">
        <f>Z177+1</f>
        <v>45926</v>
      </c>
      <c r="AF177" s="506"/>
      <c r="AG177" s="506"/>
      <c r="AH177" s="506"/>
      <c r="AI177" s="506"/>
      <c r="AJ177" s="516">
        <f>AE177+1</f>
        <v>45927</v>
      </c>
      <c r="AK177" s="506"/>
      <c r="AL177" s="506"/>
      <c r="AM177" s="506"/>
      <c r="AN177" s="506"/>
      <c r="AO177" s="516">
        <f>AJ177+1</f>
        <v>45928</v>
      </c>
      <c r="AP177" s="506"/>
      <c r="AQ177" s="506"/>
      <c r="AR177" s="506"/>
      <c r="AS177" s="506"/>
      <c r="AT177" s="516">
        <f>AO177+1</f>
        <v>45929</v>
      </c>
      <c r="AU177" s="506"/>
      <c r="AV177" s="506"/>
      <c r="AW177" s="506"/>
      <c r="AX177" s="506"/>
    </row>
    <row r="178" spans="2:50" ht="15.75" hidden="1" x14ac:dyDescent="0.2">
      <c r="B178" s="513"/>
      <c r="C178" s="513"/>
      <c r="D178" s="513"/>
      <c r="E178" s="513"/>
      <c r="F178" s="513"/>
      <c r="G178" s="513"/>
      <c r="H178" s="513"/>
      <c r="I178" s="207"/>
      <c r="J178" s="207"/>
      <c r="K178" s="207"/>
      <c r="L178" s="207"/>
      <c r="M178" s="207"/>
      <c r="N178" s="501"/>
      <c r="O178" s="515"/>
      <c r="P178" s="516" t="s">
        <v>120</v>
      </c>
      <c r="Q178" s="506"/>
      <c r="R178" s="506"/>
      <c r="S178" s="506"/>
      <c r="T178" s="506"/>
      <c r="U178" s="516" t="s">
        <v>114</v>
      </c>
      <c r="V178" s="506"/>
      <c r="W178" s="506"/>
      <c r="X178" s="506"/>
      <c r="Y178" s="506"/>
      <c r="Z178" s="516" t="s">
        <v>115</v>
      </c>
      <c r="AA178" s="506"/>
      <c r="AB178" s="506"/>
      <c r="AC178" s="506"/>
      <c r="AD178" s="506"/>
      <c r="AE178" s="516" t="s">
        <v>116</v>
      </c>
      <c r="AF178" s="506"/>
      <c r="AG178" s="506"/>
      <c r="AH178" s="506"/>
      <c r="AI178" s="506"/>
      <c r="AJ178" s="516" t="s">
        <v>117</v>
      </c>
      <c r="AK178" s="506"/>
      <c r="AL178" s="506"/>
      <c r="AM178" s="506"/>
      <c r="AN178" s="506"/>
      <c r="AO178" s="516" t="s">
        <v>118</v>
      </c>
      <c r="AP178" s="506"/>
      <c r="AQ178" s="506"/>
      <c r="AR178" s="506"/>
      <c r="AS178" s="506"/>
      <c r="AT178" s="516" t="s">
        <v>119</v>
      </c>
      <c r="AU178" s="506"/>
      <c r="AV178" s="506"/>
      <c r="AW178" s="506"/>
      <c r="AX178" s="506"/>
    </row>
    <row r="179" spans="2:50" hidden="1" x14ac:dyDescent="0.2">
      <c r="B179" s="501" t="s">
        <v>157</v>
      </c>
      <c r="C179" s="501" t="s">
        <v>149</v>
      </c>
      <c r="D179" s="501"/>
      <c r="E179" s="501" t="s">
        <v>151</v>
      </c>
      <c r="F179" s="501"/>
      <c r="G179" s="501"/>
      <c r="H179" s="502" t="s">
        <v>158</v>
      </c>
      <c r="I179" s="505" t="s">
        <v>227</v>
      </c>
      <c r="J179" s="505"/>
      <c r="K179" s="505"/>
      <c r="L179" s="505" t="s">
        <v>158</v>
      </c>
      <c r="M179" s="505" t="s">
        <v>170</v>
      </c>
      <c r="N179" s="514"/>
      <c r="O179" s="514" t="s">
        <v>160</v>
      </c>
      <c r="P179" s="497" t="s">
        <v>154</v>
      </c>
      <c r="Q179" s="498"/>
      <c r="R179" s="498"/>
      <c r="S179" s="499"/>
      <c r="T179" s="501" t="s">
        <v>158</v>
      </c>
      <c r="U179" s="497" t="s">
        <v>154</v>
      </c>
      <c r="V179" s="498"/>
      <c r="W179" s="498"/>
      <c r="X179" s="499"/>
      <c r="Y179" s="501" t="s">
        <v>158</v>
      </c>
      <c r="Z179" s="497" t="s">
        <v>154</v>
      </c>
      <c r="AA179" s="498"/>
      <c r="AB179" s="498"/>
      <c r="AC179" s="499"/>
      <c r="AD179" s="501" t="s">
        <v>158</v>
      </c>
      <c r="AE179" s="497" t="s">
        <v>154</v>
      </c>
      <c r="AF179" s="498"/>
      <c r="AG179" s="498"/>
      <c r="AH179" s="499"/>
      <c r="AI179" s="501" t="s">
        <v>158</v>
      </c>
      <c r="AJ179" s="497" t="s">
        <v>154</v>
      </c>
      <c r="AK179" s="498"/>
      <c r="AL179" s="498"/>
      <c r="AM179" s="499"/>
      <c r="AN179" s="501" t="s">
        <v>158</v>
      </c>
      <c r="AO179" s="497" t="s">
        <v>154</v>
      </c>
      <c r="AP179" s="498"/>
      <c r="AQ179" s="498"/>
      <c r="AR179" s="499"/>
      <c r="AS179" s="501" t="s">
        <v>158</v>
      </c>
      <c r="AT179" s="497" t="s">
        <v>154</v>
      </c>
      <c r="AU179" s="498"/>
      <c r="AV179" s="498"/>
      <c r="AW179" s="499"/>
      <c r="AX179" s="501" t="s">
        <v>158</v>
      </c>
    </row>
    <row r="180" spans="2:50" hidden="1" x14ac:dyDescent="0.2">
      <c r="B180" s="501"/>
      <c r="C180" s="501"/>
      <c r="D180" s="501"/>
      <c r="E180" s="501" t="s">
        <v>150</v>
      </c>
      <c r="F180" s="501"/>
      <c r="G180" s="501"/>
      <c r="H180" s="503"/>
      <c r="I180" s="505" t="s">
        <v>150</v>
      </c>
      <c r="J180" s="505"/>
      <c r="K180" s="505"/>
      <c r="L180" s="505"/>
      <c r="M180" s="505"/>
      <c r="N180" s="532"/>
      <c r="O180" s="532"/>
      <c r="P180" s="497" t="s">
        <v>155</v>
      </c>
      <c r="Q180" s="498"/>
      <c r="R180" s="498"/>
      <c r="S180" s="499"/>
      <c r="T180" s="501"/>
      <c r="U180" s="497" t="s">
        <v>155</v>
      </c>
      <c r="V180" s="498"/>
      <c r="W180" s="498"/>
      <c r="X180" s="499"/>
      <c r="Y180" s="501"/>
      <c r="Z180" s="497" t="s">
        <v>155</v>
      </c>
      <c r="AA180" s="498"/>
      <c r="AB180" s="498"/>
      <c r="AC180" s="499"/>
      <c r="AD180" s="501"/>
      <c r="AE180" s="497" t="s">
        <v>155</v>
      </c>
      <c r="AF180" s="498"/>
      <c r="AG180" s="498"/>
      <c r="AH180" s="499"/>
      <c r="AI180" s="501"/>
      <c r="AJ180" s="497" t="s">
        <v>155</v>
      </c>
      <c r="AK180" s="498"/>
      <c r="AL180" s="498"/>
      <c r="AM180" s="499"/>
      <c r="AN180" s="501"/>
      <c r="AO180" s="497" t="s">
        <v>155</v>
      </c>
      <c r="AP180" s="498"/>
      <c r="AQ180" s="498"/>
      <c r="AR180" s="499"/>
      <c r="AS180" s="501"/>
      <c r="AT180" s="497" t="s">
        <v>155</v>
      </c>
      <c r="AU180" s="498"/>
      <c r="AV180" s="498"/>
      <c r="AW180" s="499"/>
      <c r="AX180" s="501"/>
    </row>
    <row r="181" spans="2:50" hidden="1" x14ac:dyDescent="0.2">
      <c r="B181" s="501"/>
      <c r="C181" s="501"/>
      <c r="D181" s="501"/>
      <c r="E181" s="376" t="s">
        <v>152</v>
      </c>
      <c r="F181" s="376" t="s">
        <v>153</v>
      </c>
      <c r="G181" s="376" t="s">
        <v>156</v>
      </c>
      <c r="H181" s="504"/>
      <c r="I181" s="373" t="s">
        <v>152</v>
      </c>
      <c r="J181" s="373" t="s">
        <v>153</v>
      </c>
      <c r="K181" s="373" t="s">
        <v>156</v>
      </c>
      <c r="L181" s="505"/>
      <c r="M181" s="505"/>
      <c r="N181" s="532"/>
      <c r="O181" s="532"/>
      <c r="P181" s="376" t="s">
        <v>152</v>
      </c>
      <c r="Q181" s="376" t="s">
        <v>153</v>
      </c>
      <c r="R181" s="376" t="s">
        <v>156</v>
      </c>
      <c r="S181" s="376" t="s">
        <v>170</v>
      </c>
      <c r="T181" s="501"/>
      <c r="U181" s="376" t="s">
        <v>152</v>
      </c>
      <c r="V181" s="376" t="s">
        <v>153</v>
      </c>
      <c r="W181" s="376" t="s">
        <v>156</v>
      </c>
      <c r="X181" s="376" t="s">
        <v>170</v>
      </c>
      <c r="Y181" s="501"/>
      <c r="Z181" s="376" t="s">
        <v>152</v>
      </c>
      <c r="AA181" s="376" t="s">
        <v>153</v>
      </c>
      <c r="AB181" s="376" t="s">
        <v>156</v>
      </c>
      <c r="AC181" s="376" t="s">
        <v>170</v>
      </c>
      <c r="AD181" s="501"/>
      <c r="AE181" s="376" t="s">
        <v>152</v>
      </c>
      <c r="AF181" s="376" t="s">
        <v>153</v>
      </c>
      <c r="AG181" s="376" t="s">
        <v>156</v>
      </c>
      <c r="AH181" s="376" t="s">
        <v>170</v>
      </c>
      <c r="AI181" s="501"/>
      <c r="AJ181" s="376" t="s">
        <v>152</v>
      </c>
      <c r="AK181" s="376" t="s">
        <v>153</v>
      </c>
      <c r="AL181" s="376" t="s">
        <v>156</v>
      </c>
      <c r="AM181" s="376" t="s">
        <v>170</v>
      </c>
      <c r="AN181" s="501"/>
      <c r="AO181" s="376" t="s">
        <v>152</v>
      </c>
      <c r="AP181" s="376" t="s">
        <v>153</v>
      </c>
      <c r="AQ181" s="376" t="s">
        <v>156</v>
      </c>
      <c r="AR181" s="376" t="s">
        <v>170</v>
      </c>
      <c r="AS181" s="501"/>
      <c r="AT181" s="376" t="s">
        <v>152</v>
      </c>
      <c r="AU181" s="376" t="s">
        <v>153</v>
      </c>
      <c r="AV181" s="376" t="s">
        <v>156</v>
      </c>
      <c r="AW181" s="376" t="s">
        <v>170</v>
      </c>
      <c r="AX181" s="501"/>
    </row>
    <row r="182" spans="2:50" hidden="1" x14ac:dyDescent="0.2">
      <c r="B182" s="506" t="s">
        <v>236</v>
      </c>
      <c r="C182" s="375">
        <v>1</v>
      </c>
      <c r="D182" s="375" t="s">
        <v>431</v>
      </c>
      <c r="E182" s="375">
        <v>20</v>
      </c>
      <c r="F182" s="375">
        <v>2400</v>
      </c>
      <c r="G182" s="377">
        <f>F182/E182</f>
        <v>120</v>
      </c>
      <c r="H182" s="506">
        <f>AVERAGE(G182:G199)</f>
        <v>138.65062984258032</v>
      </c>
      <c r="I182" s="172">
        <f t="shared" ref="I182:I199" si="175">IFERROR(AVERAGE(P182,U182,Z182,AE182,AJ182,AO182,AT182),"")</f>
        <v>20</v>
      </c>
      <c r="J182" s="172">
        <f t="shared" ref="J182:J199" si="176">IFERROR(AVERAGE(Q182,V182,AA182,AF182,AK182,AP182,AU182),"")</f>
        <v>2298.858871265395</v>
      </c>
      <c r="K182" s="374">
        <f t="shared" ref="K182:K199" si="177">IFERROR(AVERAGE(R182,W182,AB182,AG182,AL182,AQ182,AV182),"")</f>
        <v>114.94294356326975</v>
      </c>
      <c r="L182" s="507">
        <f>IFERROR(AVERAGE(K182:K199),"-")</f>
        <v>132.72532016673355</v>
      </c>
      <c r="M182" s="172">
        <f>IFERROR(RANK(K182, K$182:K$199),"")</f>
        <v>18</v>
      </c>
      <c r="N182" s="532"/>
      <c r="O182" s="532"/>
      <c r="P182" s="375">
        <v>20</v>
      </c>
      <c r="Q182" s="170">
        <v>2312.6492172211356</v>
      </c>
      <c r="R182" s="377">
        <f>IFERROR(Q182/P182,"")</f>
        <v>115.63246086105679</v>
      </c>
      <c r="S182" s="375">
        <f>IFERROR(RANK(R182, R$182:R$199),"")</f>
        <v>18</v>
      </c>
      <c r="T182" s="529">
        <f>AVERAGE(R182:R199)</f>
        <v>132.69553164778827</v>
      </c>
      <c r="U182" s="375">
        <v>20</v>
      </c>
      <c r="V182" s="170">
        <v>2291.0588235294135</v>
      </c>
      <c r="W182" s="377">
        <f>IFERROR(V182/U182,"")</f>
        <v>114.55294117647068</v>
      </c>
      <c r="X182" s="375">
        <f>IFERROR(RANK(W182, W$182:W$199),"")</f>
        <v>18</v>
      </c>
      <c r="Y182" s="529">
        <f>AVERAGE(W182:W199)</f>
        <v>132.81996236015388</v>
      </c>
      <c r="Z182" s="375">
        <v>20</v>
      </c>
      <c r="AA182" s="170">
        <v>2291.5871254162053</v>
      </c>
      <c r="AB182" s="377">
        <f>IFERROR(AA182/Z182,"")</f>
        <v>114.57935627081027</v>
      </c>
      <c r="AC182" s="375">
        <f>IFERROR(RANK(AB182, AB$182:AB$199),"")</f>
        <v>18</v>
      </c>
      <c r="AD182" s="529">
        <f>AVERAGE(AB182:AB199)</f>
        <v>132.6703013495183</v>
      </c>
      <c r="AE182" s="375">
        <v>20</v>
      </c>
      <c r="AF182" s="170">
        <v>2297.4418604651164</v>
      </c>
      <c r="AG182" s="377">
        <f>IFERROR(AF182/AE182,"")</f>
        <v>114.87209302325581</v>
      </c>
      <c r="AH182" s="375">
        <f>IFERROR(RANK(AG182, AG$182:AG$199),"")</f>
        <v>17</v>
      </c>
      <c r="AI182" s="529">
        <f>AVERAGE(AG182:AG199)</f>
        <v>132.7909501227671</v>
      </c>
      <c r="AJ182" s="375">
        <v>20</v>
      </c>
      <c r="AK182" s="170">
        <v>2290.3703703703704</v>
      </c>
      <c r="AL182" s="377">
        <f>IFERROR(AK182/AJ182,"")</f>
        <v>114.51851851851852</v>
      </c>
      <c r="AM182" s="375">
        <f>IFERROR(RANK(AL182, AL$182:AL$199),"")</f>
        <v>18</v>
      </c>
      <c r="AN182" s="529">
        <f>AVERAGE(AL182:AL199)</f>
        <v>132.89681993714123</v>
      </c>
      <c r="AO182" s="375">
        <v>20</v>
      </c>
      <c r="AP182" s="170">
        <v>2305.7142857142862</v>
      </c>
      <c r="AQ182" s="377">
        <f>IFERROR(AP182/AO182,"")</f>
        <v>115.28571428571431</v>
      </c>
      <c r="AR182" s="375">
        <f>IFERROR(RANK(AQ182, AQ$182:AQ$199),"")</f>
        <v>17</v>
      </c>
      <c r="AS182" s="529">
        <f>AVERAGE(AQ182:AQ199)</f>
        <v>132.64028521391296</v>
      </c>
      <c r="AT182" s="375">
        <v>20</v>
      </c>
      <c r="AU182" s="170">
        <v>2303.1904161412367</v>
      </c>
      <c r="AV182" s="377">
        <f>IFERROR(AU182/AT182,"")</f>
        <v>115.15952080706184</v>
      </c>
      <c r="AW182" s="375">
        <f>IFERROR(RANK(AV182, AV$182:AV$199),"")</f>
        <v>18</v>
      </c>
      <c r="AX182" s="529">
        <f>AVERAGE(AV182:AV199)</f>
        <v>132.5633905358531</v>
      </c>
    </row>
    <row r="183" spans="2:50" hidden="1" x14ac:dyDescent="0.2">
      <c r="B183" s="506"/>
      <c r="C183" s="388">
        <v>2</v>
      </c>
      <c r="D183" s="375" t="s">
        <v>432</v>
      </c>
      <c r="E183" s="375">
        <v>18</v>
      </c>
      <c r="F183" s="375">
        <v>2400</v>
      </c>
      <c r="G183" s="377">
        <f t="shared" ref="G183:G199" si="178">F183/E183</f>
        <v>133.33333333333334</v>
      </c>
      <c r="H183" s="506"/>
      <c r="I183" s="172">
        <f t="shared" si="175"/>
        <v>18</v>
      </c>
      <c r="J183" s="172">
        <f t="shared" si="176"/>
        <v>2294.692365952566</v>
      </c>
      <c r="K183" s="374">
        <f t="shared" si="177"/>
        <v>127.482909219587</v>
      </c>
      <c r="L183" s="508"/>
      <c r="M183" s="172">
        <f t="shared" ref="M183:M199" si="179">IFERROR(RANK(K183, K$182:K$199),"")</f>
        <v>9</v>
      </c>
      <c r="N183" s="532"/>
      <c r="O183" s="532"/>
      <c r="P183" s="375">
        <v>18</v>
      </c>
      <c r="Q183" s="170">
        <v>2282.8571428571408</v>
      </c>
      <c r="R183" s="377">
        <f t="shared" ref="R183:R199" si="180">IFERROR(Q183/P183,"")</f>
        <v>126.82539682539671</v>
      </c>
      <c r="S183" s="375">
        <f t="shared" ref="S183:S199" si="181">IFERROR(RANK(R183, R$182:R$199),"")</f>
        <v>11</v>
      </c>
      <c r="T183" s="530"/>
      <c r="U183" s="375">
        <v>18</v>
      </c>
      <c r="V183" s="170">
        <v>2295.7685352622052</v>
      </c>
      <c r="W183" s="377">
        <f t="shared" ref="W183:W199" si="182">IFERROR(V183/U183,"")</f>
        <v>127.54269640345585</v>
      </c>
      <c r="X183" s="375">
        <f t="shared" ref="X183:X199" si="183">IFERROR(RANK(W183, W$182:W$199),"")</f>
        <v>10</v>
      </c>
      <c r="Y183" s="530"/>
      <c r="Z183" s="375">
        <v>18</v>
      </c>
      <c r="AA183" s="170">
        <v>2297.5510204081634</v>
      </c>
      <c r="AB183" s="377">
        <f t="shared" ref="AB183:AB199" si="184">IFERROR(AA183/Z183,"")</f>
        <v>127.64172335600908</v>
      </c>
      <c r="AC183" s="375">
        <f t="shared" ref="AC183:AC199" si="185">IFERROR(RANK(AB183, AB$182:AB$199),"")</f>
        <v>8</v>
      </c>
      <c r="AD183" s="530"/>
      <c r="AE183" s="375">
        <v>18</v>
      </c>
      <c r="AF183" s="170">
        <v>2288.8888888888882</v>
      </c>
      <c r="AG183" s="377">
        <f t="shared" ref="AG183:AG199" si="186">IFERROR(AF183/AE183,"")</f>
        <v>127.16049382716045</v>
      </c>
      <c r="AH183" s="375">
        <f t="shared" ref="AH183:AH199" si="187">IFERROR(RANK(AG183, AG$182:AG$199),"")</f>
        <v>10</v>
      </c>
      <c r="AI183" s="530"/>
      <c r="AJ183" s="375">
        <v>18</v>
      </c>
      <c r="AK183" s="170">
        <v>2311.6216216216221</v>
      </c>
      <c r="AL183" s="377">
        <f t="shared" ref="AL183:AL199" si="188">IFERROR(AK183/AJ183,"")</f>
        <v>128.42342342342346</v>
      </c>
      <c r="AM183" s="375">
        <f t="shared" ref="AM183:AM199" si="189">IFERROR(RANK(AL183, AL$182:AL$199),"")</f>
        <v>8</v>
      </c>
      <c r="AN183" s="530"/>
      <c r="AO183" s="375">
        <v>18</v>
      </c>
      <c r="AP183" s="170">
        <v>2287.0588235294113</v>
      </c>
      <c r="AQ183" s="377">
        <f t="shared" ref="AQ183:AQ199" si="190">IFERROR(AP183/AO183,"")</f>
        <v>127.05882352941174</v>
      </c>
      <c r="AR183" s="375">
        <f t="shared" ref="AR183:AR199" si="191">IFERROR(RANK(AQ183, AQ$182:AQ$199),"")</f>
        <v>12</v>
      </c>
      <c r="AS183" s="530"/>
      <c r="AT183" s="375">
        <v>18</v>
      </c>
      <c r="AU183" s="170">
        <v>2299.1005291005299</v>
      </c>
      <c r="AV183" s="377">
        <f t="shared" ref="AV183:AV199" si="192">IFERROR(AU183/AT183,"")</f>
        <v>127.72780717225166</v>
      </c>
      <c r="AW183" s="375">
        <f t="shared" ref="AW183:AW199" si="193">IFERROR(RANK(AV183, AV$182:AV$199),"")</f>
        <v>9</v>
      </c>
      <c r="AX183" s="530"/>
    </row>
    <row r="184" spans="2:50" hidden="1" x14ac:dyDescent="0.2">
      <c r="B184" s="506"/>
      <c r="C184" s="388">
        <v>3</v>
      </c>
      <c r="D184" s="375" t="s">
        <v>433</v>
      </c>
      <c r="E184" s="375">
        <v>18</v>
      </c>
      <c r="F184" s="375">
        <v>2400</v>
      </c>
      <c r="G184" s="377">
        <f t="shared" si="178"/>
        <v>133.33333333333334</v>
      </c>
      <c r="H184" s="506"/>
      <c r="I184" s="172">
        <f t="shared" si="175"/>
        <v>18</v>
      </c>
      <c r="J184" s="172">
        <f t="shared" si="176"/>
        <v>2290.0810299940504</v>
      </c>
      <c r="K184" s="374">
        <f t="shared" si="177"/>
        <v>127.22672388855834</v>
      </c>
      <c r="L184" s="508"/>
      <c r="M184" s="172">
        <f t="shared" si="179"/>
        <v>11</v>
      </c>
      <c r="N184" s="532"/>
      <c r="O184" s="532"/>
      <c r="P184" s="375">
        <v>18</v>
      </c>
      <c r="Q184" s="170">
        <v>2288.583379810374</v>
      </c>
      <c r="R184" s="377">
        <f t="shared" si="180"/>
        <v>127.14352110057634</v>
      </c>
      <c r="S184" s="375">
        <f t="shared" si="181"/>
        <v>9</v>
      </c>
      <c r="T184" s="530"/>
      <c r="U184" s="375">
        <v>18</v>
      </c>
      <c r="V184" s="170">
        <v>2293.6904761904757</v>
      </c>
      <c r="W184" s="377">
        <f t="shared" si="182"/>
        <v>127.42724867724866</v>
      </c>
      <c r="X184" s="375">
        <f t="shared" si="183"/>
        <v>11</v>
      </c>
      <c r="Y184" s="530"/>
      <c r="Z184" s="375">
        <v>18</v>
      </c>
      <c r="AA184" s="170">
        <v>2294.1190476190477</v>
      </c>
      <c r="AB184" s="377">
        <f t="shared" si="184"/>
        <v>127.4510582010582</v>
      </c>
      <c r="AC184" s="375">
        <f t="shared" si="185"/>
        <v>9</v>
      </c>
      <c r="AD184" s="530"/>
      <c r="AE184" s="375">
        <v>18</v>
      </c>
      <c r="AF184" s="170">
        <v>2284.9122807017548</v>
      </c>
      <c r="AG184" s="377">
        <f t="shared" si="186"/>
        <v>126.93957115009749</v>
      </c>
      <c r="AH184" s="375">
        <f t="shared" si="187"/>
        <v>12</v>
      </c>
      <c r="AI184" s="530"/>
      <c r="AJ184" s="375">
        <v>18</v>
      </c>
      <c r="AK184" s="170">
        <v>2288.1632653061224</v>
      </c>
      <c r="AL184" s="377">
        <f t="shared" si="188"/>
        <v>127.12018140589569</v>
      </c>
      <c r="AM184" s="375">
        <f t="shared" si="189"/>
        <v>12</v>
      </c>
      <c r="AN184" s="530"/>
      <c r="AO184" s="375">
        <v>18</v>
      </c>
      <c r="AP184" s="170">
        <v>2290.6545454545449</v>
      </c>
      <c r="AQ184" s="377">
        <f t="shared" si="190"/>
        <v>127.25858585858583</v>
      </c>
      <c r="AR184" s="375">
        <f t="shared" si="191"/>
        <v>11</v>
      </c>
      <c r="AS184" s="530"/>
      <c r="AT184" s="375">
        <v>18</v>
      </c>
      <c r="AU184" s="170">
        <v>2290.4442148760327</v>
      </c>
      <c r="AV184" s="377">
        <f t="shared" si="192"/>
        <v>127.24690082644626</v>
      </c>
      <c r="AW184" s="375">
        <f t="shared" si="193"/>
        <v>11</v>
      </c>
      <c r="AX184" s="530"/>
    </row>
    <row r="185" spans="2:50" hidden="1" x14ac:dyDescent="0.2">
      <c r="B185" s="506"/>
      <c r="C185" s="388">
        <v>4</v>
      </c>
      <c r="D185" s="375" t="s">
        <v>434</v>
      </c>
      <c r="E185" s="375">
        <v>18</v>
      </c>
      <c r="F185" s="375">
        <v>2400</v>
      </c>
      <c r="G185" s="377">
        <f t="shared" si="178"/>
        <v>133.33333333333334</v>
      </c>
      <c r="H185" s="506"/>
      <c r="I185" s="172">
        <f t="shared" si="175"/>
        <v>18</v>
      </c>
      <c r="J185" s="172">
        <f t="shared" si="176"/>
        <v>2296.4725966763722</v>
      </c>
      <c r="K185" s="374">
        <f t="shared" si="177"/>
        <v>127.58181092646512</v>
      </c>
      <c r="L185" s="508"/>
      <c r="M185" s="172">
        <f t="shared" si="179"/>
        <v>8</v>
      </c>
      <c r="N185" s="532"/>
      <c r="O185" s="532"/>
      <c r="P185" s="375">
        <v>18</v>
      </c>
      <c r="Q185" s="170">
        <v>2288.5714285714294</v>
      </c>
      <c r="R185" s="377">
        <f t="shared" si="180"/>
        <v>127.14285714285718</v>
      </c>
      <c r="S185" s="375">
        <f t="shared" si="181"/>
        <v>10</v>
      </c>
      <c r="T185" s="530"/>
      <c r="U185" s="375">
        <v>18</v>
      </c>
      <c r="V185" s="170">
        <v>2307.391304347826</v>
      </c>
      <c r="W185" s="377">
        <f t="shared" si="182"/>
        <v>128.18840579710144</v>
      </c>
      <c r="X185" s="375">
        <f t="shared" si="183"/>
        <v>8</v>
      </c>
      <c r="Y185" s="530"/>
      <c r="Z185" s="375">
        <v>18</v>
      </c>
      <c r="AA185" s="170">
        <v>2284.1860465116274</v>
      </c>
      <c r="AB185" s="377">
        <f t="shared" si="184"/>
        <v>126.89922480620152</v>
      </c>
      <c r="AC185" s="375">
        <f t="shared" si="185"/>
        <v>12</v>
      </c>
      <c r="AD185" s="530"/>
      <c r="AE185" s="375">
        <v>18</v>
      </c>
      <c r="AF185" s="170">
        <v>2299.9999999999991</v>
      </c>
      <c r="AG185" s="377">
        <f t="shared" si="186"/>
        <v>127.77777777777773</v>
      </c>
      <c r="AH185" s="375">
        <f t="shared" si="187"/>
        <v>8</v>
      </c>
      <c r="AI185" s="530"/>
      <c r="AJ185" s="375">
        <v>18</v>
      </c>
      <c r="AK185" s="170">
        <v>2307.9999999999986</v>
      </c>
      <c r="AL185" s="377">
        <f t="shared" si="188"/>
        <v>128.22222222222214</v>
      </c>
      <c r="AM185" s="375">
        <f t="shared" si="189"/>
        <v>9</v>
      </c>
      <c r="AN185" s="530"/>
      <c r="AO185" s="375">
        <v>18</v>
      </c>
      <c r="AP185" s="170">
        <v>2291.0769230769224</v>
      </c>
      <c r="AQ185" s="377">
        <f t="shared" si="190"/>
        <v>127.28205128205124</v>
      </c>
      <c r="AR185" s="375">
        <f t="shared" si="191"/>
        <v>10</v>
      </c>
      <c r="AS185" s="530"/>
      <c r="AT185" s="375">
        <v>18</v>
      </c>
      <c r="AU185" s="170">
        <v>2296.0824742268051</v>
      </c>
      <c r="AV185" s="377">
        <f t="shared" si="192"/>
        <v>127.56013745704473</v>
      </c>
      <c r="AW185" s="375">
        <f t="shared" si="193"/>
        <v>10</v>
      </c>
      <c r="AX185" s="530"/>
    </row>
    <row r="186" spans="2:50" hidden="1" x14ac:dyDescent="0.2">
      <c r="B186" s="506"/>
      <c r="C186" s="388">
        <v>5</v>
      </c>
      <c r="D186" s="375" t="s">
        <v>435</v>
      </c>
      <c r="E186" s="375">
        <v>16</v>
      </c>
      <c r="F186" s="375">
        <v>2400</v>
      </c>
      <c r="G186" s="377">
        <f t="shared" si="178"/>
        <v>150</v>
      </c>
      <c r="H186" s="506"/>
      <c r="I186" s="172">
        <f t="shared" si="175"/>
        <v>16</v>
      </c>
      <c r="J186" s="172">
        <f t="shared" si="176"/>
        <v>2306.548932383836</v>
      </c>
      <c r="K186" s="374">
        <f t="shared" si="177"/>
        <v>144.15930827398975</v>
      </c>
      <c r="L186" s="508"/>
      <c r="M186" s="172">
        <f t="shared" si="179"/>
        <v>5</v>
      </c>
      <c r="N186" s="532"/>
      <c r="O186" s="532"/>
      <c r="P186" s="375">
        <v>16</v>
      </c>
      <c r="Q186" s="170">
        <v>2311.3445378151287</v>
      </c>
      <c r="R186" s="377">
        <f t="shared" si="180"/>
        <v>144.45903361344554</v>
      </c>
      <c r="S186" s="375">
        <f t="shared" si="181"/>
        <v>5</v>
      </c>
      <c r="T186" s="530"/>
      <c r="U186" s="375">
        <v>16</v>
      </c>
      <c r="V186" s="170">
        <v>2320.7547169811332</v>
      </c>
      <c r="W186" s="377">
        <f t="shared" si="182"/>
        <v>145.04716981132083</v>
      </c>
      <c r="X186" s="375">
        <f t="shared" si="183"/>
        <v>5</v>
      </c>
      <c r="Y186" s="530"/>
      <c r="Z186" s="375">
        <v>16</v>
      </c>
      <c r="AA186" s="170">
        <v>2308.2352941176478</v>
      </c>
      <c r="AB186" s="377">
        <f t="shared" si="184"/>
        <v>144.26470588235298</v>
      </c>
      <c r="AC186" s="375">
        <f t="shared" si="185"/>
        <v>5</v>
      </c>
      <c r="AD186" s="530"/>
      <c r="AE186" s="375">
        <v>16</v>
      </c>
      <c r="AF186" s="170">
        <v>2318.9189189189169</v>
      </c>
      <c r="AG186" s="377">
        <f t="shared" si="186"/>
        <v>144.93243243243231</v>
      </c>
      <c r="AH186" s="375">
        <f t="shared" si="187"/>
        <v>5</v>
      </c>
      <c r="AI186" s="530"/>
      <c r="AJ186" s="375">
        <v>16</v>
      </c>
      <c r="AK186" s="170">
        <v>2317.7142857142835</v>
      </c>
      <c r="AL186" s="377">
        <f t="shared" si="188"/>
        <v>144.85714285714272</v>
      </c>
      <c r="AM186" s="375">
        <f t="shared" si="189"/>
        <v>5</v>
      </c>
      <c r="AN186" s="530"/>
      <c r="AO186" s="375">
        <v>16</v>
      </c>
      <c r="AP186" s="170">
        <v>2284.7368421052615</v>
      </c>
      <c r="AQ186" s="377">
        <f t="shared" si="190"/>
        <v>142.79605263157885</v>
      </c>
      <c r="AR186" s="375">
        <f t="shared" si="191"/>
        <v>5</v>
      </c>
      <c r="AS186" s="530"/>
      <c r="AT186" s="375">
        <v>16</v>
      </c>
      <c r="AU186" s="170">
        <v>2284.1379310344814</v>
      </c>
      <c r="AV186" s="377">
        <f t="shared" si="192"/>
        <v>142.75862068965509</v>
      </c>
      <c r="AW186" s="375">
        <f t="shared" si="193"/>
        <v>5</v>
      </c>
      <c r="AX186" s="530"/>
    </row>
    <row r="187" spans="2:50" hidden="1" x14ac:dyDescent="0.2">
      <c r="B187" s="506"/>
      <c r="C187" s="388">
        <v>6</v>
      </c>
      <c r="D187" s="375" t="s">
        <v>436</v>
      </c>
      <c r="E187" s="375">
        <v>18</v>
      </c>
      <c r="F187" s="375">
        <v>2400</v>
      </c>
      <c r="G187" s="377">
        <f t="shared" si="178"/>
        <v>133.33333333333334</v>
      </c>
      <c r="H187" s="506"/>
      <c r="I187" s="172">
        <f t="shared" si="175"/>
        <v>18</v>
      </c>
      <c r="J187" s="172">
        <f t="shared" si="176"/>
        <v>2293.8195926131643</v>
      </c>
      <c r="K187" s="374">
        <f t="shared" si="177"/>
        <v>127.43442181184245</v>
      </c>
      <c r="L187" s="508"/>
      <c r="M187" s="172">
        <f t="shared" si="179"/>
        <v>10</v>
      </c>
      <c r="N187" s="532"/>
      <c r="O187" s="532"/>
      <c r="P187" s="375">
        <v>18</v>
      </c>
      <c r="Q187" s="170">
        <v>2293.1008122312469</v>
      </c>
      <c r="R187" s="377">
        <f t="shared" si="180"/>
        <v>127.39448956840261</v>
      </c>
      <c r="S187" s="375">
        <f t="shared" si="181"/>
        <v>8</v>
      </c>
      <c r="T187" s="530"/>
      <c r="U187" s="375">
        <v>18</v>
      </c>
      <c r="V187" s="170">
        <v>2302.0646020646018</v>
      </c>
      <c r="W187" s="377">
        <f t="shared" si="182"/>
        <v>127.89247789247787</v>
      </c>
      <c r="X187" s="375">
        <f t="shared" si="183"/>
        <v>9</v>
      </c>
      <c r="Y187" s="530"/>
      <c r="Z187" s="375">
        <v>18</v>
      </c>
      <c r="AA187" s="170">
        <v>2285.0649350649342</v>
      </c>
      <c r="AB187" s="377">
        <f t="shared" si="184"/>
        <v>126.9480519480519</v>
      </c>
      <c r="AC187" s="375">
        <f t="shared" si="185"/>
        <v>11</v>
      </c>
      <c r="AD187" s="530"/>
      <c r="AE187" s="375">
        <v>18</v>
      </c>
      <c r="AF187" s="170">
        <v>2285.4098360655739</v>
      </c>
      <c r="AG187" s="377">
        <f t="shared" si="186"/>
        <v>126.9672131147541</v>
      </c>
      <c r="AH187" s="375">
        <f t="shared" si="187"/>
        <v>11</v>
      </c>
      <c r="AI187" s="530"/>
      <c r="AJ187" s="375">
        <v>18</v>
      </c>
      <c r="AK187" s="170">
        <v>2298.1034482758619</v>
      </c>
      <c r="AL187" s="377">
        <f t="shared" si="188"/>
        <v>127.67241379310343</v>
      </c>
      <c r="AM187" s="375">
        <f t="shared" si="189"/>
        <v>10</v>
      </c>
      <c r="AN187" s="530"/>
      <c r="AO187" s="375">
        <v>18</v>
      </c>
      <c r="AP187" s="170">
        <v>2291.7391304347834</v>
      </c>
      <c r="AQ187" s="377">
        <f t="shared" si="190"/>
        <v>127.31884057971018</v>
      </c>
      <c r="AR187" s="375">
        <f t="shared" si="191"/>
        <v>9</v>
      </c>
      <c r="AS187" s="530"/>
      <c r="AT187" s="375">
        <v>18</v>
      </c>
      <c r="AU187" s="170">
        <v>2301.2543841551469</v>
      </c>
      <c r="AV187" s="377">
        <f t="shared" si="192"/>
        <v>127.84746578639705</v>
      </c>
      <c r="AW187" s="375">
        <f t="shared" si="193"/>
        <v>8</v>
      </c>
      <c r="AX187" s="530"/>
    </row>
    <row r="188" spans="2:50" hidden="1" x14ac:dyDescent="0.2">
      <c r="B188" s="506"/>
      <c r="C188" s="388">
        <v>7</v>
      </c>
      <c r="D188" s="375" t="s">
        <v>437</v>
      </c>
      <c r="E188" s="375">
        <v>20</v>
      </c>
      <c r="F188" s="375">
        <v>2400</v>
      </c>
      <c r="G188" s="377">
        <f t="shared" si="178"/>
        <v>120</v>
      </c>
      <c r="H188" s="506"/>
      <c r="I188" s="172">
        <f t="shared" si="175"/>
        <v>20</v>
      </c>
      <c r="J188" s="172">
        <f t="shared" si="176"/>
        <v>2309.6583505884541</v>
      </c>
      <c r="K188" s="374">
        <f t="shared" si="177"/>
        <v>115.48291752942269</v>
      </c>
      <c r="L188" s="508"/>
      <c r="M188" s="172">
        <f t="shared" si="179"/>
        <v>17</v>
      </c>
      <c r="N188" s="532"/>
      <c r="O188" s="532"/>
      <c r="P188" s="375">
        <v>20</v>
      </c>
      <c r="Q188" s="170">
        <v>2323.8461538461506</v>
      </c>
      <c r="R188" s="377">
        <f t="shared" si="180"/>
        <v>116.19230769230754</v>
      </c>
      <c r="S188" s="375">
        <f t="shared" si="181"/>
        <v>17</v>
      </c>
      <c r="T188" s="530"/>
      <c r="U188" s="375">
        <v>20</v>
      </c>
      <c r="V188" s="170">
        <v>2307.1874999999995</v>
      </c>
      <c r="W188" s="377">
        <f t="shared" si="182"/>
        <v>115.35937499999997</v>
      </c>
      <c r="X188" s="375">
        <f t="shared" si="183"/>
        <v>17</v>
      </c>
      <c r="Y188" s="530"/>
      <c r="Z188" s="375">
        <v>20</v>
      </c>
      <c r="AA188" s="170">
        <v>2319.6610169491514</v>
      </c>
      <c r="AB188" s="377">
        <f t="shared" si="184"/>
        <v>115.98305084745758</v>
      </c>
      <c r="AC188" s="375">
        <f t="shared" si="185"/>
        <v>17</v>
      </c>
      <c r="AD188" s="530"/>
      <c r="AE188" s="375">
        <v>20</v>
      </c>
      <c r="AF188" s="170">
        <v>2289.7674418604647</v>
      </c>
      <c r="AG188" s="377">
        <f t="shared" si="186"/>
        <v>114.48837209302323</v>
      </c>
      <c r="AH188" s="375">
        <f t="shared" si="187"/>
        <v>18</v>
      </c>
      <c r="AI188" s="530"/>
      <c r="AJ188" s="375">
        <v>20</v>
      </c>
      <c r="AK188" s="170">
        <v>2334.146341463414</v>
      </c>
      <c r="AL188" s="377">
        <f t="shared" si="188"/>
        <v>116.7073170731707</v>
      </c>
      <c r="AM188" s="375">
        <f t="shared" si="189"/>
        <v>17</v>
      </c>
      <c r="AN188" s="530"/>
      <c r="AO188" s="375">
        <v>20</v>
      </c>
      <c r="AP188" s="170">
        <v>2288</v>
      </c>
      <c r="AQ188" s="377">
        <f t="shared" si="190"/>
        <v>114.4</v>
      </c>
      <c r="AR188" s="375">
        <f t="shared" si="191"/>
        <v>18</v>
      </c>
      <c r="AS188" s="530"/>
      <c r="AT188" s="375">
        <v>20</v>
      </c>
      <c r="AU188" s="170">
        <v>2304.9999999999982</v>
      </c>
      <c r="AV188" s="377">
        <f t="shared" si="192"/>
        <v>115.24999999999991</v>
      </c>
      <c r="AW188" s="375">
        <f t="shared" si="193"/>
        <v>17</v>
      </c>
      <c r="AX188" s="530"/>
    </row>
    <row r="189" spans="2:50" hidden="1" x14ac:dyDescent="0.2">
      <c r="B189" s="506"/>
      <c r="C189" s="388">
        <v>8</v>
      </c>
      <c r="D189" s="375" t="s">
        <v>439</v>
      </c>
      <c r="E189" s="375">
        <v>19</v>
      </c>
      <c r="F189" s="375">
        <v>2400</v>
      </c>
      <c r="G189" s="377">
        <f t="shared" si="178"/>
        <v>126.31578947368421</v>
      </c>
      <c r="H189" s="506"/>
      <c r="I189" s="172">
        <f t="shared" si="175"/>
        <v>19</v>
      </c>
      <c r="J189" s="172">
        <f t="shared" si="176"/>
        <v>2293.7341907943924</v>
      </c>
      <c r="K189" s="374">
        <f t="shared" si="177"/>
        <v>120.72285214707324</v>
      </c>
      <c r="L189" s="508"/>
      <c r="M189" s="172">
        <f t="shared" si="179"/>
        <v>16</v>
      </c>
      <c r="N189" s="532"/>
      <c r="O189" s="532"/>
      <c r="P189" s="375">
        <v>19</v>
      </c>
      <c r="Q189" s="170">
        <v>2287.7922077922076</v>
      </c>
      <c r="R189" s="377">
        <f t="shared" si="180"/>
        <v>120.41011619958988</v>
      </c>
      <c r="S189" s="375">
        <f t="shared" si="181"/>
        <v>15</v>
      </c>
      <c r="T189" s="530"/>
      <c r="U189" s="375">
        <v>19</v>
      </c>
      <c r="V189" s="170">
        <v>2286.616847826087</v>
      </c>
      <c r="W189" s="377">
        <f t="shared" si="182"/>
        <v>120.34825514874142</v>
      </c>
      <c r="X189" s="375">
        <f t="shared" si="183"/>
        <v>16</v>
      </c>
      <c r="Y189" s="530"/>
      <c r="Z189" s="375">
        <v>19</v>
      </c>
      <c r="AA189" s="170">
        <v>2307.9086538461552</v>
      </c>
      <c r="AB189" s="377">
        <f t="shared" si="184"/>
        <v>121.46887651821869</v>
      </c>
      <c r="AC189" s="375">
        <f t="shared" si="185"/>
        <v>13</v>
      </c>
      <c r="AD189" s="530"/>
      <c r="AE189" s="375">
        <v>19</v>
      </c>
      <c r="AF189" s="170">
        <v>2298.5840707964603</v>
      </c>
      <c r="AG189" s="377">
        <f t="shared" si="186"/>
        <v>120.97810898928738</v>
      </c>
      <c r="AH189" s="375">
        <f t="shared" si="187"/>
        <v>14</v>
      </c>
      <c r="AI189" s="530"/>
      <c r="AJ189" s="375">
        <v>19</v>
      </c>
      <c r="AK189" s="170">
        <v>2286.1111111111109</v>
      </c>
      <c r="AL189" s="377">
        <f t="shared" si="188"/>
        <v>120.32163742690057</v>
      </c>
      <c r="AM189" s="375">
        <f t="shared" si="189"/>
        <v>16</v>
      </c>
      <c r="AN189" s="530"/>
      <c r="AO189" s="375">
        <v>19</v>
      </c>
      <c r="AP189" s="170">
        <v>2291.5199999999995</v>
      </c>
      <c r="AQ189" s="377">
        <f t="shared" si="190"/>
        <v>120.60631578947365</v>
      </c>
      <c r="AR189" s="375">
        <f t="shared" si="191"/>
        <v>15</v>
      </c>
      <c r="AS189" s="530"/>
      <c r="AT189" s="375">
        <v>19</v>
      </c>
      <c r="AU189" s="170">
        <v>2297.6064441887224</v>
      </c>
      <c r="AV189" s="377">
        <f t="shared" si="192"/>
        <v>120.92665495730118</v>
      </c>
      <c r="AW189" s="375">
        <f t="shared" si="193"/>
        <v>15</v>
      </c>
      <c r="AX189" s="530"/>
    </row>
    <row r="190" spans="2:50" hidden="1" x14ac:dyDescent="0.2">
      <c r="B190" s="506"/>
      <c r="C190" s="388">
        <v>9</v>
      </c>
      <c r="D190" s="375" t="s">
        <v>440</v>
      </c>
      <c r="E190" s="375">
        <v>18</v>
      </c>
      <c r="F190" s="375">
        <v>2400</v>
      </c>
      <c r="G190" s="377">
        <f t="shared" si="178"/>
        <v>133.33333333333334</v>
      </c>
      <c r="H190" s="506"/>
      <c r="I190" s="172">
        <f t="shared" si="175"/>
        <v>18</v>
      </c>
      <c r="J190" s="172">
        <f t="shared" si="176"/>
        <v>2289.8638659401427</v>
      </c>
      <c r="K190" s="374">
        <f t="shared" si="177"/>
        <v>127.2146592188968</v>
      </c>
      <c r="L190" s="508"/>
      <c r="M190" s="172">
        <f t="shared" si="179"/>
        <v>12</v>
      </c>
      <c r="N190" s="532"/>
      <c r="O190" s="532"/>
      <c r="P190" s="375">
        <v>18</v>
      </c>
      <c r="Q190" s="170">
        <v>2281.6216216216217</v>
      </c>
      <c r="R190" s="377">
        <f t="shared" si="180"/>
        <v>126.75675675675676</v>
      </c>
      <c r="S190" s="375">
        <f t="shared" si="181"/>
        <v>12</v>
      </c>
      <c r="T190" s="530"/>
      <c r="U190" s="375">
        <v>18</v>
      </c>
      <c r="V190" s="170">
        <v>2284.3298969072162</v>
      </c>
      <c r="W190" s="377">
        <f t="shared" si="182"/>
        <v>126.90721649484534</v>
      </c>
      <c r="X190" s="375">
        <f t="shared" si="183"/>
        <v>12</v>
      </c>
      <c r="Y190" s="530"/>
      <c r="Z190" s="375">
        <v>18</v>
      </c>
      <c r="AA190" s="170">
        <v>2292.4137931034488</v>
      </c>
      <c r="AB190" s="377">
        <f t="shared" si="184"/>
        <v>127.35632183908049</v>
      </c>
      <c r="AC190" s="375">
        <f t="shared" si="185"/>
        <v>10</v>
      </c>
      <c r="AD190" s="530"/>
      <c r="AE190" s="375">
        <v>18</v>
      </c>
      <c r="AF190" s="170">
        <v>2292.5806451612925</v>
      </c>
      <c r="AG190" s="377">
        <f t="shared" si="186"/>
        <v>127.36559139784958</v>
      </c>
      <c r="AH190" s="375">
        <f t="shared" si="187"/>
        <v>9</v>
      </c>
      <c r="AI190" s="530"/>
      <c r="AJ190" s="375">
        <v>18</v>
      </c>
      <c r="AK190" s="170">
        <v>2288.2758620689674</v>
      </c>
      <c r="AL190" s="377">
        <f t="shared" si="188"/>
        <v>127.1264367816093</v>
      </c>
      <c r="AM190" s="375">
        <f t="shared" si="189"/>
        <v>11</v>
      </c>
      <c r="AN190" s="530"/>
      <c r="AO190" s="375">
        <v>18</v>
      </c>
      <c r="AP190" s="170">
        <v>2304.0000000000023</v>
      </c>
      <c r="AQ190" s="377">
        <f t="shared" si="190"/>
        <v>128.00000000000011</v>
      </c>
      <c r="AR190" s="375">
        <f t="shared" si="191"/>
        <v>8</v>
      </c>
      <c r="AS190" s="530"/>
      <c r="AT190" s="375">
        <v>18</v>
      </c>
      <c r="AU190" s="170">
        <v>2285.8252427184475</v>
      </c>
      <c r="AV190" s="377">
        <f t="shared" si="192"/>
        <v>126.99029126213597</v>
      </c>
      <c r="AW190" s="375">
        <f t="shared" si="193"/>
        <v>12</v>
      </c>
      <c r="AX190" s="530"/>
    </row>
    <row r="191" spans="2:50" hidden="1" x14ac:dyDescent="0.2">
      <c r="B191" s="506"/>
      <c r="C191" s="388">
        <v>10</v>
      </c>
      <c r="D191" s="388" t="s">
        <v>441</v>
      </c>
      <c r="E191" s="388">
        <v>19</v>
      </c>
      <c r="F191" s="388">
        <v>2400</v>
      </c>
      <c r="G191" s="385">
        <f t="shared" ref="G191" si="194">F191/E191</f>
        <v>126.31578947368421</v>
      </c>
      <c r="H191" s="506"/>
      <c r="I191" s="172">
        <f t="shared" ref="I191" si="195">IFERROR(AVERAGE(P191,U191,Z191,AE191,AJ191,AO191,AT191),"")</f>
        <v>19</v>
      </c>
      <c r="J191" s="172">
        <f t="shared" ref="J191" si="196">IFERROR(AVERAGE(Q191,V191,AA191,AF191,AK191,AP191,AU191),"")</f>
        <v>2295.0114599883032</v>
      </c>
      <c r="K191" s="389">
        <f t="shared" ref="K191" si="197">IFERROR(AVERAGE(R191,W191,AB191,AG191,AL191,AQ191,AV191),"")</f>
        <v>120.79007684148964</v>
      </c>
      <c r="L191" s="508"/>
      <c r="M191" s="172">
        <f t="shared" ref="M191" si="198">IFERROR(RANK(K191, K$182:K$199),"")</f>
        <v>15</v>
      </c>
      <c r="N191" s="532"/>
      <c r="O191" s="532"/>
      <c r="P191" s="388">
        <v>19</v>
      </c>
      <c r="Q191" s="170">
        <v>2279.9999999999995</v>
      </c>
      <c r="R191" s="385">
        <f t="shared" ref="R191" si="199">IFERROR(Q191/P191,"")</f>
        <v>119.99999999999997</v>
      </c>
      <c r="S191" s="388">
        <f t="shared" ref="S191" si="200">IFERROR(RANK(R191, R$182:R$199),"")</f>
        <v>16</v>
      </c>
      <c r="T191" s="530"/>
      <c r="U191" s="388">
        <v>19</v>
      </c>
      <c r="V191" s="170">
        <v>2291.8032786885251</v>
      </c>
      <c r="W191" s="385">
        <f t="shared" ref="W191" si="201">IFERROR(V191/U191,"")</f>
        <v>120.6212251941329</v>
      </c>
      <c r="X191" s="388">
        <f t="shared" ref="X191" si="202">IFERROR(RANK(W191, W$182:W$199),"")</f>
        <v>15</v>
      </c>
      <c r="Y191" s="530"/>
      <c r="Z191" s="388">
        <v>19</v>
      </c>
      <c r="AA191" s="170">
        <v>2300.8928571428555</v>
      </c>
      <c r="AB191" s="385">
        <f t="shared" ref="AB191" si="203">IFERROR(AA191/Z191,"")</f>
        <v>121.09962406015029</v>
      </c>
      <c r="AC191" s="388">
        <f t="shared" ref="AC191" si="204">IFERROR(RANK(AB191, AB$182:AB$199),"")</f>
        <v>15</v>
      </c>
      <c r="AD191" s="530"/>
      <c r="AE191" s="388">
        <v>19</v>
      </c>
      <c r="AF191" s="170">
        <v>2292.0000000000009</v>
      </c>
      <c r="AG191" s="385">
        <f t="shared" ref="AG191" si="205">IFERROR(AF191/AE191,"")</f>
        <v>120.63157894736847</v>
      </c>
      <c r="AH191" s="388">
        <f t="shared" ref="AH191" si="206">IFERROR(RANK(AG191, AG$182:AG$199),"")</f>
        <v>16</v>
      </c>
      <c r="AI191" s="530"/>
      <c r="AJ191" s="388">
        <v>19</v>
      </c>
      <c r="AK191" s="170">
        <v>2301.3698630136987</v>
      </c>
      <c r="AL191" s="385">
        <f t="shared" ref="AL191" si="207">IFERROR(AK191/AJ191,"")</f>
        <v>121.12472963229993</v>
      </c>
      <c r="AM191" s="388">
        <f t="shared" ref="AM191" si="208">IFERROR(RANK(AL191, AL$182:AL$199),"")</f>
        <v>13</v>
      </c>
      <c r="AN191" s="530"/>
      <c r="AO191" s="388">
        <v>19</v>
      </c>
      <c r="AP191" s="170">
        <v>2299.2857142857133</v>
      </c>
      <c r="AQ191" s="385">
        <f t="shared" ref="AQ191" si="209">IFERROR(AP191/AO191,"")</f>
        <v>121.01503759398491</v>
      </c>
      <c r="AR191" s="388">
        <f t="shared" ref="AR191" si="210">IFERROR(RANK(AQ191, AQ$182:AQ$199),"")</f>
        <v>14</v>
      </c>
      <c r="AS191" s="530"/>
      <c r="AT191" s="388">
        <v>19</v>
      </c>
      <c r="AU191" s="170">
        <v>2299.7285067873299</v>
      </c>
      <c r="AV191" s="385">
        <f t="shared" ref="AV191" si="211">IFERROR(AU191/AT191,"")</f>
        <v>121.03834246249104</v>
      </c>
      <c r="AW191" s="388">
        <f t="shared" ref="AW191" si="212">IFERROR(RANK(AV191, AV$182:AV$199),"")</f>
        <v>14</v>
      </c>
      <c r="AX191" s="530"/>
    </row>
    <row r="192" spans="2:50" hidden="1" x14ac:dyDescent="0.2">
      <c r="B192" s="506"/>
      <c r="C192" s="388">
        <v>11</v>
      </c>
      <c r="D192" s="375" t="s">
        <v>443</v>
      </c>
      <c r="E192" s="375">
        <v>19</v>
      </c>
      <c r="F192" s="375">
        <v>2400</v>
      </c>
      <c r="G192" s="377">
        <f t="shared" si="178"/>
        <v>126.31578947368421</v>
      </c>
      <c r="H192" s="506"/>
      <c r="I192" s="172">
        <f t="shared" si="175"/>
        <v>19</v>
      </c>
      <c r="J192" s="172">
        <f t="shared" si="176"/>
        <v>2301.6656463295831</v>
      </c>
      <c r="K192" s="374">
        <f t="shared" si="177"/>
        <v>121.1402971752412</v>
      </c>
      <c r="L192" s="508"/>
      <c r="M192" s="172">
        <f t="shared" si="179"/>
        <v>13</v>
      </c>
      <c r="N192" s="532"/>
      <c r="O192" s="532"/>
      <c r="P192" s="375">
        <v>19</v>
      </c>
      <c r="Q192" s="170">
        <v>2298.4</v>
      </c>
      <c r="R192" s="377">
        <f t="shared" si="180"/>
        <v>120.96842105263158</v>
      </c>
      <c r="S192" s="375">
        <f t="shared" si="181"/>
        <v>14</v>
      </c>
      <c r="T192" s="530"/>
      <c r="U192" s="375">
        <v>19</v>
      </c>
      <c r="V192" s="170">
        <v>2303.1428571428569</v>
      </c>
      <c r="W192" s="377">
        <f t="shared" si="182"/>
        <v>121.21804511278194</v>
      </c>
      <c r="X192" s="375">
        <f t="shared" si="183"/>
        <v>13</v>
      </c>
      <c r="Y192" s="530"/>
      <c r="Z192" s="375">
        <v>19</v>
      </c>
      <c r="AA192" s="170">
        <v>2304.0000000000005</v>
      </c>
      <c r="AB192" s="377">
        <f t="shared" si="184"/>
        <v>121.26315789473686</v>
      </c>
      <c r="AC192" s="375">
        <f t="shared" si="185"/>
        <v>14</v>
      </c>
      <c r="AD192" s="530"/>
      <c r="AE192" s="375">
        <v>19</v>
      </c>
      <c r="AF192" s="170">
        <v>2296.7441860465115</v>
      </c>
      <c r="AG192" s="377">
        <f t="shared" si="186"/>
        <v>120.88127294981639</v>
      </c>
      <c r="AH192" s="375">
        <f t="shared" si="187"/>
        <v>15</v>
      </c>
      <c r="AI192" s="530"/>
      <c r="AJ192" s="375">
        <v>19</v>
      </c>
      <c r="AK192" s="170">
        <v>2297.5609756097565</v>
      </c>
      <c r="AL192" s="377">
        <f t="shared" si="188"/>
        <v>120.92426187419771</v>
      </c>
      <c r="AM192" s="375">
        <f t="shared" si="189"/>
        <v>14</v>
      </c>
      <c r="AN192" s="530"/>
      <c r="AO192" s="375">
        <v>19</v>
      </c>
      <c r="AP192" s="170">
        <v>2330.2325581395344</v>
      </c>
      <c r="AQ192" s="377">
        <f t="shared" si="190"/>
        <v>122.64381884944918</v>
      </c>
      <c r="AR192" s="375">
        <f t="shared" si="191"/>
        <v>13</v>
      </c>
      <c r="AS192" s="530"/>
      <c r="AT192" s="375">
        <v>19</v>
      </c>
      <c r="AU192" s="170">
        <v>2281.5789473684213</v>
      </c>
      <c r="AV192" s="377">
        <f t="shared" si="192"/>
        <v>120.0831024930748</v>
      </c>
      <c r="AW192" s="375">
        <f t="shared" si="193"/>
        <v>16</v>
      </c>
      <c r="AX192" s="530"/>
    </row>
    <row r="193" spans="2:50" hidden="1" x14ac:dyDescent="0.2">
      <c r="B193" s="506"/>
      <c r="C193" s="388">
        <v>12</v>
      </c>
      <c r="D193" s="375" t="s">
        <v>444</v>
      </c>
      <c r="E193" s="375">
        <v>15</v>
      </c>
      <c r="F193" s="375">
        <v>2400</v>
      </c>
      <c r="G193" s="377">
        <f t="shared" si="178"/>
        <v>160</v>
      </c>
      <c r="H193" s="506"/>
      <c r="I193" s="172">
        <f t="shared" si="175"/>
        <v>15</v>
      </c>
      <c r="J193" s="172">
        <f t="shared" si="176"/>
        <v>2289.3421794666674</v>
      </c>
      <c r="K193" s="374">
        <f t="shared" si="177"/>
        <v>152.62281196444451</v>
      </c>
      <c r="L193" s="508"/>
      <c r="M193" s="172">
        <f t="shared" si="179"/>
        <v>4</v>
      </c>
      <c r="N193" s="532"/>
      <c r="O193" s="532"/>
      <c r="P193" s="375">
        <v>15</v>
      </c>
      <c r="Q193" s="170">
        <v>2293.8299663299663</v>
      </c>
      <c r="R193" s="377">
        <f t="shared" si="180"/>
        <v>152.92199775533109</v>
      </c>
      <c r="S193" s="375">
        <f t="shared" si="181"/>
        <v>4</v>
      </c>
      <c r="T193" s="530"/>
      <c r="U193" s="375">
        <v>15</v>
      </c>
      <c r="V193" s="170">
        <v>2290.4627766599597</v>
      </c>
      <c r="W193" s="377">
        <f t="shared" si="182"/>
        <v>152.69751844399732</v>
      </c>
      <c r="X193" s="375">
        <f t="shared" si="183"/>
        <v>4</v>
      </c>
      <c r="Y193" s="530"/>
      <c r="Z193" s="375">
        <v>15</v>
      </c>
      <c r="AA193" s="170">
        <v>2287.5527950310552</v>
      </c>
      <c r="AB193" s="377">
        <f t="shared" si="184"/>
        <v>152.50351966873703</v>
      </c>
      <c r="AC193" s="375">
        <f t="shared" si="185"/>
        <v>3</v>
      </c>
      <c r="AD193" s="530"/>
      <c r="AE193" s="375">
        <v>15</v>
      </c>
      <c r="AF193" s="170">
        <v>2285.363128491621</v>
      </c>
      <c r="AG193" s="377">
        <f t="shared" si="186"/>
        <v>152.3575418994414</v>
      </c>
      <c r="AH193" s="375">
        <f t="shared" si="187"/>
        <v>4</v>
      </c>
      <c r="AI193" s="530"/>
      <c r="AJ193" s="375">
        <v>15</v>
      </c>
      <c r="AK193" s="170">
        <v>2283.1213872832373</v>
      </c>
      <c r="AL193" s="377">
        <f t="shared" si="188"/>
        <v>152.20809248554914</v>
      </c>
      <c r="AM193" s="375">
        <f t="shared" si="189"/>
        <v>4</v>
      </c>
      <c r="AN193" s="530"/>
      <c r="AO193" s="375">
        <v>15</v>
      </c>
      <c r="AP193" s="170">
        <v>2293.2718894009222</v>
      </c>
      <c r="AQ193" s="377">
        <f t="shared" si="190"/>
        <v>152.88479262672814</v>
      </c>
      <c r="AR193" s="375">
        <f t="shared" si="191"/>
        <v>3</v>
      </c>
      <c r="AS193" s="530"/>
      <c r="AT193" s="375">
        <v>15</v>
      </c>
      <c r="AU193" s="170">
        <v>2291.7933130699093</v>
      </c>
      <c r="AV193" s="377">
        <f t="shared" si="192"/>
        <v>152.78622087132729</v>
      </c>
      <c r="AW193" s="375">
        <f t="shared" si="193"/>
        <v>2</v>
      </c>
      <c r="AX193" s="530"/>
    </row>
    <row r="194" spans="2:50" hidden="1" x14ac:dyDescent="0.2">
      <c r="B194" s="506"/>
      <c r="C194" s="388">
        <v>13</v>
      </c>
      <c r="D194" s="375" t="s">
        <v>445</v>
      </c>
      <c r="E194" s="375">
        <v>15</v>
      </c>
      <c r="F194" s="375">
        <v>2400</v>
      </c>
      <c r="G194" s="377">
        <f t="shared" si="178"/>
        <v>160</v>
      </c>
      <c r="H194" s="506"/>
      <c r="I194" s="172">
        <f t="shared" si="175"/>
        <v>15</v>
      </c>
      <c r="J194" s="172">
        <f t="shared" si="176"/>
        <v>2297.2226686067061</v>
      </c>
      <c r="K194" s="374">
        <f t="shared" si="177"/>
        <v>153.14817790711373</v>
      </c>
      <c r="L194" s="508"/>
      <c r="M194" s="172">
        <f t="shared" si="179"/>
        <v>2</v>
      </c>
      <c r="N194" s="532"/>
      <c r="O194" s="532"/>
      <c r="P194" s="375">
        <v>15</v>
      </c>
      <c r="Q194" s="170">
        <v>2301.3461538461552</v>
      </c>
      <c r="R194" s="377">
        <f t="shared" si="180"/>
        <v>153.42307692307702</v>
      </c>
      <c r="S194" s="375">
        <f t="shared" si="181"/>
        <v>2</v>
      </c>
      <c r="T194" s="530"/>
      <c r="U194" s="375">
        <v>15</v>
      </c>
      <c r="V194" s="170">
        <v>2298.0000000000009</v>
      </c>
      <c r="W194" s="377">
        <f t="shared" si="182"/>
        <v>153.20000000000007</v>
      </c>
      <c r="X194" s="375">
        <f t="shared" si="183"/>
        <v>2</v>
      </c>
      <c r="Y194" s="530"/>
      <c r="Z194" s="375">
        <v>15</v>
      </c>
      <c r="AA194" s="170">
        <v>2284.9090909090905</v>
      </c>
      <c r="AB194" s="377">
        <f t="shared" si="184"/>
        <v>152.32727272727271</v>
      </c>
      <c r="AC194" s="375">
        <f t="shared" si="185"/>
        <v>4</v>
      </c>
      <c r="AD194" s="530"/>
      <c r="AE194" s="375">
        <v>15</v>
      </c>
      <c r="AF194" s="170">
        <v>2301.3157894736851</v>
      </c>
      <c r="AG194" s="377">
        <f t="shared" si="186"/>
        <v>153.42105263157902</v>
      </c>
      <c r="AH194" s="375">
        <f t="shared" si="187"/>
        <v>2</v>
      </c>
      <c r="AI194" s="530"/>
      <c r="AJ194" s="375">
        <v>15</v>
      </c>
      <c r="AK194" s="170">
        <v>2300.5714285714289</v>
      </c>
      <c r="AL194" s="377">
        <f t="shared" si="188"/>
        <v>153.37142857142859</v>
      </c>
      <c r="AM194" s="375">
        <f t="shared" si="189"/>
        <v>2</v>
      </c>
      <c r="AN194" s="530"/>
      <c r="AO194" s="375">
        <v>15</v>
      </c>
      <c r="AP194" s="170">
        <v>2304.4186046511636</v>
      </c>
      <c r="AQ194" s="377">
        <f t="shared" si="190"/>
        <v>153.62790697674424</v>
      </c>
      <c r="AR194" s="375">
        <f t="shared" si="191"/>
        <v>2</v>
      </c>
      <c r="AS194" s="530"/>
      <c r="AT194" s="375">
        <v>15</v>
      </c>
      <c r="AU194" s="170">
        <v>2289.9976127954178</v>
      </c>
      <c r="AV194" s="377">
        <f t="shared" si="192"/>
        <v>152.66650751969453</v>
      </c>
      <c r="AW194" s="375">
        <f t="shared" si="193"/>
        <v>4</v>
      </c>
      <c r="AX194" s="530"/>
    </row>
    <row r="195" spans="2:50" hidden="1" x14ac:dyDescent="0.2">
      <c r="B195" s="506"/>
      <c r="C195" s="388">
        <v>14</v>
      </c>
      <c r="D195" s="375" t="s">
        <v>635</v>
      </c>
      <c r="E195" s="375">
        <v>17</v>
      </c>
      <c r="F195" s="375">
        <v>2400</v>
      </c>
      <c r="G195" s="377">
        <f t="shared" si="178"/>
        <v>141.1764705882353</v>
      </c>
      <c r="H195" s="506"/>
      <c r="I195" s="172">
        <f t="shared" si="175"/>
        <v>17</v>
      </c>
      <c r="J195" s="172">
        <f t="shared" si="176"/>
        <v>2313.2224709952206</v>
      </c>
      <c r="K195" s="374">
        <f t="shared" si="177"/>
        <v>136.07191005854241</v>
      </c>
      <c r="L195" s="508"/>
      <c r="M195" s="172">
        <f t="shared" si="179"/>
        <v>6</v>
      </c>
      <c r="N195" s="532"/>
      <c r="O195" s="532"/>
      <c r="P195" s="375">
        <v>17</v>
      </c>
      <c r="Q195" s="170">
        <v>2305.588235294118</v>
      </c>
      <c r="R195" s="377">
        <f t="shared" si="180"/>
        <v>135.62283737024222</v>
      </c>
      <c r="S195" s="375">
        <f t="shared" si="181"/>
        <v>6</v>
      </c>
      <c r="T195" s="530"/>
      <c r="U195" s="375">
        <v>17</v>
      </c>
      <c r="V195" s="170">
        <v>2310.4477611940301</v>
      </c>
      <c r="W195" s="377">
        <f t="shared" si="182"/>
        <v>135.90869183494294</v>
      </c>
      <c r="X195" s="375">
        <f t="shared" si="183"/>
        <v>6</v>
      </c>
      <c r="Y195" s="530"/>
      <c r="Z195" s="375">
        <v>17</v>
      </c>
      <c r="AA195" s="170">
        <v>2290.6451612903247</v>
      </c>
      <c r="AB195" s="377">
        <f t="shared" si="184"/>
        <v>134.74383301707792</v>
      </c>
      <c r="AC195" s="375">
        <f t="shared" si="185"/>
        <v>7</v>
      </c>
      <c r="AD195" s="530"/>
      <c r="AE195" s="375">
        <v>17</v>
      </c>
      <c r="AF195" s="170">
        <v>2347.5000000000027</v>
      </c>
      <c r="AG195" s="377">
        <f t="shared" si="186"/>
        <v>138.08823529411779</v>
      </c>
      <c r="AH195" s="375">
        <f t="shared" si="187"/>
        <v>6</v>
      </c>
      <c r="AI195" s="530"/>
      <c r="AJ195" s="375">
        <v>17</v>
      </c>
      <c r="AK195" s="170">
        <v>2339.9999999999968</v>
      </c>
      <c r="AL195" s="377">
        <f t="shared" si="188"/>
        <v>137.64705882352922</v>
      </c>
      <c r="AM195" s="375">
        <f t="shared" si="189"/>
        <v>6</v>
      </c>
      <c r="AN195" s="530"/>
      <c r="AO195" s="375">
        <v>17</v>
      </c>
      <c r="AP195" s="170">
        <v>2308.23529411765</v>
      </c>
      <c r="AQ195" s="377">
        <f t="shared" si="190"/>
        <v>135.77854671280295</v>
      </c>
      <c r="AR195" s="375">
        <f t="shared" si="191"/>
        <v>6</v>
      </c>
      <c r="AS195" s="530"/>
      <c r="AT195" s="375">
        <v>17</v>
      </c>
      <c r="AU195" s="170">
        <v>2290.140845070423</v>
      </c>
      <c r="AV195" s="377">
        <f t="shared" si="192"/>
        <v>134.71416735708371</v>
      </c>
      <c r="AW195" s="375">
        <f t="shared" si="193"/>
        <v>7</v>
      </c>
      <c r="AX195" s="530"/>
    </row>
    <row r="196" spans="2:50" hidden="1" x14ac:dyDescent="0.2">
      <c r="B196" s="506"/>
      <c r="C196" s="388">
        <v>15</v>
      </c>
      <c r="D196" s="375" t="s">
        <v>675</v>
      </c>
      <c r="E196" s="375">
        <v>19</v>
      </c>
      <c r="F196" s="375">
        <v>2400</v>
      </c>
      <c r="G196" s="377">
        <f t="shared" si="178"/>
        <v>126.31578947368421</v>
      </c>
      <c r="H196" s="506"/>
      <c r="I196" s="172">
        <f t="shared" si="175"/>
        <v>19</v>
      </c>
      <c r="J196" s="172">
        <f t="shared" si="176"/>
        <v>2298.5249928687845</v>
      </c>
      <c r="K196" s="374">
        <f t="shared" si="177"/>
        <v>120.97499962467285</v>
      </c>
      <c r="L196" s="508"/>
      <c r="M196" s="172">
        <f t="shared" si="179"/>
        <v>14</v>
      </c>
      <c r="N196" s="532"/>
      <c r="O196" s="532"/>
      <c r="P196" s="375">
        <v>19</v>
      </c>
      <c r="Q196" s="170">
        <v>2304.9572649572647</v>
      </c>
      <c r="R196" s="377">
        <f t="shared" si="180"/>
        <v>121.31354026090867</v>
      </c>
      <c r="S196" s="375">
        <f t="shared" si="181"/>
        <v>13</v>
      </c>
      <c r="T196" s="530"/>
      <c r="U196" s="375">
        <v>19</v>
      </c>
      <c r="V196" s="170">
        <v>2300.7692307692305</v>
      </c>
      <c r="W196" s="377">
        <f t="shared" si="182"/>
        <v>121.09311740890686</v>
      </c>
      <c r="X196" s="375">
        <f t="shared" si="183"/>
        <v>14</v>
      </c>
      <c r="Y196" s="530"/>
      <c r="Z196" s="375">
        <v>19</v>
      </c>
      <c r="AA196" s="170">
        <v>2294.0869565217395</v>
      </c>
      <c r="AB196" s="377">
        <f t="shared" si="184"/>
        <v>120.74141876430208</v>
      </c>
      <c r="AC196" s="375">
        <f t="shared" si="185"/>
        <v>16</v>
      </c>
      <c r="AD196" s="530"/>
      <c r="AE196" s="375">
        <v>19</v>
      </c>
      <c r="AF196" s="170">
        <v>2309.6103896103882</v>
      </c>
      <c r="AG196" s="377">
        <f t="shared" si="186"/>
        <v>121.55844155844149</v>
      </c>
      <c r="AH196" s="375">
        <f t="shared" si="187"/>
        <v>13</v>
      </c>
      <c r="AI196" s="530"/>
      <c r="AJ196" s="375">
        <v>19</v>
      </c>
      <c r="AK196" s="170">
        <v>2289.7297297297305</v>
      </c>
      <c r="AL196" s="377">
        <f t="shared" si="188"/>
        <v>120.51209103840687</v>
      </c>
      <c r="AM196" s="375">
        <f t="shared" si="189"/>
        <v>15</v>
      </c>
      <c r="AN196" s="530"/>
      <c r="AO196" s="375">
        <v>19</v>
      </c>
      <c r="AP196" s="170">
        <v>2288.7804878048773</v>
      </c>
      <c r="AQ196" s="377">
        <f t="shared" si="190"/>
        <v>120.46213093709881</v>
      </c>
      <c r="AR196" s="375">
        <f t="shared" si="191"/>
        <v>16</v>
      </c>
      <c r="AS196" s="530"/>
      <c r="AT196" s="375">
        <v>19</v>
      </c>
      <c r="AU196" s="170">
        <v>2301.7408906882606</v>
      </c>
      <c r="AV196" s="377">
        <f t="shared" si="192"/>
        <v>121.1442574046453</v>
      </c>
      <c r="AW196" s="375">
        <f t="shared" si="193"/>
        <v>13</v>
      </c>
      <c r="AX196" s="530"/>
    </row>
    <row r="197" spans="2:50" hidden="1" x14ac:dyDescent="0.2">
      <c r="B197" s="506"/>
      <c r="C197" s="388">
        <v>16</v>
      </c>
      <c r="D197" s="375" t="s">
        <v>696</v>
      </c>
      <c r="E197" s="375">
        <v>17</v>
      </c>
      <c r="F197" s="375">
        <v>2400</v>
      </c>
      <c r="G197" s="377">
        <f t="shared" si="178"/>
        <v>141.1764705882353</v>
      </c>
      <c r="H197" s="506"/>
      <c r="I197" s="172">
        <f t="shared" si="175"/>
        <v>17</v>
      </c>
      <c r="J197" s="172">
        <f t="shared" si="176"/>
        <v>2302.4371722667493</v>
      </c>
      <c r="K197" s="374">
        <f t="shared" si="177"/>
        <v>135.43748072157345</v>
      </c>
      <c r="L197" s="508"/>
      <c r="M197" s="172">
        <f t="shared" si="179"/>
        <v>7</v>
      </c>
      <c r="N197" s="532"/>
      <c r="O197" s="532"/>
      <c r="P197" s="375">
        <v>17</v>
      </c>
      <c r="Q197" s="170">
        <v>2299.9159663865548</v>
      </c>
      <c r="R197" s="377">
        <f t="shared" si="180"/>
        <v>135.28917449332675</v>
      </c>
      <c r="S197" s="375">
        <f t="shared" si="181"/>
        <v>7</v>
      </c>
      <c r="T197" s="530"/>
      <c r="U197" s="375">
        <v>17</v>
      </c>
      <c r="V197" s="170">
        <v>2307.7399848828418</v>
      </c>
      <c r="W197" s="377">
        <f t="shared" si="182"/>
        <v>135.74941087546128</v>
      </c>
      <c r="X197" s="375">
        <f t="shared" si="183"/>
        <v>7</v>
      </c>
      <c r="Y197" s="530"/>
      <c r="Z197" s="375">
        <v>17</v>
      </c>
      <c r="AA197" s="170">
        <v>2303.7037037037039</v>
      </c>
      <c r="AB197" s="377">
        <f t="shared" si="184"/>
        <v>135.51198257080611</v>
      </c>
      <c r="AC197" s="375">
        <f t="shared" si="185"/>
        <v>6</v>
      </c>
      <c r="AD197" s="530"/>
      <c r="AE197" s="375">
        <v>17</v>
      </c>
      <c r="AF197" s="170">
        <v>2299.7999999999993</v>
      </c>
      <c r="AG197" s="377">
        <f t="shared" si="186"/>
        <v>135.28235294117644</v>
      </c>
      <c r="AH197" s="375">
        <f t="shared" si="187"/>
        <v>7</v>
      </c>
      <c r="AI197" s="530"/>
      <c r="AJ197" s="375">
        <v>17</v>
      </c>
      <c r="AK197" s="170">
        <v>2302.8260869565215</v>
      </c>
      <c r="AL197" s="377">
        <f t="shared" si="188"/>
        <v>135.46035805626596</v>
      </c>
      <c r="AM197" s="375">
        <f t="shared" si="189"/>
        <v>7</v>
      </c>
      <c r="AN197" s="530"/>
      <c r="AO197" s="375">
        <v>17</v>
      </c>
      <c r="AP197" s="170">
        <v>2294.3999999999987</v>
      </c>
      <c r="AQ197" s="377">
        <f t="shared" si="190"/>
        <v>134.96470588235286</v>
      </c>
      <c r="AR197" s="375">
        <f t="shared" si="191"/>
        <v>7</v>
      </c>
      <c r="AS197" s="530"/>
      <c r="AT197" s="375">
        <v>17</v>
      </c>
      <c r="AU197" s="170">
        <v>2308.674463937622</v>
      </c>
      <c r="AV197" s="377">
        <f t="shared" si="192"/>
        <v>135.80438023162483</v>
      </c>
      <c r="AW197" s="375">
        <f t="shared" si="193"/>
        <v>6</v>
      </c>
      <c r="AX197" s="530"/>
    </row>
    <row r="198" spans="2:50" hidden="1" x14ac:dyDescent="0.2">
      <c r="B198" s="506"/>
      <c r="C198" s="388">
        <v>17</v>
      </c>
      <c r="D198" s="375" t="s">
        <v>697</v>
      </c>
      <c r="E198" s="375">
        <v>15</v>
      </c>
      <c r="F198" s="375">
        <v>2400</v>
      </c>
      <c r="G198" s="377">
        <f t="shared" si="178"/>
        <v>160</v>
      </c>
      <c r="H198" s="506"/>
      <c r="I198" s="172">
        <f t="shared" si="175"/>
        <v>15</v>
      </c>
      <c r="J198" s="172">
        <f t="shared" si="176"/>
        <v>2289.9698828900282</v>
      </c>
      <c r="K198" s="374">
        <f t="shared" si="177"/>
        <v>152.66465885933522</v>
      </c>
      <c r="L198" s="508"/>
      <c r="M198" s="172">
        <f t="shared" si="179"/>
        <v>3</v>
      </c>
      <c r="N198" s="532"/>
      <c r="O198" s="532"/>
      <c r="P198" s="375">
        <v>15</v>
      </c>
      <c r="Q198" s="170">
        <v>2297.5</v>
      </c>
      <c r="R198" s="377">
        <f t="shared" si="180"/>
        <v>153.16666666666666</v>
      </c>
      <c r="S198" s="375">
        <f t="shared" si="181"/>
        <v>3</v>
      </c>
      <c r="T198" s="530"/>
      <c r="U198" s="375">
        <v>15</v>
      </c>
      <c r="V198" s="170">
        <v>2292.2321428571431</v>
      </c>
      <c r="W198" s="377">
        <f t="shared" si="182"/>
        <v>152.8154761904762</v>
      </c>
      <c r="X198" s="375">
        <f t="shared" si="183"/>
        <v>3</v>
      </c>
      <c r="Y198" s="530"/>
      <c r="Z198" s="375">
        <v>15</v>
      </c>
      <c r="AA198" s="170">
        <v>2288.4615384615381</v>
      </c>
      <c r="AB198" s="377">
        <f t="shared" si="184"/>
        <v>152.56410256410254</v>
      </c>
      <c r="AC198" s="375">
        <f t="shared" si="185"/>
        <v>2</v>
      </c>
      <c r="AD198" s="530"/>
      <c r="AE198" s="375">
        <v>15</v>
      </c>
      <c r="AF198" s="170">
        <v>2288.0701754385964</v>
      </c>
      <c r="AG198" s="377">
        <f t="shared" si="186"/>
        <v>152.53801169590642</v>
      </c>
      <c r="AH198" s="375">
        <f t="shared" si="187"/>
        <v>3</v>
      </c>
      <c r="AI198" s="530"/>
      <c r="AJ198" s="375">
        <v>15</v>
      </c>
      <c r="AK198" s="170">
        <v>2283.952095808384</v>
      </c>
      <c r="AL198" s="377">
        <f t="shared" si="188"/>
        <v>152.26347305389226</v>
      </c>
      <c r="AM198" s="375">
        <f t="shared" si="189"/>
        <v>3</v>
      </c>
      <c r="AN198" s="530"/>
      <c r="AO198" s="375">
        <v>15</v>
      </c>
      <c r="AP198" s="170">
        <v>2288.0898876404494</v>
      </c>
      <c r="AQ198" s="377">
        <f t="shared" si="190"/>
        <v>152.53932584269663</v>
      </c>
      <c r="AR198" s="375">
        <f t="shared" si="191"/>
        <v>4</v>
      </c>
      <c r="AS198" s="530"/>
      <c r="AT198" s="375">
        <v>15</v>
      </c>
      <c r="AU198" s="170">
        <v>2291.4833400240877</v>
      </c>
      <c r="AV198" s="377">
        <f t="shared" si="192"/>
        <v>152.76555600160586</v>
      </c>
      <c r="AW198" s="375">
        <f t="shared" si="193"/>
        <v>3</v>
      </c>
      <c r="AX198" s="530"/>
    </row>
    <row r="199" spans="2:50" hidden="1" x14ac:dyDescent="0.2">
      <c r="B199" s="506"/>
      <c r="C199" s="388">
        <v>18</v>
      </c>
      <c r="D199" s="375" t="s">
        <v>706</v>
      </c>
      <c r="E199" s="375">
        <v>14</v>
      </c>
      <c r="F199" s="375">
        <v>2400</v>
      </c>
      <c r="G199" s="385">
        <f t="shared" si="178"/>
        <v>171.42857142857142</v>
      </c>
      <c r="H199" s="506"/>
      <c r="I199" s="172">
        <f t="shared" si="175"/>
        <v>14</v>
      </c>
      <c r="J199" s="172">
        <f t="shared" si="176"/>
        <v>2295.3952457755995</v>
      </c>
      <c r="K199" s="374">
        <f t="shared" si="177"/>
        <v>163.95680326968568</v>
      </c>
      <c r="L199" s="509"/>
      <c r="M199" s="172">
        <f t="shared" si="179"/>
        <v>1</v>
      </c>
      <c r="N199" s="515"/>
      <c r="O199" s="515"/>
      <c r="P199" s="375">
        <v>14</v>
      </c>
      <c r="Q199" s="170">
        <v>2293.9968152866231</v>
      </c>
      <c r="R199" s="377">
        <f t="shared" si="180"/>
        <v>163.85691537761593</v>
      </c>
      <c r="S199" s="375">
        <f t="shared" si="181"/>
        <v>1</v>
      </c>
      <c r="T199" s="531"/>
      <c r="U199" s="375">
        <v>14</v>
      </c>
      <c r="V199" s="170">
        <v>2298.6607142857147</v>
      </c>
      <c r="W199" s="377">
        <f t="shared" si="182"/>
        <v>164.19005102040819</v>
      </c>
      <c r="X199" s="375">
        <f t="shared" si="183"/>
        <v>1</v>
      </c>
      <c r="Y199" s="531"/>
      <c r="Z199" s="375">
        <v>14</v>
      </c>
      <c r="AA199" s="170">
        <v>2306.0540069686408</v>
      </c>
      <c r="AB199" s="377">
        <f t="shared" si="184"/>
        <v>164.71814335490291</v>
      </c>
      <c r="AC199" s="375">
        <f t="shared" si="185"/>
        <v>1</v>
      </c>
      <c r="AD199" s="531"/>
      <c r="AE199" s="375">
        <v>14</v>
      </c>
      <c r="AF199" s="170">
        <v>2295.9574468085102</v>
      </c>
      <c r="AG199" s="377">
        <f t="shared" si="186"/>
        <v>163.99696048632217</v>
      </c>
      <c r="AH199" s="375">
        <f t="shared" si="187"/>
        <v>1</v>
      </c>
      <c r="AI199" s="531"/>
      <c r="AJ199" s="375">
        <v>14</v>
      </c>
      <c r="AK199" s="170">
        <v>2291.2676056338018</v>
      </c>
      <c r="AL199" s="377">
        <f t="shared" si="188"/>
        <v>163.66197183098583</v>
      </c>
      <c r="AM199" s="375">
        <f t="shared" si="189"/>
        <v>1</v>
      </c>
      <c r="AN199" s="531"/>
      <c r="AO199" s="375">
        <v>14</v>
      </c>
      <c r="AP199" s="170">
        <v>2290.4347826086955</v>
      </c>
      <c r="AQ199" s="377">
        <f t="shared" si="190"/>
        <v>163.60248447204967</v>
      </c>
      <c r="AR199" s="375">
        <f t="shared" si="191"/>
        <v>1</v>
      </c>
      <c r="AS199" s="531"/>
      <c r="AT199" s="375">
        <v>14</v>
      </c>
      <c r="AU199" s="170">
        <v>2291.3953488372094</v>
      </c>
      <c r="AV199" s="377">
        <f t="shared" si="192"/>
        <v>163.67109634551497</v>
      </c>
      <c r="AW199" s="375">
        <f t="shared" si="193"/>
        <v>1</v>
      </c>
      <c r="AX199" s="531"/>
    </row>
    <row r="200" spans="2:50" ht="15.75" x14ac:dyDescent="0.2">
      <c r="B200" s="510" t="s">
        <v>169</v>
      </c>
      <c r="C200" s="511"/>
      <c r="D200" s="511"/>
      <c r="E200" s="511"/>
      <c r="F200" s="511"/>
      <c r="G200" s="511"/>
      <c r="H200" s="512"/>
      <c r="I200" s="207"/>
      <c r="J200" s="207"/>
      <c r="K200" s="207"/>
      <c r="L200" s="207"/>
      <c r="M200" s="207"/>
      <c r="N200" s="501" t="s">
        <v>161</v>
      </c>
      <c r="O200" s="514" t="s">
        <v>106</v>
      </c>
      <c r="P200" s="516">
        <f>AT177+1</f>
        <v>45930</v>
      </c>
      <c r="Q200" s="506"/>
      <c r="R200" s="506"/>
      <c r="S200" s="506"/>
      <c r="T200" s="506"/>
      <c r="U200" s="516">
        <f>P200+1</f>
        <v>45931</v>
      </c>
      <c r="V200" s="506"/>
      <c r="W200" s="506"/>
      <c r="X200" s="506"/>
      <c r="Y200" s="506"/>
      <c r="Z200" s="516">
        <f>U200+1</f>
        <v>45932</v>
      </c>
      <c r="AA200" s="506"/>
      <c r="AB200" s="506"/>
      <c r="AC200" s="506"/>
      <c r="AD200" s="506"/>
      <c r="AE200" s="516">
        <f>Z200+1</f>
        <v>45933</v>
      </c>
      <c r="AF200" s="506"/>
      <c r="AG200" s="506"/>
      <c r="AH200" s="506"/>
      <c r="AI200" s="506"/>
      <c r="AJ200" s="516">
        <f>AE200+1</f>
        <v>45934</v>
      </c>
      <c r="AK200" s="506"/>
      <c r="AL200" s="506"/>
      <c r="AM200" s="506"/>
      <c r="AN200" s="506"/>
      <c r="AO200" s="516">
        <f>AJ200+1</f>
        <v>45935</v>
      </c>
      <c r="AP200" s="506"/>
      <c r="AQ200" s="506"/>
      <c r="AR200" s="506"/>
      <c r="AS200" s="506"/>
      <c r="AT200" s="516">
        <f>AO200+1</f>
        <v>45936</v>
      </c>
      <c r="AU200" s="506"/>
      <c r="AV200" s="506"/>
      <c r="AW200" s="506"/>
      <c r="AX200" s="506"/>
    </row>
    <row r="201" spans="2:50" ht="15.75" x14ac:dyDescent="0.2">
      <c r="B201" s="513"/>
      <c r="C201" s="513"/>
      <c r="D201" s="513"/>
      <c r="E201" s="513"/>
      <c r="F201" s="513"/>
      <c r="G201" s="513"/>
      <c r="H201" s="513"/>
      <c r="I201" s="207"/>
      <c r="J201" s="207"/>
      <c r="K201" s="207"/>
      <c r="L201" s="207"/>
      <c r="M201" s="207"/>
      <c r="N201" s="501"/>
      <c r="O201" s="515"/>
      <c r="P201" s="516" t="s">
        <v>120</v>
      </c>
      <c r="Q201" s="506"/>
      <c r="R201" s="506"/>
      <c r="S201" s="506"/>
      <c r="T201" s="506"/>
      <c r="U201" s="516" t="s">
        <v>114</v>
      </c>
      <c r="V201" s="506"/>
      <c r="W201" s="506"/>
      <c r="X201" s="506"/>
      <c r="Y201" s="506"/>
      <c r="Z201" s="516" t="s">
        <v>115</v>
      </c>
      <c r="AA201" s="506"/>
      <c r="AB201" s="506"/>
      <c r="AC201" s="506"/>
      <c r="AD201" s="506"/>
      <c r="AE201" s="516" t="s">
        <v>116</v>
      </c>
      <c r="AF201" s="506"/>
      <c r="AG201" s="506"/>
      <c r="AH201" s="506"/>
      <c r="AI201" s="506"/>
      <c r="AJ201" s="516" t="s">
        <v>117</v>
      </c>
      <c r="AK201" s="506"/>
      <c r="AL201" s="506"/>
      <c r="AM201" s="506"/>
      <c r="AN201" s="506"/>
      <c r="AO201" s="516" t="s">
        <v>118</v>
      </c>
      <c r="AP201" s="506"/>
      <c r="AQ201" s="506"/>
      <c r="AR201" s="506"/>
      <c r="AS201" s="506"/>
      <c r="AT201" s="516" t="s">
        <v>119</v>
      </c>
      <c r="AU201" s="506"/>
      <c r="AV201" s="506"/>
      <c r="AW201" s="506"/>
      <c r="AX201" s="506"/>
    </row>
    <row r="202" spans="2:50" x14ac:dyDescent="0.2">
      <c r="B202" s="501" t="s">
        <v>157</v>
      </c>
      <c r="C202" s="501" t="s">
        <v>149</v>
      </c>
      <c r="D202" s="501"/>
      <c r="E202" s="501" t="s">
        <v>151</v>
      </c>
      <c r="F202" s="501"/>
      <c r="G202" s="501"/>
      <c r="H202" s="502" t="s">
        <v>158</v>
      </c>
      <c r="I202" s="505" t="s">
        <v>227</v>
      </c>
      <c r="J202" s="505"/>
      <c r="K202" s="505"/>
      <c r="L202" s="505" t="s">
        <v>158</v>
      </c>
      <c r="M202" s="505" t="s">
        <v>170</v>
      </c>
      <c r="N202" s="514"/>
      <c r="O202" s="514" t="s">
        <v>160</v>
      </c>
      <c r="P202" s="497" t="s">
        <v>154</v>
      </c>
      <c r="Q202" s="498"/>
      <c r="R202" s="498"/>
      <c r="S202" s="499"/>
      <c r="T202" s="501" t="s">
        <v>158</v>
      </c>
      <c r="U202" s="497" t="s">
        <v>154</v>
      </c>
      <c r="V202" s="498"/>
      <c r="W202" s="498"/>
      <c r="X202" s="499"/>
      <c r="Y202" s="501" t="s">
        <v>158</v>
      </c>
      <c r="Z202" s="497" t="s">
        <v>154</v>
      </c>
      <c r="AA202" s="498"/>
      <c r="AB202" s="498"/>
      <c r="AC202" s="499"/>
      <c r="AD202" s="501" t="s">
        <v>158</v>
      </c>
      <c r="AE202" s="497" t="s">
        <v>154</v>
      </c>
      <c r="AF202" s="498"/>
      <c r="AG202" s="498"/>
      <c r="AH202" s="499"/>
      <c r="AI202" s="501" t="s">
        <v>158</v>
      </c>
      <c r="AJ202" s="497" t="s">
        <v>154</v>
      </c>
      <c r="AK202" s="498"/>
      <c r="AL202" s="498"/>
      <c r="AM202" s="499"/>
      <c r="AN202" s="501" t="s">
        <v>158</v>
      </c>
      <c r="AO202" s="497" t="s">
        <v>154</v>
      </c>
      <c r="AP202" s="498"/>
      <c r="AQ202" s="498"/>
      <c r="AR202" s="499"/>
      <c r="AS202" s="501" t="s">
        <v>158</v>
      </c>
      <c r="AT202" s="497" t="s">
        <v>154</v>
      </c>
      <c r="AU202" s="498"/>
      <c r="AV202" s="498"/>
      <c r="AW202" s="499"/>
      <c r="AX202" s="501" t="s">
        <v>158</v>
      </c>
    </row>
    <row r="203" spans="2:50" x14ac:dyDescent="0.2">
      <c r="B203" s="501"/>
      <c r="C203" s="501"/>
      <c r="D203" s="501"/>
      <c r="E203" s="501" t="s">
        <v>150</v>
      </c>
      <c r="F203" s="501"/>
      <c r="G203" s="501"/>
      <c r="H203" s="503"/>
      <c r="I203" s="505" t="s">
        <v>150</v>
      </c>
      <c r="J203" s="505"/>
      <c r="K203" s="505"/>
      <c r="L203" s="505"/>
      <c r="M203" s="505"/>
      <c r="N203" s="532"/>
      <c r="O203" s="532"/>
      <c r="P203" s="497" t="s">
        <v>155</v>
      </c>
      <c r="Q203" s="498"/>
      <c r="R203" s="498"/>
      <c r="S203" s="499"/>
      <c r="T203" s="501"/>
      <c r="U203" s="497" t="s">
        <v>155</v>
      </c>
      <c r="V203" s="498"/>
      <c r="W203" s="498"/>
      <c r="X203" s="499"/>
      <c r="Y203" s="501"/>
      <c r="Z203" s="497" t="s">
        <v>155</v>
      </c>
      <c r="AA203" s="498"/>
      <c r="AB203" s="498"/>
      <c r="AC203" s="499"/>
      <c r="AD203" s="501"/>
      <c r="AE203" s="497" t="s">
        <v>155</v>
      </c>
      <c r="AF203" s="498"/>
      <c r="AG203" s="498"/>
      <c r="AH203" s="499"/>
      <c r="AI203" s="501"/>
      <c r="AJ203" s="497" t="s">
        <v>155</v>
      </c>
      <c r="AK203" s="498"/>
      <c r="AL203" s="498"/>
      <c r="AM203" s="499"/>
      <c r="AN203" s="501"/>
      <c r="AO203" s="497" t="s">
        <v>155</v>
      </c>
      <c r="AP203" s="498"/>
      <c r="AQ203" s="498"/>
      <c r="AR203" s="499"/>
      <c r="AS203" s="501"/>
      <c r="AT203" s="497" t="s">
        <v>155</v>
      </c>
      <c r="AU203" s="498"/>
      <c r="AV203" s="498"/>
      <c r="AW203" s="499"/>
      <c r="AX203" s="501"/>
    </row>
    <row r="204" spans="2:50" x14ac:dyDescent="0.2">
      <c r="B204" s="501"/>
      <c r="C204" s="501"/>
      <c r="D204" s="501"/>
      <c r="E204" s="386" t="s">
        <v>152</v>
      </c>
      <c r="F204" s="386" t="s">
        <v>153</v>
      </c>
      <c r="G204" s="386" t="s">
        <v>156</v>
      </c>
      <c r="H204" s="504"/>
      <c r="I204" s="387" t="s">
        <v>152</v>
      </c>
      <c r="J204" s="387" t="s">
        <v>153</v>
      </c>
      <c r="K204" s="387" t="s">
        <v>156</v>
      </c>
      <c r="L204" s="505"/>
      <c r="M204" s="505"/>
      <c r="N204" s="532"/>
      <c r="O204" s="532"/>
      <c r="P204" s="386" t="s">
        <v>152</v>
      </c>
      <c r="Q204" s="386" t="s">
        <v>153</v>
      </c>
      <c r="R204" s="386" t="s">
        <v>156</v>
      </c>
      <c r="S204" s="386" t="s">
        <v>170</v>
      </c>
      <c r="T204" s="501"/>
      <c r="U204" s="386" t="s">
        <v>152</v>
      </c>
      <c r="V204" s="386" t="s">
        <v>153</v>
      </c>
      <c r="W204" s="386" t="s">
        <v>156</v>
      </c>
      <c r="X204" s="386" t="s">
        <v>170</v>
      </c>
      <c r="Y204" s="501"/>
      <c r="Z204" s="386" t="s">
        <v>152</v>
      </c>
      <c r="AA204" s="386" t="s">
        <v>153</v>
      </c>
      <c r="AB204" s="386" t="s">
        <v>156</v>
      </c>
      <c r="AC204" s="386" t="s">
        <v>170</v>
      </c>
      <c r="AD204" s="501"/>
      <c r="AE204" s="386" t="s">
        <v>152</v>
      </c>
      <c r="AF204" s="386" t="s">
        <v>153</v>
      </c>
      <c r="AG204" s="386" t="s">
        <v>156</v>
      </c>
      <c r="AH204" s="386" t="s">
        <v>170</v>
      </c>
      <c r="AI204" s="501"/>
      <c r="AJ204" s="386" t="s">
        <v>152</v>
      </c>
      <c r="AK204" s="386" t="s">
        <v>153</v>
      </c>
      <c r="AL204" s="386" t="s">
        <v>156</v>
      </c>
      <c r="AM204" s="386" t="s">
        <v>170</v>
      </c>
      <c r="AN204" s="501"/>
      <c r="AO204" s="386" t="s">
        <v>152</v>
      </c>
      <c r="AP204" s="386" t="s">
        <v>153</v>
      </c>
      <c r="AQ204" s="386" t="s">
        <v>156</v>
      </c>
      <c r="AR204" s="386" t="s">
        <v>170</v>
      </c>
      <c r="AS204" s="501"/>
      <c r="AT204" s="386" t="s">
        <v>152</v>
      </c>
      <c r="AU204" s="386" t="s">
        <v>153</v>
      </c>
      <c r="AV204" s="386" t="s">
        <v>156</v>
      </c>
      <c r="AW204" s="386" t="s">
        <v>170</v>
      </c>
      <c r="AX204" s="501"/>
    </row>
    <row r="205" spans="2:50" x14ac:dyDescent="0.2">
      <c r="B205" s="506" t="s">
        <v>236</v>
      </c>
      <c r="C205" s="388">
        <v>1</v>
      </c>
      <c r="D205" s="388" t="s">
        <v>431</v>
      </c>
      <c r="E205" s="388">
        <v>20</v>
      </c>
      <c r="F205" s="388">
        <v>2400</v>
      </c>
      <c r="G205" s="385">
        <f>F205/E205</f>
        <v>120</v>
      </c>
      <c r="H205" s="500">
        <f>AVERAGE(G205:G222)</f>
        <v>138.65062984258032</v>
      </c>
      <c r="I205" s="172">
        <f t="shared" ref="I205:I222" si="213">IFERROR(AVERAGE(P205,U205,Z205,AE205,AJ205,AO205,AT205),"")</f>
        <v>20</v>
      </c>
      <c r="J205" s="172">
        <f t="shared" ref="J205:J222" si="214">IFERROR(AVERAGE(Q205,V205,AA205,AF205,AK205,AP205,AU205),"")</f>
        <v>2303.6827842395692</v>
      </c>
      <c r="K205" s="389">
        <f t="shared" ref="K205:K222" si="215">IFERROR(AVERAGE(R205,W205,AB205,AG205,AL205,AQ205,AV205),"")</f>
        <v>115.18413921197848</v>
      </c>
      <c r="L205" s="507">
        <f>IFERROR(AVERAGE(K205:K222),"-")</f>
        <v>132.86142595510105</v>
      </c>
      <c r="M205" s="172">
        <f>IFERROR(RANK(K205, K$205:K$222),"")</f>
        <v>18</v>
      </c>
      <c r="N205" s="532"/>
      <c r="O205" s="532"/>
      <c r="P205" s="388">
        <v>20</v>
      </c>
      <c r="Q205" s="170">
        <v>2299.7926267281118</v>
      </c>
      <c r="R205" s="385">
        <f>IFERROR(Q205/P205,"")</f>
        <v>114.98963133640559</v>
      </c>
      <c r="S205" s="388">
        <f>IFERROR(RANK(R205, R$205:R$222),"")</f>
        <v>18</v>
      </c>
      <c r="T205" s="529">
        <f>AVERAGE(R205:R222)</f>
        <v>132.98867758540553</v>
      </c>
      <c r="U205" s="388">
        <v>20</v>
      </c>
      <c r="V205" s="170">
        <v>2315.3461538461552</v>
      </c>
      <c r="W205" s="385">
        <f>IFERROR(V205/U205,"")</f>
        <v>115.76730769230775</v>
      </c>
      <c r="X205" s="388">
        <f>IFERROR(RANK(W205, W$205:W$222),"")</f>
        <v>17</v>
      </c>
      <c r="Y205" s="529">
        <f>AVERAGE(W205:W222)</f>
        <v>132.71343375724931</v>
      </c>
      <c r="Z205" s="388">
        <v>20</v>
      </c>
      <c r="AA205" s="170">
        <v>2310.7552447552453</v>
      </c>
      <c r="AB205" s="385">
        <f>IFERROR(AA205/Z205,"")</f>
        <v>115.53776223776227</v>
      </c>
      <c r="AC205" s="388">
        <f>IFERROR(RANK(AB205, AB$205:AB$222),"")</f>
        <v>17</v>
      </c>
      <c r="AD205" s="529">
        <f>AVERAGE(AB205:AB222)</f>
        <v>132.96522804215724</v>
      </c>
      <c r="AE205" s="388">
        <v>20</v>
      </c>
      <c r="AF205" s="170">
        <v>2307.3333333333335</v>
      </c>
      <c r="AG205" s="385">
        <f>IFERROR(AF205/AE205,"")</f>
        <v>115.36666666666667</v>
      </c>
      <c r="AH205" s="388">
        <f>IFERROR(RANK(AG205, AG$205:AG$222),"")</f>
        <v>18</v>
      </c>
      <c r="AI205" s="529">
        <f>AVERAGE(AG205:AG222)</f>
        <v>133.0129694418072</v>
      </c>
      <c r="AJ205" s="388">
        <v>20</v>
      </c>
      <c r="AK205" s="170">
        <v>2302.7586206896549</v>
      </c>
      <c r="AL205" s="385">
        <f>IFERROR(AK205/AJ205,"")</f>
        <v>115.13793103448275</v>
      </c>
      <c r="AM205" s="388">
        <f>IFERROR(RANK(AL205, AL$205:AL$222),"")</f>
        <v>17</v>
      </c>
      <c r="AN205" s="529">
        <f>AVERAGE(AL205:AL222)</f>
        <v>132.88810513344771</v>
      </c>
      <c r="AO205" s="388">
        <v>20</v>
      </c>
      <c r="AP205" s="170">
        <v>2296.4601769911505</v>
      </c>
      <c r="AQ205" s="385">
        <f>IFERROR(AP205/AO205,"")</f>
        <v>114.82300884955752</v>
      </c>
      <c r="AR205" s="388">
        <f>IFERROR(RANK(AQ205, AQ$205:AQ$222),"")</f>
        <v>17</v>
      </c>
      <c r="AS205" s="529">
        <f>AVERAGE(AQ205:AQ222)</f>
        <v>132.69759913008193</v>
      </c>
      <c r="AT205" s="388">
        <v>20</v>
      </c>
      <c r="AU205" s="170">
        <v>2293.3333333333348</v>
      </c>
      <c r="AV205" s="385">
        <f>IFERROR(AU205/AT205,"")</f>
        <v>114.66666666666674</v>
      </c>
      <c r="AW205" s="388">
        <f>IFERROR(RANK(AV205, AV$205:AV$222),"")</f>
        <v>17</v>
      </c>
      <c r="AX205" s="529">
        <f>AVERAGE(AV205:AV222)</f>
        <v>132.76396859555865</v>
      </c>
    </row>
    <row r="206" spans="2:50" x14ac:dyDescent="0.2">
      <c r="B206" s="506"/>
      <c r="C206" s="388">
        <v>2</v>
      </c>
      <c r="D206" s="388" t="s">
        <v>432</v>
      </c>
      <c r="E206" s="388">
        <v>18</v>
      </c>
      <c r="F206" s="388">
        <v>2400</v>
      </c>
      <c r="G206" s="385">
        <f t="shared" ref="G206:G222" si="216">F206/E206</f>
        <v>133.33333333333334</v>
      </c>
      <c r="H206" s="500"/>
      <c r="I206" s="172">
        <f t="shared" si="213"/>
        <v>18</v>
      </c>
      <c r="J206" s="172">
        <f t="shared" si="214"/>
        <v>2293.8180885350225</v>
      </c>
      <c r="K206" s="389">
        <f t="shared" si="215"/>
        <v>127.43433825194568</v>
      </c>
      <c r="L206" s="508"/>
      <c r="M206" s="172">
        <f t="shared" ref="M206:M222" si="217">IFERROR(RANK(K206, K$205:K$222),"")</f>
        <v>10</v>
      </c>
      <c r="N206" s="532"/>
      <c r="O206" s="532"/>
      <c r="P206" s="388">
        <v>18</v>
      </c>
      <c r="Q206" s="170">
        <v>2304.8051948051957</v>
      </c>
      <c r="R206" s="385">
        <f t="shared" ref="R206:R222" si="218">IFERROR(Q206/P206,"")</f>
        <v>128.04473304473311</v>
      </c>
      <c r="S206" s="388">
        <f t="shared" ref="S206:S222" si="219">IFERROR(RANK(R206, R$205:R$222),"")</f>
        <v>9</v>
      </c>
      <c r="T206" s="530"/>
      <c r="U206" s="388">
        <v>18</v>
      </c>
      <c r="V206" s="170">
        <v>2290.3571428571413</v>
      </c>
      <c r="W206" s="385">
        <f t="shared" ref="W206:W222" si="220">IFERROR(V206/U206,"")</f>
        <v>127.24206349206341</v>
      </c>
      <c r="X206" s="388">
        <f t="shared" ref="X206:X222" si="221">IFERROR(RANK(W206, W$205:W$222),"")</f>
        <v>10</v>
      </c>
      <c r="Y206" s="530"/>
      <c r="Z206" s="388">
        <v>18</v>
      </c>
      <c r="AA206" s="170">
        <v>2295.3571428571431</v>
      </c>
      <c r="AB206" s="385">
        <f t="shared" ref="AB206:AB222" si="222">IFERROR(AA206/Z206,"")</f>
        <v>127.51984126984128</v>
      </c>
      <c r="AC206" s="388">
        <f t="shared" ref="AC206:AC222" si="223">IFERROR(RANK(AB206, AB$205:AB$222),"")</f>
        <v>11</v>
      </c>
      <c r="AD206" s="530"/>
      <c r="AE206" s="388">
        <v>18</v>
      </c>
      <c r="AF206" s="170">
        <v>2282.0224719101125</v>
      </c>
      <c r="AG206" s="385">
        <f t="shared" ref="AG206:AG222" si="224">IFERROR(AF206/AE206,"")</f>
        <v>126.77902621722848</v>
      </c>
      <c r="AH206" s="388">
        <f t="shared" ref="AH206:AH222" si="225">IFERROR(RANK(AG206, AG$205:AG$222),"")</f>
        <v>12</v>
      </c>
      <c r="AI206" s="530"/>
      <c r="AJ206" s="388">
        <v>18</v>
      </c>
      <c r="AK206" s="170">
        <v>2283.703703703703</v>
      </c>
      <c r="AL206" s="385">
        <f t="shared" ref="AL206:AL222" si="226">IFERROR(AK206/AJ206,"")</f>
        <v>126.87242798353905</v>
      </c>
      <c r="AM206" s="388">
        <f t="shared" ref="AM206:AM222" si="227">IFERROR(RANK(AL206, AL$205:AL$222),"")</f>
        <v>11</v>
      </c>
      <c r="AN206" s="530"/>
      <c r="AO206" s="388">
        <v>18</v>
      </c>
      <c r="AP206" s="170">
        <v>2299.8113207547167</v>
      </c>
      <c r="AQ206" s="385">
        <f t="shared" ref="AQ206:AQ222" si="228">IFERROR(AP206/AO206,"")</f>
        <v>127.76729559748426</v>
      </c>
      <c r="AR206" s="388">
        <f t="shared" ref="AR206:AR222" si="229">IFERROR(RANK(AQ206, AQ$205:AQ$222),"")</f>
        <v>8</v>
      </c>
      <c r="AS206" s="530"/>
      <c r="AT206" s="388">
        <v>18</v>
      </c>
      <c r="AU206" s="170">
        <v>2300.669642857144</v>
      </c>
      <c r="AV206" s="385">
        <f t="shared" ref="AV206:AV222" si="230">IFERROR(AU206/AT206,"")</f>
        <v>127.81498015873022</v>
      </c>
      <c r="AW206" s="388">
        <f t="shared" ref="AW206:AW222" si="231">IFERROR(RANK(AV206, AV$205:AV$222),"")</f>
        <v>9</v>
      </c>
      <c r="AX206" s="530"/>
    </row>
    <row r="207" spans="2:50" x14ac:dyDescent="0.2">
      <c r="B207" s="506"/>
      <c r="C207" s="388">
        <v>3</v>
      </c>
      <c r="D207" s="388" t="s">
        <v>433</v>
      </c>
      <c r="E207" s="388">
        <v>18</v>
      </c>
      <c r="F207" s="388">
        <v>2400</v>
      </c>
      <c r="G207" s="385">
        <f t="shared" si="216"/>
        <v>133.33333333333334</v>
      </c>
      <c r="H207" s="500"/>
      <c r="I207" s="172">
        <f t="shared" si="213"/>
        <v>18</v>
      </c>
      <c r="J207" s="172">
        <f t="shared" si="214"/>
        <v>2292.7158051818401</v>
      </c>
      <c r="K207" s="389">
        <f t="shared" si="215"/>
        <v>127.37310028788001</v>
      </c>
      <c r="L207" s="508"/>
      <c r="M207" s="172">
        <f t="shared" si="217"/>
        <v>12</v>
      </c>
      <c r="N207" s="532"/>
      <c r="O207" s="532"/>
      <c r="P207" s="388">
        <v>18</v>
      </c>
      <c r="Q207" s="170">
        <v>2295.280632411067</v>
      </c>
      <c r="R207" s="385">
        <f t="shared" si="218"/>
        <v>127.51559068950372</v>
      </c>
      <c r="S207" s="388">
        <f t="shared" si="219"/>
        <v>10</v>
      </c>
      <c r="T207" s="530"/>
      <c r="U207" s="388">
        <v>18</v>
      </c>
      <c r="V207" s="170">
        <v>2286.3397557970206</v>
      </c>
      <c r="W207" s="385">
        <f t="shared" si="220"/>
        <v>127.0188753220567</v>
      </c>
      <c r="X207" s="388">
        <f t="shared" si="221"/>
        <v>11</v>
      </c>
      <c r="Y207" s="530"/>
      <c r="Z207" s="388">
        <v>18</v>
      </c>
      <c r="AA207" s="170">
        <v>2290.7900006459522</v>
      </c>
      <c r="AB207" s="385">
        <f t="shared" si="222"/>
        <v>127.26611114699735</v>
      </c>
      <c r="AC207" s="388">
        <f t="shared" si="223"/>
        <v>12</v>
      </c>
      <c r="AD207" s="530"/>
      <c r="AE207" s="388">
        <v>18</v>
      </c>
      <c r="AF207" s="170">
        <v>2291.6571428571424</v>
      </c>
      <c r="AG207" s="385">
        <f t="shared" si="224"/>
        <v>127.31428571428569</v>
      </c>
      <c r="AH207" s="388">
        <f t="shared" si="225"/>
        <v>10</v>
      </c>
      <c r="AI207" s="530"/>
      <c r="AJ207" s="388">
        <v>18</v>
      </c>
      <c r="AK207" s="170">
        <v>2294.4578313253005</v>
      </c>
      <c r="AL207" s="385">
        <f t="shared" si="226"/>
        <v>127.46987951807225</v>
      </c>
      <c r="AM207" s="388">
        <f t="shared" si="227"/>
        <v>10</v>
      </c>
      <c r="AN207" s="530"/>
      <c r="AO207" s="388">
        <v>18</v>
      </c>
      <c r="AP207" s="170">
        <v>2298.0295566502459</v>
      </c>
      <c r="AQ207" s="385">
        <f t="shared" si="228"/>
        <v>127.66830870279144</v>
      </c>
      <c r="AR207" s="388">
        <f t="shared" si="229"/>
        <v>9</v>
      </c>
      <c r="AS207" s="530"/>
      <c r="AT207" s="388">
        <v>18</v>
      </c>
      <c r="AU207" s="170">
        <v>2292.4557165861506</v>
      </c>
      <c r="AV207" s="385">
        <f t="shared" si="230"/>
        <v>127.35865092145281</v>
      </c>
      <c r="AW207" s="388">
        <f t="shared" si="231"/>
        <v>11</v>
      </c>
      <c r="AX207" s="530"/>
    </row>
    <row r="208" spans="2:50" x14ac:dyDescent="0.2">
      <c r="B208" s="506"/>
      <c r="C208" s="388">
        <v>4</v>
      </c>
      <c r="D208" s="388" t="s">
        <v>434</v>
      </c>
      <c r="E208" s="388">
        <v>18</v>
      </c>
      <c r="F208" s="388">
        <v>2400</v>
      </c>
      <c r="G208" s="385">
        <f t="shared" si="216"/>
        <v>133.33333333333334</v>
      </c>
      <c r="H208" s="500"/>
      <c r="I208" s="172">
        <f t="shared" si="213"/>
        <v>18</v>
      </c>
      <c r="J208" s="172">
        <f t="shared" si="214"/>
        <v>2302.1343666607249</v>
      </c>
      <c r="K208" s="389">
        <f t="shared" si="215"/>
        <v>127.89635370337361</v>
      </c>
      <c r="L208" s="508"/>
      <c r="M208" s="172">
        <f t="shared" si="217"/>
        <v>8</v>
      </c>
      <c r="N208" s="532"/>
      <c r="O208" s="532"/>
      <c r="P208" s="388">
        <v>18</v>
      </c>
      <c r="Q208" s="170">
        <v>2333.2653061224487</v>
      </c>
      <c r="R208" s="385">
        <f t="shared" si="218"/>
        <v>129.62585034013603</v>
      </c>
      <c r="S208" s="388">
        <f t="shared" si="219"/>
        <v>8</v>
      </c>
      <c r="T208" s="530"/>
      <c r="U208" s="388">
        <v>18</v>
      </c>
      <c r="V208" s="170">
        <v>2286.067415730337</v>
      </c>
      <c r="W208" s="385">
        <f t="shared" si="220"/>
        <v>127.00374531835206</v>
      </c>
      <c r="X208" s="388">
        <f t="shared" si="221"/>
        <v>12</v>
      </c>
      <c r="Y208" s="530"/>
      <c r="Z208" s="388">
        <v>18</v>
      </c>
      <c r="AA208" s="170">
        <v>2305.0632911392395</v>
      </c>
      <c r="AB208" s="385">
        <f t="shared" si="222"/>
        <v>128.05907172995774</v>
      </c>
      <c r="AC208" s="388">
        <f t="shared" si="223"/>
        <v>8</v>
      </c>
      <c r="AD208" s="530"/>
      <c r="AE208" s="388">
        <v>18</v>
      </c>
      <c r="AF208" s="170">
        <v>2291.3793103448265</v>
      </c>
      <c r="AG208" s="385">
        <f t="shared" si="224"/>
        <v>127.29885057471259</v>
      </c>
      <c r="AH208" s="388">
        <f t="shared" si="225"/>
        <v>11</v>
      </c>
      <c r="AI208" s="530"/>
      <c r="AJ208" s="388">
        <v>18</v>
      </c>
      <c r="AK208" s="170">
        <v>2297.7777777777792</v>
      </c>
      <c r="AL208" s="385">
        <f t="shared" si="226"/>
        <v>127.6543209876544</v>
      </c>
      <c r="AM208" s="388">
        <f t="shared" si="227"/>
        <v>9</v>
      </c>
      <c r="AN208" s="530"/>
      <c r="AO208" s="388">
        <v>18</v>
      </c>
      <c r="AP208" s="170">
        <v>2296.271186440677</v>
      </c>
      <c r="AQ208" s="385">
        <f t="shared" si="228"/>
        <v>127.5706214689265</v>
      </c>
      <c r="AR208" s="388">
        <f t="shared" si="229"/>
        <v>10</v>
      </c>
      <c r="AS208" s="530"/>
      <c r="AT208" s="388">
        <v>18</v>
      </c>
      <c r="AU208" s="170">
        <v>2305.1162790697672</v>
      </c>
      <c r="AV208" s="385">
        <f t="shared" si="230"/>
        <v>128.06201550387595</v>
      </c>
      <c r="AW208" s="388">
        <f t="shared" si="231"/>
        <v>8</v>
      </c>
      <c r="AX208" s="530"/>
    </row>
    <row r="209" spans="2:50" x14ac:dyDescent="0.2">
      <c r="B209" s="506"/>
      <c r="C209" s="388">
        <v>5</v>
      </c>
      <c r="D209" s="388" t="s">
        <v>435</v>
      </c>
      <c r="E209" s="388">
        <v>16</v>
      </c>
      <c r="F209" s="388">
        <v>2400</v>
      </c>
      <c r="G209" s="385">
        <f t="shared" si="216"/>
        <v>150</v>
      </c>
      <c r="H209" s="500"/>
      <c r="I209" s="172">
        <f t="shared" si="213"/>
        <v>16</v>
      </c>
      <c r="J209" s="172">
        <f t="shared" si="214"/>
        <v>2324.1846705065986</v>
      </c>
      <c r="K209" s="389">
        <f t="shared" si="215"/>
        <v>145.26154190666242</v>
      </c>
      <c r="L209" s="508"/>
      <c r="M209" s="172">
        <f t="shared" si="217"/>
        <v>5</v>
      </c>
      <c r="N209" s="532"/>
      <c r="O209" s="532"/>
      <c r="P209" s="388">
        <v>16</v>
      </c>
      <c r="Q209" s="170">
        <v>2309.6903225806432</v>
      </c>
      <c r="R209" s="385">
        <f t="shared" si="218"/>
        <v>144.3556451612902</v>
      </c>
      <c r="S209" s="388">
        <f t="shared" si="219"/>
        <v>5</v>
      </c>
      <c r="T209" s="530"/>
      <c r="U209" s="388">
        <v>16</v>
      </c>
      <c r="V209" s="170">
        <v>2303.7735849056617</v>
      </c>
      <c r="W209" s="385">
        <f t="shared" si="220"/>
        <v>143.98584905660385</v>
      </c>
      <c r="X209" s="388">
        <f t="shared" si="221"/>
        <v>5</v>
      </c>
      <c r="Y209" s="530"/>
      <c r="Z209" s="388">
        <v>16</v>
      </c>
      <c r="AA209" s="170">
        <v>2325.3061224489802</v>
      </c>
      <c r="AB209" s="385">
        <f t="shared" si="222"/>
        <v>145.33163265306126</v>
      </c>
      <c r="AC209" s="388">
        <f t="shared" si="223"/>
        <v>5</v>
      </c>
      <c r="AD209" s="530"/>
      <c r="AE209" s="388">
        <v>16</v>
      </c>
      <c r="AF209" s="170">
        <v>2348.8235294117676</v>
      </c>
      <c r="AG209" s="385">
        <f t="shared" si="224"/>
        <v>146.80147058823547</v>
      </c>
      <c r="AH209" s="388">
        <f t="shared" si="225"/>
        <v>5</v>
      </c>
      <c r="AI209" s="530"/>
      <c r="AJ209" s="388">
        <v>16</v>
      </c>
      <c r="AK209" s="170">
        <v>2341.8181818181788</v>
      </c>
      <c r="AL209" s="385">
        <f t="shared" si="226"/>
        <v>146.36363636363618</v>
      </c>
      <c r="AM209" s="388">
        <f t="shared" si="227"/>
        <v>5</v>
      </c>
      <c r="AN209" s="530"/>
      <c r="AO209" s="388">
        <v>16</v>
      </c>
      <c r="AP209" s="170">
        <v>2326.6666666666697</v>
      </c>
      <c r="AQ209" s="385">
        <f t="shared" si="228"/>
        <v>145.41666666666686</v>
      </c>
      <c r="AR209" s="388">
        <f t="shared" si="229"/>
        <v>5</v>
      </c>
      <c r="AS209" s="530"/>
      <c r="AT209" s="388">
        <v>16</v>
      </c>
      <c r="AU209" s="170">
        <v>2313.2142857142876</v>
      </c>
      <c r="AV209" s="385">
        <f t="shared" si="230"/>
        <v>144.57589285714297</v>
      </c>
      <c r="AW209" s="388">
        <f t="shared" si="231"/>
        <v>5</v>
      </c>
      <c r="AX209" s="530"/>
    </row>
    <row r="210" spans="2:50" x14ac:dyDescent="0.2">
      <c r="B210" s="506"/>
      <c r="C210" s="388">
        <v>6</v>
      </c>
      <c r="D210" s="388" t="s">
        <v>436</v>
      </c>
      <c r="E210" s="388">
        <v>18</v>
      </c>
      <c r="F210" s="388">
        <v>2400</v>
      </c>
      <c r="G210" s="385">
        <f t="shared" si="216"/>
        <v>133.33333333333334</v>
      </c>
      <c r="H210" s="500"/>
      <c r="I210" s="172">
        <f t="shared" si="213"/>
        <v>18</v>
      </c>
      <c r="J210" s="172">
        <f t="shared" si="214"/>
        <v>2292.8351913562537</v>
      </c>
      <c r="K210" s="389">
        <f t="shared" si="215"/>
        <v>127.3797328531252</v>
      </c>
      <c r="L210" s="508"/>
      <c r="M210" s="172">
        <f t="shared" si="217"/>
        <v>11</v>
      </c>
      <c r="N210" s="532"/>
      <c r="O210" s="532"/>
      <c r="P210" s="388">
        <v>18</v>
      </c>
      <c r="Q210" s="170">
        <v>2294.6172471596201</v>
      </c>
      <c r="R210" s="385">
        <f t="shared" si="218"/>
        <v>127.47873595331222</v>
      </c>
      <c r="S210" s="388">
        <f t="shared" si="219"/>
        <v>11</v>
      </c>
      <c r="T210" s="530"/>
      <c r="U210" s="388">
        <v>18</v>
      </c>
      <c r="V210" s="170">
        <v>2298.4136212624585</v>
      </c>
      <c r="W210" s="385">
        <f t="shared" si="220"/>
        <v>127.68964562569214</v>
      </c>
      <c r="X210" s="388">
        <f t="shared" si="221"/>
        <v>9</v>
      </c>
      <c r="Y210" s="530"/>
      <c r="Z210" s="388">
        <v>18</v>
      </c>
      <c r="AA210" s="170">
        <v>2302.0596868884531</v>
      </c>
      <c r="AB210" s="385">
        <f t="shared" si="222"/>
        <v>127.89220482713628</v>
      </c>
      <c r="AC210" s="388">
        <f t="shared" si="223"/>
        <v>9</v>
      </c>
      <c r="AD210" s="530"/>
      <c r="AE210" s="388">
        <v>18</v>
      </c>
      <c r="AF210" s="170">
        <v>2297.538461538461</v>
      </c>
      <c r="AG210" s="385">
        <f t="shared" si="224"/>
        <v>127.64102564102561</v>
      </c>
      <c r="AH210" s="388">
        <f t="shared" si="225"/>
        <v>9</v>
      </c>
      <c r="AI210" s="530"/>
      <c r="AJ210" s="388">
        <v>18</v>
      </c>
      <c r="AK210" s="170">
        <v>2282.9268292682937</v>
      </c>
      <c r="AL210" s="385">
        <f t="shared" si="226"/>
        <v>126.82926829268298</v>
      </c>
      <c r="AM210" s="388">
        <f t="shared" si="227"/>
        <v>12</v>
      </c>
      <c r="AN210" s="530"/>
      <c r="AO210" s="388">
        <v>18</v>
      </c>
      <c r="AP210" s="170">
        <v>2288.859060402684</v>
      </c>
      <c r="AQ210" s="385">
        <f t="shared" si="228"/>
        <v>127.158836689038</v>
      </c>
      <c r="AR210" s="388">
        <f t="shared" si="229"/>
        <v>12</v>
      </c>
      <c r="AS210" s="530"/>
      <c r="AT210" s="388">
        <v>18</v>
      </c>
      <c r="AU210" s="170">
        <v>2285.4314329738063</v>
      </c>
      <c r="AV210" s="385">
        <f t="shared" si="230"/>
        <v>126.96841294298923</v>
      </c>
      <c r="AW210" s="388">
        <f t="shared" si="231"/>
        <v>12</v>
      </c>
      <c r="AX210" s="530"/>
    </row>
    <row r="211" spans="2:50" x14ac:dyDescent="0.2">
      <c r="B211" s="506"/>
      <c r="C211" s="388">
        <v>7</v>
      </c>
      <c r="D211" s="388" t="s">
        <v>437</v>
      </c>
      <c r="E211" s="388">
        <v>20</v>
      </c>
      <c r="F211" s="388">
        <v>2400</v>
      </c>
      <c r="G211" s="385">
        <f t="shared" si="216"/>
        <v>120</v>
      </c>
      <c r="H211" s="500"/>
      <c r="I211" s="172">
        <f t="shared" si="213"/>
        <v>20</v>
      </c>
      <c r="J211" s="172">
        <f t="shared" si="214"/>
        <v>2304.6431857326343</v>
      </c>
      <c r="K211" s="389">
        <f t="shared" si="215"/>
        <v>115.2321592866317</v>
      </c>
      <c r="L211" s="508"/>
      <c r="M211" s="172">
        <f t="shared" si="217"/>
        <v>17</v>
      </c>
      <c r="N211" s="532"/>
      <c r="O211" s="532"/>
      <c r="P211" s="388">
        <v>20</v>
      </c>
      <c r="Q211" s="170">
        <v>2343.6666666666633</v>
      </c>
      <c r="R211" s="385">
        <f t="shared" si="218"/>
        <v>117.18333333333317</v>
      </c>
      <c r="S211" s="388">
        <f t="shared" si="219"/>
        <v>17</v>
      </c>
      <c r="T211" s="530"/>
      <c r="U211" s="388">
        <v>20</v>
      </c>
      <c r="V211" s="170">
        <v>2311.0588235294081</v>
      </c>
      <c r="W211" s="385">
        <f t="shared" si="220"/>
        <v>115.5529411764704</v>
      </c>
      <c r="X211" s="388">
        <f t="shared" si="221"/>
        <v>18</v>
      </c>
      <c r="Y211" s="530"/>
      <c r="Z211" s="388">
        <v>20</v>
      </c>
      <c r="AA211" s="170">
        <v>2308.4745762711855</v>
      </c>
      <c r="AB211" s="385">
        <f t="shared" si="222"/>
        <v>115.42372881355928</v>
      </c>
      <c r="AC211" s="388">
        <f t="shared" si="223"/>
        <v>18</v>
      </c>
      <c r="AD211" s="530"/>
      <c r="AE211" s="388">
        <v>20</v>
      </c>
      <c r="AF211" s="170">
        <v>2307.9069767441856</v>
      </c>
      <c r="AG211" s="385">
        <f t="shared" si="224"/>
        <v>115.39534883720928</v>
      </c>
      <c r="AH211" s="388">
        <f t="shared" si="225"/>
        <v>17</v>
      </c>
      <c r="AI211" s="530"/>
      <c r="AJ211" s="388">
        <v>20</v>
      </c>
      <c r="AK211" s="170">
        <v>2285.9999999999991</v>
      </c>
      <c r="AL211" s="385">
        <f t="shared" si="226"/>
        <v>114.29999999999995</v>
      </c>
      <c r="AM211" s="388">
        <f t="shared" si="227"/>
        <v>18</v>
      </c>
      <c r="AN211" s="530"/>
      <c r="AO211" s="388">
        <v>20</v>
      </c>
      <c r="AP211" s="170">
        <v>2284.090909090909</v>
      </c>
      <c r="AQ211" s="385">
        <f t="shared" si="228"/>
        <v>114.20454545454545</v>
      </c>
      <c r="AR211" s="388">
        <f t="shared" si="229"/>
        <v>18</v>
      </c>
      <c r="AS211" s="530"/>
      <c r="AT211" s="388">
        <v>20</v>
      </c>
      <c r="AU211" s="170">
        <v>2291.304347826087</v>
      </c>
      <c r="AV211" s="385">
        <f t="shared" si="230"/>
        <v>114.56521739130434</v>
      </c>
      <c r="AW211" s="388">
        <f t="shared" si="231"/>
        <v>18</v>
      </c>
      <c r="AX211" s="530"/>
    </row>
    <row r="212" spans="2:50" x14ac:dyDescent="0.2">
      <c r="B212" s="506"/>
      <c r="C212" s="388">
        <v>8</v>
      </c>
      <c r="D212" s="388" t="s">
        <v>439</v>
      </c>
      <c r="E212" s="388">
        <v>19</v>
      </c>
      <c r="F212" s="388">
        <v>2400</v>
      </c>
      <c r="G212" s="385">
        <f t="shared" si="216"/>
        <v>126.31578947368421</v>
      </c>
      <c r="H212" s="500"/>
      <c r="I212" s="172">
        <f t="shared" si="213"/>
        <v>19</v>
      </c>
      <c r="J212" s="172">
        <f t="shared" si="214"/>
        <v>2293.1143427190441</v>
      </c>
      <c r="K212" s="389">
        <f t="shared" si="215"/>
        <v>120.69022856416022</v>
      </c>
      <c r="L212" s="508"/>
      <c r="M212" s="172">
        <f t="shared" si="217"/>
        <v>16</v>
      </c>
      <c r="N212" s="532"/>
      <c r="O212" s="532"/>
      <c r="P212" s="388">
        <v>19</v>
      </c>
      <c r="Q212" s="170">
        <v>2284.8459324021742</v>
      </c>
      <c r="R212" s="385">
        <f t="shared" si="218"/>
        <v>120.25504907379865</v>
      </c>
      <c r="S212" s="388">
        <f t="shared" si="219"/>
        <v>16</v>
      </c>
      <c r="T212" s="530"/>
      <c r="U212" s="388">
        <v>19</v>
      </c>
      <c r="V212" s="170">
        <v>2298.8833596310228</v>
      </c>
      <c r="W212" s="385">
        <f t="shared" si="220"/>
        <v>120.99386103321173</v>
      </c>
      <c r="X212" s="388">
        <f t="shared" si="221"/>
        <v>14</v>
      </c>
      <c r="Y212" s="530"/>
      <c r="Z212" s="388">
        <v>19</v>
      </c>
      <c r="AA212" s="170">
        <v>2306.9953968475397</v>
      </c>
      <c r="AB212" s="385">
        <f t="shared" si="222"/>
        <v>121.42081036039683</v>
      </c>
      <c r="AC212" s="388">
        <f t="shared" si="223"/>
        <v>15</v>
      </c>
      <c r="AD212" s="530"/>
      <c r="AE212" s="388">
        <v>19</v>
      </c>
      <c r="AF212" s="170">
        <v>2289.5000000000009</v>
      </c>
      <c r="AG212" s="385">
        <f t="shared" si="224"/>
        <v>120.50000000000004</v>
      </c>
      <c r="AH212" s="388">
        <f t="shared" si="225"/>
        <v>15</v>
      </c>
      <c r="AI212" s="530"/>
      <c r="AJ212" s="388">
        <v>19</v>
      </c>
      <c r="AK212" s="170">
        <v>2287.2413793103442</v>
      </c>
      <c r="AL212" s="385">
        <f t="shared" si="226"/>
        <v>120.38112522686022</v>
      </c>
      <c r="AM212" s="388">
        <f t="shared" si="227"/>
        <v>16</v>
      </c>
      <c r="AN212" s="530"/>
      <c r="AO212" s="388">
        <v>19</v>
      </c>
      <c r="AP212" s="170">
        <v>2296.2857142857138</v>
      </c>
      <c r="AQ212" s="385">
        <f t="shared" si="228"/>
        <v>120.85714285714283</v>
      </c>
      <c r="AR212" s="388">
        <f t="shared" si="229"/>
        <v>15</v>
      </c>
      <c r="AS212" s="530"/>
      <c r="AT212" s="388">
        <v>19</v>
      </c>
      <c r="AU212" s="170">
        <v>2288.0486165565126</v>
      </c>
      <c r="AV212" s="385">
        <f t="shared" si="230"/>
        <v>120.42361139771118</v>
      </c>
      <c r="AW212" s="388">
        <f t="shared" si="231"/>
        <v>16</v>
      </c>
      <c r="AX212" s="530"/>
    </row>
    <row r="213" spans="2:50" x14ac:dyDescent="0.2">
      <c r="B213" s="506"/>
      <c r="C213" s="388">
        <v>9</v>
      </c>
      <c r="D213" s="388" t="s">
        <v>440</v>
      </c>
      <c r="E213" s="388">
        <v>18</v>
      </c>
      <c r="F213" s="388">
        <v>2400</v>
      </c>
      <c r="G213" s="385">
        <f t="shared" si="216"/>
        <v>133.33333333333334</v>
      </c>
      <c r="H213" s="500"/>
      <c r="I213" s="172">
        <f t="shared" si="213"/>
        <v>18</v>
      </c>
      <c r="J213" s="172">
        <f t="shared" si="214"/>
        <v>2299.2934345779336</v>
      </c>
      <c r="K213" s="389">
        <f t="shared" si="215"/>
        <v>127.73852414321854</v>
      </c>
      <c r="L213" s="508"/>
      <c r="M213" s="172">
        <f t="shared" si="217"/>
        <v>9</v>
      </c>
      <c r="N213" s="532"/>
      <c r="O213" s="532"/>
      <c r="P213" s="388">
        <v>18</v>
      </c>
      <c r="Q213" s="170">
        <v>2294.6153846153834</v>
      </c>
      <c r="R213" s="385">
        <f t="shared" si="218"/>
        <v>127.47863247863241</v>
      </c>
      <c r="S213" s="388">
        <f t="shared" si="219"/>
        <v>12</v>
      </c>
      <c r="T213" s="530"/>
      <c r="U213" s="388">
        <v>18</v>
      </c>
      <c r="V213" s="170">
        <v>2304.5161290322585</v>
      </c>
      <c r="W213" s="385">
        <f t="shared" si="220"/>
        <v>128.02867383512546</v>
      </c>
      <c r="X213" s="388">
        <f t="shared" si="221"/>
        <v>8</v>
      </c>
      <c r="Y213" s="530"/>
      <c r="Z213" s="388">
        <v>18</v>
      </c>
      <c r="AA213" s="170">
        <v>2300.9302325581389</v>
      </c>
      <c r="AB213" s="385">
        <f t="shared" si="222"/>
        <v>127.82945736434105</v>
      </c>
      <c r="AC213" s="388">
        <f t="shared" si="223"/>
        <v>10</v>
      </c>
      <c r="AD213" s="530"/>
      <c r="AE213" s="388">
        <v>18</v>
      </c>
      <c r="AF213" s="170">
        <v>2303.6363636363649</v>
      </c>
      <c r="AG213" s="385">
        <f t="shared" si="224"/>
        <v>127.97979797979805</v>
      </c>
      <c r="AH213" s="388">
        <f t="shared" si="225"/>
        <v>8</v>
      </c>
      <c r="AI213" s="530"/>
      <c r="AJ213" s="388">
        <v>18</v>
      </c>
      <c r="AK213" s="170">
        <v>2301.3559322033902</v>
      </c>
      <c r="AL213" s="385">
        <f t="shared" si="226"/>
        <v>127.85310734463279</v>
      </c>
      <c r="AM213" s="388">
        <f t="shared" si="227"/>
        <v>8</v>
      </c>
      <c r="AN213" s="530"/>
      <c r="AO213" s="388">
        <v>18</v>
      </c>
      <c r="AP213" s="170">
        <v>2289.9999999999986</v>
      </c>
      <c r="AQ213" s="385">
        <f t="shared" si="228"/>
        <v>127.22222222222214</v>
      </c>
      <c r="AR213" s="388">
        <f t="shared" si="229"/>
        <v>11</v>
      </c>
      <c r="AS213" s="530"/>
      <c r="AT213" s="388">
        <v>18</v>
      </c>
      <c r="AU213" s="170">
        <v>2300.0000000000005</v>
      </c>
      <c r="AV213" s="385">
        <f t="shared" si="230"/>
        <v>127.7777777777778</v>
      </c>
      <c r="AW213" s="388">
        <f t="shared" si="231"/>
        <v>10</v>
      </c>
      <c r="AX213" s="530"/>
    </row>
    <row r="214" spans="2:50" x14ac:dyDescent="0.2">
      <c r="B214" s="506"/>
      <c r="C214" s="388">
        <v>10</v>
      </c>
      <c r="D214" s="388" t="s">
        <v>441</v>
      </c>
      <c r="E214" s="388">
        <v>19</v>
      </c>
      <c r="F214" s="388">
        <v>2400</v>
      </c>
      <c r="G214" s="385">
        <f t="shared" si="216"/>
        <v>126.31578947368421</v>
      </c>
      <c r="H214" s="500"/>
      <c r="I214" s="172">
        <f t="shared" si="213"/>
        <v>19</v>
      </c>
      <c r="J214" s="172">
        <f t="shared" si="214"/>
        <v>2300.6431796278116</v>
      </c>
      <c r="K214" s="389">
        <f t="shared" si="215"/>
        <v>121.08648313830588</v>
      </c>
      <c r="L214" s="508"/>
      <c r="M214" s="172">
        <f t="shared" si="217"/>
        <v>15</v>
      </c>
      <c r="N214" s="532"/>
      <c r="O214" s="532"/>
      <c r="P214" s="388">
        <v>19</v>
      </c>
      <c r="Q214" s="170">
        <v>2307.3899033297539</v>
      </c>
      <c r="R214" s="385">
        <f t="shared" si="218"/>
        <v>121.44157385946073</v>
      </c>
      <c r="S214" s="388">
        <f t="shared" si="219"/>
        <v>14</v>
      </c>
      <c r="T214" s="530"/>
      <c r="U214" s="388">
        <v>19</v>
      </c>
      <c r="V214" s="170">
        <v>2289.8462613556958</v>
      </c>
      <c r="W214" s="385">
        <f t="shared" si="220"/>
        <v>120.51822428187873</v>
      </c>
      <c r="X214" s="388">
        <f t="shared" si="221"/>
        <v>15</v>
      </c>
      <c r="Y214" s="530"/>
      <c r="Z214" s="388">
        <v>19</v>
      </c>
      <c r="AA214" s="170">
        <v>2309.0783807062871</v>
      </c>
      <c r="AB214" s="385">
        <f t="shared" si="222"/>
        <v>121.53044108980458</v>
      </c>
      <c r="AC214" s="388">
        <f t="shared" si="223"/>
        <v>14</v>
      </c>
      <c r="AD214" s="530"/>
      <c r="AE214" s="388">
        <v>19</v>
      </c>
      <c r="AF214" s="170">
        <v>2287.9518072289152</v>
      </c>
      <c r="AG214" s="385">
        <f t="shared" si="224"/>
        <v>120.4185161699429</v>
      </c>
      <c r="AH214" s="388">
        <f t="shared" si="225"/>
        <v>16</v>
      </c>
      <c r="AI214" s="530"/>
      <c r="AJ214" s="388">
        <v>19</v>
      </c>
      <c r="AK214" s="170">
        <v>2305.2631578947376</v>
      </c>
      <c r="AL214" s="385">
        <f t="shared" si="226"/>
        <v>121.32963988919671</v>
      </c>
      <c r="AM214" s="388">
        <f t="shared" si="227"/>
        <v>15</v>
      </c>
      <c r="AN214" s="530"/>
      <c r="AO214" s="388">
        <v>19</v>
      </c>
      <c r="AP214" s="170">
        <v>2301.3084112149531</v>
      </c>
      <c r="AQ214" s="385">
        <f t="shared" si="228"/>
        <v>121.12149532710279</v>
      </c>
      <c r="AR214" s="388">
        <f t="shared" si="229"/>
        <v>14</v>
      </c>
      <c r="AS214" s="530"/>
      <c r="AT214" s="388">
        <v>19</v>
      </c>
      <c r="AU214" s="170">
        <v>2303.6643356643372</v>
      </c>
      <c r="AV214" s="385">
        <f t="shared" si="230"/>
        <v>121.24549135075459</v>
      </c>
      <c r="AW214" s="388">
        <f t="shared" si="231"/>
        <v>14</v>
      </c>
      <c r="AX214" s="530"/>
    </row>
    <row r="215" spans="2:50" x14ac:dyDescent="0.2">
      <c r="B215" s="506"/>
      <c r="C215" s="388">
        <v>11</v>
      </c>
      <c r="D215" s="388" t="s">
        <v>443</v>
      </c>
      <c r="E215" s="388">
        <v>19</v>
      </c>
      <c r="F215" s="388">
        <v>2400</v>
      </c>
      <c r="G215" s="385">
        <f t="shared" si="216"/>
        <v>126.31578947368421</v>
      </c>
      <c r="H215" s="500"/>
      <c r="I215" s="172">
        <f t="shared" si="213"/>
        <v>19</v>
      </c>
      <c r="J215" s="172">
        <f t="shared" si="214"/>
        <v>2307.8208897321356</v>
      </c>
      <c r="K215" s="389">
        <f t="shared" si="215"/>
        <v>121.46425735432292</v>
      </c>
      <c r="L215" s="508"/>
      <c r="M215" s="172">
        <f t="shared" si="217"/>
        <v>13</v>
      </c>
      <c r="N215" s="532"/>
      <c r="O215" s="532"/>
      <c r="P215" s="388">
        <v>19</v>
      </c>
      <c r="Q215" s="170">
        <v>2314.2857142857142</v>
      </c>
      <c r="R215" s="385">
        <f t="shared" si="218"/>
        <v>121.80451127819549</v>
      </c>
      <c r="S215" s="388">
        <f t="shared" si="219"/>
        <v>13</v>
      </c>
      <c r="T215" s="530"/>
      <c r="U215" s="388">
        <v>19</v>
      </c>
      <c r="V215" s="170">
        <v>2301.5999999999995</v>
      </c>
      <c r="W215" s="385">
        <f t="shared" si="220"/>
        <v>121.13684210526313</v>
      </c>
      <c r="X215" s="388">
        <f t="shared" si="221"/>
        <v>13</v>
      </c>
      <c r="Y215" s="530"/>
      <c r="Z215" s="388">
        <v>19</v>
      </c>
      <c r="AA215" s="170">
        <v>2281.818181818182</v>
      </c>
      <c r="AB215" s="385">
        <f t="shared" si="222"/>
        <v>120.09569377990431</v>
      </c>
      <c r="AC215" s="388">
        <f t="shared" si="223"/>
        <v>16</v>
      </c>
      <c r="AD215" s="530"/>
      <c r="AE215" s="388">
        <v>19</v>
      </c>
      <c r="AF215" s="170">
        <v>2308</v>
      </c>
      <c r="AG215" s="385">
        <f t="shared" si="224"/>
        <v>121.47368421052632</v>
      </c>
      <c r="AH215" s="388">
        <f t="shared" si="225"/>
        <v>13</v>
      </c>
      <c r="AI215" s="530"/>
      <c r="AJ215" s="388">
        <v>19</v>
      </c>
      <c r="AK215" s="170">
        <v>2338.4615384615372</v>
      </c>
      <c r="AL215" s="385">
        <f t="shared" si="226"/>
        <v>123.07692307692301</v>
      </c>
      <c r="AM215" s="388">
        <f t="shared" si="227"/>
        <v>13</v>
      </c>
      <c r="AN215" s="530"/>
      <c r="AO215" s="388">
        <v>19</v>
      </c>
      <c r="AP215" s="170">
        <v>2320.8510638297876</v>
      </c>
      <c r="AQ215" s="385">
        <f t="shared" si="228"/>
        <v>122.15005599104146</v>
      </c>
      <c r="AR215" s="388">
        <f t="shared" si="229"/>
        <v>13</v>
      </c>
      <c r="AS215" s="530"/>
      <c r="AT215" s="388">
        <v>19</v>
      </c>
      <c r="AU215" s="170">
        <v>2289.7297297297291</v>
      </c>
      <c r="AV215" s="385">
        <f t="shared" si="230"/>
        <v>120.51209103840679</v>
      </c>
      <c r="AW215" s="388">
        <f t="shared" si="231"/>
        <v>15</v>
      </c>
      <c r="AX215" s="530"/>
    </row>
    <row r="216" spans="2:50" x14ac:dyDescent="0.2">
      <c r="B216" s="506"/>
      <c r="C216" s="388">
        <v>12</v>
      </c>
      <c r="D216" s="388" t="s">
        <v>444</v>
      </c>
      <c r="E216" s="388">
        <v>15</v>
      </c>
      <c r="F216" s="388">
        <v>2400</v>
      </c>
      <c r="G216" s="385">
        <f t="shared" si="216"/>
        <v>160</v>
      </c>
      <c r="H216" s="500"/>
      <c r="I216" s="172">
        <f t="shared" si="213"/>
        <v>15</v>
      </c>
      <c r="J216" s="172">
        <f t="shared" si="214"/>
        <v>2288.001224616678</v>
      </c>
      <c r="K216" s="389">
        <f t="shared" si="215"/>
        <v>152.53341497444518</v>
      </c>
      <c r="L216" s="508"/>
      <c r="M216" s="172">
        <f t="shared" si="217"/>
        <v>4</v>
      </c>
      <c r="N216" s="532"/>
      <c r="O216" s="532"/>
      <c r="P216" s="388">
        <v>15</v>
      </c>
      <c r="Q216" s="170">
        <v>2285.7894736842109</v>
      </c>
      <c r="R216" s="385">
        <f t="shared" si="218"/>
        <v>152.38596491228071</v>
      </c>
      <c r="S216" s="388">
        <f t="shared" si="219"/>
        <v>3</v>
      </c>
      <c r="T216" s="530"/>
      <c r="U216" s="388">
        <v>15</v>
      </c>
      <c r="V216" s="170">
        <v>2283.4119867862196</v>
      </c>
      <c r="W216" s="385">
        <f t="shared" si="220"/>
        <v>152.22746578574797</v>
      </c>
      <c r="X216" s="388">
        <f t="shared" si="221"/>
        <v>4</v>
      </c>
      <c r="Y216" s="530"/>
      <c r="Z216" s="388">
        <v>15</v>
      </c>
      <c r="AA216" s="170">
        <v>2285.6572005836797</v>
      </c>
      <c r="AB216" s="385">
        <f t="shared" si="222"/>
        <v>152.37714670557864</v>
      </c>
      <c r="AC216" s="388">
        <f t="shared" si="223"/>
        <v>4</v>
      </c>
      <c r="AD216" s="530"/>
      <c r="AE216" s="388">
        <v>15</v>
      </c>
      <c r="AF216" s="170">
        <v>2290.3125</v>
      </c>
      <c r="AG216" s="385">
        <f t="shared" si="224"/>
        <v>152.6875</v>
      </c>
      <c r="AH216" s="388">
        <f t="shared" si="225"/>
        <v>3</v>
      </c>
      <c r="AI216" s="530"/>
      <c r="AJ216" s="388">
        <v>15</v>
      </c>
      <c r="AK216" s="170">
        <v>2294.6666666666661</v>
      </c>
      <c r="AL216" s="385">
        <f t="shared" si="226"/>
        <v>152.97777777777773</v>
      </c>
      <c r="AM216" s="388">
        <f t="shared" si="227"/>
        <v>2</v>
      </c>
      <c r="AN216" s="530"/>
      <c r="AO216" s="388">
        <v>15</v>
      </c>
      <c r="AP216" s="170">
        <v>2285.1674641148329</v>
      </c>
      <c r="AQ216" s="385">
        <f t="shared" si="228"/>
        <v>152.34449760765554</v>
      </c>
      <c r="AR216" s="388">
        <f t="shared" si="229"/>
        <v>4</v>
      </c>
      <c r="AS216" s="530"/>
      <c r="AT216" s="388">
        <v>15</v>
      </c>
      <c r="AU216" s="170">
        <v>2291.0032804811376</v>
      </c>
      <c r="AV216" s="385">
        <f t="shared" si="230"/>
        <v>152.73355203207583</v>
      </c>
      <c r="AW216" s="388">
        <f t="shared" si="231"/>
        <v>2</v>
      </c>
      <c r="AX216" s="530"/>
    </row>
    <row r="217" spans="2:50" x14ac:dyDescent="0.2">
      <c r="B217" s="506"/>
      <c r="C217" s="388">
        <v>13</v>
      </c>
      <c r="D217" s="388" t="s">
        <v>445</v>
      </c>
      <c r="E217" s="388">
        <v>15</v>
      </c>
      <c r="F217" s="388">
        <v>2400</v>
      </c>
      <c r="G217" s="385">
        <f t="shared" si="216"/>
        <v>160</v>
      </c>
      <c r="H217" s="500"/>
      <c r="I217" s="172">
        <f t="shared" si="213"/>
        <v>15</v>
      </c>
      <c r="J217" s="172">
        <f t="shared" si="214"/>
        <v>2296.5003533884974</v>
      </c>
      <c r="K217" s="389">
        <f t="shared" si="215"/>
        <v>153.10002355923319</v>
      </c>
      <c r="L217" s="508"/>
      <c r="M217" s="172">
        <f t="shared" si="217"/>
        <v>2</v>
      </c>
      <c r="N217" s="532"/>
      <c r="O217" s="532"/>
      <c r="P217" s="388">
        <v>15</v>
      </c>
      <c r="Q217" s="170">
        <v>2311.1083743842373</v>
      </c>
      <c r="R217" s="385">
        <f t="shared" si="218"/>
        <v>154.07389162561583</v>
      </c>
      <c r="S217" s="388">
        <f t="shared" si="219"/>
        <v>2</v>
      </c>
      <c r="T217" s="530"/>
      <c r="U217" s="388">
        <v>15</v>
      </c>
      <c r="V217" s="170">
        <v>2298.0619806871773</v>
      </c>
      <c r="W217" s="385">
        <f t="shared" si="220"/>
        <v>153.20413204581183</v>
      </c>
      <c r="X217" s="388">
        <f t="shared" si="221"/>
        <v>2</v>
      </c>
      <c r="Y217" s="530"/>
      <c r="Z217" s="388">
        <v>15</v>
      </c>
      <c r="AA217" s="170">
        <v>2297.8849315068487</v>
      </c>
      <c r="AB217" s="385">
        <f t="shared" si="222"/>
        <v>153.19232876712326</v>
      </c>
      <c r="AC217" s="388">
        <f t="shared" si="223"/>
        <v>2</v>
      </c>
      <c r="AD217" s="530"/>
      <c r="AE217" s="388">
        <v>15</v>
      </c>
      <c r="AF217" s="170">
        <v>2300.0000000000018</v>
      </c>
      <c r="AG217" s="385">
        <f t="shared" si="224"/>
        <v>153.33333333333346</v>
      </c>
      <c r="AH217" s="388">
        <f t="shared" si="225"/>
        <v>2</v>
      </c>
      <c r="AI217" s="530"/>
      <c r="AJ217" s="388">
        <v>15</v>
      </c>
      <c r="AK217" s="170">
        <v>2283.8461538461552</v>
      </c>
      <c r="AL217" s="385">
        <f t="shared" si="226"/>
        <v>152.25641025641033</v>
      </c>
      <c r="AM217" s="388">
        <f t="shared" si="227"/>
        <v>4</v>
      </c>
      <c r="AN217" s="530"/>
      <c r="AO217" s="388">
        <v>15</v>
      </c>
      <c r="AP217" s="170">
        <v>2297.8846153846148</v>
      </c>
      <c r="AQ217" s="385">
        <f t="shared" si="228"/>
        <v>153.19230769230765</v>
      </c>
      <c r="AR217" s="388">
        <f t="shared" si="229"/>
        <v>2</v>
      </c>
      <c r="AS217" s="530"/>
      <c r="AT217" s="388">
        <v>15</v>
      </c>
      <c r="AU217" s="170">
        <v>2286.7164179104479</v>
      </c>
      <c r="AV217" s="385">
        <f t="shared" si="230"/>
        <v>152.44776119402985</v>
      </c>
      <c r="AW217" s="388">
        <f t="shared" si="231"/>
        <v>4</v>
      </c>
      <c r="AX217" s="530"/>
    </row>
    <row r="218" spans="2:50" x14ac:dyDescent="0.2">
      <c r="B218" s="506"/>
      <c r="C218" s="388">
        <v>14</v>
      </c>
      <c r="D218" s="388" t="s">
        <v>635</v>
      </c>
      <c r="E218" s="388">
        <v>17</v>
      </c>
      <c r="F218" s="388">
        <v>2400</v>
      </c>
      <c r="G218" s="385">
        <f t="shared" si="216"/>
        <v>141.1764705882353</v>
      </c>
      <c r="H218" s="500"/>
      <c r="I218" s="172">
        <f t="shared" si="213"/>
        <v>17</v>
      </c>
      <c r="J218" s="172">
        <f t="shared" si="214"/>
        <v>2309.9504185341311</v>
      </c>
      <c r="K218" s="389">
        <f t="shared" si="215"/>
        <v>135.87943638436064</v>
      </c>
      <c r="L218" s="508"/>
      <c r="M218" s="172">
        <f t="shared" si="217"/>
        <v>6</v>
      </c>
      <c r="N218" s="532"/>
      <c r="O218" s="532"/>
      <c r="P218" s="388">
        <v>17</v>
      </c>
      <c r="Q218" s="170">
        <v>2290.4761904761899</v>
      </c>
      <c r="R218" s="385">
        <f t="shared" si="218"/>
        <v>134.73389355742293</v>
      </c>
      <c r="S218" s="388">
        <f t="shared" si="219"/>
        <v>6</v>
      </c>
      <c r="T218" s="530"/>
      <c r="U218" s="388">
        <v>17</v>
      </c>
      <c r="V218" s="170">
        <v>2302.372881355931</v>
      </c>
      <c r="W218" s="385">
        <f t="shared" si="220"/>
        <v>135.43369890329006</v>
      </c>
      <c r="X218" s="388">
        <f t="shared" si="221"/>
        <v>6</v>
      </c>
      <c r="Y218" s="530"/>
      <c r="Z218" s="388">
        <v>17</v>
      </c>
      <c r="AA218" s="170">
        <v>2295.2941176470599</v>
      </c>
      <c r="AB218" s="385">
        <f t="shared" si="222"/>
        <v>135.01730103806236</v>
      </c>
      <c r="AC218" s="388">
        <f t="shared" si="223"/>
        <v>7</v>
      </c>
      <c r="AD218" s="530"/>
      <c r="AE218" s="388">
        <v>17</v>
      </c>
      <c r="AF218" s="170">
        <v>2349.3750000000027</v>
      </c>
      <c r="AG218" s="385">
        <f t="shared" si="224"/>
        <v>138.19852941176487</v>
      </c>
      <c r="AH218" s="388">
        <f t="shared" si="225"/>
        <v>6</v>
      </c>
      <c r="AI218" s="530"/>
      <c r="AJ218" s="388">
        <v>17</v>
      </c>
      <c r="AK218" s="170">
        <v>2304.3749999999995</v>
      </c>
      <c r="AL218" s="385">
        <f t="shared" si="226"/>
        <v>135.55147058823528</v>
      </c>
      <c r="AM218" s="388">
        <f t="shared" si="227"/>
        <v>6</v>
      </c>
      <c r="AN218" s="530"/>
      <c r="AO218" s="388">
        <v>17</v>
      </c>
      <c r="AP218" s="170">
        <v>2314.5454545454518</v>
      </c>
      <c r="AQ218" s="385">
        <f t="shared" si="228"/>
        <v>136.14973262032069</v>
      </c>
      <c r="AR218" s="388">
        <f t="shared" si="229"/>
        <v>6</v>
      </c>
      <c r="AS218" s="530"/>
      <c r="AT218" s="388">
        <v>17</v>
      </c>
      <c r="AU218" s="170">
        <v>2313.214285714284</v>
      </c>
      <c r="AV218" s="385">
        <f t="shared" si="230"/>
        <v>136.07142857142847</v>
      </c>
      <c r="AW218" s="388">
        <f t="shared" si="231"/>
        <v>7</v>
      </c>
      <c r="AX218" s="530"/>
    </row>
    <row r="219" spans="2:50" x14ac:dyDescent="0.2">
      <c r="B219" s="506"/>
      <c r="C219" s="388">
        <v>15</v>
      </c>
      <c r="D219" s="388" t="s">
        <v>675</v>
      </c>
      <c r="E219" s="388">
        <v>19</v>
      </c>
      <c r="F219" s="388">
        <v>2400</v>
      </c>
      <c r="G219" s="385">
        <f t="shared" si="216"/>
        <v>126.31578947368421</v>
      </c>
      <c r="H219" s="500"/>
      <c r="I219" s="172">
        <f t="shared" si="213"/>
        <v>19</v>
      </c>
      <c r="J219" s="172">
        <f t="shared" si="214"/>
        <v>2303.1100269558492</v>
      </c>
      <c r="K219" s="389">
        <f t="shared" si="215"/>
        <v>121.21631720820257</v>
      </c>
      <c r="L219" s="508"/>
      <c r="M219" s="172">
        <f t="shared" si="217"/>
        <v>14</v>
      </c>
      <c r="N219" s="532"/>
      <c r="O219" s="532"/>
      <c r="P219" s="388">
        <v>19</v>
      </c>
      <c r="Q219" s="170">
        <v>2304.8358749030763</v>
      </c>
      <c r="R219" s="385">
        <f t="shared" si="218"/>
        <v>121.30715131068823</v>
      </c>
      <c r="S219" s="388">
        <f t="shared" si="219"/>
        <v>15</v>
      </c>
      <c r="T219" s="530"/>
      <c r="U219" s="388">
        <v>19</v>
      </c>
      <c r="V219" s="170">
        <v>2288.0450704225359</v>
      </c>
      <c r="W219" s="385">
        <f t="shared" si="220"/>
        <v>120.42342475908083</v>
      </c>
      <c r="X219" s="388">
        <f t="shared" si="221"/>
        <v>16</v>
      </c>
      <c r="Y219" s="530"/>
      <c r="Z219" s="388">
        <v>19</v>
      </c>
      <c r="AA219" s="170">
        <v>2322.1428571428564</v>
      </c>
      <c r="AB219" s="385">
        <f t="shared" si="222"/>
        <v>122.21804511278192</v>
      </c>
      <c r="AC219" s="388">
        <f t="shared" si="223"/>
        <v>13</v>
      </c>
      <c r="AD219" s="530"/>
      <c r="AE219" s="388">
        <v>19</v>
      </c>
      <c r="AF219" s="170">
        <v>2291.6883116883123</v>
      </c>
      <c r="AG219" s="385">
        <f t="shared" si="224"/>
        <v>120.61517429938486</v>
      </c>
      <c r="AH219" s="388">
        <f t="shared" si="225"/>
        <v>14</v>
      </c>
      <c r="AI219" s="530"/>
      <c r="AJ219" s="388">
        <v>19</v>
      </c>
      <c r="AK219" s="170">
        <v>2305.6000000000008</v>
      </c>
      <c r="AL219" s="385">
        <f t="shared" si="226"/>
        <v>121.34736842105268</v>
      </c>
      <c r="AM219" s="388">
        <f t="shared" si="227"/>
        <v>14</v>
      </c>
      <c r="AN219" s="530"/>
      <c r="AO219" s="388">
        <v>19</v>
      </c>
      <c r="AP219" s="170">
        <v>2292.7499999999991</v>
      </c>
      <c r="AQ219" s="385">
        <f t="shared" si="228"/>
        <v>120.6710526315789</v>
      </c>
      <c r="AR219" s="388">
        <f t="shared" si="229"/>
        <v>16</v>
      </c>
      <c r="AS219" s="530"/>
      <c r="AT219" s="388">
        <v>19</v>
      </c>
      <c r="AU219" s="170">
        <v>2316.7080745341618</v>
      </c>
      <c r="AV219" s="385">
        <f t="shared" si="230"/>
        <v>121.93200392285063</v>
      </c>
      <c r="AW219" s="388">
        <f t="shared" si="231"/>
        <v>13</v>
      </c>
      <c r="AX219" s="530"/>
    </row>
    <row r="220" spans="2:50" x14ac:dyDescent="0.2">
      <c r="B220" s="506"/>
      <c r="C220" s="388">
        <v>16</v>
      </c>
      <c r="D220" s="388" t="s">
        <v>696</v>
      </c>
      <c r="E220" s="388">
        <v>17</v>
      </c>
      <c r="F220" s="388">
        <v>2400</v>
      </c>
      <c r="G220" s="385">
        <f t="shared" si="216"/>
        <v>141.1764705882353</v>
      </c>
      <c r="H220" s="500"/>
      <c r="I220" s="172">
        <f t="shared" si="213"/>
        <v>17</v>
      </c>
      <c r="J220" s="172">
        <f t="shared" si="214"/>
        <v>2299.797889073895</v>
      </c>
      <c r="K220" s="389">
        <f t="shared" si="215"/>
        <v>135.28222876905264</v>
      </c>
      <c r="L220" s="508"/>
      <c r="M220" s="172">
        <f t="shared" si="217"/>
        <v>7</v>
      </c>
      <c r="N220" s="532"/>
      <c r="O220" s="532"/>
      <c r="P220" s="388">
        <v>17</v>
      </c>
      <c r="Q220" s="170">
        <v>2290.4264972776782</v>
      </c>
      <c r="R220" s="385">
        <f t="shared" si="218"/>
        <v>134.73097042809871</v>
      </c>
      <c r="S220" s="388">
        <f t="shared" si="219"/>
        <v>7</v>
      </c>
      <c r="T220" s="530"/>
      <c r="U220" s="388">
        <v>17</v>
      </c>
      <c r="V220" s="170">
        <v>2299.7142857142862</v>
      </c>
      <c r="W220" s="385">
        <f t="shared" si="220"/>
        <v>135.27731092436977</v>
      </c>
      <c r="X220" s="388">
        <f t="shared" si="221"/>
        <v>7</v>
      </c>
      <c r="Y220" s="530"/>
      <c r="Z220" s="388">
        <v>17</v>
      </c>
      <c r="AA220" s="170">
        <v>2307.0485678704858</v>
      </c>
      <c r="AB220" s="385">
        <f t="shared" si="222"/>
        <v>135.70873928649917</v>
      </c>
      <c r="AC220" s="388">
        <f t="shared" si="223"/>
        <v>6</v>
      </c>
      <c r="AD220" s="530"/>
      <c r="AE220" s="388">
        <v>17</v>
      </c>
      <c r="AF220" s="170">
        <v>2302.9213483146068</v>
      </c>
      <c r="AG220" s="385">
        <f t="shared" si="224"/>
        <v>135.46596166556512</v>
      </c>
      <c r="AH220" s="388">
        <f t="shared" si="225"/>
        <v>7</v>
      </c>
      <c r="AI220" s="530"/>
      <c r="AJ220" s="388">
        <v>17</v>
      </c>
      <c r="AK220" s="170">
        <v>2297.4683544303789</v>
      </c>
      <c r="AL220" s="385">
        <f t="shared" si="226"/>
        <v>135.14519731943406</v>
      </c>
      <c r="AM220" s="388">
        <f t="shared" si="227"/>
        <v>7</v>
      </c>
      <c r="AN220" s="530"/>
      <c r="AO220" s="388">
        <v>17</v>
      </c>
      <c r="AP220" s="170">
        <v>2284.8837209302346</v>
      </c>
      <c r="AQ220" s="385">
        <f t="shared" si="228"/>
        <v>134.40492476060203</v>
      </c>
      <c r="AR220" s="388">
        <f t="shared" si="229"/>
        <v>7</v>
      </c>
      <c r="AS220" s="530"/>
      <c r="AT220" s="388">
        <v>17</v>
      </c>
      <c r="AU220" s="170">
        <v>2316.1224489795923</v>
      </c>
      <c r="AV220" s="385">
        <f t="shared" si="230"/>
        <v>136.24249699879954</v>
      </c>
      <c r="AW220" s="388">
        <f t="shared" si="231"/>
        <v>6</v>
      </c>
      <c r="AX220" s="530"/>
    </row>
    <row r="221" spans="2:50" x14ac:dyDescent="0.2">
      <c r="B221" s="506"/>
      <c r="C221" s="388">
        <v>17</v>
      </c>
      <c r="D221" s="388" t="s">
        <v>697</v>
      </c>
      <c r="E221" s="388">
        <v>15</v>
      </c>
      <c r="F221" s="388">
        <v>2400</v>
      </c>
      <c r="G221" s="385">
        <f t="shared" si="216"/>
        <v>160</v>
      </c>
      <c r="H221" s="500"/>
      <c r="I221" s="172">
        <f t="shared" si="213"/>
        <v>15</v>
      </c>
      <c r="J221" s="172">
        <f t="shared" si="214"/>
        <v>2288.4329305922943</v>
      </c>
      <c r="K221" s="389">
        <f t="shared" si="215"/>
        <v>152.56219537281962</v>
      </c>
      <c r="L221" s="508"/>
      <c r="M221" s="172">
        <f t="shared" si="217"/>
        <v>3</v>
      </c>
      <c r="N221" s="532"/>
      <c r="O221" s="532"/>
      <c r="P221" s="388">
        <v>15</v>
      </c>
      <c r="Q221" s="170">
        <v>2283.8757763975163</v>
      </c>
      <c r="R221" s="385">
        <f t="shared" si="218"/>
        <v>152.25838509316776</v>
      </c>
      <c r="S221" s="388">
        <f t="shared" si="219"/>
        <v>4</v>
      </c>
      <c r="T221" s="530"/>
      <c r="U221" s="388">
        <v>15</v>
      </c>
      <c r="V221" s="170">
        <v>2289.4188726688553</v>
      </c>
      <c r="W221" s="385">
        <f t="shared" si="220"/>
        <v>152.62792484459035</v>
      </c>
      <c r="X221" s="388">
        <f t="shared" si="221"/>
        <v>3</v>
      </c>
      <c r="Y221" s="530"/>
      <c r="Z221" s="388">
        <v>15</v>
      </c>
      <c r="AA221" s="170">
        <v>2289.8189580203971</v>
      </c>
      <c r="AB221" s="385">
        <f t="shared" si="222"/>
        <v>152.65459720135979</v>
      </c>
      <c r="AC221" s="388">
        <f t="shared" si="223"/>
        <v>3</v>
      </c>
      <c r="AD221" s="530"/>
      <c r="AE221" s="388">
        <v>15</v>
      </c>
      <c r="AF221" s="170">
        <v>2286.9111969111973</v>
      </c>
      <c r="AG221" s="385">
        <f t="shared" si="224"/>
        <v>152.46074646074649</v>
      </c>
      <c r="AH221" s="388">
        <f t="shared" si="225"/>
        <v>4</v>
      </c>
      <c r="AI221" s="530"/>
      <c r="AJ221" s="388">
        <v>15</v>
      </c>
      <c r="AK221" s="170">
        <v>2292.4999999999991</v>
      </c>
      <c r="AL221" s="385">
        <f t="shared" si="226"/>
        <v>152.83333333333329</v>
      </c>
      <c r="AM221" s="388">
        <f t="shared" si="227"/>
        <v>3</v>
      </c>
      <c r="AN221" s="530"/>
      <c r="AO221" s="388">
        <v>15</v>
      </c>
      <c r="AP221" s="170">
        <v>2287.8869778869771</v>
      </c>
      <c r="AQ221" s="385">
        <f t="shared" si="228"/>
        <v>152.52579852579848</v>
      </c>
      <c r="AR221" s="388">
        <f t="shared" si="229"/>
        <v>3</v>
      </c>
      <c r="AS221" s="530"/>
      <c r="AT221" s="388">
        <v>15</v>
      </c>
      <c r="AU221" s="170">
        <v>2288.6187322611167</v>
      </c>
      <c r="AV221" s="385">
        <f t="shared" si="230"/>
        <v>152.57458215074112</v>
      </c>
      <c r="AW221" s="388">
        <f t="shared" si="231"/>
        <v>3</v>
      </c>
      <c r="AX221" s="530"/>
    </row>
    <row r="222" spans="2:50" x14ac:dyDescent="0.2">
      <c r="B222" s="506"/>
      <c r="C222" s="388">
        <v>18</v>
      </c>
      <c r="D222" s="388" t="s">
        <v>706</v>
      </c>
      <c r="E222" s="388">
        <v>14</v>
      </c>
      <c r="F222" s="388">
        <v>2400</v>
      </c>
      <c r="G222" s="385">
        <f t="shared" si="216"/>
        <v>171.42857142857142</v>
      </c>
      <c r="H222" s="500"/>
      <c r="I222" s="172">
        <f t="shared" si="213"/>
        <v>14</v>
      </c>
      <c r="J222" s="172">
        <f t="shared" si="214"/>
        <v>2298.6766911094137</v>
      </c>
      <c r="K222" s="389">
        <f t="shared" si="215"/>
        <v>164.19119222210105</v>
      </c>
      <c r="L222" s="509"/>
      <c r="M222" s="172">
        <f t="shared" si="217"/>
        <v>1</v>
      </c>
      <c r="N222" s="515"/>
      <c r="O222" s="515"/>
      <c r="P222" s="388">
        <v>14</v>
      </c>
      <c r="Q222" s="170">
        <v>2297.8571428571418</v>
      </c>
      <c r="R222" s="385">
        <f t="shared" si="218"/>
        <v>164.1326530612244</v>
      </c>
      <c r="S222" s="388">
        <f t="shared" si="219"/>
        <v>1</v>
      </c>
      <c r="T222" s="531"/>
      <c r="U222" s="388">
        <v>14</v>
      </c>
      <c r="V222" s="170">
        <v>2305.9375000000018</v>
      </c>
      <c r="W222" s="385">
        <f t="shared" si="220"/>
        <v>164.70982142857156</v>
      </c>
      <c r="X222" s="388">
        <f t="shared" si="221"/>
        <v>1</v>
      </c>
      <c r="Y222" s="531"/>
      <c r="Z222" s="388">
        <v>14</v>
      </c>
      <c r="AA222" s="170">
        <v>2300.1886792452842</v>
      </c>
      <c r="AB222" s="385">
        <f t="shared" si="222"/>
        <v>164.29919137466317</v>
      </c>
      <c r="AC222" s="388">
        <f t="shared" si="223"/>
        <v>1</v>
      </c>
      <c r="AD222" s="531"/>
      <c r="AE222" s="388">
        <v>14</v>
      </c>
      <c r="AF222" s="170">
        <v>2303.0494505494507</v>
      </c>
      <c r="AG222" s="385">
        <f t="shared" si="224"/>
        <v>164.50353218210361</v>
      </c>
      <c r="AH222" s="388">
        <f t="shared" si="225"/>
        <v>1</v>
      </c>
      <c r="AI222" s="531"/>
      <c r="AJ222" s="388">
        <v>14</v>
      </c>
      <c r="AK222" s="170">
        <v>2304.4850498338865</v>
      </c>
      <c r="AL222" s="385">
        <f t="shared" si="226"/>
        <v>164.60607498813474</v>
      </c>
      <c r="AM222" s="388">
        <f t="shared" si="227"/>
        <v>1</v>
      </c>
      <c r="AN222" s="531"/>
      <c r="AO222" s="388">
        <v>14</v>
      </c>
      <c r="AP222" s="170">
        <v>2286.3157894736842</v>
      </c>
      <c r="AQ222" s="385">
        <f t="shared" si="228"/>
        <v>163.30827067669173</v>
      </c>
      <c r="AR222" s="388">
        <f t="shared" si="229"/>
        <v>1</v>
      </c>
      <c r="AS222" s="531"/>
      <c r="AT222" s="388">
        <v>14</v>
      </c>
      <c r="AU222" s="170">
        <v>2292.9032258064508</v>
      </c>
      <c r="AV222" s="385">
        <f t="shared" si="230"/>
        <v>163.77880184331792</v>
      </c>
      <c r="AW222" s="388">
        <f t="shared" si="231"/>
        <v>1</v>
      </c>
      <c r="AX222" s="531"/>
    </row>
    <row r="223" spans="2:50" ht="15.75" x14ac:dyDescent="0.2">
      <c r="B223" s="510" t="s">
        <v>169</v>
      </c>
      <c r="C223" s="511"/>
      <c r="D223" s="511"/>
      <c r="E223" s="511"/>
      <c r="F223" s="511"/>
      <c r="G223" s="511"/>
      <c r="H223" s="512"/>
      <c r="I223" s="207"/>
      <c r="J223" s="207"/>
      <c r="K223" s="207"/>
      <c r="L223" s="207"/>
      <c r="M223" s="207"/>
      <c r="N223" s="501" t="s">
        <v>161</v>
      </c>
      <c r="O223" s="514" t="s">
        <v>106</v>
      </c>
      <c r="P223" s="516">
        <f>AT200+1</f>
        <v>45937</v>
      </c>
      <c r="Q223" s="506"/>
      <c r="R223" s="506"/>
      <c r="S223" s="506"/>
      <c r="T223" s="506"/>
      <c r="U223" s="516">
        <f>P223+1</f>
        <v>45938</v>
      </c>
      <c r="V223" s="506"/>
      <c r="W223" s="506"/>
      <c r="X223" s="506"/>
      <c r="Y223" s="506"/>
      <c r="Z223" s="516">
        <f>U223+1</f>
        <v>45939</v>
      </c>
      <c r="AA223" s="506"/>
      <c r="AB223" s="506"/>
      <c r="AC223" s="506"/>
      <c r="AD223" s="506"/>
      <c r="AE223" s="516">
        <f>Z223+1</f>
        <v>45940</v>
      </c>
      <c r="AF223" s="506"/>
      <c r="AG223" s="506"/>
      <c r="AH223" s="506"/>
      <c r="AI223" s="506"/>
      <c r="AJ223" s="516">
        <f>AE223+1</f>
        <v>45941</v>
      </c>
      <c r="AK223" s="506"/>
      <c r="AL223" s="506"/>
      <c r="AM223" s="506"/>
      <c r="AN223" s="506"/>
      <c r="AO223" s="516">
        <f>AJ223+1</f>
        <v>45942</v>
      </c>
      <c r="AP223" s="506"/>
      <c r="AQ223" s="506"/>
      <c r="AR223" s="506"/>
      <c r="AS223" s="506"/>
      <c r="AT223" s="516">
        <f>AO223+1</f>
        <v>45943</v>
      </c>
      <c r="AU223" s="506"/>
      <c r="AV223" s="506"/>
      <c r="AW223" s="506"/>
      <c r="AX223" s="506"/>
    </row>
    <row r="224" spans="2:50" ht="15.75" x14ac:dyDescent="0.2">
      <c r="B224" s="513"/>
      <c r="C224" s="513"/>
      <c r="D224" s="513"/>
      <c r="E224" s="513"/>
      <c r="F224" s="513"/>
      <c r="G224" s="513"/>
      <c r="H224" s="513"/>
      <c r="I224" s="207"/>
      <c r="J224" s="207"/>
      <c r="K224" s="207"/>
      <c r="L224" s="207"/>
      <c r="M224" s="207"/>
      <c r="N224" s="501"/>
      <c r="O224" s="515"/>
      <c r="P224" s="516" t="s">
        <v>120</v>
      </c>
      <c r="Q224" s="506"/>
      <c r="R224" s="506"/>
      <c r="S224" s="506"/>
      <c r="T224" s="506"/>
      <c r="U224" s="516" t="s">
        <v>114</v>
      </c>
      <c r="V224" s="506"/>
      <c r="W224" s="506"/>
      <c r="X224" s="506"/>
      <c r="Y224" s="506"/>
      <c r="Z224" s="516" t="s">
        <v>115</v>
      </c>
      <c r="AA224" s="506"/>
      <c r="AB224" s="506"/>
      <c r="AC224" s="506"/>
      <c r="AD224" s="506"/>
      <c r="AE224" s="516" t="s">
        <v>116</v>
      </c>
      <c r="AF224" s="506"/>
      <c r="AG224" s="506"/>
      <c r="AH224" s="506"/>
      <c r="AI224" s="506"/>
      <c r="AJ224" s="516" t="s">
        <v>117</v>
      </c>
      <c r="AK224" s="506"/>
      <c r="AL224" s="506"/>
      <c r="AM224" s="506"/>
      <c r="AN224" s="506"/>
      <c r="AO224" s="516" t="s">
        <v>118</v>
      </c>
      <c r="AP224" s="506"/>
      <c r="AQ224" s="506"/>
      <c r="AR224" s="506"/>
      <c r="AS224" s="506"/>
      <c r="AT224" s="516" t="s">
        <v>119</v>
      </c>
      <c r="AU224" s="506"/>
      <c r="AV224" s="506"/>
      <c r="AW224" s="506"/>
      <c r="AX224" s="506"/>
    </row>
    <row r="225" spans="2:50" x14ac:dyDescent="0.2">
      <c r="B225" s="501" t="s">
        <v>157</v>
      </c>
      <c r="C225" s="501" t="s">
        <v>149</v>
      </c>
      <c r="D225" s="501"/>
      <c r="E225" s="501" t="s">
        <v>151</v>
      </c>
      <c r="F225" s="501"/>
      <c r="G225" s="501"/>
      <c r="H225" s="502" t="s">
        <v>158</v>
      </c>
      <c r="I225" s="505" t="s">
        <v>227</v>
      </c>
      <c r="J225" s="505"/>
      <c r="K225" s="505"/>
      <c r="L225" s="505" t="s">
        <v>158</v>
      </c>
      <c r="M225" s="505" t="s">
        <v>170</v>
      </c>
      <c r="N225" s="514"/>
      <c r="O225" s="514" t="s">
        <v>160</v>
      </c>
      <c r="P225" s="497" t="s">
        <v>154</v>
      </c>
      <c r="Q225" s="498"/>
      <c r="R225" s="498"/>
      <c r="S225" s="499"/>
      <c r="T225" s="501" t="s">
        <v>158</v>
      </c>
      <c r="U225" s="497" t="s">
        <v>154</v>
      </c>
      <c r="V225" s="498"/>
      <c r="W225" s="498"/>
      <c r="X225" s="499"/>
      <c r="Y225" s="501" t="s">
        <v>158</v>
      </c>
      <c r="Z225" s="497" t="s">
        <v>154</v>
      </c>
      <c r="AA225" s="498"/>
      <c r="AB225" s="498"/>
      <c r="AC225" s="499"/>
      <c r="AD225" s="501" t="s">
        <v>158</v>
      </c>
      <c r="AE225" s="497" t="s">
        <v>154</v>
      </c>
      <c r="AF225" s="498"/>
      <c r="AG225" s="498"/>
      <c r="AH225" s="499"/>
      <c r="AI225" s="501" t="s">
        <v>158</v>
      </c>
      <c r="AJ225" s="497" t="s">
        <v>154</v>
      </c>
      <c r="AK225" s="498"/>
      <c r="AL225" s="498"/>
      <c r="AM225" s="499"/>
      <c r="AN225" s="501" t="s">
        <v>158</v>
      </c>
      <c r="AO225" s="497" t="s">
        <v>154</v>
      </c>
      <c r="AP225" s="498"/>
      <c r="AQ225" s="498"/>
      <c r="AR225" s="499"/>
      <c r="AS225" s="501" t="s">
        <v>158</v>
      </c>
      <c r="AT225" s="497" t="s">
        <v>154</v>
      </c>
      <c r="AU225" s="498"/>
      <c r="AV225" s="498"/>
      <c r="AW225" s="499"/>
      <c r="AX225" s="501" t="s">
        <v>158</v>
      </c>
    </row>
    <row r="226" spans="2:50" x14ac:dyDescent="0.2">
      <c r="B226" s="501"/>
      <c r="C226" s="501"/>
      <c r="D226" s="501"/>
      <c r="E226" s="501" t="s">
        <v>150</v>
      </c>
      <c r="F226" s="501"/>
      <c r="G226" s="501"/>
      <c r="H226" s="503"/>
      <c r="I226" s="505" t="s">
        <v>150</v>
      </c>
      <c r="J226" s="505"/>
      <c r="K226" s="505"/>
      <c r="L226" s="505"/>
      <c r="M226" s="505"/>
      <c r="N226" s="532"/>
      <c r="O226" s="532"/>
      <c r="P226" s="497" t="s">
        <v>155</v>
      </c>
      <c r="Q226" s="498"/>
      <c r="R226" s="498"/>
      <c r="S226" s="499"/>
      <c r="T226" s="501"/>
      <c r="U226" s="497" t="s">
        <v>155</v>
      </c>
      <c r="V226" s="498"/>
      <c r="W226" s="498"/>
      <c r="X226" s="499"/>
      <c r="Y226" s="501"/>
      <c r="Z226" s="497" t="s">
        <v>155</v>
      </c>
      <c r="AA226" s="498"/>
      <c r="AB226" s="498"/>
      <c r="AC226" s="499"/>
      <c r="AD226" s="501"/>
      <c r="AE226" s="497" t="s">
        <v>155</v>
      </c>
      <c r="AF226" s="498"/>
      <c r="AG226" s="498"/>
      <c r="AH226" s="499"/>
      <c r="AI226" s="501"/>
      <c r="AJ226" s="497" t="s">
        <v>155</v>
      </c>
      <c r="AK226" s="498"/>
      <c r="AL226" s="498"/>
      <c r="AM226" s="499"/>
      <c r="AN226" s="501"/>
      <c r="AO226" s="497" t="s">
        <v>155</v>
      </c>
      <c r="AP226" s="498"/>
      <c r="AQ226" s="498"/>
      <c r="AR226" s="499"/>
      <c r="AS226" s="501"/>
      <c r="AT226" s="497" t="s">
        <v>155</v>
      </c>
      <c r="AU226" s="498"/>
      <c r="AV226" s="498"/>
      <c r="AW226" s="499"/>
      <c r="AX226" s="501"/>
    </row>
    <row r="227" spans="2:50" x14ac:dyDescent="0.2">
      <c r="B227" s="501"/>
      <c r="C227" s="501"/>
      <c r="D227" s="501"/>
      <c r="E227" s="418" t="s">
        <v>152</v>
      </c>
      <c r="F227" s="418" t="s">
        <v>153</v>
      </c>
      <c r="G227" s="418" t="s">
        <v>156</v>
      </c>
      <c r="H227" s="504"/>
      <c r="I227" s="419" t="s">
        <v>152</v>
      </c>
      <c r="J227" s="419" t="s">
        <v>153</v>
      </c>
      <c r="K227" s="419" t="s">
        <v>156</v>
      </c>
      <c r="L227" s="505"/>
      <c r="M227" s="505"/>
      <c r="N227" s="532"/>
      <c r="O227" s="532"/>
      <c r="P227" s="418" t="s">
        <v>152</v>
      </c>
      <c r="Q227" s="418" t="s">
        <v>153</v>
      </c>
      <c r="R227" s="418" t="s">
        <v>156</v>
      </c>
      <c r="S227" s="418" t="s">
        <v>170</v>
      </c>
      <c r="T227" s="501"/>
      <c r="U227" s="418" t="s">
        <v>152</v>
      </c>
      <c r="V227" s="418" t="s">
        <v>153</v>
      </c>
      <c r="W227" s="418" t="s">
        <v>156</v>
      </c>
      <c r="X227" s="418" t="s">
        <v>170</v>
      </c>
      <c r="Y227" s="501"/>
      <c r="Z227" s="418" t="s">
        <v>152</v>
      </c>
      <c r="AA227" s="418" t="s">
        <v>153</v>
      </c>
      <c r="AB227" s="418" t="s">
        <v>156</v>
      </c>
      <c r="AC227" s="418" t="s">
        <v>170</v>
      </c>
      <c r="AD227" s="501"/>
      <c r="AE227" s="418" t="s">
        <v>152</v>
      </c>
      <c r="AF227" s="418" t="s">
        <v>153</v>
      </c>
      <c r="AG227" s="418" t="s">
        <v>156</v>
      </c>
      <c r="AH227" s="418" t="s">
        <v>170</v>
      </c>
      <c r="AI227" s="501"/>
      <c r="AJ227" s="418" t="s">
        <v>152</v>
      </c>
      <c r="AK227" s="418" t="s">
        <v>153</v>
      </c>
      <c r="AL227" s="418" t="s">
        <v>156</v>
      </c>
      <c r="AM227" s="418" t="s">
        <v>170</v>
      </c>
      <c r="AN227" s="501"/>
      <c r="AO227" s="418" t="s">
        <v>152</v>
      </c>
      <c r="AP227" s="418" t="s">
        <v>153</v>
      </c>
      <c r="AQ227" s="418" t="s">
        <v>156</v>
      </c>
      <c r="AR227" s="418" t="s">
        <v>170</v>
      </c>
      <c r="AS227" s="501"/>
      <c r="AT227" s="418" t="s">
        <v>152</v>
      </c>
      <c r="AU227" s="418" t="s">
        <v>153</v>
      </c>
      <c r="AV227" s="418" t="s">
        <v>156</v>
      </c>
      <c r="AW227" s="418" t="s">
        <v>170</v>
      </c>
      <c r="AX227" s="501"/>
    </row>
    <row r="228" spans="2:50" x14ac:dyDescent="0.2">
      <c r="B228" s="506" t="s">
        <v>236</v>
      </c>
      <c r="C228" s="437">
        <v>1</v>
      </c>
      <c r="D228" s="417" t="s">
        <v>431</v>
      </c>
      <c r="E228" s="417">
        <v>20</v>
      </c>
      <c r="F228" s="417">
        <v>2400</v>
      </c>
      <c r="G228" s="416">
        <f>F228/E228</f>
        <v>120</v>
      </c>
      <c r="H228" s="500">
        <f>AVERAGE(G228:G245)</f>
        <v>138.65062984258032</v>
      </c>
      <c r="I228" s="172">
        <f t="shared" ref="I228:I245" si="232">IFERROR(AVERAGE(P228,U228,Z228,AE228,AJ228,AO228,AT228),"")</f>
        <v>20</v>
      </c>
      <c r="J228" s="172">
        <f t="shared" ref="J228:J245" si="233">IFERROR(AVERAGE(Q228,V228,AA228,AF228,AK228,AP228,AU228),"")</f>
        <v>2297.8307402444875</v>
      </c>
      <c r="K228" s="420">
        <f t="shared" ref="K228:K245" si="234">IFERROR(AVERAGE(R228,W228,AB228,AG228,AL228,AQ228,AV228),"")</f>
        <v>114.89153701222438</v>
      </c>
      <c r="L228" s="507">
        <f>IFERROR(AVERAGE(K228:K245),"-")</f>
        <v>132.73286641992172</v>
      </c>
      <c r="M228" s="172">
        <f>IFERROR(RANK(K228, K$228:K$245),"")</f>
        <v>17</v>
      </c>
      <c r="N228" s="532"/>
      <c r="O228" s="532"/>
      <c r="P228" s="417">
        <v>20</v>
      </c>
      <c r="Q228" s="170">
        <v>2285.3571428571436</v>
      </c>
      <c r="R228" s="416">
        <f>IFERROR(Q228/P228,"")</f>
        <v>114.26785714285718</v>
      </c>
      <c r="S228" s="417">
        <f>IFERROR(RANK(R228, R$228:R$245),"")</f>
        <v>17</v>
      </c>
      <c r="T228" s="529">
        <f>AVERAGE(R228:R245)</f>
        <v>132.61610201057803</v>
      </c>
      <c r="U228" s="417">
        <v>20</v>
      </c>
      <c r="V228" s="170">
        <v>2317.2689075630233</v>
      </c>
      <c r="W228" s="416">
        <f>IFERROR(V228/U228,"")</f>
        <v>115.86344537815117</v>
      </c>
      <c r="X228" s="417">
        <f>IFERROR(RANK(W228, W$228:W$245),"")</f>
        <v>17</v>
      </c>
      <c r="Y228" s="529">
        <f>AVERAGE(W228:W245)</f>
        <v>132.60696764654804</v>
      </c>
      <c r="Z228" s="417">
        <v>20</v>
      </c>
      <c r="AA228" s="170">
        <v>2296.8750000000009</v>
      </c>
      <c r="AB228" s="416">
        <f>IFERROR(AA228/Z228,"")</f>
        <v>114.84375000000004</v>
      </c>
      <c r="AC228" s="417">
        <f>IFERROR(RANK(AB228, AB$228:AB$245),"")</f>
        <v>18</v>
      </c>
      <c r="AD228" s="529">
        <f>AVERAGE(AB228:AB245)</f>
        <v>132.74877444287824</v>
      </c>
      <c r="AE228" s="417">
        <v>20</v>
      </c>
      <c r="AF228" s="170">
        <v>2308.6363636363635</v>
      </c>
      <c r="AG228" s="416">
        <f>IFERROR(AF228/AE228,"")</f>
        <v>115.43181818181817</v>
      </c>
      <c r="AH228" s="417">
        <f>IFERROR(RANK(AG228, AG$228:AG$245),"")</f>
        <v>17</v>
      </c>
      <c r="AI228" s="529">
        <f>AVERAGE(AG228:AG245)</f>
        <v>132.87947158200231</v>
      </c>
      <c r="AJ228" s="417">
        <v>20</v>
      </c>
      <c r="AK228" s="170">
        <v>2294.3750000000005</v>
      </c>
      <c r="AL228" s="416">
        <f>IFERROR(AK228/AJ228,"")</f>
        <v>114.71875000000003</v>
      </c>
      <c r="AM228" s="417">
        <f>IFERROR(RANK(AL228, AL$228:AL$245),"")</f>
        <v>17</v>
      </c>
      <c r="AN228" s="529">
        <f>AVERAGE(AL228:AL245)</f>
        <v>133.19592589488181</v>
      </c>
      <c r="AO228" s="417">
        <v>20</v>
      </c>
      <c r="AP228" s="170">
        <v>2289.2957746478878</v>
      </c>
      <c r="AQ228" s="416">
        <f>IFERROR(AP228/AO228,"")</f>
        <v>114.4647887323944</v>
      </c>
      <c r="AR228" s="417">
        <f>IFERROR(RANK(AQ228, AQ$228:AQ$245),"")</f>
        <v>16</v>
      </c>
      <c r="AS228" s="529">
        <f>AVERAGE(AQ228:AQ245)</f>
        <v>132.95504850597331</v>
      </c>
      <c r="AT228" s="417">
        <v>20</v>
      </c>
      <c r="AU228" s="170">
        <v>2293.0069930069935</v>
      </c>
      <c r="AV228" s="416">
        <f>IFERROR(AU228/AT228,"")</f>
        <v>114.65034965034968</v>
      </c>
      <c r="AW228" s="417">
        <f>IFERROR(RANK(AV228, AV$228:AV$245),"")</f>
        <v>17</v>
      </c>
      <c r="AX228" s="529">
        <f>AVERAGE(AV228:AV245)</f>
        <v>132.99971920920945</v>
      </c>
    </row>
    <row r="229" spans="2:50" x14ac:dyDescent="0.2">
      <c r="B229" s="506"/>
      <c r="C229" s="437">
        <v>2</v>
      </c>
      <c r="D229" s="417" t="s">
        <v>432</v>
      </c>
      <c r="E229" s="417">
        <v>18</v>
      </c>
      <c r="F229" s="417">
        <v>2400</v>
      </c>
      <c r="G229" s="416">
        <f t="shared" ref="G229:G245" si="235">F229/E229</f>
        <v>133.33333333333334</v>
      </c>
      <c r="H229" s="500"/>
      <c r="I229" s="172">
        <f t="shared" si="232"/>
        <v>18</v>
      </c>
      <c r="J229" s="172">
        <f t="shared" si="233"/>
        <v>2293.4151816360145</v>
      </c>
      <c r="K229" s="420">
        <f t="shared" si="234"/>
        <v>127.41195453533415</v>
      </c>
      <c r="L229" s="508"/>
      <c r="M229" s="172">
        <f t="shared" ref="M229:M245" si="236">IFERROR(RANK(K229, K$228:K$245),"")</f>
        <v>10</v>
      </c>
      <c r="N229" s="532"/>
      <c r="O229" s="532"/>
      <c r="P229" s="417">
        <v>18</v>
      </c>
      <c r="Q229" s="170">
        <v>2305.7158312297161</v>
      </c>
      <c r="R229" s="416">
        <f t="shared" ref="R229:R245" si="237">IFERROR(Q229/P229,"")</f>
        <v>128.09532395720646</v>
      </c>
      <c r="S229" s="417">
        <f t="shared" ref="S229:S245" si="238">IFERROR(RANK(R229, R$228:R$245),"")</f>
        <v>8</v>
      </c>
      <c r="T229" s="530"/>
      <c r="U229" s="417">
        <v>18</v>
      </c>
      <c r="V229" s="170">
        <v>2292.7272727272725</v>
      </c>
      <c r="W229" s="416">
        <f t="shared" ref="W229:W245" si="239">IFERROR(V229/U229,"")</f>
        <v>127.37373737373736</v>
      </c>
      <c r="X229" s="417">
        <f t="shared" ref="X229:X245" si="240">IFERROR(RANK(W229, W$228:W$245),"")</f>
        <v>8</v>
      </c>
      <c r="Y229" s="530"/>
      <c r="Z229" s="417">
        <v>18</v>
      </c>
      <c r="AA229" s="170">
        <v>2287.5862068965512</v>
      </c>
      <c r="AB229" s="416">
        <f t="shared" ref="AB229:AB245" si="241">IFERROR(AA229/Z229,"")</f>
        <v>127.08812260536395</v>
      </c>
      <c r="AC229" s="417">
        <f t="shared" ref="AC229:AC245" si="242">IFERROR(RANK(AB229, AB$228:AB$245),"")</f>
        <v>10</v>
      </c>
      <c r="AD229" s="530"/>
      <c r="AE229" s="417">
        <v>18</v>
      </c>
      <c r="AF229" s="170">
        <v>2288.4705882352937</v>
      </c>
      <c r="AG229" s="416">
        <f t="shared" ref="AG229:AG245" si="243">IFERROR(AF229/AE229,"")</f>
        <v>127.13725490196076</v>
      </c>
      <c r="AH229" s="417">
        <f t="shared" ref="AH229:AH245" si="244">IFERROR(RANK(AG229, AG$228:AG$245),"")</f>
        <v>12</v>
      </c>
      <c r="AI229" s="530"/>
      <c r="AJ229" s="417">
        <v>18</v>
      </c>
      <c r="AK229" s="170">
        <v>2301.098901098901</v>
      </c>
      <c r="AL229" s="416">
        <f t="shared" ref="AL229:AL245" si="245">IFERROR(AK229/AJ229,"")</f>
        <v>127.83882783882784</v>
      </c>
      <c r="AM229" s="417">
        <f t="shared" ref="AM229:AM245" si="246">IFERROR(RANK(AL229, AL$228:AL$245),"")</f>
        <v>9</v>
      </c>
      <c r="AN229" s="530"/>
      <c r="AO229" s="417">
        <v>18</v>
      </c>
      <c r="AP229" s="170">
        <v>2294.5833333333339</v>
      </c>
      <c r="AQ229" s="416">
        <f t="shared" ref="AQ229:AQ245" si="247">IFERROR(AP229/AO229,"")</f>
        <v>127.47685185185189</v>
      </c>
      <c r="AR229" s="417">
        <f t="shared" ref="AR229:AR245" si="248">IFERROR(RANK(AQ229, AQ$228:AQ$245),"")</f>
        <v>10</v>
      </c>
      <c r="AS229" s="530"/>
      <c r="AT229" s="417">
        <v>18</v>
      </c>
      <c r="AU229" s="170">
        <v>2283.7241379310349</v>
      </c>
      <c r="AV229" s="416">
        <f t="shared" ref="AV229:AV245" si="249">IFERROR(AU229/AT229,"")</f>
        <v>126.87356321839083</v>
      </c>
      <c r="AW229" s="417">
        <f t="shared" ref="AW229:AW245" si="250">IFERROR(RANK(AV229, AV$228:AV$245),"")</f>
        <v>11</v>
      </c>
      <c r="AX229" s="530"/>
    </row>
    <row r="230" spans="2:50" x14ac:dyDescent="0.2">
      <c r="B230" s="506"/>
      <c r="C230" s="437">
        <v>3</v>
      </c>
      <c r="D230" s="417" t="s">
        <v>433</v>
      </c>
      <c r="E230" s="417">
        <v>18</v>
      </c>
      <c r="F230" s="417">
        <v>2400</v>
      </c>
      <c r="G230" s="416">
        <f t="shared" si="235"/>
        <v>133.33333333333334</v>
      </c>
      <c r="H230" s="500"/>
      <c r="I230" s="172">
        <f t="shared" si="232"/>
        <v>18</v>
      </c>
      <c r="J230" s="172">
        <f t="shared" si="233"/>
        <v>2288.5586829465788</v>
      </c>
      <c r="K230" s="420">
        <f t="shared" si="234"/>
        <v>127.1421490525877</v>
      </c>
      <c r="L230" s="508"/>
      <c r="M230" s="172">
        <f t="shared" si="236"/>
        <v>12</v>
      </c>
      <c r="N230" s="532"/>
      <c r="O230" s="532"/>
      <c r="P230" s="417">
        <v>18</v>
      </c>
      <c r="Q230" s="170">
        <v>2290.9228611500707</v>
      </c>
      <c r="R230" s="416">
        <f t="shared" si="237"/>
        <v>127.27349228611504</v>
      </c>
      <c r="S230" s="417">
        <f t="shared" si="238"/>
        <v>12</v>
      </c>
      <c r="T230" s="530"/>
      <c r="U230" s="417">
        <v>18</v>
      </c>
      <c r="V230" s="170">
        <v>2290.3571428571431</v>
      </c>
      <c r="W230" s="416">
        <f t="shared" si="239"/>
        <v>127.24206349206351</v>
      </c>
      <c r="X230" s="417">
        <f t="shared" si="240"/>
        <v>10</v>
      </c>
      <c r="Y230" s="530"/>
      <c r="Z230" s="417">
        <v>18</v>
      </c>
      <c r="AA230" s="170">
        <v>2280.0000000000009</v>
      </c>
      <c r="AB230" s="416">
        <f t="shared" si="241"/>
        <v>126.66666666666671</v>
      </c>
      <c r="AC230" s="417">
        <f t="shared" si="242"/>
        <v>12</v>
      </c>
      <c r="AD230" s="530"/>
      <c r="AE230" s="417">
        <v>18</v>
      </c>
      <c r="AF230" s="170">
        <v>2297.7358490566035</v>
      </c>
      <c r="AG230" s="416">
        <f t="shared" si="243"/>
        <v>127.65199161425575</v>
      </c>
      <c r="AH230" s="417">
        <f t="shared" si="244"/>
        <v>9</v>
      </c>
      <c r="AI230" s="530"/>
      <c r="AJ230" s="417">
        <v>18</v>
      </c>
      <c r="AK230" s="170">
        <v>2286.7796610169498</v>
      </c>
      <c r="AL230" s="416">
        <f t="shared" si="245"/>
        <v>127.04331450094166</v>
      </c>
      <c r="AM230" s="417">
        <f t="shared" si="246"/>
        <v>11</v>
      </c>
      <c r="AN230" s="530"/>
      <c r="AO230" s="417">
        <v>18</v>
      </c>
      <c r="AP230" s="170">
        <v>2284.1587098276664</v>
      </c>
      <c r="AQ230" s="416">
        <f t="shared" si="247"/>
        <v>126.89770610153703</v>
      </c>
      <c r="AR230" s="417">
        <f t="shared" si="248"/>
        <v>11</v>
      </c>
      <c r="AS230" s="530"/>
      <c r="AT230" s="417">
        <v>18</v>
      </c>
      <c r="AU230" s="170">
        <v>2289.9565567176182</v>
      </c>
      <c r="AV230" s="416">
        <f t="shared" si="249"/>
        <v>127.21980870653435</v>
      </c>
      <c r="AW230" s="417">
        <f t="shared" si="250"/>
        <v>10</v>
      </c>
      <c r="AX230" s="530"/>
    </row>
    <row r="231" spans="2:50" x14ac:dyDescent="0.2">
      <c r="B231" s="506"/>
      <c r="C231" s="437">
        <v>4</v>
      </c>
      <c r="D231" s="417" t="s">
        <v>434</v>
      </c>
      <c r="E231" s="417">
        <v>18</v>
      </c>
      <c r="F231" s="417">
        <v>2400</v>
      </c>
      <c r="G231" s="416">
        <f t="shared" si="235"/>
        <v>133.33333333333334</v>
      </c>
      <c r="H231" s="500"/>
      <c r="I231" s="172">
        <f t="shared" si="232"/>
        <v>18</v>
      </c>
      <c r="J231" s="172">
        <f t="shared" si="233"/>
        <v>2300.7341715775274</v>
      </c>
      <c r="K231" s="420">
        <f t="shared" si="234"/>
        <v>127.81856508764042</v>
      </c>
      <c r="L231" s="508"/>
      <c r="M231" s="172">
        <f t="shared" si="236"/>
        <v>8</v>
      </c>
      <c r="N231" s="532"/>
      <c r="O231" s="532"/>
      <c r="P231" s="417">
        <v>18</v>
      </c>
      <c r="Q231" s="170">
        <v>2299.5180722891569</v>
      </c>
      <c r="R231" s="416">
        <f t="shared" si="237"/>
        <v>127.75100401606427</v>
      </c>
      <c r="S231" s="417">
        <f t="shared" si="238"/>
        <v>9</v>
      </c>
      <c r="T231" s="530"/>
      <c r="U231" s="417">
        <v>18</v>
      </c>
      <c r="V231" s="170">
        <v>2291.5068493150684</v>
      </c>
      <c r="W231" s="416">
        <f t="shared" si="239"/>
        <v>127.30593607305936</v>
      </c>
      <c r="X231" s="417">
        <f t="shared" si="240"/>
        <v>9</v>
      </c>
      <c r="Y231" s="530"/>
      <c r="Z231" s="417">
        <v>18</v>
      </c>
      <c r="AA231" s="170">
        <v>2309.4117647058833</v>
      </c>
      <c r="AB231" s="416">
        <f t="shared" si="241"/>
        <v>128.30065359477129</v>
      </c>
      <c r="AC231" s="417">
        <f t="shared" si="242"/>
        <v>8</v>
      </c>
      <c r="AD231" s="530"/>
      <c r="AE231" s="417">
        <v>18</v>
      </c>
      <c r="AF231" s="170">
        <v>2302.5000000000009</v>
      </c>
      <c r="AG231" s="416">
        <f t="shared" si="243"/>
        <v>127.91666666666671</v>
      </c>
      <c r="AH231" s="417">
        <f t="shared" si="244"/>
        <v>8</v>
      </c>
      <c r="AI231" s="530"/>
      <c r="AJ231" s="363"/>
      <c r="AK231" s="364"/>
      <c r="AL231" s="365" t="str">
        <f t="shared" si="245"/>
        <v/>
      </c>
      <c r="AM231" s="363" t="str">
        <f t="shared" si="246"/>
        <v/>
      </c>
      <c r="AN231" s="530"/>
      <c r="AO231" s="363"/>
      <c r="AP231" s="364"/>
      <c r="AQ231" s="365" t="str">
        <f t="shared" si="247"/>
        <v/>
      </c>
      <c r="AR231" s="363" t="str">
        <f t="shared" si="248"/>
        <v/>
      </c>
      <c r="AS231" s="530"/>
      <c r="AT231" s="363"/>
      <c r="AU231" s="364"/>
      <c r="AV231" s="365" t="str">
        <f t="shared" si="249"/>
        <v/>
      </c>
      <c r="AW231" s="363" t="str">
        <f t="shared" si="250"/>
        <v/>
      </c>
      <c r="AX231" s="530"/>
    </row>
    <row r="232" spans="2:50" x14ac:dyDescent="0.2">
      <c r="B232" s="506"/>
      <c r="C232" s="437">
        <v>5</v>
      </c>
      <c r="D232" s="417" t="s">
        <v>435</v>
      </c>
      <c r="E232" s="417">
        <v>16</v>
      </c>
      <c r="F232" s="417">
        <v>2400</v>
      </c>
      <c r="G232" s="416">
        <f t="shared" si="235"/>
        <v>150</v>
      </c>
      <c r="H232" s="500"/>
      <c r="I232" s="172">
        <f t="shared" si="232"/>
        <v>16</v>
      </c>
      <c r="J232" s="172">
        <f t="shared" si="233"/>
        <v>2314.2078073181196</v>
      </c>
      <c r="K232" s="420">
        <f t="shared" si="234"/>
        <v>144.63798795738248</v>
      </c>
      <c r="L232" s="508"/>
      <c r="M232" s="172">
        <f t="shared" si="236"/>
        <v>5</v>
      </c>
      <c r="N232" s="532"/>
      <c r="O232" s="532"/>
      <c r="P232" s="417">
        <v>16</v>
      </c>
      <c r="Q232" s="170">
        <v>2294.1176470588243</v>
      </c>
      <c r="R232" s="416">
        <f t="shared" si="237"/>
        <v>143.38235294117652</v>
      </c>
      <c r="S232" s="417">
        <f t="shared" si="238"/>
        <v>5</v>
      </c>
      <c r="T232" s="530"/>
      <c r="U232" s="417">
        <v>16</v>
      </c>
      <c r="V232" s="170">
        <v>2306.086956521739</v>
      </c>
      <c r="W232" s="416">
        <f t="shared" si="239"/>
        <v>144.13043478260869</v>
      </c>
      <c r="X232" s="417">
        <f t="shared" si="240"/>
        <v>5</v>
      </c>
      <c r="Y232" s="530"/>
      <c r="Z232" s="417">
        <v>16</v>
      </c>
      <c r="AA232" s="170">
        <v>2318.1818181818148</v>
      </c>
      <c r="AB232" s="416">
        <f t="shared" si="241"/>
        <v>144.88636363636343</v>
      </c>
      <c r="AC232" s="417">
        <f t="shared" si="242"/>
        <v>5</v>
      </c>
      <c r="AD232" s="530"/>
      <c r="AE232" s="417">
        <v>16</v>
      </c>
      <c r="AF232" s="170">
        <v>2323.6363636363662</v>
      </c>
      <c r="AG232" s="416">
        <f t="shared" si="243"/>
        <v>145.22727272727289</v>
      </c>
      <c r="AH232" s="417">
        <f t="shared" si="244"/>
        <v>5</v>
      </c>
      <c r="AI232" s="530"/>
      <c r="AJ232" s="417">
        <v>16</v>
      </c>
      <c r="AK232" s="170">
        <v>2341.6666666666652</v>
      </c>
      <c r="AL232" s="416">
        <f t="shared" si="245"/>
        <v>146.35416666666657</v>
      </c>
      <c r="AM232" s="417">
        <f t="shared" si="246"/>
        <v>5</v>
      </c>
      <c r="AN232" s="530"/>
      <c r="AO232" s="417">
        <v>16</v>
      </c>
      <c r="AP232" s="170">
        <v>2324.4444444444457</v>
      </c>
      <c r="AQ232" s="416">
        <f t="shared" si="247"/>
        <v>145.27777777777786</v>
      </c>
      <c r="AR232" s="417">
        <f t="shared" si="248"/>
        <v>5</v>
      </c>
      <c r="AS232" s="530"/>
      <c r="AT232" s="417">
        <v>16</v>
      </c>
      <c r="AU232" s="170">
        <v>2291.3207547169823</v>
      </c>
      <c r="AV232" s="416">
        <f t="shared" si="249"/>
        <v>143.20754716981139</v>
      </c>
      <c r="AW232" s="417">
        <f t="shared" si="250"/>
        <v>5</v>
      </c>
      <c r="AX232" s="530"/>
    </row>
    <row r="233" spans="2:50" x14ac:dyDescent="0.2">
      <c r="B233" s="506"/>
      <c r="C233" s="437">
        <v>6</v>
      </c>
      <c r="D233" s="417" t="s">
        <v>436</v>
      </c>
      <c r="E233" s="417">
        <v>18</v>
      </c>
      <c r="F233" s="417">
        <v>2400</v>
      </c>
      <c r="G233" s="416">
        <f t="shared" si="235"/>
        <v>133.33333333333334</v>
      </c>
      <c r="H233" s="500"/>
      <c r="I233" s="172">
        <f t="shared" si="232"/>
        <v>18</v>
      </c>
      <c r="J233" s="172">
        <f t="shared" si="233"/>
        <v>2291.9810768630091</v>
      </c>
      <c r="K233" s="420">
        <f t="shared" si="234"/>
        <v>127.33228204794497</v>
      </c>
      <c r="L233" s="508"/>
      <c r="M233" s="172">
        <f t="shared" si="236"/>
        <v>11</v>
      </c>
      <c r="N233" s="532"/>
      <c r="O233" s="532"/>
      <c r="P233" s="417">
        <v>18</v>
      </c>
      <c r="Q233" s="170">
        <v>2292.039618488629</v>
      </c>
      <c r="R233" s="416">
        <f t="shared" si="237"/>
        <v>127.33553436047939</v>
      </c>
      <c r="S233" s="417">
        <f t="shared" si="238"/>
        <v>10</v>
      </c>
      <c r="T233" s="530"/>
      <c r="U233" s="417">
        <v>18</v>
      </c>
      <c r="V233" s="170">
        <v>2282.0547945205471</v>
      </c>
      <c r="W233" s="416">
        <f t="shared" si="239"/>
        <v>126.78082191780817</v>
      </c>
      <c r="X233" s="417">
        <f t="shared" si="240"/>
        <v>12</v>
      </c>
      <c r="Y233" s="530"/>
      <c r="Z233" s="417">
        <v>18</v>
      </c>
      <c r="AA233" s="170">
        <v>2286.1313868613142</v>
      </c>
      <c r="AB233" s="416">
        <f t="shared" si="241"/>
        <v>127.00729927007302</v>
      </c>
      <c r="AC233" s="417">
        <f t="shared" si="242"/>
        <v>11</v>
      </c>
      <c r="AD233" s="530"/>
      <c r="AE233" s="417">
        <v>18</v>
      </c>
      <c r="AF233" s="170">
        <v>2294.6341463414637</v>
      </c>
      <c r="AG233" s="416">
        <f t="shared" si="243"/>
        <v>127.47967479674799</v>
      </c>
      <c r="AH233" s="417">
        <f t="shared" si="244"/>
        <v>10</v>
      </c>
      <c r="AI233" s="530"/>
      <c r="AJ233" s="417">
        <v>18</v>
      </c>
      <c r="AK233" s="170">
        <v>2293.4883720930234</v>
      </c>
      <c r="AL233" s="416">
        <f t="shared" si="245"/>
        <v>127.41602067183463</v>
      </c>
      <c r="AM233" s="417">
        <f t="shared" si="246"/>
        <v>10</v>
      </c>
      <c r="AN233" s="530"/>
      <c r="AO233" s="417">
        <v>18</v>
      </c>
      <c r="AP233" s="170">
        <v>2295.4001721170398</v>
      </c>
      <c r="AQ233" s="416">
        <f t="shared" si="247"/>
        <v>127.52223178428</v>
      </c>
      <c r="AR233" s="417">
        <f t="shared" si="248"/>
        <v>9</v>
      </c>
      <c r="AS233" s="530"/>
      <c r="AT233" s="417">
        <v>18</v>
      </c>
      <c r="AU233" s="170">
        <v>2300.1190476190477</v>
      </c>
      <c r="AV233" s="416">
        <f t="shared" si="249"/>
        <v>127.78439153439155</v>
      </c>
      <c r="AW233" s="417">
        <f t="shared" si="250"/>
        <v>8</v>
      </c>
      <c r="AX233" s="530"/>
    </row>
    <row r="234" spans="2:50" x14ac:dyDescent="0.2">
      <c r="B234" s="506"/>
      <c r="C234" s="437">
        <v>7</v>
      </c>
      <c r="D234" s="417" t="s">
        <v>437</v>
      </c>
      <c r="E234" s="417">
        <v>20</v>
      </c>
      <c r="F234" s="417">
        <v>2400</v>
      </c>
      <c r="G234" s="416">
        <f t="shared" si="235"/>
        <v>120</v>
      </c>
      <c r="H234" s="500"/>
      <c r="I234" s="172">
        <f t="shared" si="232"/>
        <v>20</v>
      </c>
      <c r="J234" s="172">
        <f t="shared" si="233"/>
        <v>2294.9114406144413</v>
      </c>
      <c r="K234" s="420">
        <f t="shared" si="234"/>
        <v>114.74557203072207</v>
      </c>
      <c r="L234" s="508"/>
      <c r="M234" s="172">
        <f t="shared" si="236"/>
        <v>18</v>
      </c>
      <c r="N234" s="532"/>
      <c r="O234" s="532"/>
      <c r="P234" s="417">
        <v>20</v>
      </c>
      <c r="Q234" s="170">
        <v>2282.686567164179</v>
      </c>
      <c r="R234" s="416">
        <f t="shared" si="237"/>
        <v>114.13432835820895</v>
      </c>
      <c r="S234" s="417">
        <f t="shared" si="238"/>
        <v>18</v>
      </c>
      <c r="T234" s="530"/>
      <c r="U234" s="417">
        <v>20</v>
      </c>
      <c r="V234" s="170">
        <v>2298.2142857142876</v>
      </c>
      <c r="W234" s="416">
        <f t="shared" si="239"/>
        <v>114.91071428571438</v>
      </c>
      <c r="X234" s="417">
        <f t="shared" si="240"/>
        <v>18</v>
      </c>
      <c r="Y234" s="530"/>
      <c r="Z234" s="417">
        <v>20</v>
      </c>
      <c r="AA234" s="170">
        <v>2299.024390243902</v>
      </c>
      <c r="AB234" s="416">
        <f t="shared" si="241"/>
        <v>114.9512195121951</v>
      </c>
      <c r="AC234" s="417">
        <f t="shared" si="242"/>
        <v>17</v>
      </c>
      <c r="AD234" s="530"/>
      <c r="AE234" s="417">
        <v>20</v>
      </c>
      <c r="AF234" s="170">
        <v>2286.1538461538448</v>
      </c>
      <c r="AG234" s="416">
        <f t="shared" si="243"/>
        <v>114.30769230769224</v>
      </c>
      <c r="AH234" s="417">
        <f t="shared" si="244"/>
        <v>18</v>
      </c>
      <c r="AI234" s="530"/>
      <c r="AJ234" s="417">
        <v>20</v>
      </c>
      <c r="AK234" s="170">
        <v>2296</v>
      </c>
      <c r="AL234" s="416">
        <f t="shared" si="245"/>
        <v>114.8</v>
      </c>
      <c r="AM234" s="417">
        <f t="shared" si="246"/>
        <v>16</v>
      </c>
      <c r="AN234" s="530"/>
      <c r="AO234" s="417">
        <v>20</v>
      </c>
      <c r="AP234" s="170">
        <v>2289.166666666667</v>
      </c>
      <c r="AQ234" s="416">
        <f t="shared" si="247"/>
        <v>114.45833333333334</v>
      </c>
      <c r="AR234" s="417">
        <f t="shared" si="248"/>
        <v>17</v>
      </c>
      <c r="AS234" s="530"/>
      <c r="AT234" s="417">
        <v>20</v>
      </c>
      <c r="AU234" s="170">
        <v>2313.1343283582091</v>
      </c>
      <c r="AV234" s="416">
        <f t="shared" si="249"/>
        <v>115.65671641791046</v>
      </c>
      <c r="AW234" s="417">
        <f t="shared" si="250"/>
        <v>16</v>
      </c>
      <c r="AX234" s="530"/>
    </row>
    <row r="235" spans="2:50" x14ac:dyDescent="0.2">
      <c r="B235" s="506"/>
      <c r="C235" s="437">
        <v>8</v>
      </c>
      <c r="D235" s="417" t="s">
        <v>439</v>
      </c>
      <c r="E235" s="417">
        <v>19</v>
      </c>
      <c r="F235" s="417">
        <v>2400</v>
      </c>
      <c r="G235" s="416">
        <f t="shared" si="235"/>
        <v>126.31578947368421</v>
      </c>
      <c r="H235" s="500"/>
      <c r="I235" s="172">
        <f t="shared" si="232"/>
        <v>19</v>
      </c>
      <c r="J235" s="172">
        <f t="shared" si="233"/>
        <v>2292.3381157481708</v>
      </c>
      <c r="K235" s="420">
        <f t="shared" si="234"/>
        <v>120.64937451306162</v>
      </c>
      <c r="L235" s="508"/>
      <c r="M235" s="172">
        <f t="shared" si="236"/>
        <v>16</v>
      </c>
      <c r="N235" s="532"/>
      <c r="O235" s="532"/>
      <c r="P235" s="417">
        <v>19</v>
      </c>
      <c r="Q235" s="170">
        <v>2292.9329047810379</v>
      </c>
      <c r="R235" s="416">
        <f t="shared" si="237"/>
        <v>120.680679199002</v>
      </c>
      <c r="S235" s="417">
        <f t="shared" si="238"/>
        <v>16</v>
      </c>
      <c r="T235" s="530"/>
      <c r="U235" s="417">
        <v>19</v>
      </c>
      <c r="V235" s="170">
        <v>2287.4074074074078</v>
      </c>
      <c r="W235" s="416">
        <f t="shared" si="239"/>
        <v>120.38986354775831</v>
      </c>
      <c r="X235" s="417">
        <f t="shared" si="240"/>
        <v>15</v>
      </c>
      <c r="Y235" s="530"/>
      <c r="Z235" s="417">
        <v>19</v>
      </c>
      <c r="AA235" s="170">
        <v>2297.4803149606305</v>
      </c>
      <c r="AB235" s="416">
        <f t="shared" si="241"/>
        <v>120.92001657687528</v>
      </c>
      <c r="AC235" s="417">
        <f t="shared" si="242"/>
        <v>15</v>
      </c>
      <c r="AD235" s="530"/>
      <c r="AE235" s="417">
        <v>19</v>
      </c>
      <c r="AF235" s="170">
        <v>2284.1025641025635</v>
      </c>
      <c r="AG235" s="416">
        <f t="shared" si="243"/>
        <v>120.21592442645071</v>
      </c>
      <c r="AH235" s="417">
        <f t="shared" si="244"/>
        <v>16</v>
      </c>
      <c r="AI235" s="530"/>
      <c r="AJ235" s="417">
        <v>19</v>
      </c>
      <c r="AK235" s="170">
        <v>2287.7419354838712</v>
      </c>
      <c r="AL235" s="416">
        <f t="shared" si="245"/>
        <v>120.40747028862479</v>
      </c>
      <c r="AM235" s="417">
        <f t="shared" si="246"/>
        <v>14</v>
      </c>
      <c r="AN235" s="530"/>
      <c r="AO235" s="417">
        <v>19</v>
      </c>
      <c r="AP235" s="170">
        <v>2298.6545454545449</v>
      </c>
      <c r="AQ235" s="416">
        <f t="shared" si="247"/>
        <v>120.98181818181816</v>
      </c>
      <c r="AR235" s="417">
        <f t="shared" si="248"/>
        <v>12</v>
      </c>
      <c r="AS235" s="530"/>
      <c r="AT235" s="417">
        <v>19</v>
      </c>
      <c r="AU235" s="170">
        <v>2298.0471380471381</v>
      </c>
      <c r="AV235" s="416">
        <f t="shared" si="249"/>
        <v>120.949849370902</v>
      </c>
      <c r="AW235" s="417">
        <f t="shared" si="250"/>
        <v>13</v>
      </c>
      <c r="AX235" s="530"/>
    </row>
    <row r="236" spans="2:50" x14ac:dyDescent="0.2">
      <c r="B236" s="506"/>
      <c r="C236" s="437">
        <v>9</v>
      </c>
      <c r="D236" s="417" t="s">
        <v>440</v>
      </c>
      <c r="E236" s="417">
        <v>18</v>
      </c>
      <c r="F236" s="417">
        <v>2400</v>
      </c>
      <c r="G236" s="416">
        <f t="shared" si="235"/>
        <v>133.33333333333334</v>
      </c>
      <c r="H236" s="500"/>
      <c r="I236" s="172">
        <f t="shared" si="232"/>
        <v>18</v>
      </c>
      <c r="J236" s="172">
        <f t="shared" si="233"/>
        <v>2295.9054499766903</v>
      </c>
      <c r="K236" s="420">
        <f t="shared" si="234"/>
        <v>127.55030277648277</v>
      </c>
      <c r="L236" s="508"/>
      <c r="M236" s="172">
        <f t="shared" si="236"/>
        <v>9</v>
      </c>
      <c r="N236" s="532"/>
      <c r="O236" s="532"/>
      <c r="P236" s="417">
        <v>18</v>
      </c>
      <c r="Q236" s="170">
        <v>2291.875</v>
      </c>
      <c r="R236" s="416">
        <f t="shared" si="237"/>
        <v>127.32638888888889</v>
      </c>
      <c r="S236" s="417">
        <f t="shared" si="238"/>
        <v>11</v>
      </c>
      <c r="T236" s="530"/>
      <c r="U236" s="417">
        <v>18</v>
      </c>
      <c r="V236" s="170">
        <v>2287.4074074074078</v>
      </c>
      <c r="W236" s="416">
        <f t="shared" si="239"/>
        <v>127.07818930041155</v>
      </c>
      <c r="X236" s="417">
        <f t="shared" si="240"/>
        <v>11</v>
      </c>
      <c r="Y236" s="530"/>
      <c r="Z236" s="417">
        <v>18</v>
      </c>
      <c r="AA236" s="170">
        <v>2295.6923076923072</v>
      </c>
      <c r="AB236" s="416">
        <f t="shared" si="241"/>
        <v>127.5384615384615</v>
      </c>
      <c r="AC236" s="417">
        <f t="shared" si="242"/>
        <v>9</v>
      </c>
      <c r="AD236" s="530"/>
      <c r="AE236" s="417">
        <v>18</v>
      </c>
      <c r="AF236" s="170">
        <v>2292.7868852459023</v>
      </c>
      <c r="AG236" s="416">
        <f t="shared" si="243"/>
        <v>127.3770491803279</v>
      </c>
      <c r="AH236" s="417">
        <f t="shared" si="244"/>
        <v>11</v>
      </c>
      <c r="AI236" s="530"/>
      <c r="AJ236" s="417">
        <v>18</v>
      </c>
      <c r="AK236" s="170">
        <v>2306.2500000000027</v>
      </c>
      <c r="AL236" s="416">
        <f t="shared" si="245"/>
        <v>128.12500000000014</v>
      </c>
      <c r="AM236" s="417">
        <f t="shared" si="246"/>
        <v>8</v>
      </c>
      <c r="AN236" s="530"/>
      <c r="AO236" s="417">
        <v>18</v>
      </c>
      <c r="AP236" s="170">
        <v>2302.9787234042537</v>
      </c>
      <c r="AQ236" s="416">
        <f t="shared" si="247"/>
        <v>127.94326241134743</v>
      </c>
      <c r="AR236" s="417">
        <f t="shared" si="248"/>
        <v>8</v>
      </c>
      <c r="AS236" s="530"/>
      <c r="AT236" s="417">
        <v>18</v>
      </c>
      <c r="AU236" s="170">
        <v>2294.3478260869565</v>
      </c>
      <c r="AV236" s="416">
        <f t="shared" si="249"/>
        <v>127.46376811594203</v>
      </c>
      <c r="AW236" s="417">
        <f t="shared" si="250"/>
        <v>9</v>
      </c>
      <c r="AX236" s="530"/>
    </row>
    <row r="237" spans="2:50" x14ac:dyDescent="0.2">
      <c r="B237" s="506"/>
      <c r="C237" s="437">
        <v>10</v>
      </c>
      <c r="D237" s="417" t="s">
        <v>441</v>
      </c>
      <c r="E237" s="417">
        <v>19</v>
      </c>
      <c r="F237" s="417">
        <v>2400</v>
      </c>
      <c r="G237" s="416">
        <f t="shared" si="235"/>
        <v>126.31578947368421</v>
      </c>
      <c r="H237" s="500"/>
      <c r="I237" s="172">
        <f t="shared" si="232"/>
        <v>19</v>
      </c>
      <c r="J237" s="172">
        <f t="shared" si="233"/>
        <v>2296.5519803670463</v>
      </c>
      <c r="K237" s="420">
        <f t="shared" si="234"/>
        <v>120.87115686142349</v>
      </c>
      <c r="L237" s="508"/>
      <c r="M237" s="172">
        <f t="shared" si="236"/>
        <v>15</v>
      </c>
      <c r="N237" s="532"/>
      <c r="O237" s="532"/>
      <c r="P237" s="417">
        <v>19</v>
      </c>
      <c r="Q237" s="170">
        <v>2306.3916083916083</v>
      </c>
      <c r="R237" s="416">
        <f t="shared" si="237"/>
        <v>121.38903202061097</v>
      </c>
      <c r="S237" s="417">
        <f t="shared" si="238"/>
        <v>13</v>
      </c>
      <c r="T237" s="530"/>
      <c r="U237" s="417">
        <v>19</v>
      </c>
      <c r="V237" s="170">
        <v>2318.5128205128203</v>
      </c>
      <c r="W237" s="416">
        <f t="shared" si="239"/>
        <v>122.02699055330633</v>
      </c>
      <c r="X237" s="417">
        <f t="shared" si="240"/>
        <v>13</v>
      </c>
      <c r="Y237" s="530"/>
      <c r="Z237" s="417">
        <v>19</v>
      </c>
      <c r="AA237" s="170">
        <v>2289.7674418604656</v>
      </c>
      <c r="AB237" s="416">
        <f t="shared" si="241"/>
        <v>120.51407588739293</v>
      </c>
      <c r="AC237" s="417">
        <f t="shared" si="242"/>
        <v>16</v>
      </c>
      <c r="AD237" s="530"/>
      <c r="AE237" s="417">
        <v>19</v>
      </c>
      <c r="AF237" s="170">
        <v>2291.5662650602412</v>
      </c>
      <c r="AG237" s="416">
        <f t="shared" si="243"/>
        <v>120.60875079264427</v>
      </c>
      <c r="AH237" s="417">
        <f t="shared" si="244"/>
        <v>15</v>
      </c>
      <c r="AI237" s="530"/>
      <c r="AJ237" s="417">
        <v>19</v>
      </c>
      <c r="AK237" s="170">
        <v>2283.4883720930238</v>
      </c>
      <c r="AL237" s="416">
        <f t="shared" si="245"/>
        <v>120.18359853121179</v>
      </c>
      <c r="AM237" s="417">
        <f t="shared" si="246"/>
        <v>15</v>
      </c>
      <c r="AN237" s="530"/>
      <c r="AO237" s="417">
        <v>19</v>
      </c>
      <c r="AP237" s="170">
        <v>2294.4186046511632</v>
      </c>
      <c r="AQ237" s="416">
        <f t="shared" si="247"/>
        <v>120.75887392900859</v>
      </c>
      <c r="AR237" s="417">
        <f t="shared" si="248"/>
        <v>14</v>
      </c>
      <c r="AS237" s="530"/>
      <c r="AT237" s="417">
        <v>19</v>
      </c>
      <c r="AU237" s="170">
        <v>2291.71875</v>
      </c>
      <c r="AV237" s="416">
        <f t="shared" si="249"/>
        <v>120.61677631578948</v>
      </c>
      <c r="AW237" s="417">
        <f t="shared" si="250"/>
        <v>15</v>
      </c>
      <c r="AX237" s="530"/>
    </row>
    <row r="238" spans="2:50" x14ac:dyDescent="0.2">
      <c r="B238" s="506"/>
      <c r="C238" s="437">
        <v>11</v>
      </c>
      <c r="D238" s="417" t="s">
        <v>443</v>
      </c>
      <c r="E238" s="417">
        <v>19</v>
      </c>
      <c r="F238" s="417">
        <v>2400</v>
      </c>
      <c r="G238" s="416">
        <f t="shared" si="235"/>
        <v>126.31578947368421</v>
      </c>
      <c r="H238" s="500"/>
      <c r="I238" s="172">
        <f t="shared" si="232"/>
        <v>19</v>
      </c>
      <c r="J238" s="172">
        <f t="shared" si="233"/>
        <v>2307.4412859659051</v>
      </c>
      <c r="K238" s="420">
        <f t="shared" si="234"/>
        <v>121.44427820873184</v>
      </c>
      <c r="L238" s="508"/>
      <c r="M238" s="172">
        <f t="shared" si="236"/>
        <v>13</v>
      </c>
      <c r="N238" s="532"/>
      <c r="O238" s="532"/>
      <c r="P238" s="417">
        <v>19</v>
      </c>
      <c r="Q238" s="170">
        <v>2304.7058823529424</v>
      </c>
      <c r="R238" s="416">
        <f t="shared" si="237"/>
        <v>121.30030959752328</v>
      </c>
      <c r="S238" s="417">
        <f t="shared" si="238"/>
        <v>14</v>
      </c>
      <c r="T238" s="530"/>
      <c r="U238" s="417">
        <v>19</v>
      </c>
      <c r="V238" s="170">
        <v>2283</v>
      </c>
      <c r="W238" s="416">
        <f t="shared" si="239"/>
        <v>120.15789473684211</v>
      </c>
      <c r="X238" s="417">
        <f t="shared" si="240"/>
        <v>16</v>
      </c>
      <c r="Y238" s="530"/>
      <c r="Z238" s="417">
        <v>19</v>
      </c>
      <c r="AA238" s="170">
        <v>2333.0232558139528</v>
      </c>
      <c r="AB238" s="416">
        <f t="shared" si="241"/>
        <v>122.79069767441857</v>
      </c>
      <c r="AC238" s="417">
        <f t="shared" si="242"/>
        <v>13</v>
      </c>
      <c r="AD238" s="530"/>
      <c r="AE238" s="417">
        <v>19</v>
      </c>
      <c r="AF238" s="170">
        <v>2332.3076923076919</v>
      </c>
      <c r="AG238" s="416">
        <f t="shared" si="243"/>
        <v>122.75303643724695</v>
      </c>
      <c r="AH238" s="417">
        <f t="shared" si="244"/>
        <v>13</v>
      </c>
      <c r="AI238" s="530"/>
      <c r="AJ238" s="417">
        <v>19</v>
      </c>
      <c r="AK238" s="170">
        <v>2317.6744186046508</v>
      </c>
      <c r="AL238" s="416">
        <f t="shared" si="245"/>
        <v>121.98286413708688</v>
      </c>
      <c r="AM238" s="417">
        <f t="shared" si="246"/>
        <v>12</v>
      </c>
      <c r="AN238" s="530"/>
      <c r="AO238" s="417">
        <v>19</v>
      </c>
      <c r="AP238" s="170">
        <v>2283.1168831168825</v>
      </c>
      <c r="AQ238" s="416">
        <f t="shared" si="247"/>
        <v>120.16404647983592</v>
      </c>
      <c r="AR238" s="417">
        <f t="shared" si="248"/>
        <v>15</v>
      </c>
      <c r="AS238" s="530"/>
      <c r="AT238" s="417">
        <v>19</v>
      </c>
      <c r="AU238" s="170">
        <v>2298.2608695652184</v>
      </c>
      <c r="AV238" s="416">
        <f t="shared" si="249"/>
        <v>120.96109839816938</v>
      </c>
      <c r="AW238" s="417">
        <f t="shared" si="250"/>
        <v>12</v>
      </c>
      <c r="AX238" s="530"/>
    </row>
    <row r="239" spans="2:50" x14ac:dyDescent="0.2">
      <c r="B239" s="506"/>
      <c r="C239" s="437">
        <v>12</v>
      </c>
      <c r="D239" s="417" t="s">
        <v>444</v>
      </c>
      <c r="E239" s="417">
        <v>15</v>
      </c>
      <c r="F239" s="417">
        <v>2400</v>
      </c>
      <c r="G239" s="416">
        <f t="shared" si="235"/>
        <v>160</v>
      </c>
      <c r="H239" s="500"/>
      <c r="I239" s="172">
        <f t="shared" si="232"/>
        <v>15</v>
      </c>
      <c r="J239" s="172">
        <f t="shared" si="233"/>
        <v>2288.0112688366708</v>
      </c>
      <c r="K239" s="420">
        <f t="shared" si="234"/>
        <v>152.53408458911142</v>
      </c>
      <c r="L239" s="508"/>
      <c r="M239" s="172">
        <f t="shared" si="236"/>
        <v>4</v>
      </c>
      <c r="N239" s="532"/>
      <c r="O239" s="532"/>
      <c r="P239" s="417">
        <v>15</v>
      </c>
      <c r="Q239" s="170">
        <v>2285.1223321186881</v>
      </c>
      <c r="R239" s="416">
        <f t="shared" si="237"/>
        <v>152.34148880791253</v>
      </c>
      <c r="S239" s="417">
        <f t="shared" si="238"/>
        <v>4</v>
      </c>
      <c r="T239" s="530"/>
      <c r="U239" s="417">
        <v>15</v>
      </c>
      <c r="V239" s="170">
        <v>2287.5929203539822</v>
      </c>
      <c r="W239" s="416">
        <f t="shared" si="239"/>
        <v>152.50619469026549</v>
      </c>
      <c r="X239" s="417">
        <f t="shared" si="240"/>
        <v>3</v>
      </c>
      <c r="Y239" s="530"/>
      <c r="Z239" s="417">
        <v>15</v>
      </c>
      <c r="AA239" s="170">
        <v>2290.909090909091</v>
      </c>
      <c r="AB239" s="416">
        <f t="shared" si="241"/>
        <v>152.72727272727272</v>
      </c>
      <c r="AC239" s="417">
        <f t="shared" si="242"/>
        <v>3</v>
      </c>
      <c r="AD239" s="530"/>
      <c r="AE239" s="417">
        <v>15</v>
      </c>
      <c r="AF239" s="170">
        <v>2285.5737704918038</v>
      </c>
      <c r="AG239" s="416">
        <f t="shared" si="243"/>
        <v>152.37158469945359</v>
      </c>
      <c r="AH239" s="417">
        <f t="shared" si="244"/>
        <v>4</v>
      </c>
      <c r="AI239" s="530"/>
      <c r="AJ239" s="417">
        <v>15</v>
      </c>
      <c r="AK239" s="170">
        <v>2283.7894736842104</v>
      </c>
      <c r="AL239" s="416">
        <f t="shared" si="245"/>
        <v>152.25263157894736</v>
      </c>
      <c r="AM239" s="417">
        <f t="shared" si="246"/>
        <v>3</v>
      </c>
      <c r="AN239" s="530"/>
      <c r="AO239" s="417">
        <v>15</v>
      </c>
      <c r="AP239" s="170">
        <v>2291.3867488443766</v>
      </c>
      <c r="AQ239" s="416">
        <f t="shared" si="247"/>
        <v>152.75911658962511</v>
      </c>
      <c r="AR239" s="417">
        <f t="shared" si="248"/>
        <v>4</v>
      </c>
      <c r="AS239" s="530"/>
      <c r="AT239" s="417">
        <v>15</v>
      </c>
      <c r="AU239" s="170">
        <v>2291.704545454546</v>
      </c>
      <c r="AV239" s="416">
        <f t="shared" si="249"/>
        <v>152.78030303030306</v>
      </c>
      <c r="AW239" s="417">
        <f t="shared" si="250"/>
        <v>4</v>
      </c>
      <c r="AX239" s="530"/>
    </row>
    <row r="240" spans="2:50" x14ac:dyDescent="0.2">
      <c r="B240" s="506"/>
      <c r="C240" s="437">
        <v>13</v>
      </c>
      <c r="D240" s="417" t="s">
        <v>445</v>
      </c>
      <c r="E240" s="417">
        <v>15</v>
      </c>
      <c r="F240" s="417">
        <v>2400</v>
      </c>
      <c r="G240" s="416">
        <f t="shared" si="235"/>
        <v>160</v>
      </c>
      <c r="H240" s="500"/>
      <c r="I240" s="172">
        <f t="shared" si="232"/>
        <v>15</v>
      </c>
      <c r="J240" s="172">
        <f t="shared" si="233"/>
        <v>2295.6690054930809</v>
      </c>
      <c r="K240" s="420">
        <f t="shared" si="234"/>
        <v>153.04460036620543</v>
      </c>
      <c r="L240" s="508"/>
      <c r="M240" s="172">
        <f t="shared" si="236"/>
        <v>2</v>
      </c>
      <c r="N240" s="532"/>
      <c r="O240" s="532"/>
      <c r="P240" s="417">
        <v>15</v>
      </c>
      <c r="Q240" s="170">
        <v>2290.9090909090919</v>
      </c>
      <c r="R240" s="416">
        <f t="shared" si="237"/>
        <v>152.7272727272728</v>
      </c>
      <c r="S240" s="417">
        <f t="shared" si="238"/>
        <v>2</v>
      </c>
      <c r="T240" s="530"/>
      <c r="U240" s="417">
        <v>15</v>
      </c>
      <c r="V240" s="170">
        <v>2283.8709677419347</v>
      </c>
      <c r="W240" s="416">
        <f t="shared" si="239"/>
        <v>152.25806451612897</v>
      </c>
      <c r="X240" s="417">
        <f t="shared" si="240"/>
        <v>4</v>
      </c>
      <c r="Y240" s="530"/>
      <c r="Z240" s="417">
        <v>15</v>
      </c>
      <c r="AA240" s="170">
        <v>2295.862068965519</v>
      </c>
      <c r="AB240" s="416">
        <f t="shared" si="241"/>
        <v>153.05747126436793</v>
      </c>
      <c r="AC240" s="417">
        <f t="shared" si="242"/>
        <v>2</v>
      </c>
      <c r="AD240" s="530"/>
      <c r="AE240" s="417">
        <v>15</v>
      </c>
      <c r="AF240" s="170">
        <v>2309.2857142857138</v>
      </c>
      <c r="AG240" s="416">
        <f t="shared" si="243"/>
        <v>153.95238095238091</v>
      </c>
      <c r="AH240" s="417">
        <f t="shared" si="244"/>
        <v>2</v>
      </c>
      <c r="AI240" s="530"/>
      <c r="AJ240" s="417">
        <v>15</v>
      </c>
      <c r="AK240" s="170">
        <v>2285.3333333333335</v>
      </c>
      <c r="AL240" s="416">
        <f t="shared" si="245"/>
        <v>152.35555555555555</v>
      </c>
      <c r="AM240" s="417">
        <f t="shared" si="246"/>
        <v>2</v>
      </c>
      <c r="AN240" s="530"/>
      <c r="AO240" s="417">
        <v>15</v>
      </c>
      <c r="AP240" s="170">
        <v>2306.2953995157395</v>
      </c>
      <c r="AQ240" s="416">
        <f t="shared" si="247"/>
        <v>153.75302663438262</v>
      </c>
      <c r="AR240" s="417">
        <f t="shared" si="248"/>
        <v>2</v>
      </c>
      <c r="AS240" s="530"/>
      <c r="AT240" s="417">
        <v>15</v>
      </c>
      <c r="AU240" s="170">
        <v>2298.1264637002341</v>
      </c>
      <c r="AV240" s="416">
        <f t="shared" si="249"/>
        <v>153.20843091334893</v>
      </c>
      <c r="AW240" s="417">
        <f t="shared" si="250"/>
        <v>2</v>
      </c>
      <c r="AX240" s="530"/>
    </row>
    <row r="241" spans="2:50" x14ac:dyDescent="0.2">
      <c r="B241" s="506"/>
      <c r="C241" s="437">
        <v>14</v>
      </c>
      <c r="D241" s="417" t="s">
        <v>635</v>
      </c>
      <c r="E241" s="417">
        <v>17</v>
      </c>
      <c r="F241" s="417">
        <v>2400</v>
      </c>
      <c r="G241" s="416">
        <f t="shared" si="235"/>
        <v>141.1764705882353</v>
      </c>
      <c r="H241" s="500"/>
      <c r="I241" s="172">
        <f t="shared" si="232"/>
        <v>17</v>
      </c>
      <c r="J241" s="172">
        <f t="shared" si="233"/>
        <v>2317.8508703376865</v>
      </c>
      <c r="K241" s="420">
        <f t="shared" si="234"/>
        <v>136.34416884339336</v>
      </c>
      <c r="L241" s="508"/>
      <c r="M241" s="172">
        <f t="shared" si="236"/>
        <v>6</v>
      </c>
      <c r="N241" s="532"/>
      <c r="O241" s="532"/>
      <c r="P241" s="417">
        <v>17</v>
      </c>
      <c r="Q241" s="170">
        <v>2323.5294117647068</v>
      </c>
      <c r="R241" s="416">
        <f t="shared" si="237"/>
        <v>136.67820069204157</v>
      </c>
      <c r="S241" s="417">
        <f t="shared" si="238"/>
        <v>6</v>
      </c>
      <c r="T241" s="530"/>
      <c r="U241" s="417">
        <v>17</v>
      </c>
      <c r="V241" s="170">
        <v>2319.5454545454545</v>
      </c>
      <c r="W241" s="416">
        <f t="shared" si="239"/>
        <v>136.44385026737967</v>
      </c>
      <c r="X241" s="417">
        <f t="shared" si="240"/>
        <v>6</v>
      </c>
      <c r="Y241" s="530"/>
      <c r="Z241" s="417">
        <v>17</v>
      </c>
      <c r="AA241" s="170">
        <v>2313.1034482758637</v>
      </c>
      <c r="AB241" s="416">
        <f t="shared" si="241"/>
        <v>136.06490872210964</v>
      </c>
      <c r="AC241" s="417">
        <f t="shared" si="242"/>
        <v>6</v>
      </c>
      <c r="AD241" s="530"/>
      <c r="AE241" s="417">
        <v>17</v>
      </c>
      <c r="AF241" s="170">
        <v>2322.2222222222235</v>
      </c>
      <c r="AG241" s="416">
        <f t="shared" si="243"/>
        <v>136.60130718954255</v>
      </c>
      <c r="AH241" s="417">
        <f t="shared" si="244"/>
        <v>6</v>
      </c>
      <c r="AI241" s="530"/>
      <c r="AJ241" s="417">
        <v>17</v>
      </c>
      <c r="AK241" s="170">
        <v>2346.0000000000023</v>
      </c>
      <c r="AL241" s="416">
        <f t="shared" si="245"/>
        <v>138.00000000000014</v>
      </c>
      <c r="AM241" s="417">
        <f t="shared" si="246"/>
        <v>6</v>
      </c>
      <c r="AN241" s="530"/>
      <c r="AO241" s="417">
        <v>17</v>
      </c>
      <c r="AP241" s="170">
        <v>2285.5555555555566</v>
      </c>
      <c r="AQ241" s="416">
        <f t="shared" si="247"/>
        <v>134.44444444444451</v>
      </c>
      <c r="AR241" s="417">
        <f t="shared" si="248"/>
        <v>7</v>
      </c>
      <c r="AS241" s="530"/>
      <c r="AT241" s="417">
        <v>17</v>
      </c>
      <c r="AU241" s="170">
        <v>2315.0000000000005</v>
      </c>
      <c r="AV241" s="416">
        <f t="shared" si="249"/>
        <v>136.17647058823533</v>
      </c>
      <c r="AW241" s="417">
        <f t="shared" si="250"/>
        <v>6</v>
      </c>
      <c r="AX241" s="530"/>
    </row>
    <row r="242" spans="2:50" x14ac:dyDescent="0.2">
      <c r="B242" s="506"/>
      <c r="C242" s="437">
        <v>15</v>
      </c>
      <c r="D242" s="417" t="s">
        <v>675</v>
      </c>
      <c r="E242" s="417">
        <v>19</v>
      </c>
      <c r="F242" s="417">
        <v>2400</v>
      </c>
      <c r="G242" s="416">
        <f t="shared" si="235"/>
        <v>126.31578947368421</v>
      </c>
      <c r="H242" s="500"/>
      <c r="I242" s="172">
        <f t="shared" si="232"/>
        <v>19</v>
      </c>
      <c r="J242" s="172">
        <f t="shared" si="233"/>
        <v>2300.8482257277269</v>
      </c>
      <c r="K242" s="420">
        <f t="shared" si="234"/>
        <v>121.0972750383014</v>
      </c>
      <c r="L242" s="508"/>
      <c r="M242" s="172">
        <f t="shared" si="236"/>
        <v>14</v>
      </c>
      <c r="N242" s="532"/>
      <c r="O242" s="532"/>
      <c r="P242" s="417">
        <v>19</v>
      </c>
      <c r="Q242" s="170">
        <v>2303.1428571428569</v>
      </c>
      <c r="R242" s="416">
        <f t="shared" si="237"/>
        <v>121.21804511278194</v>
      </c>
      <c r="S242" s="417">
        <f t="shared" si="238"/>
        <v>15</v>
      </c>
      <c r="T242" s="530"/>
      <c r="U242" s="417">
        <v>19</v>
      </c>
      <c r="V242" s="170">
        <v>2287.6470588235284</v>
      </c>
      <c r="W242" s="416">
        <f t="shared" si="239"/>
        <v>120.40247678018571</v>
      </c>
      <c r="X242" s="417">
        <f t="shared" si="240"/>
        <v>14</v>
      </c>
      <c r="Y242" s="530"/>
      <c r="Z242" s="417">
        <v>19</v>
      </c>
      <c r="AA242" s="170">
        <v>2307.6315789473692</v>
      </c>
      <c r="AB242" s="416">
        <f t="shared" si="241"/>
        <v>121.45429362880891</v>
      </c>
      <c r="AC242" s="417">
        <f t="shared" si="242"/>
        <v>14</v>
      </c>
      <c r="AD242" s="530"/>
      <c r="AE242" s="417">
        <v>19</v>
      </c>
      <c r="AF242" s="170">
        <v>2309.1428571428578</v>
      </c>
      <c r="AG242" s="416">
        <f t="shared" si="243"/>
        <v>121.5338345864662</v>
      </c>
      <c r="AH242" s="417">
        <f t="shared" si="244"/>
        <v>14</v>
      </c>
      <c r="AI242" s="530"/>
      <c r="AJ242" s="417">
        <v>19</v>
      </c>
      <c r="AK242" s="170">
        <v>2306.052631578948</v>
      </c>
      <c r="AL242" s="416">
        <f t="shared" si="245"/>
        <v>121.37119113573411</v>
      </c>
      <c r="AM242" s="417">
        <f t="shared" si="246"/>
        <v>13</v>
      </c>
      <c r="AN242" s="530"/>
      <c r="AO242" s="417">
        <v>19</v>
      </c>
      <c r="AP242" s="170">
        <v>2294.4827586206898</v>
      </c>
      <c r="AQ242" s="416">
        <f t="shared" si="247"/>
        <v>120.76225045372051</v>
      </c>
      <c r="AR242" s="417">
        <f t="shared" si="248"/>
        <v>13</v>
      </c>
      <c r="AS242" s="530"/>
      <c r="AT242" s="417">
        <v>19</v>
      </c>
      <c r="AU242" s="170">
        <v>2297.8378378378379</v>
      </c>
      <c r="AV242" s="416">
        <f t="shared" si="249"/>
        <v>120.93883357041253</v>
      </c>
      <c r="AW242" s="417">
        <f t="shared" si="250"/>
        <v>14</v>
      </c>
      <c r="AX242" s="530"/>
    </row>
    <row r="243" spans="2:50" x14ac:dyDescent="0.2">
      <c r="B243" s="506"/>
      <c r="C243" s="437">
        <v>16</v>
      </c>
      <c r="D243" s="417" t="s">
        <v>696</v>
      </c>
      <c r="E243" s="417">
        <v>17</v>
      </c>
      <c r="F243" s="417">
        <v>2400</v>
      </c>
      <c r="G243" s="416">
        <f t="shared" si="235"/>
        <v>141.1764705882353</v>
      </c>
      <c r="H243" s="500"/>
      <c r="I243" s="172">
        <f t="shared" si="232"/>
        <v>17</v>
      </c>
      <c r="J243" s="172">
        <f t="shared" si="233"/>
        <v>2295.2278584265132</v>
      </c>
      <c r="K243" s="420">
        <f t="shared" si="234"/>
        <v>135.01340343685371</v>
      </c>
      <c r="L243" s="508"/>
      <c r="M243" s="172">
        <f t="shared" si="236"/>
        <v>7</v>
      </c>
      <c r="N243" s="532"/>
      <c r="O243" s="532"/>
      <c r="P243" s="417">
        <v>17</v>
      </c>
      <c r="Q243" s="170">
        <v>2296.3993453355151</v>
      </c>
      <c r="R243" s="416">
        <f t="shared" si="237"/>
        <v>135.08231443150089</v>
      </c>
      <c r="S243" s="417">
        <f t="shared" si="238"/>
        <v>7</v>
      </c>
      <c r="T243" s="530"/>
      <c r="U243" s="417">
        <v>17</v>
      </c>
      <c r="V243" s="170">
        <v>2286.4705882352951</v>
      </c>
      <c r="W243" s="416">
        <f t="shared" si="239"/>
        <v>134.49826989619382</v>
      </c>
      <c r="X243" s="417">
        <f t="shared" si="240"/>
        <v>7</v>
      </c>
      <c r="Y243" s="530"/>
      <c r="Z243" s="417">
        <v>17</v>
      </c>
      <c r="AA243" s="170">
        <v>2283.3333333333339</v>
      </c>
      <c r="AB243" s="416">
        <f t="shared" si="241"/>
        <v>134.31372549019611</v>
      </c>
      <c r="AC243" s="417">
        <f t="shared" si="242"/>
        <v>7</v>
      </c>
      <c r="AD243" s="530"/>
      <c r="AE243" s="417">
        <v>17</v>
      </c>
      <c r="AF243" s="170">
        <v>2291.4705882352937</v>
      </c>
      <c r="AG243" s="416">
        <f t="shared" si="243"/>
        <v>134.79238754325257</v>
      </c>
      <c r="AH243" s="417">
        <f t="shared" si="244"/>
        <v>7</v>
      </c>
      <c r="AI243" s="530"/>
      <c r="AJ243" s="417">
        <v>17</v>
      </c>
      <c r="AK243" s="170">
        <v>2311.2000000000012</v>
      </c>
      <c r="AL243" s="416">
        <f t="shared" si="245"/>
        <v>135.95294117647066</v>
      </c>
      <c r="AM243" s="417">
        <f t="shared" si="246"/>
        <v>7</v>
      </c>
      <c r="AN243" s="530"/>
      <c r="AO243" s="417">
        <v>17</v>
      </c>
      <c r="AP243" s="170">
        <v>2305.7211538461547</v>
      </c>
      <c r="AQ243" s="416">
        <f t="shared" si="247"/>
        <v>135.63065610859735</v>
      </c>
      <c r="AR243" s="417">
        <f t="shared" si="248"/>
        <v>6</v>
      </c>
      <c r="AS243" s="530"/>
      <c r="AT243" s="417">
        <v>17</v>
      </c>
      <c r="AU243" s="170">
        <v>2292</v>
      </c>
      <c r="AV243" s="416">
        <f t="shared" si="249"/>
        <v>134.8235294117647</v>
      </c>
      <c r="AW243" s="417">
        <f t="shared" si="250"/>
        <v>7</v>
      </c>
      <c r="AX243" s="530"/>
    </row>
    <row r="244" spans="2:50" x14ac:dyDescent="0.2">
      <c r="B244" s="506"/>
      <c r="C244" s="437">
        <v>17</v>
      </c>
      <c r="D244" s="417" t="s">
        <v>697</v>
      </c>
      <c r="E244" s="417">
        <v>15</v>
      </c>
      <c r="F244" s="417">
        <v>2400</v>
      </c>
      <c r="G244" s="416">
        <f t="shared" si="235"/>
        <v>160</v>
      </c>
      <c r="H244" s="500"/>
      <c r="I244" s="172">
        <f t="shared" si="232"/>
        <v>15</v>
      </c>
      <c r="J244" s="172">
        <f t="shared" si="233"/>
        <v>2289.328362870875</v>
      </c>
      <c r="K244" s="420">
        <f t="shared" si="234"/>
        <v>152.62189085805832</v>
      </c>
      <c r="L244" s="508"/>
      <c r="M244" s="172">
        <f t="shared" si="236"/>
        <v>3</v>
      </c>
      <c r="N244" s="532"/>
      <c r="O244" s="532"/>
      <c r="P244" s="417">
        <v>15</v>
      </c>
      <c r="Q244" s="170">
        <v>2288.1477966101693</v>
      </c>
      <c r="R244" s="416">
        <f t="shared" si="237"/>
        <v>152.54318644067794</v>
      </c>
      <c r="S244" s="417">
        <f t="shared" si="238"/>
        <v>3</v>
      </c>
      <c r="T244" s="530"/>
      <c r="U244" s="417">
        <v>15</v>
      </c>
      <c r="V244" s="170">
        <v>2294.0536130536129</v>
      </c>
      <c r="W244" s="416">
        <f t="shared" si="239"/>
        <v>152.93690753690754</v>
      </c>
      <c r="X244" s="417">
        <f t="shared" si="240"/>
        <v>2</v>
      </c>
      <c r="Y244" s="530"/>
      <c r="Z244" s="417">
        <v>15</v>
      </c>
      <c r="AA244" s="170">
        <v>2283.5294117647063</v>
      </c>
      <c r="AB244" s="416">
        <f t="shared" si="241"/>
        <v>152.2352941176471</v>
      </c>
      <c r="AC244" s="417">
        <f t="shared" si="242"/>
        <v>4</v>
      </c>
      <c r="AD244" s="530"/>
      <c r="AE244" s="417">
        <v>15</v>
      </c>
      <c r="AF244" s="170">
        <v>2287.2727272727275</v>
      </c>
      <c r="AG244" s="416">
        <f t="shared" si="243"/>
        <v>152.4848484848485</v>
      </c>
      <c r="AH244" s="417">
        <f t="shared" si="244"/>
        <v>3</v>
      </c>
      <c r="AI244" s="530"/>
      <c r="AJ244" s="417">
        <v>15</v>
      </c>
      <c r="AK244" s="170">
        <v>2282.4418604651155</v>
      </c>
      <c r="AL244" s="416">
        <f t="shared" si="245"/>
        <v>152.16279069767435</v>
      </c>
      <c r="AM244" s="417">
        <f t="shared" si="246"/>
        <v>4</v>
      </c>
      <c r="AN244" s="530"/>
      <c r="AO244" s="417">
        <v>15</v>
      </c>
      <c r="AP244" s="170">
        <v>2294.8588235294128</v>
      </c>
      <c r="AQ244" s="416">
        <f t="shared" si="247"/>
        <v>152.99058823529418</v>
      </c>
      <c r="AR244" s="417">
        <f t="shared" si="248"/>
        <v>3</v>
      </c>
      <c r="AS244" s="530"/>
      <c r="AT244" s="417">
        <v>15</v>
      </c>
      <c r="AU244" s="170">
        <v>2294.9943074003804</v>
      </c>
      <c r="AV244" s="416">
        <f t="shared" si="249"/>
        <v>152.99962049335869</v>
      </c>
      <c r="AW244" s="417">
        <f t="shared" si="250"/>
        <v>3</v>
      </c>
      <c r="AX244" s="530"/>
    </row>
    <row r="245" spans="2:50" x14ac:dyDescent="0.2">
      <c r="B245" s="506"/>
      <c r="C245" s="437">
        <v>18</v>
      </c>
      <c r="D245" s="417" t="s">
        <v>706</v>
      </c>
      <c r="E245" s="417">
        <v>14</v>
      </c>
      <c r="F245" s="417">
        <v>2400</v>
      </c>
      <c r="G245" s="416">
        <f t="shared" si="235"/>
        <v>171.42857142857142</v>
      </c>
      <c r="H245" s="500"/>
      <c r="I245" s="172">
        <f t="shared" si="232"/>
        <v>14</v>
      </c>
      <c r="J245" s="172">
        <f t="shared" si="233"/>
        <v>2296.5741728038433</v>
      </c>
      <c r="K245" s="420">
        <f t="shared" si="234"/>
        <v>164.04101234313163</v>
      </c>
      <c r="L245" s="509"/>
      <c r="M245" s="172">
        <f t="shared" si="236"/>
        <v>1</v>
      </c>
      <c r="N245" s="515"/>
      <c r="O245" s="515"/>
      <c r="P245" s="417">
        <v>14</v>
      </c>
      <c r="Q245" s="170">
        <v>2289.8823529411761</v>
      </c>
      <c r="R245" s="416">
        <f t="shared" si="237"/>
        <v>163.56302521008402</v>
      </c>
      <c r="S245" s="417">
        <f t="shared" si="238"/>
        <v>1</v>
      </c>
      <c r="T245" s="531"/>
      <c r="U245" s="417">
        <v>14</v>
      </c>
      <c r="V245" s="170">
        <v>2304.6738751307998</v>
      </c>
      <c r="W245" s="416">
        <f t="shared" si="239"/>
        <v>164.61956250934284</v>
      </c>
      <c r="X245" s="417">
        <f t="shared" si="240"/>
        <v>1</v>
      </c>
      <c r="Y245" s="531"/>
      <c r="Z245" s="417">
        <v>14</v>
      </c>
      <c r="AA245" s="170">
        <v>2297.6470588235302</v>
      </c>
      <c r="AB245" s="416">
        <f t="shared" si="241"/>
        <v>164.11764705882359</v>
      </c>
      <c r="AC245" s="417">
        <f t="shared" si="242"/>
        <v>1</v>
      </c>
      <c r="AD245" s="531"/>
      <c r="AE245" s="417">
        <v>14</v>
      </c>
      <c r="AF245" s="170">
        <v>2295.8181818181815</v>
      </c>
      <c r="AG245" s="416">
        <f t="shared" si="243"/>
        <v>163.98701298701297</v>
      </c>
      <c r="AH245" s="417">
        <f t="shared" si="244"/>
        <v>1</v>
      </c>
      <c r="AI245" s="531"/>
      <c r="AJ245" s="417">
        <v>14</v>
      </c>
      <c r="AK245" s="170">
        <v>2287.118644067797</v>
      </c>
      <c r="AL245" s="416">
        <f t="shared" si="245"/>
        <v>163.36561743341409</v>
      </c>
      <c r="AM245" s="417">
        <f t="shared" si="246"/>
        <v>1</v>
      </c>
      <c r="AN245" s="531"/>
      <c r="AO245" s="417">
        <v>14</v>
      </c>
      <c r="AP245" s="170">
        <v>2295.3007217321579</v>
      </c>
      <c r="AQ245" s="416">
        <f t="shared" si="247"/>
        <v>163.950051552297</v>
      </c>
      <c r="AR245" s="417">
        <f t="shared" si="248"/>
        <v>1</v>
      </c>
      <c r="AS245" s="531"/>
      <c r="AT245" s="417">
        <v>14</v>
      </c>
      <c r="AU245" s="170">
        <v>2305.5783751132581</v>
      </c>
      <c r="AV245" s="416">
        <f t="shared" si="249"/>
        <v>164.68416965094701</v>
      </c>
      <c r="AW245" s="417">
        <f t="shared" si="250"/>
        <v>1</v>
      </c>
      <c r="AX245" s="531"/>
    </row>
    <row r="246" spans="2:50" ht="15.75" x14ac:dyDescent="0.2">
      <c r="B246" s="510" t="s">
        <v>169</v>
      </c>
      <c r="C246" s="511"/>
      <c r="D246" s="511"/>
      <c r="E246" s="511"/>
      <c r="F246" s="511"/>
      <c r="G246" s="511"/>
      <c r="H246" s="512"/>
      <c r="I246" s="207"/>
      <c r="J246" s="207"/>
      <c r="K246" s="207"/>
      <c r="L246" s="207"/>
      <c r="M246" s="207"/>
      <c r="N246" s="501" t="s">
        <v>161</v>
      </c>
      <c r="O246" s="514" t="s">
        <v>106</v>
      </c>
      <c r="P246" s="516">
        <f>AT223+1</f>
        <v>45944</v>
      </c>
      <c r="Q246" s="506"/>
      <c r="R246" s="506"/>
      <c r="S246" s="506"/>
      <c r="T246" s="506"/>
      <c r="U246" s="516">
        <f>P246+1</f>
        <v>45945</v>
      </c>
      <c r="V246" s="506"/>
      <c r="W246" s="506"/>
      <c r="X246" s="506"/>
      <c r="Y246" s="506"/>
      <c r="Z246" s="516">
        <f>U246+1</f>
        <v>45946</v>
      </c>
      <c r="AA246" s="506"/>
      <c r="AB246" s="506"/>
      <c r="AC246" s="506"/>
      <c r="AD246" s="506"/>
      <c r="AE246" s="516">
        <f>Z246+1</f>
        <v>45947</v>
      </c>
      <c r="AF246" s="506"/>
      <c r="AG246" s="506"/>
      <c r="AH246" s="506"/>
      <c r="AI246" s="506"/>
      <c r="AJ246" s="516">
        <f>AE246+1</f>
        <v>45948</v>
      </c>
      <c r="AK246" s="506"/>
      <c r="AL246" s="506"/>
      <c r="AM246" s="506"/>
      <c r="AN246" s="506"/>
      <c r="AO246" s="516">
        <f>AJ246+1</f>
        <v>45949</v>
      </c>
      <c r="AP246" s="506"/>
      <c r="AQ246" s="506"/>
      <c r="AR246" s="506"/>
      <c r="AS246" s="506"/>
      <c r="AT246" s="516">
        <f>AO246+1</f>
        <v>45950</v>
      </c>
      <c r="AU246" s="506"/>
      <c r="AV246" s="506"/>
      <c r="AW246" s="506"/>
      <c r="AX246" s="506"/>
    </row>
    <row r="247" spans="2:50" ht="15.75" x14ac:dyDescent="0.2">
      <c r="B247" s="513"/>
      <c r="C247" s="513"/>
      <c r="D247" s="513"/>
      <c r="E247" s="513"/>
      <c r="F247" s="513"/>
      <c r="G247" s="513"/>
      <c r="H247" s="513"/>
      <c r="I247" s="207"/>
      <c r="J247" s="207"/>
      <c r="K247" s="207"/>
      <c r="L247" s="207"/>
      <c r="M247" s="207"/>
      <c r="N247" s="501"/>
      <c r="O247" s="515"/>
      <c r="P247" s="516" t="s">
        <v>120</v>
      </c>
      <c r="Q247" s="506"/>
      <c r="R247" s="506"/>
      <c r="S247" s="506"/>
      <c r="T247" s="506"/>
      <c r="U247" s="516" t="s">
        <v>114</v>
      </c>
      <c r="V247" s="506"/>
      <c r="W247" s="506"/>
      <c r="X247" s="506"/>
      <c r="Y247" s="506"/>
      <c r="Z247" s="516" t="s">
        <v>115</v>
      </c>
      <c r="AA247" s="506"/>
      <c r="AB247" s="506"/>
      <c r="AC247" s="506"/>
      <c r="AD247" s="506"/>
      <c r="AE247" s="516" t="s">
        <v>116</v>
      </c>
      <c r="AF247" s="506"/>
      <c r="AG247" s="506"/>
      <c r="AH247" s="506"/>
      <c r="AI247" s="506"/>
      <c r="AJ247" s="516" t="s">
        <v>117</v>
      </c>
      <c r="AK247" s="506"/>
      <c r="AL247" s="506"/>
      <c r="AM247" s="506"/>
      <c r="AN247" s="506"/>
      <c r="AO247" s="516" t="s">
        <v>118</v>
      </c>
      <c r="AP247" s="506"/>
      <c r="AQ247" s="506"/>
      <c r="AR247" s="506"/>
      <c r="AS247" s="506"/>
      <c r="AT247" s="516" t="s">
        <v>119</v>
      </c>
      <c r="AU247" s="506"/>
      <c r="AV247" s="506"/>
      <c r="AW247" s="506"/>
      <c r="AX247" s="506"/>
    </row>
    <row r="248" spans="2:50" x14ac:dyDescent="0.2">
      <c r="B248" s="501" t="s">
        <v>157</v>
      </c>
      <c r="C248" s="501" t="s">
        <v>149</v>
      </c>
      <c r="D248" s="501"/>
      <c r="E248" s="501" t="s">
        <v>151</v>
      </c>
      <c r="F248" s="501"/>
      <c r="G248" s="501"/>
      <c r="H248" s="502" t="s">
        <v>158</v>
      </c>
      <c r="I248" s="505" t="s">
        <v>227</v>
      </c>
      <c r="J248" s="505"/>
      <c r="K248" s="505"/>
      <c r="L248" s="505" t="s">
        <v>158</v>
      </c>
      <c r="M248" s="505" t="s">
        <v>170</v>
      </c>
      <c r="N248" s="514"/>
      <c r="O248" s="514" t="s">
        <v>160</v>
      </c>
      <c r="P248" s="497" t="s">
        <v>154</v>
      </c>
      <c r="Q248" s="498"/>
      <c r="R248" s="498"/>
      <c r="S248" s="499"/>
      <c r="T248" s="501" t="s">
        <v>158</v>
      </c>
      <c r="U248" s="497" t="s">
        <v>154</v>
      </c>
      <c r="V248" s="498"/>
      <c r="W248" s="498"/>
      <c r="X248" s="499"/>
      <c r="Y248" s="501" t="s">
        <v>158</v>
      </c>
      <c r="Z248" s="497" t="s">
        <v>154</v>
      </c>
      <c r="AA248" s="498"/>
      <c r="AB248" s="498"/>
      <c r="AC248" s="499"/>
      <c r="AD248" s="501" t="s">
        <v>158</v>
      </c>
      <c r="AE248" s="497" t="s">
        <v>154</v>
      </c>
      <c r="AF248" s="498"/>
      <c r="AG248" s="498"/>
      <c r="AH248" s="499"/>
      <c r="AI248" s="501" t="s">
        <v>158</v>
      </c>
      <c r="AJ248" s="497" t="s">
        <v>154</v>
      </c>
      <c r="AK248" s="498"/>
      <c r="AL248" s="498"/>
      <c r="AM248" s="499"/>
      <c r="AN248" s="501" t="s">
        <v>158</v>
      </c>
      <c r="AO248" s="497" t="s">
        <v>154</v>
      </c>
      <c r="AP248" s="498"/>
      <c r="AQ248" s="498"/>
      <c r="AR248" s="499"/>
      <c r="AS248" s="501" t="s">
        <v>158</v>
      </c>
      <c r="AT248" s="497" t="s">
        <v>154</v>
      </c>
      <c r="AU248" s="498"/>
      <c r="AV248" s="498"/>
      <c r="AW248" s="499"/>
      <c r="AX248" s="501" t="s">
        <v>158</v>
      </c>
    </row>
    <row r="249" spans="2:50" x14ac:dyDescent="0.2">
      <c r="B249" s="501"/>
      <c r="C249" s="501"/>
      <c r="D249" s="501"/>
      <c r="E249" s="501" t="s">
        <v>150</v>
      </c>
      <c r="F249" s="501"/>
      <c r="G249" s="501"/>
      <c r="H249" s="503"/>
      <c r="I249" s="505" t="s">
        <v>150</v>
      </c>
      <c r="J249" s="505"/>
      <c r="K249" s="505"/>
      <c r="L249" s="505"/>
      <c r="M249" s="505"/>
      <c r="N249" s="532"/>
      <c r="O249" s="532"/>
      <c r="P249" s="497" t="s">
        <v>155</v>
      </c>
      <c r="Q249" s="498"/>
      <c r="R249" s="498"/>
      <c r="S249" s="499"/>
      <c r="T249" s="501"/>
      <c r="U249" s="497" t="s">
        <v>155</v>
      </c>
      <c r="V249" s="498"/>
      <c r="W249" s="498"/>
      <c r="X249" s="499"/>
      <c r="Y249" s="501"/>
      <c r="Z249" s="497" t="s">
        <v>155</v>
      </c>
      <c r="AA249" s="498"/>
      <c r="AB249" s="498"/>
      <c r="AC249" s="499"/>
      <c r="AD249" s="501"/>
      <c r="AE249" s="497" t="s">
        <v>155</v>
      </c>
      <c r="AF249" s="498"/>
      <c r="AG249" s="498"/>
      <c r="AH249" s="499"/>
      <c r="AI249" s="501"/>
      <c r="AJ249" s="497" t="s">
        <v>155</v>
      </c>
      <c r="AK249" s="498"/>
      <c r="AL249" s="498"/>
      <c r="AM249" s="499"/>
      <c r="AN249" s="501"/>
      <c r="AO249" s="497" t="s">
        <v>155</v>
      </c>
      <c r="AP249" s="498"/>
      <c r="AQ249" s="498"/>
      <c r="AR249" s="499"/>
      <c r="AS249" s="501"/>
      <c r="AT249" s="497" t="s">
        <v>155</v>
      </c>
      <c r="AU249" s="498"/>
      <c r="AV249" s="498"/>
      <c r="AW249" s="499"/>
      <c r="AX249" s="501"/>
    </row>
    <row r="250" spans="2:50" x14ac:dyDescent="0.2">
      <c r="B250" s="501"/>
      <c r="C250" s="501"/>
      <c r="D250" s="501"/>
      <c r="E250" s="418" t="s">
        <v>152</v>
      </c>
      <c r="F250" s="418" t="s">
        <v>153</v>
      </c>
      <c r="G250" s="418" t="s">
        <v>156</v>
      </c>
      <c r="H250" s="504"/>
      <c r="I250" s="419" t="s">
        <v>152</v>
      </c>
      <c r="J250" s="419" t="s">
        <v>153</v>
      </c>
      <c r="K250" s="419" t="s">
        <v>156</v>
      </c>
      <c r="L250" s="505"/>
      <c r="M250" s="505"/>
      <c r="N250" s="532"/>
      <c r="O250" s="532"/>
      <c r="P250" s="418" t="s">
        <v>152</v>
      </c>
      <c r="Q250" s="418" t="s">
        <v>153</v>
      </c>
      <c r="R250" s="418" t="s">
        <v>156</v>
      </c>
      <c r="S250" s="418" t="s">
        <v>170</v>
      </c>
      <c r="T250" s="501"/>
      <c r="U250" s="418" t="s">
        <v>152</v>
      </c>
      <c r="V250" s="418" t="s">
        <v>153</v>
      </c>
      <c r="W250" s="418" t="s">
        <v>156</v>
      </c>
      <c r="X250" s="418" t="s">
        <v>170</v>
      </c>
      <c r="Y250" s="501"/>
      <c r="Z250" s="418" t="s">
        <v>152</v>
      </c>
      <c r="AA250" s="418" t="s">
        <v>153</v>
      </c>
      <c r="AB250" s="418" t="s">
        <v>156</v>
      </c>
      <c r="AC250" s="418" t="s">
        <v>170</v>
      </c>
      <c r="AD250" s="501"/>
      <c r="AE250" s="418" t="s">
        <v>152</v>
      </c>
      <c r="AF250" s="418" t="s">
        <v>153</v>
      </c>
      <c r="AG250" s="418" t="s">
        <v>156</v>
      </c>
      <c r="AH250" s="418" t="s">
        <v>170</v>
      </c>
      <c r="AI250" s="501"/>
      <c r="AJ250" s="418" t="s">
        <v>152</v>
      </c>
      <c r="AK250" s="418" t="s">
        <v>153</v>
      </c>
      <c r="AL250" s="418" t="s">
        <v>156</v>
      </c>
      <c r="AM250" s="418" t="s">
        <v>170</v>
      </c>
      <c r="AN250" s="501"/>
      <c r="AO250" s="418" t="s">
        <v>152</v>
      </c>
      <c r="AP250" s="418" t="s">
        <v>153</v>
      </c>
      <c r="AQ250" s="418" t="s">
        <v>156</v>
      </c>
      <c r="AR250" s="418" t="s">
        <v>170</v>
      </c>
      <c r="AS250" s="501"/>
      <c r="AT250" s="418" t="s">
        <v>152</v>
      </c>
      <c r="AU250" s="418" t="s">
        <v>153</v>
      </c>
      <c r="AV250" s="418" t="s">
        <v>156</v>
      </c>
      <c r="AW250" s="418" t="s">
        <v>170</v>
      </c>
      <c r="AX250" s="501"/>
    </row>
    <row r="251" spans="2:50" x14ac:dyDescent="0.2">
      <c r="B251" s="506" t="s">
        <v>236</v>
      </c>
      <c r="C251" s="437">
        <v>1</v>
      </c>
      <c r="D251" s="417"/>
      <c r="E251" s="417"/>
      <c r="F251" s="417"/>
      <c r="G251" s="416" t="e">
        <f>F251/E251</f>
        <v>#DIV/0!</v>
      </c>
      <c r="H251" s="506" t="e">
        <f>AVERAGE(G251:G268)</f>
        <v>#DIV/0!</v>
      </c>
      <c r="I251" s="172" t="str">
        <f t="shared" ref="I251:I268" si="251">IFERROR(AVERAGE(P251,U251,Z251,AE251,AJ251,AO251,AT251),"")</f>
        <v/>
      </c>
      <c r="J251" s="172" t="str">
        <f t="shared" ref="J251:J268" si="252">IFERROR(AVERAGE(Q251,V251,AA251,AF251,AK251,AP251,AU251),"")</f>
        <v/>
      </c>
      <c r="K251" s="420" t="str">
        <f t="shared" ref="K251:K268" si="253">IFERROR(AVERAGE(R251,W251,AB251,AG251,AL251,AQ251,AV251),"")</f>
        <v/>
      </c>
      <c r="L251" s="507" t="str">
        <f>IFERROR(AVERAGE(K251:K268),"-")</f>
        <v>-</v>
      </c>
      <c r="M251" s="172" t="str">
        <f>IFERROR(RANK(K251, K$251:K$268),"")</f>
        <v/>
      </c>
      <c r="N251" s="532"/>
      <c r="O251" s="532"/>
      <c r="P251" s="417"/>
      <c r="Q251" s="170"/>
      <c r="R251" s="416" t="str">
        <f>IFERROR(Q251/P251,"")</f>
        <v/>
      </c>
      <c r="S251" s="417" t="str">
        <f>IFERROR(RANK(R251, R$251:R$268),"")</f>
        <v/>
      </c>
      <c r="T251" s="529" t="e">
        <f>AVERAGE(R251:R268)</f>
        <v>#DIV/0!</v>
      </c>
      <c r="U251" s="417"/>
      <c r="V251" s="170"/>
      <c r="W251" s="416" t="str">
        <f>IFERROR(V251/U251,"")</f>
        <v/>
      </c>
      <c r="X251" s="417" t="str">
        <f>IFERROR(RANK(W251, W$251:W$268),"")</f>
        <v/>
      </c>
      <c r="Y251" s="529" t="e">
        <f>AVERAGE(W251:W268)</f>
        <v>#DIV/0!</v>
      </c>
      <c r="Z251" s="417"/>
      <c r="AA251" s="170"/>
      <c r="AB251" s="416" t="str">
        <f>IFERROR(AA251/Z251,"")</f>
        <v/>
      </c>
      <c r="AC251" s="417" t="str">
        <f>IFERROR(RANK(AB251, AB$251:AB$268),"")</f>
        <v/>
      </c>
      <c r="AD251" s="529" t="e">
        <f>AVERAGE(AB251:AB268)</f>
        <v>#DIV/0!</v>
      </c>
      <c r="AE251" s="417"/>
      <c r="AF251" s="170"/>
      <c r="AG251" s="416" t="str">
        <f>IFERROR(AF251/AE251,"")</f>
        <v/>
      </c>
      <c r="AH251" s="417" t="str">
        <f>IFERROR(RANK(AG251, AG$251:AG$268),"")</f>
        <v/>
      </c>
      <c r="AI251" s="529" t="e">
        <f>AVERAGE(AG251:AG268)</f>
        <v>#DIV/0!</v>
      </c>
      <c r="AJ251" s="417"/>
      <c r="AK251" s="170"/>
      <c r="AL251" s="416" t="str">
        <f>IFERROR(AK251/AJ251,"")</f>
        <v/>
      </c>
      <c r="AM251" s="417" t="str">
        <f>IFERROR(RANK(AL251, AL$251:AL$268),"")</f>
        <v/>
      </c>
      <c r="AN251" s="529" t="e">
        <f>AVERAGE(AL251:AL268)</f>
        <v>#DIV/0!</v>
      </c>
      <c r="AO251" s="417"/>
      <c r="AP251" s="170"/>
      <c r="AQ251" s="416" t="str">
        <f>IFERROR(AP251/AO251,"")</f>
        <v/>
      </c>
      <c r="AR251" s="417" t="str">
        <f>IFERROR(RANK(AQ251, AQ$251:AQ$268),"")</f>
        <v/>
      </c>
      <c r="AS251" s="529" t="e">
        <f>AVERAGE(AQ251:AQ268)</f>
        <v>#DIV/0!</v>
      </c>
      <c r="AT251" s="417"/>
      <c r="AU251" s="170"/>
      <c r="AV251" s="416" t="str">
        <f>IFERROR(AU251/AT251,"")</f>
        <v/>
      </c>
      <c r="AW251" s="417" t="str">
        <f>IFERROR(RANK(AV251, AV$251:AV$268),"")</f>
        <v/>
      </c>
      <c r="AX251" s="529" t="e">
        <f>AVERAGE(AV251:AV268)</f>
        <v>#DIV/0!</v>
      </c>
    </row>
    <row r="252" spans="2:50" x14ac:dyDescent="0.2">
      <c r="B252" s="506"/>
      <c r="C252" s="437">
        <v>2</v>
      </c>
      <c r="D252" s="417"/>
      <c r="E252" s="417"/>
      <c r="F252" s="417"/>
      <c r="G252" s="416" t="e">
        <f t="shared" ref="G252:G268" si="254">F252/E252</f>
        <v>#DIV/0!</v>
      </c>
      <c r="H252" s="506"/>
      <c r="I252" s="172" t="str">
        <f t="shared" si="251"/>
        <v/>
      </c>
      <c r="J252" s="172" t="str">
        <f t="shared" si="252"/>
        <v/>
      </c>
      <c r="K252" s="420" t="str">
        <f t="shared" si="253"/>
        <v/>
      </c>
      <c r="L252" s="508"/>
      <c r="M252" s="172" t="str">
        <f t="shared" ref="M252:M268" si="255">IFERROR(RANK(K252, K$251:K$268),"")</f>
        <v/>
      </c>
      <c r="N252" s="532"/>
      <c r="O252" s="532"/>
      <c r="P252" s="417"/>
      <c r="Q252" s="170"/>
      <c r="R252" s="416" t="str">
        <f t="shared" ref="R252:R268" si="256">IFERROR(Q252/P252,"")</f>
        <v/>
      </c>
      <c r="S252" s="417" t="str">
        <f t="shared" ref="S252:S268" si="257">IFERROR(RANK(R252, R$251:R$268),"")</f>
        <v/>
      </c>
      <c r="T252" s="530"/>
      <c r="U252" s="417"/>
      <c r="V252" s="170"/>
      <c r="W252" s="416" t="str">
        <f t="shared" ref="W252:W268" si="258">IFERROR(V252/U252,"")</f>
        <v/>
      </c>
      <c r="X252" s="417" t="str">
        <f t="shared" ref="X252:X268" si="259">IFERROR(RANK(W252, W$251:W$268),"")</f>
        <v/>
      </c>
      <c r="Y252" s="530"/>
      <c r="Z252" s="417"/>
      <c r="AA252" s="170"/>
      <c r="AB252" s="416" t="str">
        <f t="shared" ref="AB252:AB268" si="260">IFERROR(AA252/Z252,"")</f>
        <v/>
      </c>
      <c r="AC252" s="417" t="str">
        <f t="shared" ref="AC252:AC268" si="261">IFERROR(RANK(AB252, AB$251:AB$268),"")</f>
        <v/>
      </c>
      <c r="AD252" s="530"/>
      <c r="AE252" s="417"/>
      <c r="AF252" s="170"/>
      <c r="AG252" s="416" t="str">
        <f t="shared" ref="AG252:AG268" si="262">IFERROR(AF252/AE252,"")</f>
        <v/>
      </c>
      <c r="AH252" s="417" t="str">
        <f t="shared" ref="AH252:AH268" si="263">IFERROR(RANK(AG252, AG$251:AG$268),"")</f>
        <v/>
      </c>
      <c r="AI252" s="530"/>
      <c r="AJ252" s="417"/>
      <c r="AK252" s="170"/>
      <c r="AL252" s="416" t="str">
        <f t="shared" ref="AL252:AL268" si="264">IFERROR(AK252/AJ252,"")</f>
        <v/>
      </c>
      <c r="AM252" s="417" t="str">
        <f t="shared" ref="AM252:AM268" si="265">IFERROR(RANK(AL252, AL$251:AL$268),"")</f>
        <v/>
      </c>
      <c r="AN252" s="530"/>
      <c r="AO252" s="417"/>
      <c r="AP252" s="170"/>
      <c r="AQ252" s="416" t="str">
        <f t="shared" ref="AQ252:AQ268" si="266">IFERROR(AP252/AO252,"")</f>
        <v/>
      </c>
      <c r="AR252" s="417" t="str">
        <f t="shared" ref="AR252:AR268" si="267">IFERROR(RANK(AQ252, AQ$251:AQ$268),"")</f>
        <v/>
      </c>
      <c r="AS252" s="530"/>
      <c r="AT252" s="417"/>
      <c r="AU252" s="170"/>
      <c r="AV252" s="416" t="str">
        <f t="shared" ref="AV252:AV268" si="268">IFERROR(AU252/AT252,"")</f>
        <v/>
      </c>
      <c r="AW252" s="417" t="str">
        <f t="shared" ref="AW252:AW268" si="269">IFERROR(RANK(AV252, AV$251:AV$268),"")</f>
        <v/>
      </c>
      <c r="AX252" s="530"/>
    </row>
    <row r="253" spans="2:50" x14ac:dyDescent="0.2">
      <c r="B253" s="506"/>
      <c r="C253" s="437">
        <v>3</v>
      </c>
      <c r="D253" s="417"/>
      <c r="E253" s="417"/>
      <c r="F253" s="417"/>
      <c r="G253" s="416" t="e">
        <f t="shared" si="254"/>
        <v>#DIV/0!</v>
      </c>
      <c r="H253" s="506"/>
      <c r="I253" s="172" t="str">
        <f t="shared" si="251"/>
        <v/>
      </c>
      <c r="J253" s="172" t="str">
        <f t="shared" si="252"/>
        <v/>
      </c>
      <c r="K253" s="420" t="str">
        <f t="shared" si="253"/>
        <v/>
      </c>
      <c r="L253" s="508"/>
      <c r="M253" s="172" t="str">
        <f t="shared" si="255"/>
        <v/>
      </c>
      <c r="N253" s="532"/>
      <c r="O253" s="532"/>
      <c r="P253" s="417"/>
      <c r="Q253" s="170"/>
      <c r="R253" s="416" t="str">
        <f t="shared" si="256"/>
        <v/>
      </c>
      <c r="S253" s="417" t="str">
        <f t="shared" si="257"/>
        <v/>
      </c>
      <c r="T253" s="530"/>
      <c r="U253" s="417"/>
      <c r="V253" s="170"/>
      <c r="W253" s="416" t="str">
        <f t="shared" si="258"/>
        <v/>
      </c>
      <c r="X253" s="417" t="str">
        <f t="shared" si="259"/>
        <v/>
      </c>
      <c r="Y253" s="530"/>
      <c r="Z253" s="417"/>
      <c r="AA253" s="170"/>
      <c r="AB253" s="416" t="str">
        <f t="shared" si="260"/>
        <v/>
      </c>
      <c r="AC253" s="417" t="str">
        <f t="shared" si="261"/>
        <v/>
      </c>
      <c r="AD253" s="530"/>
      <c r="AE253" s="417"/>
      <c r="AF253" s="170"/>
      <c r="AG253" s="416" t="str">
        <f t="shared" si="262"/>
        <v/>
      </c>
      <c r="AH253" s="417" t="str">
        <f t="shared" si="263"/>
        <v/>
      </c>
      <c r="AI253" s="530"/>
      <c r="AJ253" s="417"/>
      <c r="AK253" s="170"/>
      <c r="AL253" s="416" t="str">
        <f t="shared" si="264"/>
        <v/>
      </c>
      <c r="AM253" s="417" t="str">
        <f t="shared" si="265"/>
        <v/>
      </c>
      <c r="AN253" s="530"/>
      <c r="AO253" s="417"/>
      <c r="AP253" s="170"/>
      <c r="AQ253" s="416" t="str">
        <f t="shared" si="266"/>
        <v/>
      </c>
      <c r="AR253" s="417" t="str">
        <f t="shared" si="267"/>
        <v/>
      </c>
      <c r="AS253" s="530"/>
      <c r="AT253" s="417"/>
      <c r="AU253" s="170"/>
      <c r="AV253" s="416" t="str">
        <f t="shared" si="268"/>
        <v/>
      </c>
      <c r="AW253" s="417" t="str">
        <f t="shared" si="269"/>
        <v/>
      </c>
      <c r="AX253" s="530"/>
    </row>
    <row r="254" spans="2:50" x14ac:dyDescent="0.2">
      <c r="B254" s="506"/>
      <c r="C254" s="437">
        <v>4</v>
      </c>
      <c r="D254" s="417"/>
      <c r="E254" s="417"/>
      <c r="F254" s="417"/>
      <c r="G254" s="416" t="e">
        <f t="shared" si="254"/>
        <v>#DIV/0!</v>
      </c>
      <c r="H254" s="506"/>
      <c r="I254" s="172" t="str">
        <f t="shared" si="251"/>
        <v/>
      </c>
      <c r="J254" s="172" t="str">
        <f t="shared" si="252"/>
        <v/>
      </c>
      <c r="K254" s="420" t="str">
        <f t="shared" si="253"/>
        <v/>
      </c>
      <c r="L254" s="508"/>
      <c r="M254" s="172" t="str">
        <f t="shared" si="255"/>
        <v/>
      </c>
      <c r="N254" s="532"/>
      <c r="O254" s="532"/>
      <c r="P254" s="417"/>
      <c r="Q254" s="170"/>
      <c r="R254" s="416" t="str">
        <f t="shared" si="256"/>
        <v/>
      </c>
      <c r="S254" s="417" t="str">
        <f t="shared" si="257"/>
        <v/>
      </c>
      <c r="T254" s="530"/>
      <c r="U254" s="417"/>
      <c r="V254" s="170"/>
      <c r="W254" s="416" t="str">
        <f t="shared" si="258"/>
        <v/>
      </c>
      <c r="X254" s="417" t="str">
        <f t="shared" si="259"/>
        <v/>
      </c>
      <c r="Y254" s="530"/>
      <c r="Z254" s="417"/>
      <c r="AA254" s="170"/>
      <c r="AB254" s="416" t="str">
        <f t="shared" si="260"/>
        <v/>
      </c>
      <c r="AC254" s="417" t="str">
        <f t="shared" si="261"/>
        <v/>
      </c>
      <c r="AD254" s="530"/>
      <c r="AE254" s="417"/>
      <c r="AF254" s="170"/>
      <c r="AG254" s="416" t="str">
        <f t="shared" si="262"/>
        <v/>
      </c>
      <c r="AH254" s="417" t="str">
        <f t="shared" si="263"/>
        <v/>
      </c>
      <c r="AI254" s="530"/>
      <c r="AJ254" s="417"/>
      <c r="AK254" s="170"/>
      <c r="AL254" s="416" t="str">
        <f t="shared" si="264"/>
        <v/>
      </c>
      <c r="AM254" s="417" t="str">
        <f t="shared" si="265"/>
        <v/>
      </c>
      <c r="AN254" s="530"/>
      <c r="AO254" s="417"/>
      <c r="AP254" s="170"/>
      <c r="AQ254" s="416" t="str">
        <f t="shared" si="266"/>
        <v/>
      </c>
      <c r="AR254" s="417" t="str">
        <f t="shared" si="267"/>
        <v/>
      </c>
      <c r="AS254" s="530"/>
      <c r="AT254" s="417"/>
      <c r="AU254" s="170"/>
      <c r="AV254" s="416" t="str">
        <f t="shared" si="268"/>
        <v/>
      </c>
      <c r="AW254" s="417" t="str">
        <f t="shared" si="269"/>
        <v/>
      </c>
      <c r="AX254" s="530"/>
    </row>
    <row r="255" spans="2:50" x14ac:dyDescent="0.2">
      <c r="B255" s="506"/>
      <c r="C255" s="437">
        <v>5</v>
      </c>
      <c r="D255" s="417"/>
      <c r="E255" s="417"/>
      <c r="F255" s="417"/>
      <c r="G255" s="416" t="e">
        <f t="shared" si="254"/>
        <v>#DIV/0!</v>
      </c>
      <c r="H255" s="506"/>
      <c r="I255" s="172" t="str">
        <f t="shared" si="251"/>
        <v/>
      </c>
      <c r="J255" s="172" t="str">
        <f t="shared" si="252"/>
        <v/>
      </c>
      <c r="K255" s="420" t="str">
        <f t="shared" si="253"/>
        <v/>
      </c>
      <c r="L255" s="508"/>
      <c r="M255" s="172" t="str">
        <f t="shared" si="255"/>
        <v/>
      </c>
      <c r="N255" s="532"/>
      <c r="O255" s="532"/>
      <c r="P255" s="417"/>
      <c r="Q255" s="170"/>
      <c r="R255" s="416" t="str">
        <f t="shared" si="256"/>
        <v/>
      </c>
      <c r="S255" s="417" t="str">
        <f t="shared" si="257"/>
        <v/>
      </c>
      <c r="T255" s="530"/>
      <c r="U255" s="417"/>
      <c r="V255" s="170"/>
      <c r="W255" s="416" t="str">
        <f t="shared" si="258"/>
        <v/>
      </c>
      <c r="X255" s="417" t="str">
        <f t="shared" si="259"/>
        <v/>
      </c>
      <c r="Y255" s="530"/>
      <c r="Z255" s="417"/>
      <c r="AA255" s="170"/>
      <c r="AB255" s="416" t="str">
        <f t="shared" si="260"/>
        <v/>
      </c>
      <c r="AC255" s="417" t="str">
        <f t="shared" si="261"/>
        <v/>
      </c>
      <c r="AD255" s="530"/>
      <c r="AE255" s="417"/>
      <c r="AF255" s="170"/>
      <c r="AG255" s="416" t="str">
        <f t="shared" si="262"/>
        <v/>
      </c>
      <c r="AH255" s="417" t="str">
        <f t="shared" si="263"/>
        <v/>
      </c>
      <c r="AI255" s="530"/>
      <c r="AJ255" s="417"/>
      <c r="AK255" s="170"/>
      <c r="AL255" s="416" t="str">
        <f t="shared" si="264"/>
        <v/>
      </c>
      <c r="AM255" s="417" t="str">
        <f t="shared" si="265"/>
        <v/>
      </c>
      <c r="AN255" s="530"/>
      <c r="AO255" s="417"/>
      <c r="AP255" s="170"/>
      <c r="AQ255" s="416" t="str">
        <f t="shared" si="266"/>
        <v/>
      </c>
      <c r="AR255" s="417" t="str">
        <f t="shared" si="267"/>
        <v/>
      </c>
      <c r="AS255" s="530"/>
      <c r="AT255" s="417"/>
      <c r="AU255" s="170"/>
      <c r="AV255" s="416" t="str">
        <f t="shared" si="268"/>
        <v/>
      </c>
      <c r="AW255" s="417" t="str">
        <f t="shared" si="269"/>
        <v/>
      </c>
      <c r="AX255" s="530"/>
    </row>
    <row r="256" spans="2:50" x14ac:dyDescent="0.2">
      <c r="B256" s="506"/>
      <c r="C256" s="437">
        <v>6</v>
      </c>
      <c r="D256" s="417"/>
      <c r="E256" s="417"/>
      <c r="F256" s="417"/>
      <c r="G256" s="416" t="e">
        <f t="shared" si="254"/>
        <v>#DIV/0!</v>
      </c>
      <c r="H256" s="506"/>
      <c r="I256" s="172" t="str">
        <f t="shared" si="251"/>
        <v/>
      </c>
      <c r="J256" s="172" t="str">
        <f t="shared" si="252"/>
        <v/>
      </c>
      <c r="K256" s="420" t="str">
        <f t="shared" si="253"/>
        <v/>
      </c>
      <c r="L256" s="508"/>
      <c r="M256" s="172" t="str">
        <f t="shared" si="255"/>
        <v/>
      </c>
      <c r="N256" s="532"/>
      <c r="O256" s="532"/>
      <c r="P256" s="417"/>
      <c r="Q256" s="170"/>
      <c r="R256" s="416" t="str">
        <f t="shared" si="256"/>
        <v/>
      </c>
      <c r="S256" s="417" t="str">
        <f t="shared" si="257"/>
        <v/>
      </c>
      <c r="T256" s="530"/>
      <c r="U256" s="417"/>
      <c r="V256" s="170"/>
      <c r="W256" s="416" t="str">
        <f t="shared" si="258"/>
        <v/>
      </c>
      <c r="X256" s="417" t="str">
        <f t="shared" si="259"/>
        <v/>
      </c>
      <c r="Y256" s="530"/>
      <c r="Z256" s="417"/>
      <c r="AA256" s="170"/>
      <c r="AB256" s="416" t="str">
        <f t="shared" si="260"/>
        <v/>
      </c>
      <c r="AC256" s="417" t="str">
        <f t="shared" si="261"/>
        <v/>
      </c>
      <c r="AD256" s="530"/>
      <c r="AE256" s="417"/>
      <c r="AF256" s="170"/>
      <c r="AG256" s="416" t="str">
        <f t="shared" si="262"/>
        <v/>
      </c>
      <c r="AH256" s="417" t="str">
        <f t="shared" si="263"/>
        <v/>
      </c>
      <c r="AI256" s="530"/>
      <c r="AJ256" s="417"/>
      <c r="AK256" s="170"/>
      <c r="AL256" s="416" t="str">
        <f t="shared" si="264"/>
        <v/>
      </c>
      <c r="AM256" s="417" t="str">
        <f t="shared" si="265"/>
        <v/>
      </c>
      <c r="AN256" s="530"/>
      <c r="AO256" s="417"/>
      <c r="AP256" s="170"/>
      <c r="AQ256" s="416" t="str">
        <f t="shared" si="266"/>
        <v/>
      </c>
      <c r="AR256" s="417" t="str">
        <f t="shared" si="267"/>
        <v/>
      </c>
      <c r="AS256" s="530"/>
      <c r="AT256" s="417"/>
      <c r="AU256" s="170"/>
      <c r="AV256" s="416" t="str">
        <f t="shared" si="268"/>
        <v/>
      </c>
      <c r="AW256" s="417" t="str">
        <f t="shared" si="269"/>
        <v/>
      </c>
      <c r="AX256" s="530"/>
    </row>
    <row r="257" spans="2:50" x14ac:dyDescent="0.2">
      <c r="B257" s="506"/>
      <c r="C257" s="437">
        <v>7</v>
      </c>
      <c r="D257" s="417"/>
      <c r="E257" s="417"/>
      <c r="F257" s="417"/>
      <c r="G257" s="416" t="e">
        <f t="shared" si="254"/>
        <v>#DIV/0!</v>
      </c>
      <c r="H257" s="506"/>
      <c r="I257" s="172" t="str">
        <f t="shared" si="251"/>
        <v/>
      </c>
      <c r="J257" s="172" t="str">
        <f t="shared" si="252"/>
        <v/>
      </c>
      <c r="K257" s="420" t="str">
        <f t="shared" si="253"/>
        <v/>
      </c>
      <c r="L257" s="508"/>
      <c r="M257" s="172" t="str">
        <f t="shared" si="255"/>
        <v/>
      </c>
      <c r="N257" s="532"/>
      <c r="O257" s="532"/>
      <c r="P257" s="417"/>
      <c r="Q257" s="170"/>
      <c r="R257" s="416" t="str">
        <f t="shared" si="256"/>
        <v/>
      </c>
      <c r="S257" s="417" t="str">
        <f t="shared" si="257"/>
        <v/>
      </c>
      <c r="T257" s="530"/>
      <c r="U257" s="417"/>
      <c r="V257" s="170"/>
      <c r="W257" s="416" t="str">
        <f t="shared" si="258"/>
        <v/>
      </c>
      <c r="X257" s="417" t="str">
        <f t="shared" si="259"/>
        <v/>
      </c>
      <c r="Y257" s="530"/>
      <c r="Z257" s="417"/>
      <c r="AA257" s="170"/>
      <c r="AB257" s="416" t="str">
        <f t="shared" si="260"/>
        <v/>
      </c>
      <c r="AC257" s="417" t="str">
        <f t="shared" si="261"/>
        <v/>
      </c>
      <c r="AD257" s="530"/>
      <c r="AE257" s="417"/>
      <c r="AF257" s="170"/>
      <c r="AG257" s="416" t="str">
        <f t="shared" si="262"/>
        <v/>
      </c>
      <c r="AH257" s="417" t="str">
        <f t="shared" si="263"/>
        <v/>
      </c>
      <c r="AI257" s="530"/>
      <c r="AJ257" s="417"/>
      <c r="AK257" s="170"/>
      <c r="AL257" s="416" t="str">
        <f t="shared" si="264"/>
        <v/>
      </c>
      <c r="AM257" s="417" t="str">
        <f t="shared" si="265"/>
        <v/>
      </c>
      <c r="AN257" s="530"/>
      <c r="AO257" s="417"/>
      <c r="AP257" s="170"/>
      <c r="AQ257" s="416" t="str">
        <f t="shared" si="266"/>
        <v/>
      </c>
      <c r="AR257" s="417" t="str">
        <f t="shared" si="267"/>
        <v/>
      </c>
      <c r="AS257" s="530"/>
      <c r="AT257" s="417"/>
      <c r="AU257" s="170"/>
      <c r="AV257" s="416" t="str">
        <f t="shared" si="268"/>
        <v/>
      </c>
      <c r="AW257" s="417" t="str">
        <f t="shared" si="269"/>
        <v/>
      </c>
      <c r="AX257" s="530"/>
    </row>
    <row r="258" spans="2:50" x14ac:dyDescent="0.2">
      <c r="B258" s="506"/>
      <c r="C258" s="437">
        <v>8</v>
      </c>
      <c r="D258" s="417"/>
      <c r="E258" s="417"/>
      <c r="F258" s="417"/>
      <c r="G258" s="416" t="e">
        <f t="shared" si="254"/>
        <v>#DIV/0!</v>
      </c>
      <c r="H258" s="506"/>
      <c r="I258" s="172" t="str">
        <f t="shared" si="251"/>
        <v/>
      </c>
      <c r="J258" s="172" t="str">
        <f t="shared" si="252"/>
        <v/>
      </c>
      <c r="K258" s="420" t="str">
        <f t="shared" si="253"/>
        <v/>
      </c>
      <c r="L258" s="508"/>
      <c r="M258" s="172" t="str">
        <f t="shared" si="255"/>
        <v/>
      </c>
      <c r="N258" s="532"/>
      <c r="O258" s="532"/>
      <c r="P258" s="417"/>
      <c r="Q258" s="170"/>
      <c r="R258" s="416" t="str">
        <f t="shared" si="256"/>
        <v/>
      </c>
      <c r="S258" s="417" t="str">
        <f t="shared" si="257"/>
        <v/>
      </c>
      <c r="T258" s="530"/>
      <c r="U258" s="417"/>
      <c r="V258" s="170"/>
      <c r="W258" s="416" t="str">
        <f t="shared" si="258"/>
        <v/>
      </c>
      <c r="X258" s="417" t="str">
        <f t="shared" si="259"/>
        <v/>
      </c>
      <c r="Y258" s="530"/>
      <c r="Z258" s="417"/>
      <c r="AA258" s="170"/>
      <c r="AB258" s="416" t="str">
        <f t="shared" si="260"/>
        <v/>
      </c>
      <c r="AC258" s="417" t="str">
        <f t="shared" si="261"/>
        <v/>
      </c>
      <c r="AD258" s="530"/>
      <c r="AE258" s="417"/>
      <c r="AF258" s="170"/>
      <c r="AG258" s="416" t="str">
        <f t="shared" si="262"/>
        <v/>
      </c>
      <c r="AH258" s="417" t="str">
        <f t="shared" si="263"/>
        <v/>
      </c>
      <c r="AI258" s="530"/>
      <c r="AJ258" s="417"/>
      <c r="AK258" s="170"/>
      <c r="AL258" s="416" t="str">
        <f t="shared" si="264"/>
        <v/>
      </c>
      <c r="AM258" s="417" t="str">
        <f t="shared" si="265"/>
        <v/>
      </c>
      <c r="AN258" s="530"/>
      <c r="AO258" s="417"/>
      <c r="AP258" s="170"/>
      <c r="AQ258" s="416" t="str">
        <f t="shared" si="266"/>
        <v/>
      </c>
      <c r="AR258" s="417" t="str">
        <f t="shared" si="267"/>
        <v/>
      </c>
      <c r="AS258" s="530"/>
      <c r="AT258" s="417"/>
      <c r="AU258" s="170"/>
      <c r="AV258" s="416" t="str">
        <f t="shared" si="268"/>
        <v/>
      </c>
      <c r="AW258" s="417" t="str">
        <f t="shared" si="269"/>
        <v/>
      </c>
      <c r="AX258" s="530"/>
    </row>
    <row r="259" spans="2:50" x14ac:dyDescent="0.2">
      <c r="B259" s="506"/>
      <c r="C259" s="437">
        <v>9</v>
      </c>
      <c r="D259" s="417"/>
      <c r="E259" s="417"/>
      <c r="F259" s="417"/>
      <c r="G259" s="416" t="e">
        <f t="shared" si="254"/>
        <v>#DIV/0!</v>
      </c>
      <c r="H259" s="506"/>
      <c r="I259" s="172" t="str">
        <f t="shared" si="251"/>
        <v/>
      </c>
      <c r="J259" s="172" t="str">
        <f t="shared" si="252"/>
        <v/>
      </c>
      <c r="K259" s="420" t="str">
        <f t="shared" si="253"/>
        <v/>
      </c>
      <c r="L259" s="508"/>
      <c r="M259" s="172" t="str">
        <f t="shared" si="255"/>
        <v/>
      </c>
      <c r="N259" s="532"/>
      <c r="O259" s="532"/>
      <c r="P259" s="417"/>
      <c r="Q259" s="170"/>
      <c r="R259" s="416" t="str">
        <f t="shared" si="256"/>
        <v/>
      </c>
      <c r="S259" s="417" t="str">
        <f t="shared" si="257"/>
        <v/>
      </c>
      <c r="T259" s="530"/>
      <c r="U259" s="417"/>
      <c r="V259" s="170"/>
      <c r="W259" s="416" t="str">
        <f t="shared" si="258"/>
        <v/>
      </c>
      <c r="X259" s="417" t="str">
        <f t="shared" si="259"/>
        <v/>
      </c>
      <c r="Y259" s="530"/>
      <c r="Z259" s="417"/>
      <c r="AA259" s="170"/>
      <c r="AB259" s="416" t="str">
        <f t="shared" si="260"/>
        <v/>
      </c>
      <c r="AC259" s="417" t="str">
        <f t="shared" si="261"/>
        <v/>
      </c>
      <c r="AD259" s="530"/>
      <c r="AE259" s="417"/>
      <c r="AF259" s="170"/>
      <c r="AG259" s="416" t="str">
        <f t="shared" si="262"/>
        <v/>
      </c>
      <c r="AH259" s="417" t="str">
        <f t="shared" si="263"/>
        <v/>
      </c>
      <c r="AI259" s="530"/>
      <c r="AJ259" s="417"/>
      <c r="AK259" s="170"/>
      <c r="AL259" s="416" t="str">
        <f t="shared" si="264"/>
        <v/>
      </c>
      <c r="AM259" s="417" t="str">
        <f t="shared" si="265"/>
        <v/>
      </c>
      <c r="AN259" s="530"/>
      <c r="AO259" s="417"/>
      <c r="AP259" s="170"/>
      <c r="AQ259" s="416" t="str">
        <f t="shared" si="266"/>
        <v/>
      </c>
      <c r="AR259" s="417" t="str">
        <f t="shared" si="267"/>
        <v/>
      </c>
      <c r="AS259" s="530"/>
      <c r="AT259" s="417"/>
      <c r="AU259" s="170"/>
      <c r="AV259" s="416" t="str">
        <f t="shared" si="268"/>
        <v/>
      </c>
      <c r="AW259" s="417" t="str">
        <f t="shared" si="269"/>
        <v/>
      </c>
      <c r="AX259" s="530"/>
    </row>
    <row r="260" spans="2:50" x14ac:dyDescent="0.2">
      <c r="B260" s="506"/>
      <c r="C260" s="437">
        <v>10</v>
      </c>
      <c r="D260" s="417"/>
      <c r="E260" s="417"/>
      <c r="F260" s="417"/>
      <c r="G260" s="416" t="e">
        <f t="shared" si="254"/>
        <v>#DIV/0!</v>
      </c>
      <c r="H260" s="506"/>
      <c r="I260" s="172" t="str">
        <f t="shared" si="251"/>
        <v/>
      </c>
      <c r="J260" s="172" t="str">
        <f t="shared" si="252"/>
        <v/>
      </c>
      <c r="K260" s="420" t="str">
        <f t="shared" si="253"/>
        <v/>
      </c>
      <c r="L260" s="508"/>
      <c r="M260" s="172" t="str">
        <f t="shared" si="255"/>
        <v/>
      </c>
      <c r="N260" s="532"/>
      <c r="O260" s="532"/>
      <c r="P260" s="417"/>
      <c r="Q260" s="170"/>
      <c r="R260" s="416" t="str">
        <f t="shared" si="256"/>
        <v/>
      </c>
      <c r="S260" s="417" t="str">
        <f t="shared" si="257"/>
        <v/>
      </c>
      <c r="T260" s="530"/>
      <c r="U260" s="417"/>
      <c r="V260" s="170"/>
      <c r="W260" s="416" t="str">
        <f t="shared" si="258"/>
        <v/>
      </c>
      <c r="X260" s="417" t="str">
        <f t="shared" si="259"/>
        <v/>
      </c>
      <c r="Y260" s="530"/>
      <c r="Z260" s="417"/>
      <c r="AA260" s="170"/>
      <c r="AB260" s="416" t="str">
        <f t="shared" si="260"/>
        <v/>
      </c>
      <c r="AC260" s="417" t="str">
        <f t="shared" si="261"/>
        <v/>
      </c>
      <c r="AD260" s="530"/>
      <c r="AE260" s="417"/>
      <c r="AF260" s="170"/>
      <c r="AG260" s="416" t="str">
        <f t="shared" si="262"/>
        <v/>
      </c>
      <c r="AH260" s="417" t="str">
        <f t="shared" si="263"/>
        <v/>
      </c>
      <c r="AI260" s="530"/>
      <c r="AJ260" s="417"/>
      <c r="AK260" s="170"/>
      <c r="AL260" s="416" t="str">
        <f t="shared" si="264"/>
        <v/>
      </c>
      <c r="AM260" s="417" t="str">
        <f t="shared" si="265"/>
        <v/>
      </c>
      <c r="AN260" s="530"/>
      <c r="AO260" s="417"/>
      <c r="AP260" s="170"/>
      <c r="AQ260" s="416" t="str">
        <f t="shared" si="266"/>
        <v/>
      </c>
      <c r="AR260" s="417" t="str">
        <f t="shared" si="267"/>
        <v/>
      </c>
      <c r="AS260" s="530"/>
      <c r="AT260" s="417"/>
      <c r="AU260" s="170"/>
      <c r="AV260" s="416" t="str">
        <f t="shared" si="268"/>
        <v/>
      </c>
      <c r="AW260" s="417" t="str">
        <f t="shared" si="269"/>
        <v/>
      </c>
      <c r="AX260" s="530"/>
    </row>
    <row r="261" spans="2:50" x14ac:dyDescent="0.2">
      <c r="B261" s="506"/>
      <c r="C261" s="437">
        <v>11</v>
      </c>
      <c r="D261" s="417"/>
      <c r="E261" s="417"/>
      <c r="F261" s="417"/>
      <c r="G261" s="416" t="e">
        <f t="shared" si="254"/>
        <v>#DIV/0!</v>
      </c>
      <c r="H261" s="506"/>
      <c r="I261" s="172" t="str">
        <f t="shared" si="251"/>
        <v/>
      </c>
      <c r="J261" s="172" t="str">
        <f t="shared" si="252"/>
        <v/>
      </c>
      <c r="K261" s="420" t="str">
        <f t="shared" si="253"/>
        <v/>
      </c>
      <c r="L261" s="508"/>
      <c r="M261" s="172" t="str">
        <f t="shared" si="255"/>
        <v/>
      </c>
      <c r="N261" s="532"/>
      <c r="O261" s="532"/>
      <c r="P261" s="417"/>
      <c r="Q261" s="170"/>
      <c r="R261" s="416" t="str">
        <f t="shared" si="256"/>
        <v/>
      </c>
      <c r="S261" s="417" t="str">
        <f t="shared" si="257"/>
        <v/>
      </c>
      <c r="T261" s="530"/>
      <c r="U261" s="417"/>
      <c r="V261" s="170"/>
      <c r="W261" s="416" t="str">
        <f t="shared" si="258"/>
        <v/>
      </c>
      <c r="X261" s="417" t="str">
        <f t="shared" si="259"/>
        <v/>
      </c>
      <c r="Y261" s="530"/>
      <c r="Z261" s="417"/>
      <c r="AA261" s="170"/>
      <c r="AB261" s="416" t="str">
        <f t="shared" si="260"/>
        <v/>
      </c>
      <c r="AC261" s="417" t="str">
        <f t="shared" si="261"/>
        <v/>
      </c>
      <c r="AD261" s="530"/>
      <c r="AE261" s="417"/>
      <c r="AF261" s="170"/>
      <c r="AG261" s="416" t="str">
        <f t="shared" si="262"/>
        <v/>
      </c>
      <c r="AH261" s="417" t="str">
        <f t="shared" si="263"/>
        <v/>
      </c>
      <c r="AI261" s="530"/>
      <c r="AJ261" s="417"/>
      <c r="AK261" s="170"/>
      <c r="AL261" s="416" t="str">
        <f t="shared" si="264"/>
        <v/>
      </c>
      <c r="AM261" s="417" t="str">
        <f t="shared" si="265"/>
        <v/>
      </c>
      <c r="AN261" s="530"/>
      <c r="AO261" s="417"/>
      <c r="AP261" s="170"/>
      <c r="AQ261" s="416" t="str">
        <f t="shared" si="266"/>
        <v/>
      </c>
      <c r="AR261" s="417" t="str">
        <f t="shared" si="267"/>
        <v/>
      </c>
      <c r="AS261" s="530"/>
      <c r="AT261" s="417"/>
      <c r="AU261" s="170"/>
      <c r="AV261" s="416" t="str">
        <f t="shared" si="268"/>
        <v/>
      </c>
      <c r="AW261" s="417" t="str">
        <f t="shared" si="269"/>
        <v/>
      </c>
      <c r="AX261" s="530"/>
    </row>
    <row r="262" spans="2:50" x14ac:dyDescent="0.2">
      <c r="B262" s="506"/>
      <c r="C262" s="437">
        <v>12</v>
      </c>
      <c r="D262" s="417"/>
      <c r="E262" s="417"/>
      <c r="F262" s="417"/>
      <c r="G262" s="416" t="e">
        <f t="shared" si="254"/>
        <v>#DIV/0!</v>
      </c>
      <c r="H262" s="506"/>
      <c r="I262" s="172" t="str">
        <f t="shared" si="251"/>
        <v/>
      </c>
      <c r="J262" s="172" t="str">
        <f t="shared" si="252"/>
        <v/>
      </c>
      <c r="K262" s="420" t="str">
        <f t="shared" si="253"/>
        <v/>
      </c>
      <c r="L262" s="508"/>
      <c r="M262" s="172" t="str">
        <f t="shared" si="255"/>
        <v/>
      </c>
      <c r="N262" s="532"/>
      <c r="O262" s="532"/>
      <c r="P262" s="417"/>
      <c r="Q262" s="170"/>
      <c r="R262" s="416" t="str">
        <f t="shared" si="256"/>
        <v/>
      </c>
      <c r="S262" s="417" t="str">
        <f t="shared" si="257"/>
        <v/>
      </c>
      <c r="T262" s="530"/>
      <c r="U262" s="417"/>
      <c r="V262" s="170"/>
      <c r="W262" s="416" t="str">
        <f t="shared" si="258"/>
        <v/>
      </c>
      <c r="X262" s="417" t="str">
        <f t="shared" si="259"/>
        <v/>
      </c>
      <c r="Y262" s="530"/>
      <c r="Z262" s="417"/>
      <c r="AA262" s="170"/>
      <c r="AB262" s="416" t="str">
        <f t="shared" si="260"/>
        <v/>
      </c>
      <c r="AC262" s="417" t="str">
        <f t="shared" si="261"/>
        <v/>
      </c>
      <c r="AD262" s="530"/>
      <c r="AE262" s="417"/>
      <c r="AF262" s="170"/>
      <c r="AG262" s="416" t="str">
        <f t="shared" si="262"/>
        <v/>
      </c>
      <c r="AH262" s="417" t="str">
        <f t="shared" si="263"/>
        <v/>
      </c>
      <c r="AI262" s="530"/>
      <c r="AJ262" s="417"/>
      <c r="AK262" s="170"/>
      <c r="AL262" s="416" t="str">
        <f t="shared" si="264"/>
        <v/>
      </c>
      <c r="AM262" s="417" t="str">
        <f t="shared" si="265"/>
        <v/>
      </c>
      <c r="AN262" s="530"/>
      <c r="AO262" s="417"/>
      <c r="AP262" s="170"/>
      <c r="AQ262" s="416" t="str">
        <f t="shared" si="266"/>
        <v/>
      </c>
      <c r="AR262" s="417" t="str">
        <f t="shared" si="267"/>
        <v/>
      </c>
      <c r="AS262" s="530"/>
      <c r="AT262" s="417"/>
      <c r="AU262" s="170"/>
      <c r="AV262" s="416" t="str">
        <f t="shared" si="268"/>
        <v/>
      </c>
      <c r="AW262" s="417" t="str">
        <f t="shared" si="269"/>
        <v/>
      </c>
      <c r="AX262" s="530"/>
    </row>
    <row r="263" spans="2:50" x14ac:dyDescent="0.2">
      <c r="B263" s="506"/>
      <c r="C263" s="437">
        <v>13</v>
      </c>
      <c r="D263" s="417"/>
      <c r="E263" s="417"/>
      <c r="F263" s="417"/>
      <c r="G263" s="416" t="e">
        <f t="shared" si="254"/>
        <v>#DIV/0!</v>
      </c>
      <c r="H263" s="506"/>
      <c r="I263" s="172" t="str">
        <f t="shared" si="251"/>
        <v/>
      </c>
      <c r="J263" s="172" t="str">
        <f t="shared" si="252"/>
        <v/>
      </c>
      <c r="K263" s="420" t="str">
        <f t="shared" si="253"/>
        <v/>
      </c>
      <c r="L263" s="508"/>
      <c r="M263" s="172" t="str">
        <f t="shared" si="255"/>
        <v/>
      </c>
      <c r="N263" s="532"/>
      <c r="O263" s="532"/>
      <c r="P263" s="417"/>
      <c r="Q263" s="170"/>
      <c r="R263" s="416" t="str">
        <f t="shared" si="256"/>
        <v/>
      </c>
      <c r="S263" s="417" t="str">
        <f t="shared" si="257"/>
        <v/>
      </c>
      <c r="T263" s="530"/>
      <c r="U263" s="417"/>
      <c r="V263" s="170"/>
      <c r="W263" s="416" t="str">
        <f t="shared" si="258"/>
        <v/>
      </c>
      <c r="X263" s="417" t="str">
        <f t="shared" si="259"/>
        <v/>
      </c>
      <c r="Y263" s="530"/>
      <c r="Z263" s="417"/>
      <c r="AA263" s="170"/>
      <c r="AB263" s="416" t="str">
        <f t="shared" si="260"/>
        <v/>
      </c>
      <c r="AC263" s="417" t="str">
        <f t="shared" si="261"/>
        <v/>
      </c>
      <c r="AD263" s="530"/>
      <c r="AE263" s="417"/>
      <c r="AF263" s="170"/>
      <c r="AG263" s="416" t="str">
        <f t="shared" si="262"/>
        <v/>
      </c>
      <c r="AH263" s="417" t="str">
        <f t="shared" si="263"/>
        <v/>
      </c>
      <c r="AI263" s="530"/>
      <c r="AJ263" s="417"/>
      <c r="AK263" s="170"/>
      <c r="AL263" s="416" t="str">
        <f t="shared" si="264"/>
        <v/>
      </c>
      <c r="AM263" s="417" t="str">
        <f t="shared" si="265"/>
        <v/>
      </c>
      <c r="AN263" s="530"/>
      <c r="AO263" s="417"/>
      <c r="AP263" s="170"/>
      <c r="AQ263" s="416" t="str">
        <f t="shared" si="266"/>
        <v/>
      </c>
      <c r="AR263" s="417" t="str">
        <f t="shared" si="267"/>
        <v/>
      </c>
      <c r="AS263" s="530"/>
      <c r="AT263" s="417"/>
      <c r="AU263" s="170"/>
      <c r="AV263" s="416" t="str">
        <f t="shared" si="268"/>
        <v/>
      </c>
      <c r="AW263" s="417" t="str">
        <f t="shared" si="269"/>
        <v/>
      </c>
      <c r="AX263" s="530"/>
    </row>
    <row r="264" spans="2:50" x14ac:dyDescent="0.2">
      <c r="B264" s="506"/>
      <c r="C264" s="437">
        <v>14</v>
      </c>
      <c r="D264" s="417"/>
      <c r="E264" s="417"/>
      <c r="F264" s="417"/>
      <c r="G264" s="416" t="e">
        <f t="shared" si="254"/>
        <v>#DIV/0!</v>
      </c>
      <c r="H264" s="506"/>
      <c r="I264" s="172" t="str">
        <f t="shared" si="251"/>
        <v/>
      </c>
      <c r="J264" s="172" t="str">
        <f t="shared" si="252"/>
        <v/>
      </c>
      <c r="K264" s="420" t="str">
        <f t="shared" si="253"/>
        <v/>
      </c>
      <c r="L264" s="508"/>
      <c r="M264" s="172" t="str">
        <f t="shared" si="255"/>
        <v/>
      </c>
      <c r="N264" s="532"/>
      <c r="O264" s="532"/>
      <c r="P264" s="417"/>
      <c r="Q264" s="170"/>
      <c r="R264" s="416" t="str">
        <f t="shared" si="256"/>
        <v/>
      </c>
      <c r="S264" s="417" t="str">
        <f t="shared" si="257"/>
        <v/>
      </c>
      <c r="T264" s="530"/>
      <c r="U264" s="417"/>
      <c r="V264" s="170"/>
      <c r="W264" s="416" t="str">
        <f t="shared" si="258"/>
        <v/>
      </c>
      <c r="X264" s="417" t="str">
        <f t="shared" si="259"/>
        <v/>
      </c>
      <c r="Y264" s="530"/>
      <c r="Z264" s="417"/>
      <c r="AA264" s="170"/>
      <c r="AB264" s="416" t="str">
        <f t="shared" si="260"/>
        <v/>
      </c>
      <c r="AC264" s="417" t="str">
        <f t="shared" si="261"/>
        <v/>
      </c>
      <c r="AD264" s="530"/>
      <c r="AE264" s="417"/>
      <c r="AF264" s="170"/>
      <c r="AG264" s="416" t="str">
        <f t="shared" si="262"/>
        <v/>
      </c>
      <c r="AH264" s="417" t="str">
        <f t="shared" si="263"/>
        <v/>
      </c>
      <c r="AI264" s="530"/>
      <c r="AJ264" s="417"/>
      <c r="AK264" s="170"/>
      <c r="AL264" s="416" t="str">
        <f t="shared" si="264"/>
        <v/>
      </c>
      <c r="AM264" s="417" t="str">
        <f t="shared" si="265"/>
        <v/>
      </c>
      <c r="AN264" s="530"/>
      <c r="AO264" s="417"/>
      <c r="AP264" s="170"/>
      <c r="AQ264" s="416" t="str">
        <f t="shared" si="266"/>
        <v/>
      </c>
      <c r="AR264" s="417" t="str">
        <f t="shared" si="267"/>
        <v/>
      </c>
      <c r="AS264" s="530"/>
      <c r="AT264" s="417"/>
      <c r="AU264" s="170"/>
      <c r="AV264" s="416" t="str">
        <f t="shared" si="268"/>
        <v/>
      </c>
      <c r="AW264" s="417" t="str">
        <f t="shared" si="269"/>
        <v/>
      </c>
      <c r="AX264" s="530"/>
    </row>
    <row r="265" spans="2:50" x14ac:dyDescent="0.2">
      <c r="B265" s="506"/>
      <c r="C265" s="437">
        <v>15</v>
      </c>
      <c r="D265" s="417"/>
      <c r="E265" s="417"/>
      <c r="F265" s="417"/>
      <c r="G265" s="416" t="e">
        <f t="shared" si="254"/>
        <v>#DIV/0!</v>
      </c>
      <c r="H265" s="506"/>
      <c r="I265" s="172" t="str">
        <f t="shared" si="251"/>
        <v/>
      </c>
      <c r="J265" s="172" t="str">
        <f t="shared" si="252"/>
        <v/>
      </c>
      <c r="K265" s="420" t="str">
        <f t="shared" si="253"/>
        <v/>
      </c>
      <c r="L265" s="508"/>
      <c r="M265" s="172" t="str">
        <f t="shared" si="255"/>
        <v/>
      </c>
      <c r="N265" s="532"/>
      <c r="O265" s="532"/>
      <c r="P265" s="417"/>
      <c r="Q265" s="170"/>
      <c r="R265" s="416" t="str">
        <f t="shared" si="256"/>
        <v/>
      </c>
      <c r="S265" s="417" t="str">
        <f t="shared" si="257"/>
        <v/>
      </c>
      <c r="T265" s="530"/>
      <c r="U265" s="417"/>
      <c r="V265" s="170"/>
      <c r="W265" s="416" t="str">
        <f t="shared" si="258"/>
        <v/>
      </c>
      <c r="X265" s="417" t="str">
        <f t="shared" si="259"/>
        <v/>
      </c>
      <c r="Y265" s="530"/>
      <c r="Z265" s="417"/>
      <c r="AA265" s="170"/>
      <c r="AB265" s="416" t="str">
        <f t="shared" si="260"/>
        <v/>
      </c>
      <c r="AC265" s="417" t="str">
        <f t="shared" si="261"/>
        <v/>
      </c>
      <c r="AD265" s="530"/>
      <c r="AE265" s="417"/>
      <c r="AF265" s="170"/>
      <c r="AG265" s="416" t="str">
        <f t="shared" si="262"/>
        <v/>
      </c>
      <c r="AH265" s="417" t="str">
        <f t="shared" si="263"/>
        <v/>
      </c>
      <c r="AI265" s="530"/>
      <c r="AJ265" s="417"/>
      <c r="AK265" s="170"/>
      <c r="AL265" s="416" t="str">
        <f t="shared" si="264"/>
        <v/>
      </c>
      <c r="AM265" s="417" t="str">
        <f t="shared" si="265"/>
        <v/>
      </c>
      <c r="AN265" s="530"/>
      <c r="AO265" s="417"/>
      <c r="AP265" s="170"/>
      <c r="AQ265" s="416" t="str">
        <f t="shared" si="266"/>
        <v/>
      </c>
      <c r="AR265" s="417" t="str">
        <f t="shared" si="267"/>
        <v/>
      </c>
      <c r="AS265" s="530"/>
      <c r="AT265" s="417"/>
      <c r="AU265" s="170"/>
      <c r="AV265" s="416" t="str">
        <f t="shared" si="268"/>
        <v/>
      </c>
      <c r="AW265" s="417" t="str">
        <f t="shared" si="269"/>
        <v/>
      </c>
      <c r="AX265" s="530"/>
    </row>
    <row r="266" spans="2:50" x14ac:dyDescent="0.2">
      <c r="B266" s="506"/>
      <c r="C266" s="437">
        <v>16</v>
      </c>
      <c r="D266" s="417"/>
      <c r="E266" s="417"/>
      <c r="F266" s="417"/>
      <c r="G266" s="416" t="e">
        <f t="shared" si="254"/>
        <v>#DIV/0!</v>
      </c>
      <c r="H266" s="506"/>
      <c r="I266" s="172" t="str">
        <f t="shared" si="251"/>
        <v/>
      </c>
      <c r="J266" s="172" t="str">
        <f t="shared" si="252"/>
        <v/>
      </c>
      <c r="K266" s="420" t="str">
        <f t="shared" si="253"/>
        <v/>
      </c>
      <c r="L266" s="508"/>
      <c r="M266" s="172" t="str">
        <f t="shared" si="255"/>
        <v/>
      </c>
      <c r="N266" s="532"/>
      <c r="O266" s="532"/>
      <c r="P266" s="417"/>
      <c r="Q266" s="170"/>
      <c r="R266" s="416" t="str">
        <f t="shared" si="256"/>
        <v/>
      </c>
      <c r="S266" s="417" t="str">
        <f t="shared" si="257"/>
        <v/>
      </c>
      <c r="T266" s="530"/>
      <c r="U266" s="417"/>
      <c r="V266" s="170"/>
      <c r="W266" s="416" t="str">
        <f t="shared" si="258"/>
        <v/>
      </c>
      <c r="X266" s="417" t="str">
        <f t="shared" si="259"/>
        <v/>
      </c>
      <c r="Y266" s="530"/>
      <c r="Z266" s="417"/>
      <c r="AA266" s="170"/>
      <c r="AB266" s="416" t="str">
        <f t="shared" si="260"/>
        <v/>
      </c>
      <c r="AC266" s="417" t="str">
        <f t="shared" si="261"/>
        <v/>
      </c>
      <c r="AD266" s="530"/>
      <c r="AE266" s="417"/>
      <c r="AF266" s="170"/>
      <c r="AG266" s="416" t="str">
        <f t="shared" si="262"/>
        <v/>
      </c>
      <c r="AH266" s="417" t="str">
        <f t="shared" si="263"/>
        <v/>
      </c>
      <c r="AI266" s="530"/>
      <c r="AJ266" s="417"/>
      <c r="AK266" s="170"/>
      <c r="AL266" s="416" t="str">
        <f t="shared" si="264"/>
        <v/>
      </c>
      <c r="AM266" s="417" t="str">
        <f t="shared" si="265"/>
        <v/>
      </c>
      <c r="AN266" s="530"/>
      <c r="AO266" s="417"/>
      <c r="AP266" s="170"/>
      <c r="AQ266" s="416" t="str">
        <f t="shared" si="266"/>
        <v/>
      </c>
      <c r="AR266" s="417" t="str">
        <f t="shared" si="267"/>
        <v/>
      </c>
      <c r="AS266" s="530"/>
      <c r="AT266" s="417"/>
      <c r="AU266" s="170"/>
      <c r="AV266" s="416" t="str">
        <f t="shared" si="268"/>
        <v/>
      </c>
      <c r="AW266" s="417" t="str">
        <f t="shared" si="269"/>
        <v/>
      </c>
      <c r="AX266" s="530"/>
    </row>
    <row r="267" spans="2:50" x14ac:dyDescent="0.2">
      <c r="B267" s="506"/>
      <c r="C267" s="437">
        <v>17</v>
      </c>
      <c r="D267" s="417"/>
      <c r="E267" s="417"/>
      <c r="F267" s="417"/>
      <c r="G267" s="416" t="e">
        <f t="shared" si="254"/>
        <v>#DIV/0!</v>
      </c>
      <c r="H267" s="506"/>
      <c r="I267" s="172" t="str">
        <f t="shared" si="251"/>
        <v/>
      </c>
      <c r="J267" s="172" t="str">
        <f t="shared" si="252"/>
        <v/>
      </c>
      <c r="K267" s="420" t="str">
        <f t="shared" si="253"/>
        <v/>
      </c>
      <c r="L267" s="508"/>
      <c r="M267" s="172" t="str">
        <f t="shared" si="255"/>
        <v/>
      </c>
      <c r="N267" s="532"/>
      <c r="O267" s="532"/>
      <c r="P267" s="417"/>
      <c r="Q267" s="170"/>
      <c r="R267" s="416" t="str">
        <f t="shared" si="256"/>
        <v/>
      </c>
      <c r="S267" s="417" t="str">
        <f t="shared" si="257"/>
        <v/>
      </c>
      <c r="T267" s="530"/>
      <c r="U267" s="417"/>
      <c r="V267" s="170"/>
      <c r="W267" s="416" t="str">
        <f t="shared" si="258"/>
        <v/>
      </c>
      <c r="X267" s="417" t="str">
        <f t="shared" si="259"/>
        <v/>
      </c>
      <c r="Y267" s="530"/>
      <c r="Z267" s="417"/>
      <c r="AA267" s="170"/>
      <c r="AB267" s="416" t="str">
        <f t="shared" si="260"/>
        <v/>
      </c>
      <c r="AC267" s="417" t="str">
        <f t="shared" si="261"/>
        <v/>
      </c>
      <c r="AD267" s="530"/>
      <c r="AE267" s="417"/>
      <c r="AF267" s="170"/>
      <c r="AG267" s="416" t="str">
        <f t="shared" si="262"/>
        <v/>
      </c>
      <c r="AH267" s="417" t="str">
        <f t="shared" si="263"/>
        <v/>
      </c>
      <c r="AI267" s="530"/>
      <c r="AJ267" s="417"/>
      <c r="AK267" s="170"/>
      <c r="AL267" s="416" t="str">
        <f t="shared" si="264"/>
        <v/>
      </c>
      <c r="AM267" s="417" t="str">
        <f t="shared" si="265"/>
        <v/>
      </c>
      <c r="AN267" s="530"/>
      <c r="AO267" s="417"/>
      <c r="AP267" s="170"/>
      <c r="AQ267" s="416" t="str">
        <f t="shared" si="266"/>
        <v/>
      </c>
      <c r="AR267" s="417" t="str">
        <f t="shared" si="267"/>
        <v/>
      </c>
      <c r="AS267" s="530"/>
      <c r="AT267" s="417"/>
      <c r="AU267" s="170"/>
      <c r="AV267" s="416" t="str">
        <f t="shared" si="268"/>
        <v/>
      </c>
      <c r="AW267" s="417" t="str">
        <f t="shared" si="269"/>
        <v/>
      </c>
      <c r="AX267" s="530"/>
    </row>
    <row r="268" spans="2:50" x14ac:dyDescent="0.2">
      <c r="B268" s="506"/>
      <c r="C268" s="437">
        <v>18</v>
      </c>
      <c r="D268" s="417"/>
      <c r="E268" s="417"/>
      <c r="F268" s="417"/>
      <c r="G268" s="416" t="e">
        <f t="shared" si="254"/>
        <v>#DIV/0!</v>
      </c>
      <c r="H268" s="506"/>
      <c r="I268" s="172" t="str">
        <f t="shared" si="251"/>
        <v/>
      </c>
      <c r="J268" s="172" t="str">
        <f t="shared" si="252"/>
        <v/>
      </c>
      <c r="K268" s="420" t="str">
        <f t="shared" si="253"/>
        <v/>
      </c>
      <c r="L268" s="509"/>
      <c r="M268" s="172" t="str">
        <f t="shared" si="255"/>
        <v/>
      </c>
      <c r="N268" s="515"/>
      <c r="O268" s="515"/>
      <c r="P268" s="417"/>
      <c r="Q268" s="170"/>
      <c r="R268" s="416" t="str">
        <f t="shared" si="256"/>
        <v/>
      </c>
      <c r="S268" s="417" t="str">
        <f t="shared" si="257"/>
        <v/>
      </c>
      <c r="T268" s="531"/>
      <c r="U268" s="417"/>
      <c r="V268" s="170"/>
      <c r="W268" s="416" t="str">
        <f t="shared" si="258"/>
        <v/>
      </c>
      <c r="X268" s="417" t="str">
        <f t="shared" si="259"/>
        <v/>
      </c>
      <c r="Y268" s="531"/>
      <c r="Z268" s="417"/>
      <c r="AA268" s="170"/>
      <c r="AB268" s="416" t="str">
        <f t="shared" si="260"/>
        <v/>
      </c>
      <c r="AC268" s="417" t="str">
        <f t="shared" si="261"/>
        <v/>
      </c>
      <c r="AD268" s="531"/>
      <c r="AE268" s="417"/>
      <c r="AF268" s="170"/>
      <c r="AG268" s="416" t="str">
        <f t="shared" si="262"/>
        <v/>
      </c>
      <c r="AH268" s="417" t="str">
        <f t="shared" si="263"/>
        <v/>
      </c>
      <c r="AI268" s="531"/>
      <c r="AJ268" s="417"/>
      <c r="AK268" s="170"/>
      <c r="AL268" s="416" t="str">
        <f t="shared" si="264"/>
        <v/>
      </c>
      <c r="AM268" s="417" t="str">
        <f t="shared" si="265"/>
        <v/>
      </c>
      <c r="AN268" s="531"/>
      <c r="AO268" s="417"/>
      <c r="AP268" s="170"/>
      <c r="AQ268" s="416" t="str">
        <f t="shared" si="266"/>
        <v/>
      </c>
      <c r="AR268" s="417" t="str">
        <f t="shared" si="267"/>
        <v/>
      </c>
      <c r="AS268" s="531"/>
      <c r="AT268" s="417"/>
      <c r="AU268" s="170"/>
      <c r="AV268" s="416" t="str">
        <f t="shared" si="268"/>
        <v/>
      </c>
      <c r="AW268" s="417" t="str">
        <f t="shared" si="269"/>
        <v/>
      </c>
      <c r="AX268" s="531"/>
    </row>
    <row r="269" spans="2:50" ht="15.75" x14ac:dyDescent="0.2">
      <c r="B269" s="510" t="s">
        <v>169</v>
      </c>
      <c r="C269" s="511"/>
      <c r="D269" s="511"/>
      <c r="E269" s="511"/>
      <c r="F269" s="511"/>
      <c r="G269" s="511"/>
      <c r="H269" s="512"/>
      <c r="I269" s="207"/>
      <c r="J269" s="207"/>
      <c r="K269" s="207"/>
      <c r="L269" s="207"/>
      <c r="M269" s="207"/>
      <c r="N269" s="501" t="s">
        <v>161</v>
      </c>
      <c r="O269" s="514" t="s">
        <v>106</v>
      </c>
      <c r="P269" s="516">
        <f>AT246+1</f>
        <v>45951</v>
      </c>
      <c r="Q269" s="506"/>
      <c r="R269" s="506"/>
      <c r="S269" s="506"/>
      <c r="T269" s="506"/>
      <c r="U269" s="516">
        <f>P269+1</f>
        <v>45952</v>
      </c>
      <c r="V269" s="506"/>
      <c r="W269" s="506"/>
      <c r="X269" s="506"/>
      <c r="Y269" s="506"/>
      <c r="Z269" s="516">
        <f>U269+1</f>
        <v>45953</v>
      </c>
      <c r="AA269" s="506"/>
      <c r="AB269" s="506"/>
      <c r="AC269" s="506"/>
      <c r="AD269" s="506"/>
      <c r="AE269" s="516">
        <f>Z269+1</f>
        <v>45954</v>
      </c>
      <c r="AF269" s="506"/>
      <c r="AG269" s="506"/>
      <c r="AH269" s="506"/>
      <c r="AI269" s="506"/>
      <c r="AJ269" s="516">
        <f>AE269+1</f>
        <v>45955</v>
      </c>
      <c r="AK269" s="506"/>
      <c r="AL269" s="506"/>
      <c r="AM269" s="506"/>
      <c r="AN269" s="506"/>
      <c r="AO269" s="516">
        <f>AJ269+1</f>
        <v>45956</v>
      </c>
      <c r="AP269" s="506"/>
      <c r="AQ269" s="506"/>
      <c r="AR269" s="506"/>
      <c r="AS269" s="506"/>
      <c r="AT269" s="516">
        <f>AO269+1</f>
        <v>45957</v>
      </c>
      <c r="AU269" s="506"/>
      <c r="AV269" s="506"/>
      <c r="AW269" s="506"/>
      <c r="AX269" s="506"/>
    </row>
    <row r="270" spans="2:50" ht="15.75" x14ac:dyDescent="0.2">
      <c r="B270" s="513"/>
      <c r="C270" s="513"/>
      <c r="D270" s="513"/>
      <c r="E270" s="513"/>
      <c r="F270" s="513"/>
      <c r="G270" s="513"/>
      <c r="H270" s="513"/>
      <c r="I270" s="207"/>
      <c r="J270" s="207"/>
      <c r="K270" s="207"/>
      <c r="L270" s="207"/>
      <c r="M270" s="207"/>
      <c r="N270" s="501"/>
      <c r="O270" s="515"/>
      <c r="P270" s="516" t="s">
        <v>120</v>
      </c>
      <c r="Q270" s="506"/>
      <c r="R270" s="506"/>
      <c r="S270" s="506"/>
      <c r="T270" s="506"/>
      <c r="U270" s="516" t="s">
        <v>114</v>
      </c>
      <c r="V270" s="506"/>
      <c r="W270" s="506"/>
      <c r="X270" s="506"/>
      <c r="Y270" s="506"/>
      <c r="Z270" s="516" t="s">
        <v>115</v>
      </c>
      <c r="AA270" s="506"/>
      <c r="AB270" s="506"/>
      <c r="AC270" s="506"/>
      <c r="AD270" s="506"/>
      <c r="AE270" s="516" t="s">
        <v>116</v>
      </c>
      <c r="AF270" s="506"/>
      <c r="AG270" s="506"/>
      <c r="AH270" s="506"/>
      <c r="AI270" s="506"/>
      <c r="AJ270" s="516" t="s">
        <v>117</v>
      </c>
      <c r="AK270" s="506"/>
      <c r="AL270" s="506"/>
      <c r="AM270" s="506"/>
      <c r="AN270" s="506"/>
      <c r="AO270" s="516" t="s">
        <v>118</v>
      </c>
      <c r="AP270" s="506"/>
      <c r="AQ270" s="506"/>
      <c r="AR270" s="506"/>
      <c r="AS270" s="506"/>
      <c r="AT270" s="516" t="s">
        <v>119</v>
      </c>
      <c r="AU270" s="506"/>
      <c r="AV270" s="506"/>
      <c r="AW270" s="506"/>
      <c r="AX270" s="506"/>
    </row>
    <row r="271" spans="2:50" x14ac:dyDescent="0.2">
      <c r="B271" s="501" t="s">
        <v>157</v>
      </c>
      <c r="C271" s="501" t="s">
        <v>149</v>
      </c>
      <c r="D271" s="501"/>
      <c r="E271" s="501" t="s">
        <v>151</v>
      </c>
      <c r="F271" s="501"/>
      <c r="G271" s="501"/>
      <c r="H271" s="502" t="s">
        <v>158</v>
      </c>
      <c r="I271" s="505" t="s">
        <v>227</v>
      </c>
      <c r="J271" s="505"/>
      <c r="K271" s="505"/>
      <c r="L271" s="505" t="s">
        <v>158</v>
      </c>
      <c r="M271" s="505" t="s">
        <v>170</v>
      </c>
      <c r="N271" s="514"/>
      <c r="O271" s="514" t="s">
        <v>160</v>
      </c>
      <c r="P271" s="497" t="s">
        <v>154</v>
      </c>
      <c r="Q271" s="498"/>
      <c r="R271" s="498"/>
      <c r="S271" s="499"/>
      <c r="T271" s="501" t="s">
        <v>158</v>
      </c>
      <c r="U271" s="497" t="s">
        <v>154</v>
      </c>
      <c r="V271" s="498"/>
      <c r="W271" s="498"/>
      <c r="X271" s="499"/>
      <c r="Y271" s="501" t="s">
        <v>158</v>
      </c>
      <c r="Z271" s="497" t="s">
        <v>154</v>
      </c>
      <c r="AA271" s="498"/>
      <c r="AB271" s="498"/>
      <c r="AC271" s="499"/>
      <c r="AD271" s="501" t="s">
        <v>158</v>
      </c>
      <c r="AE271" s="497" t="s">
        <v>154</v>
      </c>
      <c r="AF271" s="498"/>
      <c r="AG271" s="498"/>
      <c r="AH271" s="499"/>
      <c r="AI271" s="501" t="s">
        <v>158</v>
      </c>
      <c r="AJ271" s="497" t="s">
        <v>154</v>
      </c>
      <c r="AK271" s="498"/>
      <c r="AL271" s="498"/>
      <c r="AM271" s="499"/>
      <c r="AN271" s="501" t="s">
        <v>158</v>
      </c>
      <c r="AO271" s="497" t="s">
        <v>154</v>
      </c>
      <c r="AP271" s="498"/>
      <c r="AQ271" s="498"/>
      <c r="AR271" s="499"/>
      <c r="AS271" s="501" t="s">
        <v>158</v>
      </c>
      <c r="AT271" s="497" t="s">
        <v>154</v>
      </c>
      <c r="AU271" s="498"/>
      <c r="AV271" s="498"/>
      <c r="AW271" s="499"/>
      <c r="AX271" s="501" t="s">
        <v>158</v>
      </c>
    </row>
    <row r="272" spans="2:50" x14ac:dyDescent="0.2">
      <c r="B272" s="501"/>
      <c r="C272" s="501"/>
      <c r="D272" s="501"/>
      <c r="E272" s="501" t="s">
        <v>150</v>
      </c>
      <c r="F272" s="501"/>
      <c r="G272" s="501"/>
      <c r="H272" s="503"/>
      <c r="I272" s="505" t="s">
        <v>150</v>
      </c>
      <c r="J272" s="505"/>
      <c r="K272" s="505"/>
      <c r="L272" s="505"/>
      <c r="M272" s="505"/>
      <c r="N272" s="532"/>
      <c r="O272" s="532"/>
      <c r="P272" s="497" t="s">
        <v>155</v>
      </c>
      <c r="Q272" s="498"/>
      <c r="R272" s="498"/>
      <c r="S272" s="499"/>
      <c r="T272" s="501"/>
      <c r="U272" s="497" t="s">
        <v>155</v>
      </c>
      <c r="V272" s="498"/>
      <c r="W272" s="498"/>
      <c r="X272" s="499"/>
      <c r="Y272" s="501"/>
      <c r="Z272" s="497" t="s">
        <v>155</v>
      </c>
      <c r="AA272" s="498"/>
      <c r="AB272" s="498"/>
      <c r="AC272" s="499"/>
      <c r="AD272" s="501"/>
      <c r="AE272" s="497" t="s">
        <v>155</v>
      </c>
      <c r="AF272" s="498"/>
      <c r="AG272" s="498"/>
      <c r="AH272" s="499"/>
      <c r="AI272" s="501"/>
      <c r="AJ272" s="497" t="s">
        <v>155</v>
      </c>
      <c r="AK272" s="498"/>
      <c r="AL272" s="498"/>
      <c r="AM272" s="499"/>
      <c r="AN272" s="501"/>
      <c r="AO272" s="497" t="s">
        <v>155</v>
      </c>
      <c r="AP272" s="498"/>
      <c r="AQ272" s="498"/>
      <c r="AR272" s="499"/>
      <c r="AS272" s="501"/>
      <c r="AT272" s="497" t="s">
        <v>155</v>
      </c>
      <c r="AU272" s="498"/>
      <c r="AV272" s="498"/>
      <c r="AW272" s="499"/>
      <c r="AX272" s="501"/>
    </row>
    <row r="273" spans="2:50" x14ac:dyDescent="0.2">
      <c r="B273" s="501"/>
      <c r="C273" s="501"/>
      <c r="D273" s="501"/>
      <c r="E273" s="418" t="s">
        <v>152</v>
      </c>
      <c r="F273" s="418" t="s">
        <v>153</v>
      </c>
      <c r="G273" s="418" t="s">
        <v>156</v>
      </c>
      <c r="H273" s="504"/>
      <c r="I273" s="419" t="s">
        <v>152</v>
      </c>
      <c r="J273" s="419" t="s">
        <v>153</v>
      </c>
      <c r="K273" s="419" t="s">
        <v>156</v>
      </c>
      <c r="L273" s="505"/>
      <c r="M273" s="505"/>
      <c r="N273" s="532"/>
      <c r="O273" s="532"/>
      <c r="P273" s="418" t="s">
        <v>152</v>
      </c>
      <c r="Q273" s="418" t="s">
        <v>153</v>
      </c>
      <c r="R273" s="418" t="s">
        <v>156</v>
      </c>
      <c r="S273" s="418" t="s">
        <v>170</v>
      </c>
      <c r="T273" s="501"/>
      <c r="U273" s="418" t="s">
        <v>152</v>
      </c>
      <c r="V273" s="418" t="s">
        <v>153</v>
      </c>
      <c r="W273" s="418" t="s">
        <v>156</v>
      </c>
      <c r="X273" s="418" t="s">
        <v>170</v>
      </c>
      <c r="Y273" s="501"/>
      <c r="Z273" s="418" t="s">
        <v>152</v>
      </c>
      <c r="AA273" s="418" t="s">
        <v>153</v>
      </c>
      <c r="AB273" s="418" t="s">
        <v>156</v>
      </c>
      <c r="AC273" s="418" t="s">
        <v>170</v>
      </c>
      <c r="AD273" s="501"/>
      <c r="AE273" s="418" t="s">
        <v>152</v>
      </c>
      <c r="AF273" s="418" t="s">
        <v>153</v>
      </c>
      <c r="AG273" s="418" t="s">
        <v>156</v>
      </c>
      <c r="AH273" s="418" t="s">
        <v>170</v>
      </c>
      <c r="AI273" s="501"/>
      <c r="AJ273" s="418" t="s">
        <v>152</v>
      </c>
      <c r="AK273" s="418" t="s">
        <v>153</v>
      </c>
      <c r="AL273" s="418" t="s">
        <v>156</v>
      </c>
      <c r="AM273" s="418" t="s">
        <v>170</v>
      </c>
      <c r="AN273" s="501"/>
      <c r="AO273" s="418" t="s">
        <v>152</v>
      </c>
      <c r="AP273" s="418" t="s">
        <v>153</v>
      </c>
      <c r="AQ273" s="418" t="s">
        <v>156</v>
      </c>
      <c r="AR273" s="418" t="s">
        <v>170</v>
      </c>
      <c r="AS273" s="501"/>
      <c r="AT273" s="418" t="s">
        <v>152</v>
      </c>
      <c r="AU273" s="418" t="s">
        <v>153</v>
      </c>
      <c r="AV273" s="418" t="s">
        <v>156</v>
      </c>
      <c r="AW273" s="418" t="s">
        <v>170</v>
      </c>
      <c r="AX273" s="501"/>
    </row>
    <row r="274" spans="2:50" x14ac:dyDescent="0.2">
      <c r="B274" s="506" t="s">
        <v>236</v>
      </c>
      <c r="C274" s="437">
        <v>1</v>
      </c>
      <c r="D274" s="417"/>
      <c r="E274" s="417"/>
      <c r="F274" s="417"/>
      <c r="G274" s="416" t="e">
        <f>F274/E274</f>
        <v>#DIV/0!</v>
      </c>
      <c r="H274" s="506" t="e">
        <f>AVERAGE(G274:G291)</f>
        <v>#DIV/0!</v>
      </c>
      <c r="I274" s="172" t="str">
        <f t="shared" ref="I274:I291" si="270">IFERROR(AVERAGE(P274,U274,Z274,AE274,AJ274,AO274,AT274),"")</f>
        <v/>
      </c>
      <c r="J274" s="172" t="str">
        <f t="shared" ref="J274:J291" si="271">IFERROR(AVERAGE(Q274,V274,AA274,AF274,AK274,AP274,AU274),"")</f>
        <v/>
      </c>
      <c r="K274" s="420" t="str">
        <f t="shared" ref="K274:K291" si="272">IFERROR(AVERAGE(R274,W274,AB274,AG274,AL274,AQ274,AV274),"")</f>
        <v/>
      </c>
      <c r="L274" s="507" t="str">
        <f>IFERROR(AVERAGE(K274:K291),"-")</f>
        <v>-</v>
      </c>
      <c r="M274" s="172" t="str">
        <f>IFERROR(RANK(K274, K$274:K$291),"")</f>
        <v/>
      </c>
      <c r="N274" s="532"/>
      <c r="O274" s="532"/>
      <c r="P274" s="417"/>
      <c r="Q274" s="170"/>
      <c r="R274" s="416" t="str">
        <f>IFERROR(Q274/P274,"")</f>
        <v/>
      </c>
      <c r="S274" s="417" t="str">
        <f>IFERROR(RANK(R274, R$274:R$291),"")</f>
        <v/>
      </c>
      <c r="T274" s="529" t="e">
        <f>AVERAGE(R274:R291)</f>
        <v>#DIV/0!</v>
      </c>
      <c r="U274" s="417"/>
      <c r="V274" s="170"/>
      <c r="W274" s="416" t="str">
        <f>IFERROR(V274/U274,"")</f>
        <v/>
      </c>
      <c r="X274" s="417" t="str">
        <f>IFERROR(RANK(W274, W$274:W$291),"")</f>
        <v/>
      </c>
      <c r="Y274" s="529" t="e">
        <f>AVERAGE(W274:W291)</f>
        <v>#DIV/0!</v>
      </c>
      <c r="Z274" s="417"/>
      <c r="AA274" s="170"/>
      <c r="AB274" s="416" t="str">
        <f>IFERROR(AA274/Z274,"")</f>
        <v/>
      </c>
      <c r="AC274" s="417" t="str">
        <f>IFERROR(RANK(AB274, AB$274:AB$291),"")</f>
        <v/>
      </c>
      <c r="AD274" s="529" t="e">
        <f>AVERAGE(AB274:AB291)</f>
        <v>#DIV/0!</v>
      </c>
      <c r="AE274" s="417"/>
      <c r="AF274" s="170"/>
      <c r="AG274" s="416" t="str">
        <f>IFERROR(AF274/AE274,"")</f>
        <v/>
      </c>
      <c r="AH274" s="417" t="str">
        <f>IFERROR(RANK(AG274, AG$274:AG$291),"")</f>
        <v/>
      </c>
      <c r="AI274" s="529" t="e">
        <f>AVERAGE(AG274:AG291)</f>
        <v>#DIV/0!</v>
      </c>
      <c r="AJ274" s="417"/>
      <c r="AK274" s="170"/>
      <c r="AL274" s="416" t="str">
        <f>IFERROR(AK274/AJ274,"")</f>
        <v/>
      </c>
      <c r="AM274" s="417" t="str">
        <f>IFERROR(RANK(AL274, AL$274:AL$291),"")</f>
        <v/>
      </c>
      <c r="AN274" s="529" t="e">
        <f>AVERAGE(AL274:AL291)</f>
        <v>#DIV/0!</v>
      </c>
      <c r="AO274" s="417"/>
      <c r="AP274" s="170"/>
      <c r="AQ274" s="416" t="str">
        <f>IFERROR(AP274/AO274,"")</f>
        <v/>
      </c>
      <c r="AR274" s="417" t="str">
        <f>IFERROR(RANK(AQ274, AQ$274:AQ$291),"")</f>
        <v/>
      </c>
      <c r="AS274" s="529" t="e">
        <f>AVERAGE(AQ274:AQ291)</f>
        <v>#DIV/0!</v>
      </c>
      <c r="AT274" s="417"/>
      <c r="AU274" s="170"/>
      <c r="AV274" s="416" t="str">
        <f>IFERROR(AU274/AT274,"")</f>
        <v/>
      </c>
      <c r="AW274" s="417" t="str">
        <f>IFERROR(RANK(AV274, AV$274:AV$291),"")</f>
        <v/>
      </c>
      <c r="AX274" s="529" t="e">
        <f>AVERAGE(AV274:AV291)</f>
        <v>#DIV/0!</v>
      </c>
    </row>
    <row r="275" spans="2:50" x14ac:dyDescent="0.2">
      <c r="B275" s="506"/>
      <c r="C275" s="437">
        <v>2</v>
      </c>
      <c r="D275" s="417"/>
      <c r="E275" s="417"/>
      <c r="F275" s="417"/>
      <c r="G275" s="416" t="e">
        <f t="shared" ref="G275:G291" si="273">F275/E275</f>
        <v>#DIV/0!</v>
      </c>
      <c r="H275" s="506"/>
      <c r="I275" s="172" t="str">
        <f t="shared" si="270"/>
        <v/>
      </c>
      <c r="J275" s="172" t="str">
        <f t="shared" si="271"/>
        <v/>
      </c>
      <c r="K275" s="420" t="str">
        <f t="shared" si="272"/>
        <v/>
      </c>
      <c r="L275" s="508"/>
      <c r="M275" s="172" t="str">
        <f t="shared" ref="M275:M291" si="274">IFERROR(RANK(K275, K$274:K$291),"")</f>
        <v/>
      </c>
      <c r="N275" s="532"/>
      <c r="O275" s="532"/>
      <c r="P275" s="417"/>
      <c r="Q275" s="170"/>
      <c r="R275" s="416" t="str">
        <f t="shared" ref="R275:R291" si="275">IFERROR(Q275/P275,"")</f>
        <v/>
      </c>
      <c r="S275" s="417" t="str">
        <f t="shared" ref="S275:S291" si="276">IFERROR(RANK(R275, R$274:R$291),"")</f>
        <v/>
      </c>
      <c r="T275" s="530"/>
      <c r="U275" s="417"/>
      <c r="V275" s="170"/>
      <c r="W275" s="416" t="str">
        <f t="shared" ref="W275:W291" si="277">IFERROR(V275/U275,"")</f>
        <v/>
      </c>
      <c r="X275" s="417" t="str">
        <f t="shared" ref="X275:X291" si="278">IFERROR(RANK(W275, W$274:W$291),"")</f>
        <v/>
      </c>
      <c r="Y275" s="530"/>
      <c r="Z275" s="417"/>
      <c r="AA275" s="170"/>
      <c r="AB275" s="416" t="str">
        <f t="shared" ref="AB275:AB291" si="279">IFERROR(AA275/Z275,"")</f>
        <v/>
      </c>
      <c r="AC275" s="417" t="str">
        <f t="shared" ref="AC275:AC291" si="280">IFERROR(RANK(AB275, AB$274:AB$291),"")</f>
        <v/>
      </c>
      <c r="AD275" s="530"/>
      <c r="AE275" s="417"/>
      <c r="AF275" s="170"/>
      <c r="AG275" s="416" t="str">
        <f t="shared" ref="AG275:AG291" si="281">IFERROR(AF275/AE275,"")</f>
        <v/>
      </c>
      <c r="AH275" s="417" t="str">
        <f t="shared" ref="AH275:AH291" si="282">IFERROR(RANK(AG275, AG$274:AG$291),"")</f>
        <v/>
      </c>
      <c r="AI275" s="530"/>
      <c r="AJ275" s="417"/>
      <c r="AK275" s="170"/>
      <c r="AL275" s="416" t="str">
        <f t="shared" ref="AL275:AL291" si="283">IFERROR(AK275/AJ275,"")</f>
        <v/>
      </c>
      <c r="AM275" s="417" t="str">
        <f t="shared" ref="AM275:AM291" si="284">IFERROR(RANK(AL275, AL$274:AL$291),"")</f>
        <v/>
      </c>
      <c r="AN275" s="530"/>
      <c r="AO275" s="417"/>
      <c r="AP275" s="170"/>
      <c r="AQ275" s="416" t="str">
        <f t="shared" ref="AQ275:AQ291" si="285">IFERROR(AP275/AO275,"")</f>
        <v/>
      </c>
      <c r="AR275" s="417" t="str">
        <f t="shared" ref="AR275:AR291" si="286">IFERROR(RANK(AQ275, AQ$274:AQ$291),"")</f>
        <v/>
      </c>
      <c r="AS275" s="530"/>
      <c r="AT275" s="417"/>
      <c r="AU275" s="170"/>
      <c r="AV275" s="416" t="str">
        <f t="shared" ref="AV275:AV291" si="287">IFERROR(AU275/AT275,"")</f>
        <v/>
      </c>
      <c r="AW275" s="417" t="str">
        <f t="shared" ref="AW275:AW291" si="288">IFERROR(RANK(AV275, AV$274:AV$291),"")</f>
        <v/>
      </c>
      <c r="AX275" s="530"/>
    </row>
    <row r="276" spans="2:50" x14ac:dyDescent="0.2">
      <c r="B276" s="506"/>
      <c r="C276" s="437">
        <v>3</v>
      </c>
      <c r="D276" s="417"/>
      <c r="E276" s="417"/>
      <c r="F276" s="417"/>
      <c r="G276" s="416" t="e">
        <f t="shared" si="273"/>
        <v>#DIV/0!</v>
      </c>
      <c r="H276" s="506"/>
      <c r="I276" s="172" t="str">
        <f t="shared" si="270"/>
        <v/>
      </c>
      <c r="J276" s="172" t="str">
        <f t="shared" si="271"/>
        <v/>
      </c>
      <c r="K276" s="420" t="str">
        <f t="shared" si="272"/>
        <v/>
      </c>
      <c r="L276" s="508"/>
      <c r="M276" s="172" t="str">
        <f t="shared" si="274"/>
        <v/>
      </c>
      <c r="N276" s="532"/>
      <c r="O276" s="532"/>
      <c r="P276" s="417"/>
      <c r="Q276" s="170"/>
      <c r="R276" s="416" t="str">
        <f t="shared" si="275"/>
        <v/>
      </c>
      <c r="S276" s="417" t="str">
        <f t="shared" si="276"/>
        <v/>
      </c>
      <c r="T276" s="530"/>
      <c r="U276" s="417"/>
      <c r="V276" s="170"/>
      <c r="W276" s="416" t="str">
        <f t="shared" si="277"/>
        <v/>
      </c>
      <c r="X276" s="417" t="str">
        <f t="shared" si="278"/>
        <v/>
      </c>
      <c r="Y276" s="530"/>
      <c r="Z276" s="417"/>
      <c r="AA276" s="170"/>
      <c r="AB276" s="416" t="str">
        <f t="shared" si="279"/>
        <v/>
      </c>
      <c r="AC276" s="417" t="str">
        <f t="shared" si="280"/>
        <v/>
      </c>
      <c r="AD276" s="530"/>
      <c r="AE276" s="417"/>
      <c r="AF276" s="170"/>
      <c r="AG276" s="416" t="str">
        <f t="shared" si="281"/>
        <v/>
      </c>
      <c r="AH276" s="417" t="str">
        <f t="shared" si="282"/>
        <v/>
      </c>
      <c r="AI276" s="530"/>
      <c r="AJ276" s="417"/>
      <c r="AK276" s="170"/>
      <c r="AL276" s="416" t="str">
        <f t="shared" si="283"/>
        <v/>
      </c>
      <c r="AM276" s="417" t="str">
        <f t="shared" si="284"/>
        <v/>
      </c>
      <c r="AN276" s="530"/>
      <c r="AO276" s="417"/>
      <c r="AP276" s="170"/>
      <c r="AQ276" s="416" t="str">
        <f t="shared" si="285"/>
        <v/>
      </c>
      <c r="AR276" s="417" t="str">
        <f t="shared" si="286"/>
        <v/>
      </c>
      <c r="AS276" s="530"/>
      <c r="AT276" s="417"/>
      <c r="AU276" s="170"/>
      <c r="AV276" s="416" t="str">
        <f t="shared" si="287"/>
        <v/>
      </c>
      <c r="AW276" s="417" t="str">
        <f t="shared" si="288"/>
        <v/>
      </c>
      <c r="AX276" s="530"/>
    </row>
    <row r="277" spans="2:50" x14ac:dyDescent="0.2">
      <c r="B277" s="506"/>
      <c r="C277" s="437">
        <v>4</v>
      </c>
      <c r="D277" s="417"/>
      <c r="E277" s="417"/>
      <c r="F277" s="417"/>
      <c r="G277" s="416" t="e">
        <f t="shared" si="273"/>
        <v>#DIV/0!</v>
      </c>
      <c r="H277" s="506"/>
      <c r="I277" s="172" t="str">
        <f t="shared" si="270"/>
        <v/>
      </c>
      <c r="J277" s="172" t="str">
        <f t="shared" si="271"/>
        <v/>
      </c>
      <c r="K277" s="420" t="str">
        <f t="shared" si="272"/>
        <v/>
      </c>
      <c r="L277" s="508"/>
      <c r="M277" s="172" t="str">
        <f t="shared" si="274"/>
        <v/>
      </c>
      <c r="N277" s="532"/>
      <c r="O277" s="532"/>
      <c r="P277" s="417"/>
      <c r="Q277" s="170"/>
      <c r="R277" s="416" t="str">
        <f t="shared" si="275"/>
        <v/>
      </c>
      <c r="S277" s="417" t="str">
        <f t="shared" si="276"/>
        <v/>
      </c>
      <c r="T277" s="530"/>
      <c r="U277" s="417"/>
      <c r="V277" s="170"/>
      <c r="W277" s="416" t="str">
        <f t="shared" si="277"/>
        <v/>
      </c>
      <c r="X277" s="417" t="str">
        <f t="shared" si="278"/>
        <v/>
      </c>
      <c r="Y277" s="530"/>
      <c r="Z277" s="417"/>
      <c r="AA277" s="170"/>
      <c r="AB277" s="416" t="str">
        <f t="shared" si="279"/>
        <v/>
      </c>
      <c r="AC277" s="417" t="str">
        <f t="shared" si="280"/>
        <v/>
      </c>
      <c r="AD277" s="530"/>
      <c r="AE277" s="417"/>
      <c r="AF277" s="170"/>
      <c r="AG277" s="416" t="str">
        <f t="shared" si="281"/>
        <v/>
      </c>
      <c r="AH277" s="417" t="str">
        <f t="shared" si="282"/>
        <v/>
      </c>
      <c r="AI277" s="530"/>
      <c r="AJ277" s="417"/>
      <c r="AK277" s="170"/>
      <c r="AL277" s="416" t="str">
        <f t="shared" si="283"/>
        <v/>
      </c>
      <c r="AM277" s="417" t="str">
        <f t="shared" si="284"/>
        <v/>
      </c>
      <c r="AN277" s="530"/>
      <c r="AO277" s="417"/>
      <c r="AP277" s="170"/>
      <c r="AQ277" s="416" t="str">
        <f t="shared" si="285"/>
        <v/>
      </c>
      <c r="AR277" s="417" t="str">
        <f t="shared" si="286"/>
        <v/>
      </c>
      <c r="AS277" s="530"/>
      <c r="AT277" s="417"/>
      <c r="AU277" s="170"/>
      <c r="AV277" s="416" t="str">
        <f t="shared" si="287"/>
        <v/>
      </c>
      <c r="AW277" s="417" t="str">
        <f t="shared" si="288"/>
        <v/>
      </c>
      <c r="AX277" s="530"/>
    </row>
    <row r="278" spans="2:50" x14ac:dyDescent="0.2">
      <c r="B278" s="506"/>
      <c r="C278" s="437">
        <v>5</v>
      </c>
      <c r="D278" s="417"/>
      <c r="E278" s="417"/>
      <c r="F278" s="417"/>
      <c r="G278" s="416" t="e">
        <f t="shared" si="273"/>
        <v>#DIV/0!</v>
      </c>
      <c r="H278" s="506"/>
      <c r="I278" s="172" t="str">
        <f t="shared" si="270"/>
        <v/>
      </c>
      <c r="J278" s="172" t="str">
        <f t="shared" si="271"/>
        <v/>
      </c>
      <c r="K278" s="420" t="str">
        <f t="shared" si="272"/>
        <v/>
      </c>
      <c r="L278" s="508"/>
      <c r="M278" s="172" t="str">
        <f t="shared" si="274"/>
        <v/>
      </c>
      <c r="N278" s="532"/>
      <c r="O278" s="532"/>
      <c r="P278" s="417"/>
      <c r="Q278" s="170"/>
      <c r="R278" s="416" t="str">
        <f t="shared" si="275"/>
        <v/>
      </c>
      <c r="S278" s="417" t="str">
        <f t="shared" si="276"/>
        <v/>
      </c>
      <c r="T278" s="530"/>
      <c r="U278" s="417"/>
      <c r="V278" s="170"/>
      <c r="W278" s="416" t="str">
        <f t="shared" si="277"/>
        <v/>
      </c>
      <c r="X278" s="417" t="str">
        <f t="shared" si="278"/>
        <v/>
      </c>
      <c r="Y278" s="530"/>
      <c r="Z278" s="417"/>
      <c r="AA278" s="170"/>
      <c r="AB278" s="416" t="str">
        <f t="shared" si="279"/>
        <v/>
      </c>
      <c r="AC278" s="417" t="str">
        <f t="shared" si="280"/>
        <v/>
      </c>
      <c r="AD278" s="530"/>
      <c r="AE278" s="417"/>
      <c r="AF278" s="170"/>
      <c r="AG278" s="416" t="str">
        <f t="shared" si="281"/>
        <v/>
      </c>
      <c r="AH278" s="417" t="str">
        <f t="shared" si="282"/>
        <v/>
      </c>
      <c r="AI278" s="530"/>
      <c r="AJ278" s="417"/>
      <c r="AK278" s="170"/>
      <c r="AL278" s="416" t="str">
        <f t="shared" si="283"/>
        <v/>
      </c>
      <c r="AM278" s="417" t="str">
        <f t="shared" si="284"/>
        <v/>
      </c>
      <c r="AN278" s="530"/>
      <c r="AO278" s="417"/>
      <c r="AP278" s="170"/>
      <c r="AQ278" s="416" t="str">
        <f t="shared" si="285"/>
        <v/>
      </c>
      <c r="AR278" s="417" t="str">
        <f t="shared" si="286"/>
        <v/>
      </c>
      <c r="AS278" s="530"/>
      <c r="AT278" s="417"/>
      <c r="AU278" s="170"/>
      <c r="AV278" s="416" t="str">
        <f t="shared" si="287"/>
        <v/>
      </c>
      <c r="AW278" s="417" t="str">
        <f t="shared" si="288"/>
        <v/>
      </c>
      <c r="AX278" s="530"/>
    </row>
    <row r="279" spans="2:50" x14ac:dyDescent="0.2">
      <c r="B279" s="506"/>
      <c r="C279" s="437">
        <v>6</v>
      </c>
      <c r="D279" s="417"/>
      <c r="E279" s="417"/>
      <c r="F279" s="417"/>
      <c r="G279" s="416" t="e">
        <f t="shared" si="273"/>
        <v>#DIV/0!</v>
      </c>
      <c r="H279" s="506"/>
      <c r="I279" s="172" t="str">
        <f t="shared" si="270"/>
        <v/>
      </c>
      <c r="J279" s="172" t="str">
        <f t="shared" si="271"/>
        <v/>
      </c>
      <c r="K279" s="420" t="str">
        <f t="shared" si="272"/>
        <v/>
      </c>
      <c r="L279" s="508"/>
      <c r="M279" s="172" t="str">
        <f t="shared" si="274"/>
        <v/>
      </c>
      <c r="N279" s="532"/>
      <c r="O279" s="532"/>
      <c r="P279" s="417"/>
      <c r="Q279" s="170"/>
      <c r="R279" s="416" t="str">
        <f t="shared" si="275"/>
        <v/>
      </c>
      <c r="S279" s="417" t="str">
        <f t="shared" si="276"/>
        <v/>
      </c>
      <c r="T279" s="530"/>
      <c r="U279" s="417"/>
      <c r="V279" s="170"/>
      <c r="W279" s="416" t="str">
        <f t="shared" si="277"/>
        <v/>
      </c>
      <c r="X279" s="417" t="str">
        <f t="shared" si="278"/>
        <v/>
      </c>
      <c r="Y279" s="530"/>
      <c r="Z279" s="417"/>
      <c r="AA279" s="170"/>
      <c r="AB279" s="416" t="str">
        <f t="shared" si="279"/>
        <v/>
      </c>
      <c r="AC279" s="417" t="str">
        <f t="shared" si="280"/>
        <v/>
      </c>
      <c r="AD279" s="530"/>
      <c r="AE279" s="417"/>
      <c r="AF279" s="170"/>
      <c r="AG279" s="416" t="str">
        <f t="shared" si="281"/>
        <v/>
      </c>
      <c r="AH279" s="417" t="str">
        <f t="shared" si="282"/>
        <v/>
      </c>
      <c r="AI279" s="530"/>
      <c r="AJ279" s="417"/>
      <c r="AK279" s="170"/>
      <c r="AL279" s="416" t="str">
        <f t="shared" si="283"/>
        <v/>
      </c>
      <c r="AM279" s="417" t="str">
        <f t="shared" si="284"/>
        <v/>
      </c>
      <c r="AN279" s="530"/>
      <c r="AO279" s="417"/>
      <c r="AP279" s="170"/>
      <c r="AQ279" s="416" t="str">
        <f t="shared" si="285"/>
        <v/>
      </c>
      <c r="AR279" s="417" t="str">
        <f t="shared" si="286"/>
        <v/>
      </c>
      <c r="AS279" s="530"/>
      <c r="AT279" s="417"/>
      <c r="AU279" s="170"/>
      <c r="AV279" s="416" t="str">
        <f t="shared" si="287"/>
        <v/>
      </c>
      <c r="AW279" s="417" t="str">
        <f t="shared" si="288"/>
        <v/>
      </c>
      <c r="AX279" s="530"/>
    </row>
    <row r="280" spans="2:50" x14ac:dyDescent="0.2">
      <c r="B280" s="506"/>
      <c r="C280" s="437">
        <v>7</v>
      </c>
      <c r="D280" s="417"/>
      <c r="E280" s="417"/>
      <c r="F280" s="417"/>
      <c r="G280" s="416" t="e">
        <f t="shared" si="273"/>
        <v>#DIV/0!</v>
      </c>
      <c r="H280" s="506"/>
      <c r="I280" s="172" t="str">
        <f t="shared" si="270"/>
        <v/>
      </c>
      <c r="J280" s="172" t="str">
        <f t="shared" si="271"/>
        <v/>
      </c>
      <c r="K280" s="420" t="str">
        <f t="shared" si="272"/>
        <v/>
      </c>
      <c r="L280" s="508"/>
      <c r="M280" s="172" t="str">
        <f t="shared" si="274"/>
        <v/>
      </c>
      <c r="N280" s="532"/>
      <c r="O280" s="532"/>
      <c r="P280" s="417"/>
      <c r="Q280" s="170"/>
      <c r="R280" s="416" t="str">
        <f t="shared" si="275"/>
        <v/>
      </c>
      <c r="S280" s="417" t="str">
        <f t="shared" si="276"/>
        <v/>
      </c>
      <c r="T280" s="530"/>
      <c r="U280" s="417"/>
      <c r="V280" s="170"/>
      <c r="W280" s="416" t="str">
        <f t="shared" si="277"/>
        <v/>
      </c>
      <c r="X280" s="417" t="str">
        <f t="shared" si="278"/>
        <v/>
      </c>
      <c r="Y280" s="530"/>
      <c r="Z280" s="417"/>
      <c r="AA280" s="170"/>
      <c r="AB280" s="416" t="str">
        <f t="shared" si="279"/>
        <v/>
      </c>
      <c r="AC280" s="417" t="str">
        <f t="shared" si="280"/>
        <v/>
      </c>
      <c r="AD280" s="530"/>
      <c r="AE280" s="417"/>
      <c r="AF280" s="170"/>
      <c r="AG280" s="416" t="str">
        <f t="shared" si="281"/>
        <v/>
      </c>
      <c r="AH280" s="417" t="str">
        <f t="shared" si="282"/>
        <v/>
      </c>
      <c r="AI280" s="530"/>
      <c r="AJ280" s="417"/>
      <c r="AK280" s="170"/>
      <c r="AL280" s="416" t="str">
        <f t="shared" si="283"/>
        <v/>
      </c>
      <c r="AM280" s="417" t="str">
        <f t="shared" si="284"/>
        <v/>
      </c>
      <c r="AN280" s="530"/>
      <c r="AO280" s="417"/>
      <c r="AP280" s="170"/>
      <c r="AQ280" s="416" t="str">
        <f t="shared" si="285"/>
        <v/>
      </c>
      <c r="AR280" s="417" t="str">
        <f t="shared" si="286"/>
        <v/>
      </c>
      <c r="AS280" s="530"/>
      <c r="AT280" s="417"/>
      <c r="AU280" s="170"/>
      <c r="AV280" s="416" t="str">
        <f t="shared" si="287"/>
        <v/>
      </c>
      <c r="AW280" s="417" t="str">
        <f t="shared" si="288"/>
        <v/>
      </c>
      <c r="AX280" s="530"/>
    </row>
    <row r="281" spans="2:50" x14ac:dyDescent="0.2">
      <c r="B281" s="506"/>
      <c r="C281" s="437">
        <v>8</v>
      </c>
      <c r="D281" s="417"/>
      <c r="E281" s="417"/>
      <c r="F281" s="417"/>
      <c r="G281" s="416" t="e">
        <f t="shared" si="273"/>
        <v>#DIV/0!</v>
      </c>
      <c r="H281" s="506"/>
      <c r="I281" s="172" t="str">
        <f t="shared" si="270"/>
        <v/>
      </c>
      <c r="J281" s="172" t="str">
        <f t="shared" si="271"/>
        <v/>
      </c>
      <c r="K281" s="420" t="str">
        <f t="shared" si="272"/>
        <v/>
      </c>
      <c r="L281" s="508"/>
      <c r="M281" s="172" t="str">
        <f t="shared" si="274"/>
        <v/>
      </c>
      <c r="N281" s="532"/>
      <c r="O281" s="532"/>
      <c r="P281" s="417"/>
      <c r="Q281" s="170"/>
      <c r="R281" s="416" t="str">
        <f t="shared" si="275"/>
        <v/>
      </c>
      <c r="S281" s="417" t="str">
        <f t="shared" si="276"/>
        <v/>
      </c>
      <c r="T281" s="530"/>
      <c r="U281" s="417"/>
      <c r="V281" s="170"/>
      <c r="W281" s="416" t="str">
        <f t="shared" si="277"/>
        <v/>
      </c>
      <c r="X281" s="417" t="str">
        <f t="shared" si="278"/>
        <v/>
      </c>
      <c r="Y281" s="530"/>
      <c r="Z281" s="417"/>
      <c r="AA281" s="170"/>
      <c r="AB281" s="416" t="str">
        <f t="shared" si="279"/>
        <v/>
      </c>
      <c r="AC281" s="417" t="str">
        <f t="shared" si="280"/>
        <v/>
      </c>
      <c r="AD281" s="530"/>
      <c r="AE281" s="417"/>
      <c r="AF281" s="170"/>
      <c r="AG281" s="416" t="str">
        <f t="shared" si="281"/>
        <v/>
      </c>
      <c r="AH281" s="417" t="str">
        <f t="shared" si="282"/>
        <v/>
      </c>
      <c r="AI281" s="530"/>
      <c r="AJ281" s="417"/>
      <c r="AK281" s="170"/>
      <c r="AL281" s="416" t="str">
        <f t="shared" si="283"/>
        <v/>
      </c>
      <c r="AM281" s="417" t="str">
        <f t="shared" si="284"/>
        <v/>
      </c>
      <c r="AN281" s="530"/>
      <c r="AO281" s="417"/>
      <c r="AP281" s="170"/>
      <c r="AQ281" s="416" t="str">
        <f t="shared" si="285"/>
        <v/>
      </c>
      <c r="AR281" s="417" t="str">
        <f t="shared" si="286"/>
        <v/>
      </c>
      <c r="AS281" s="530"/>
      <c r="AT281" s="417"/>
      <c r="AU281" s="170"/>
      <c r="AV281" s="416" t="str">
        <f t="shared" si="287"/>
        <v/>
      </c>
      <c r="AW281" s="417" t="str">
        <f t="shared" si="288"/>
        <v/>
      </c>
      <c r="AX281" s="530"/>
    </row>
    <row r="282" spans="2:50" x14ac:dyDescent="0.2">
      <c r="B282" s="506"/>
      <c r="C282" s="437">
        <v>9</v>
      </c>
      <c r="D282" s="417"/>
      <c r="E282" s="417"/>
      <c r="F282" s="417"/>
      <c r="G282" s="416" t="e">
        <f t="shared" si="273"/>
        <v>#DIV/0!</v>
      </c>
      <c r="H282" s="506"/>
      <c r="I282" s="172" t="str">
        <f t="shared" si="270"/>
        <v/>
      </c>
      <c r="J282" s="172" t="str">
        <f t="shared" si="271"/>
        <v/>
      </c>
      <c r="K282" s="420" t="str">
        <f t="shared" si="272"/>
        <v/>
      </c>
      <c r="L282" s="508"/>
      <c r="M282" s="172" t="str">
        <f t="shared" si="274"/>
        <v/>
      </c>
      <c r="N282" s="532"/>
      <c r="O282" s="532"/>
      <c r="P282" s="417"/>
      <c r="Q282" s="170"/>
      <c r="R282" s="416" t="str">
        <f t="shared" si="275"/>
        <v/>
      </c>
      <c r="S282" s="417" t="str">
        <f t="shared" si="276"/>
        <v/>
      </c>
      <c r="T282" s="530"/>
      <c r="U282" s="417"/>
      <c r="V282" s="170"/>
      <c r="W282" s="416" t="str">
        <f t="shared" si="277"/>
        <v/>
      </c>
      <c r="X282" s="417" t="str">
        <f t="shared" si="278"/>
        <v/>
      </c>
      <c r="Y282" s="530"/>
      <c r="Z282" s="417"/>
      <c r="AA282" s="170"/>
      <c r="AB282" s="416" t="str">
        <f t="shared" si="279"/>
        <v/>
      </c>
      <c r="AC282" s="417" t="str">
        <f t="shared" si="280"/>
        <v/>
      </c>
      <c r="AD282" s="530"/>
      <c r="AE282" s="417"/>
      <c r="AF282" s="170"/>
      <c r="AG282" s="416" t="str">
        <f t="shared" si="281"/>
        <v/>
      </c>
      <c r="AH282" s="417" t="str">
        <f t="shared" si="282"/>
        <v/>
      </c>
      <c r="AI282" s="530"/>
      <c r="AJ282" s="417"/>
      <c r="AK282" s="170"/>
      <c r="AL282" s="416" t="str">
        <f t="shared" si="283"/>
        <v/>
      </c>
      <c r="AM282" s="417" t="str">
        <f t="shared" si="284"/>
        <v/>
      </c>
      <c r="AN282" s="530"/>
      <c r="AO282" s="417"/>
      <c r="AP282" s="170"/>
      <c r="AQ282" s="416" t="str">
        <f t="shared" si="285"/>
        <v/>
      </c>
      <c r="AR282" s="417" t="str">
        <f t="shared" si="286"/>
        <v/>
      </c>
      <c r="AS282" s="530"/>
      <c r="AT282" s="417"/>
      <c r="AU282" s="170"/>
      <c r="AV282" s="416" t="str">
        <f t="shared" si="287"/>
        <v/>
      </c>
      <c r="AW282" s="417" t="str">
        <f t="shared" si="288"/>
        <v/>
      </c>
      <c r="AX282" s="530"/>
    </row>
    <row r="283" spans="2:50" x14ac:dyDescent="0.2">
      <c r="B283" s="506"/>
      <c r="C283" s="437">
        <v>10</v>
      </c>
      <c r="D283" s="417"/>
      <c r="E283" s="417"/>
      <c r="F283" s="417"/>
      <c r="G283" s="416" t="e">
        <f t="shared" si="273"/>
        <v>#DIV/0!</v>
      </c>
      <c r="H283" s="506"/>
      <c r="I283" s="172" t="str">
        <f t="shared" si="270"/>
        <v/>
      </c>
      <c r="J283" s="172" t="str">
        <f t="shared" si="271"/>
        <v/>
      </c>
      <c r="K283" s="420" t="str">
        <f t="shared" si="272"/>
        <v/>
      </c>
      <c r="L283" s="508"/>
      <c r="M283" s="172" t="str">
        <f t="shared" si="274"/>
        <v/>
      </c>
      <c r="N283" s="532"/>
      <c r="O283" s="532"/>
      <c r="P283" s="417"/>
      <c r="Q283" s="170"/>
      <c r="R283" s="416" t="str">
        <f t="shared" si="275"/>
        <v/>
      </c>
      <c r="S283" s="417" t="str">
        <f t="shared" si="276"/>
        <v/>
      </c>
      <c r="T283" s="530"/>
      <c r="U283" s="417"/>
      <c r="V283" s="170"/>
      <c r="W283" s="416" t="str">
        <f t="shared" si="277"/>
        <v/>
      </c>
      <c r="X283" s="417" t="str">
        <f t="shared" si="278"/>
        <v/>
      </c>
      <c r="Y283" s="530"/>
      <c r="Z283" s="417"/>
      <c r="AA283" s="170"/>
      <c r="AB283" s="416" t="str">
        <f t="shared" si="279"/>
        <v/>
      </c>
      <c r="AC283" s="417" t="str">
        <f t="shared" si="280"/>
        <v/>
      </c>
      <c r="AD283" s="530"/>
      <c r="AE283" s="417"/>
      <c r="AF283" s="170"/>
      <c r="AG283" s="416" t="str">
        <f t="shared" si="281"/>
        <v/>
      </c>
      <c r="AH283" s="417" t="str">
        <f t="shared" si="282"/>
        <v/>
      </c>
      <c r="AI283" s="530"/>
      <c r="AJ283" s="417"/>
      <c r="AK283" s="170"/>
      <c r="AL283" s="416" t="str">
        <f t="shared" si="283"/>
        <v/>
      </c>
      <c r="AM283" s="417" t="str">
        <f t="shared" si="284"/>
        <v/>
      </c>
      <c r="AN283" s="530"/>
      <c r="AO283" s="417"/>
      <c r="AP283" s="170"/>
      <c r="AQ283" s="416" t="str">
        <f t="shared" si="285"/>
        <v/>
      </c>
      <c r="AR283" s="417" t="str">
        <f t="shared" si="286"/>
        <v/>
      </c>
      <c r="AS283" s="530"/>
      <c r="AT283" s="417"/>
      <c r="AU283" s="170"/>
      <c r="AV283" s="416" t="str">
        <f t="shared" si="287"/>
        <v/>
      </c>
      <c r="AW283" s="417" t="str">
        <f t="shared" si="288"/>
        <v/>
      </c>
      <c r="AX283" s="530"/>
    </row>
    <row r="284" spans="2:50" x14ac:dyDescent="0.2">
      <c r="B284" s="506"/>
      <c r="C284" s="437">
        <v>11</v>
      </c>
      <c r="D284" s="417"/>
      <c r="E284" s="417"/>
      <c r="F284" s="417"/>
      <c r="G284" s="416" t="e">
        <f t="shared" si="273"/>
        <v>#DIV/0!</v>
      </c>
      <c r="H284" s="506"/>
      <c r="I284" s="172" t="str">
        <f t="shared" si="270"/>
        <v/>
      </c>
      <c r="J284" s="172" t="str">
        <f t="shared" si="271"/>
        <v/>
      </c>
      <c r="K284" s="420" t="str">
        <f t="shared" si="272"/>
        <v/>
      </c>
      <c r="L284" s="508"/>
      <c r="M284" s="172" t="str">
        <f t="shared" si="274"/>
        <v/>
      </c>
      <c r="N284" s="532"/>
      <c r="O284" s="532"/>
      <c r="P284" s="417"/>
      <c r="Q284" s="170"/>
      <c r="R284" s="416" t="str">
        <f t="shared" si="275"/>
        <v/>
      </c>
      <c r="S284" s="417" t="str">
        <f t="shared" si="276"/>
        <v/>
      </c>
      <c r="T284" s="530"/>
      <c r="U284" s="417"/>
      <c r="V284" s="170"/>
      <c r="W284" s="416" t="str">
        <f t="shared" si="277"/>
        <v/>
      </c>
      <c r="X284" s="417" t="str">
        <f t="shared" si="278"/>
        <v/>
      </c>
      <c r="Y284" s="530"/>
      <c r="Z284" s="417"/>
      <c r="AA284" s="170"/>
      <c r="AB284" s="416" t="str">
        <f t="shared" si="279"/>
        <v/>
      </c>
      <c r="AC284" s="417" t="str">
        <f t="shared" si="280"/>
        <v/>
      </c>
      <c r="AD284" s="530"/>
      <c r="AE284" s="417"/>
      <c r="AF284" s="170"/>
      <c r="AG284" s="416" t="str">
        <f t="shared" si="281"/>
        <v/>
      </c>
      <c r="AH284" s="417" t="str">
        <f t="shared" si="282"/>
        <v/>
      </c>
      <c r="AI284" s="530"/>
      <c r="AJ284" s="417"/>
      <c r="AK284" s="170"/>
      <c r="AL284" s="416" t="str">
        <f t="shared" si="283"/>
        <v/>
      </c>
      <c r="AM284" s="417" t="str">
        <f t="shared" si="284"/>
        <v/>
      </c>
      <c r="AN284" s="530"/>
      <c r="AO284" s="417"/>
      <c r="AP284" s="170"/>
      <c r="AQ284" s="416" t="str">
        <f t="shared" si="285"/>
        <v/>
      </c>
      <c r="AR284" s="417" t="str">
        <f t="shared" si="286"/>
        <v/>
      </c>
      <c r="AS284" s="530"/>
      <c r="AT284" s="417"/>
      <c r="AU284" s="170"/>
      <c r="AV284" s="416" t="str">
        <f t="shared" si="287"/>
        <v/>
      </c>
      <c r="AW284" s="417" t="str">
        <f t="shared" si="288"/>
        <v/>
      </c>
      <c r="AX284" s="530"/>
    </row>
    <row r="285" spans="2:50" x14ac:dyDescent="0.2">
      <c r="B285" s="506"/>
      <c r="C285" s="437">
        <v>12</v>
      </c>
      <c r="D285" s="417"/>
      <c r="E285" s="417"/>
      <c r="F285" s="417"/>
      <c r="G285" s="416" t="e">
        <f t="shared" si="273"/>
        <v>#DIV/0!</v>
      </c>
      <c r="H285" s="506"/>
      <c r="I285" s="172" t="str">
        <f t="shared" si="270"/>
        <v/>
      </c>
      <c r="J285" s="172" t="str">
        <f t="shared" si="271"/>
        <v/>
      </c>
      <c r="K285" s="420" t="str">
        <f t="shared" si="272"/>
        <v/>
      </c>
      <c r="L285" s="508"/>
      <c r="M285" s="172" t="str">
        <f t="shared" si="274"/>
        <v/>
      </c>
      <c r="N285" s="532"/>
      <c r="O285" s="532"/>
      <c r="P285" s="417"/>
      <c r="Q285" s="170"/>
      <c r="R285" s="416" t="str">
        <f t="shared" si="275"/>
        <v/>
      </c>
      <c r="S285" s="417" t="str">
        <f t="shared" si="276"/>
        <v/>
      </c>
      <c r="T285" s="530"/>
      <c r="U285" s="417"/>
      <c r="V285" s="170"/>
      <c r="W285" s="416" t="str">
        <f t="shared" si="277"/>
        <v/>
      </c>
      <c r="X285" s="417" t="str">
        <f t="shared" si="278"/>
        <v/>
      </c>
      <c r="Y285" s="530"/>
      <c r="Z285" s="417"/>
      <c r="AA285" s="170"/>
      <c r="AB285" s="416" t="str">
        <f t="shared" si="279"/>
        <v/>
      </c>
      <c r="AC285" s="417" t="str">
        <f t="shared" si="280"/>
        <v/>
      </c>
      <c r="AD285" s="530"/>
      <c r="AE285" s="417"/>
      <c r="AF285" s="170"/>
      <c r="AG285" s="416" t="str">
        <f t="shared" si="281"/>
        <v/>
      </c>
      <c r="AH285" s="417" t="str">
        <f t="shared" si="282"/>
        <v/>
      </c>
      <c r="AI285" s="530"/>
      <c r="AJ285" s="417"/>
      <c r="AK285" s="170"/>
      <c r="AL285" s="416" t="str">
        <f t="shared" si="283"/>
        <v/>
      </c>
      <c r="AM285" s="417" t="str">
        <f t="shared" si="284"/>
        <v/>
      </c>
      <c r="AN285" s="530"/>
      <c r="AO285" s="417"/>
      <c r="AP285" s="170"/>
      <c r="AQ285" s="416" t="str">
        <f t="shared" si="285"/>
        <v/>
      </c>
      <c r="AR285" s="417" t="str">
        <f t="shared" si="286"/>
        <v/>
      </c>
      <c r="AS285" s="530"/>
      <c r="AT285" s="417"/>
      <c r="AU285" s="170"/>
      <c r="AV285" s="416" t="str">
        <f t="shared" si="287"/>
        <v/>
      </c>
      <c r="AW285" s="417" t="str">
        <f t="shared" si="288"/>
        <v/>
      </c>
      <c r="AX285" s="530"/>
    </row>
    <row r="286" spans="2:50" x14ac:dyDescent="0.2">
      <c r="B286" s="506"/>
      <c r="C286" s="437">
        <v>13</v>
      </c>
      <c r="D286" s="417"/>
      <c r="E286" s="417"/>
      <c r="F286" s="417"/>
      <c r="G286" s="416" t="e">
        <f t="shared" si="273"/>
        <v>#DIV/0!</v>
      </c>
      <c r="H286" s="506"/>
      <c r="I286" s="172" t="str">
        <f t="shared" si="270"/>
        <v/>
      </c>
      <c r="J286" s="172" t="str">
        <f t="shared" si="271"/>
        <v/>
      </c>
      <c r="K286" s="420" t="str">
        <f t="shared" si="272"/>
        <v/>
      </c>
      <c r="L286" s="508"/>
      <c r="M286" s="172" t="str">
        <f t="shared" si="274"/>
        <v/>
      </c>
      <c r="N286" s="532"/>
      <c r="O286" s="532"/>
      <c r="P286" s="417"/>
      <c r="Q286" s="170"/>
      <c r="R286" s="416" t="str">
        <f t="shared" si="275"/>
        <v/>
      </c>
      <c r="S286" s="417" t="str">
        <f t="shared" si="276"/>
        <v/>
      </c>
      <c r="T286" s="530"/>
      <c r="U286" s="417"/>
      <c r="V286" s="170"/>
      <c r="W286" s="416" t="str">
        <f t="shared" si="277"/>
        <v/>
      </c>
      <c r="X286" s="417" t="str">
        <f t="shared" si="278"/>
        <v/>
      </c>
      <c r="Y286" s="530"/>
      <c r="Z286" s="417"/>
      <c r="AA286" s="170"/>
      <c r="AB286" s="416" t="str">
        <f t="shared" si="279"/>
        <v/>
      </c>
      <c r="AC286" s="417" t="str">
        <f t="shared" si="280"/>
        <v/>
      </c>
      <c r="AD286" s="530"/>
      <c r="AE286" s="417"/>
      <c r="AF286" s="170"/>
      <c r="AG286" s="416" t="str">
        <f t="shared" si="281"/>
        <v/>
      </c>
      <c r="AH286" s="417" t="str">
        <f t="shared" si="282"/>
        <v/>
      </c>
      <c r="AI286" s="530"/>
      <c r="AJ286" s="417"/>
      <c r="AK286" s="170"/>
      <c r="AL286" s="416" t="str">
        <f t="shared" si="283"/>
        <v/>
      </c>
      <c r="AM286" s="417" t="str">
        <f t="shared" si="284"/>
        <v/>
      </c>
      <c r="AN286" s="530"/>
      <c r="AO286" s="417"/>
      <c r="AP286" s="170"/>
      <c r="AQ286" s="416" t="str">
        <f t="shared" si="285"/>
        <v/>
      </c>
      <c r="AR286" s="417" t="str">
        <f t="shared" si="286"/>
        <v/>
      </c>
      <c r="AS286" s="530"/>
      <c r="AT286" s="417"/>
      <c r="AU286" s="170"/>
      <c r="AV286" s="416" t="str">
        <f t="shared" si="287"/>
        <v/>
      </c>
      <c r="AW286" s="417" t="str">
        <f t="shared" si="288"/>
        <v/>
      </c>
      <c r="AX286" s="530"/>
    </row>
    <row r="287" spans="2:50" x14ac:dyDescent="0.2">
      <c r="B287" s="506"/>
      <c r="C287" s="437">
        <v>14</v>
      </c>
      <c r="D287" s="417"/>
      <c r="E287" s="417"/>
      <c r="F287" s="417"/>
      <c r="G287" s="416" t="e">
        <f t="shared" si="273"/>
        <v>#DIV/0!</v>
      </c>
      <c r="H287" s="506"/>
      <c r="I287" s="172" t="str">
        <f t="shared" si="270"/>
        <v/>
      </c>
      <c r="J287" s="172" t="str">
        <f t="shared" si="271"/>
        <v/>
      </c>
      <c r="K287" s="420" t="str">
        <f t="shared" si="272"/>
        <v/>
      </c>
      <c r="L287" s="508"/>
      <c r="M287" s="172" t="str">
        <f t="shared" si="274"/>
        <v/>
      </c>
      <c r="N287" s="532"/>
      <c r="O287" s="532"/>
      <c r="P287" s="417"/>
      <c r="Q287" s="170"/>
      <c r="R287" s="416" t="str">
        <f t="shared" si="275"/>
        <v/>
      </c>
      <c r="S287" s="417" t="str">
        <f t="shared" si="276"/>
        <v/>
      </c>
      <c r="T287" s="530"/>
      <c r="U287" s="417"/>
      <c r="V287" s="170"/>
      <c r="W287" s="416" t="str">
        <f t="shared" si="277"/>
        <v/>
      </c>
      <c r="X287" s="417" t="str">
        <f t="shared" si="278"/>
        <v/>
      </c>
      <c r="Y287" s="530"/>
      <c r="Z287" s="417"/>
      <c r="AA287" s="170"/>
      <c r="AB287" s="416" t="str">
        <f t="shared" si="279"/>
        <v/>
      </c>
      <c r="AC287" s="417" t="str">
        <f t="shared" si="280"/>
        <v/>
      </c>
      <c r="AD287" s="530"/>
      <c r="AE287" s="417"/>
      <c r="AF287" s="170"/>
      <c r="AG287" s="416" t="str">
        <f t="shared" si="281"/>
        <v/>
      </c>
      <c r="AH287" s="417" t="str">
        <f t="shared" si="282"/>
        <v/>
      </c>
      <c r="AI287" s="530"/>
      <c r="AJ287" s="417"/>
      <c r="AK287" s="170"/>
      <c r="AL287" s="416" t="str">
        <f t="shared" si="283"/>
        <v/>
      </c>
      <c r="AM287" s="417" t="str">
        <f t="shared" si="284"/>
        <v/>
      </c>
      <c r="AN287" s="530"/>
      <c r="AO287" s="417"/>
      <c r="AP287" s="170"/>
      <c r="AQ287" s="416" t="str">
        <f t="shared" si="285"/>
        <v/>
      </c>
      <c r="AR287" s="417" t="str">
        <f t="shared" si="286"/>
        <v/>
      </c>
      <c r="AS287" s="530"/>
      <c r="AT287" s="417"/>
      <c r="AU287" s="170"/>
      <c r="AV287" s="416" t="str">
        <f t="shared" si="287"/>
        <v/>
      </c>
      <c r="AW287" s="417" t="str">
        <f t="shared" si="288"/>
        <v/>
      </c>
      <c r="AX287" s="530"/>
    </row>
    <row r="288" spans="2:50" x14ac:dyDescent="0.2">
      <c r="B288" s="506"/>
      <c r="C288" s="437">
        <v>15</v>
      </c>
      <c r="D288" s="417"/>
      <c r="E288" s="417"/>
      <c r="F288" s="417"/>
      <c r="G288" s="416" t="e">
        <f t="shared" si="273"/>
        <v>#DIV/0!</v>
      </c>
      <c r="H288" s="506"/>
      <c r="I288" s="172" t="str">
        <f t="shared" si="270"/>
        <v/>
      </c>
      <c r="J288" s="172" t="str">
        <f t="shared" si="271"/>
        <v/>
      </c>
      <c r="K288" s="420" t="str">
        <f t="shared" si="272"/>
        <v/>
      </c>
      <c r="L288" s="508"/>
      <c r="M288" s="172" t="str">
        <f t="shared" si="274"/>
        <v/>
      </c>
      <c r="N288" s="532"/>
      <c r="O288" s="532"/>
      <c r="P288" s="417"/>
      <c r="Q288" s="170"/>
      <c r="R288" s="416" t="str">
        <f t="shared" si="275"/>
        <v/>
      </c>
      <c r="S288" s="417" t="str">
        <f t="shared" si="276"/>
        <v/>
      </c>
      <c r="T288" s="530"/>
      <c r="U288" s="417"/>
      <c r="V288" s="170"/>
      <c r="W288" s="416" t="str">
        <f t="shared" si="277"/>
        <v/>
      </c>
      <c r="X288" s="417" t="str">
        <f t="shared" si="278"/>
        <v/>
      </c>
      <c r="Y288" s="530"/>
      <c r="Z288" s="417"/>
      <c r="AA288" s="170"/>
      <c r="AB288" s="416" t="str">
        <f t="shared" si="279"/>
        <v/>
      </c>
      <c r="AC288" s="417" t="str">
        <f t="shared" si="280"/>
        <v/>
      </c>
      <c r="AD288" s="530"/>
      <c r="AE288" s="417"/>
      <c r="AF288" s="170"/>
      <c r="AG288" s="416" t="str">
        <f t="shared" si="281"/>
        <v/>
      </c>
      <c r="AH288" s="417" t="str">
        <f t="shared" si="282"/>
        <v/>
      </c>
      <c r="AI288" s="530"/>
      <c r="AJ288" s="417"/>
      <c r="AK288" s="170"/>
      <c r="AL288" s="416" t="str">
        <f t="shared" si="283"/>
        <v/>
      </c>
      <c r="AM288" s="417" t="str">
        <f t="shared" si="284"/>
        <v/>
      </c>
      <c r="AN288" s="530"/>
      <c r="AO288" s="417"/>
      <c r="AP288" s="170"/>
      <c r="AQ288" s="416" t="str">
        <f t="shared" si="285"/>
        <v/>
      </c>
      <c r="AR288" s="417" t="str">
        <f t="shared" si="286"/>
        <v/>
      </c>
      <c r="AS288" s="530"/>
      <c r="AT288" s="417"/>
      <c r="AU288" s="170"/>
      <c r="AV288" s="416" t="str">
        <f t="shared" si="287"/>
        <v/>
      </c>
      <c r="AW288" s="417" t="str">
        <f t="shared" si="288"/>
        <v/>
      </c>
      <c r="AX288" s="530"/>
    </row>
    <row r="289" spans="2:50" x14ac:dyDescent="0.2">
      <c r="B289" s="506"/>
      <c r="C289" s="437">
        <v>16</v>
      </c>
      <c r="D289" s="417"/>
      <c r="E289" s="417"/>
      <c r="F289" s="417"/>
      <c r="G289" s="416" t="e">
        <f t="shared" si="273"/>
        <v>#DIV/0!</v>
      </c>
      <c r="H289" s="506"/>
      <c r="I289" s="172" t="str">
        <f t="shared" si="270"/>
        <v/>
      </c>
      <c r="J289" s="172" t="str">
        <f t="shared" si="271"/>
        <v/>
      </c>
      <c r="K289" s="420" t="str">
        <f t="shared" si="272"/>
        <v/>
      </c>
      <c r="L289" s="508"/>
      <c r="M289" s="172" t="str">
        <f t="shared" si="274"/>
        <v/>
      </c>
      <c r="N289" s="532"/>
      <c r="O289" s="532"/>
      <c r="P289" s="417"/>
      <c r="Q289" s="170"/>
      <c r="R289" s="416" t="str">
        <f t="shared" si="275"/>
        <v/>
      </c>
      <c r="S289" s="417" t="str">
        <f t="shared" si="276"/>
        <v/>
      </c>
      <c r="T289" s="530"/>
      <c r="U289" s="417"/>
      <c r="V289" s="170"/>
      <c r="W289" s="416" t="str">
        <f t="shared" si="277"/>
        <v/>
      </c>
      <c r="X289" s="417" t="str">
        <f t="shared" si="278"/>
        <v/>
      </c>
      <c r="Y289" s="530"/>
      <c r="Z289" s="417"/>
      <c r="AA289" s="170"/>
      <c r="AB289" s="416" t="str">
        <f t="shared" si="279"/>
        <v/>
      </c>
      <c r="AC289" s="417" t="str">
        <f t="shared" si="280"/>
        <v/>
      </c>
      <c r="AD289" s="530"/>
      <c r="AE289" s="417"/>
      <c r="AF289" s="170"/>
      <c r="AG289" s="416" t="str">
        <f t="shared" si="281"/>
        <v/>
      </c>
      <c r="AH289" s="417" t="str">
        <f t="shared" si="282"/>
        <v/>
      </c>
      <c r="AI289" s="530"/>
      <c r="AJ289" s="417"/>
      <c r="AK289" s="170"/>
      <c r="AL289" s="416" t="str">
        <f t="shared" si="283"/>
        <v/>
      </c>
      <c r="AM289" s="417" t="str">
        <f t="shared" si="284"/>
        <v/>
      </c>
      <c r="AN289" s="530"/>
      <c r="AO289" s="417"/>
      <c r="AP289" s="170"/>
      <c r="AQ289" s="416" t="str">
        <f t="shared" si="285"/>
        <v/>
      </c>
      <c r="AR289" s="417" t="str">
        <f t="shared" si="286"/>
        <v/>
      </c>
      <c r="AS289" s="530"/>
      <c r="AT289" s="417"/>
      <c r="AU289" s="170"/>
      <c r="AV289" s="416" t="str">
        <f t="shared" si="287"/>
        <v/>
      </c>
      <c r="AW289" s="417" t="str">
        <f t="shared" si="288"/>
        <v/>
      </c>
      <c r="AX289" s="530"/>
    </row>
    <row r="290" spans="2:50" x14ac:dyDescent="0.2">
      <c r="B290" s="506"/>
      <c r="C290" s="437">
        <v>17</v>
      </c>
      <c r="D290" s="417"/>
      <c r="E290" s="417"/>
      <c r="F290" s="417"/>
      <c r="G290" s="416" t="e">
        <f t="shared" si="273"/>
        <v>#DIV/0!</v>
      </c>
      <c r="H290" s="506"/>
      <c r="I290" s="172" t="str">
        <f t="shared" si="270"/>
        <v/>
      </c>
      <c r="J290" s="172" t="str">
        <f t="shared" si="271"/>
        <v/>
      </c>
      <c r="K290" s="420" t="str">
        <f t="shared" si="272"/>
        <v/>
      </c>
      <c r="L290" s="508"/>
      <c r="M290" s="172" t="str">
        <f t="shared" si="274"/>
        <v/>
      </c>
      <c r="N290" s="532"/>
      <c r="O290" s="532"/>
      <c r="P290" s="417"/>
      <c r="Q290" s="170"/>
      <c r="R290" s="416" t="str">
        <f t="shared" si="275"/>
        <v/>
      </c>
      <c r="S290" s="417" t="str">
        <f t="shared" si="276"/>
        <v/>
      </c>
      <c r="T290" s="530"/>
      <c r="U290" s="417"/>
      <c r="V290" s="170"/>
      <c r="W290" s="416" t="str">
        <f t="shared" si="277"/>
        <v/>
      </c>
      <c r="X290" s="417" t="str">
        <f t="shared" si="278"/>
        <v/>
      </c>
      <c r="Y290" s="530"/>
      <c r="Z290" s="417"/>
      <c r="AA290" s="170"/>
      <c r="AB290" s="416" t="str">
        <f t="shared" si="279"/>
        <v/>
      </c>
      <c r="AC290" s="417" t="str">
        <f t="shared" si="280"/>
        <v/>
      </c>
      <c r="AD290" s="530"/>
      <c r="AE290" s="417"/>
      <c r="AF290" s="170"/>
      <c r="AG290" s="416" t="str">
        <f t="shared" si="281"/>
        <v/>
      </c>
      <c r="AH290" s="417" t="str">
        <f t="shared" si="282"/>
        <v/>
      </c>
      <c r="AI290" s="530"/>
      <c r="AJ290" s="417"/>
      <c r="AK290" s="170"/>
      <c r="AL290" s="416" t="str">
        <f t="shared" si="283"/>
        <v/>
      </c>
      <c r="AM290" s="417" t="str">
        <f t="shared" si="284"/>
        <v/>
      </c>
      <c r="AN290" s="530"/>
      <c r="AO290" s="417"/>
      <c r="AP290" s="170"/>
      <c r="AQ290" s="416" t="str">
        <f t="shared" si="285"/>
        <v/>
      </c>
      <c r="AR290" s="417" t="str">
        <f t="shared" si="286"/>
        <v/>
      </c>
      <c r="AS290" s="530"/>
      <c r="AT290" s="417"/>
      <c r="AU290" s="170"/>
      <c r="AV290" s="416" t="str">
        <f t="shared" si="287"/>
        <v/>
      </c>
      <c r="AW290" s="417" t="str">
        <f t="shared" si="288"/>
        <v/>
      </c>
      <c r="AX290" s="530"/>
    </row>
    <row r="291" spans="2:50" x14ac:dyDescent="0.2">
      <c r="B291" s="506"/>
      <c r="C291" s="437">
        <v>18</v>
      </c>
      <c r="D291" s="417"/>
      <c r="E291" s="417"/>
      <c r="F291" s="417"/>
      <c r="G291" s="416" t="e">
        <f t="shared" si="273"/>
        <v>#DIV/0!</v>
      </c>
      <c r="H291" s="506"/>
      <c r="I291" s="172" t="str">
        <f t="shared" si="270"/>
        <v/>
      </c>
      <c r="J291" s="172" t="str">
        <f t="shared" si="271"/>
        <v/>
      </c>
      <c r="K291" s="420" t="str">
        <f t="shared" si="272"/>
        <v/>
      </c>
      <c r="L291" s="509"/>
      <c r="M291" s="172" t="str">
        <f t="shared" si="274"/>
        <v/>
      </c>
      <c r="N291" s="515"/>
      <c r="O291" s="515"/>
      <c r="P291" s="417"/>
      <c r="Q291" s="170"/>
      <c r="R291" s="416" t="str">
        <f t="shared" si="275"/>
        <v/>
      </c>
      <c r="S291" s="417" t="str">
        <f t="shared" si="276"/>
        <v/>
      </c>
      <c r="T291" s="531"/>
      <c r="U291" s="417"/>
      <c r="V291" s="170"/>
      <c r="W291" s="416" t="str">
        <f t="shared" si="277"/>
        <v/>
      </c>
      <c r="X291" s="417" t="str">
        <f t="shared" si="278"/>
        <v/>
      </c>
      <c r="Y291" s="531"/>
      <c r="Z291" s="417"/>
      <c r="AA291" s="170"/>
      <c r="AB291" s="416" t="str">
        <f t="shared" si="279"/>
        <v/>
      </c>
      <c r="AC291" s="417" t="str">
        <f t="shared" si="280"/>
        <v/>
      </c>
      <c r="AD291" s="531"/>
      <c r="AE291" s="417"/>
      <c r="AF291" s="170"/>
      <c r="AG291" s="416" t="str">
        <f t="shared" si="281"/>
        <v/>
      </c>
      <c r="AH291" s="417" t="str">
        <f t="shared" si="282"/>
        <v/>
      </c>
      <c r="AI291" s="531"/>
      <c r="AJ291" s="417"/>
      <c r="AK291" s="170"/>
      <c r="AL291" s="416" t="str">
        <f t="shared" si="283"/>
        <v/>
      </c>
      <c r="AM291" s="417" t="str">
        <f t="shared" si="284"/>
        <v/>
      </c>
      <c r="AN291" s="531"/>
      <c r="AO291" s="417"/>
      <c r="AP291" s="170"/>
      <c r="AQ291" s="416" t="str">
        <f t="shared" si="285"/>
        <v/>
      </c>
      <c r="AR291" s="417" t="str">
        <f t="shared" si="286"/>
        <v/>
      </c>
      <c r="AS291" s="531"/>
      <c r="AT291" s="417"/>
      <c r="AU291" s="170"/>
      <c r="AV291" s="416" t="str">
        <f t="shared" si="287"/>
        <v/>
      </c>
      <c r="AW291" s="417" t="str">
        <f t="shared" si="288"/>
        <v/>
      </c>
      <c r="AX291" s="531"/>
    </row>
    <row r="292" spans="2:50" ht="15.75" x14ac:dyDescent="0.2">
      <c r="B292" s="510" t="s">
        <v>169</v>
      </c>
      <c r="C292" s="511"/>
      <c r="D292" s="511"/>
      <c r="E292" s="511"/>
      <c r="F292" s="511"/>
      <c r="G292" s="511"/>
      <c r="H292" s="512"/>
      <c r="I292" s="207"/>
      <c r="J292" s="207"/>
      <c r="K292" s="207"/>
      <c r="L292" s="207"/>
      <c r="M292" s="207"/>
      <c r="N292" s="501" t="s">
        <v>161</v>
      </c>
      <c r="O292" s="514" t="s">
        <v>106</v>
      </c>
      <c r="P292" s="516">
        <f>AT269+1</f>
        <v>45958</v>
      </c>
      <c r="Q292" s="506"/>
      <c r="R292" s="506"/>
      <c r="S292" s="506"/>
      <c r="T292" s="506"/>
      <c r="U292" s="516">
        <f>P292+1</f>
        <v>45959</v>
      </c>
      <c r="V292" s="506"/>
      <c r="W292" s="506"/>
      <c r="X292" s="506"/>
      <c r="Y292" s="506"/>
      <c r="Z292" s="516">
        <f>U292+1</f>
        <v>45960</v>
      </c>
      <c r="AA292" s="506"/>
      <c r="AB292" s="506"/>
      <c r="AC292" s="506"/>
      <c r="AD292" s="506"/>
      <c r="AE292" s="516">
        <f>Z292+1</f>
        <v>45961</v>
      </c>
      <c r="AF292" s="506"/>
      <c r="AG292" s="506"/>
      <c r="AH292" s="506"/>
      <c r="AI292" s="506"/>
      <c r="AJ292" s="516">
        <f>AE292+1</f>
        <v>45962</v>
      </c>
      <c r="AK292" s="506"/>
      <c r="AL292" s="506"/>
      <c r="AM292" s="506"/>
      <c r="AN292" s="506"/>
      <c r="AO292" s="516">
        <f>AJ292+1</f>
        <v>45963</v>
      </c>
      <c r="AP292" s="506"/>
      <c r="AQ292" s="506"/>
      <c r="AR292" s="506"/>
      <c r="AS292" s="506"/>
      <c r="AT292" s="516">
        <f>AO292+1</f>
        <v>45964</v>
      </c>
      <c r="AU292" s="506"/>
      <c r="AV292" s="506"/>
      <c r="AW292" s="506"/>
      <c r="AX292" s="506"/>
    </row>
    <row r="293" spans="2:50" ht="15.75" x14ac:dyDescent="0.2">
      <c r="B293" s="513"/>
      <c r="C293" s="513"/>
      <c r="D293" s="513"/>
      <c r="E293" s="513"/>
      <c r="F293" s="513"/>
      <c r="G293" s="513"/>
      <c r="H293" s="513"/>
      <c r="I293" s="207"/>
      <c r="J293" s="207"/>
      <c r="K293" s="207"/>
      <c r="L293" s="207"/>
      <c r="M293" s="207"/>
      <c r="N293" s="501"/>
      <c r="O293" s="515"/>
      <c r="P293" s="516" t="s">
        <v>120</v>
      </c>
      <c r="Q293" s="506"/>
      <c r="R293" s="506"/>
      <c r="S293" s="506"/>
      <c r="T293" s="506"/>
      <c r="U293" s="516" t="s">
        <v>114</v>
      </c>
      <c r="V293" s="506"/>
      <c r="W293" s="506"/>
      <c r="X293" s="506"/>
      <c r="Y293" s="506"/>
      <c r="Z293" s="516" t="s">
        <v>115</v>
      </c>
      <c r="AA293" s="506"/>
      <c r="AB293" s="506"/>
      <c r="AC293" s="506"/>
      <c r="AD293" s="506"/>
      <c r="AE293" s="516" t="s">
        <v>116</v>
      </c>
      <c r="AF293" s="506"/>
      <c r="AG293" s="506"/>
      <c r="AH293" s="506"/>
      <c r="AI293" s="506"/>
      <c r="AJ293" s="516" t="s">
        <v>117</v>
      </c>
      <c r="AK293" s="506"/>
      <c r="AL293" s="506"/>
      <c r="AM293" s="506"/>
      <c r="AN293" s="506"/>
      <c r="AO293" s="516" t="s">
        <v>118</v>
      </c>
      <c r="AP293" s="506"/>
      <c r="AQ293" s="506"/>
      <c r="AR293" s="506"/>
      <c r="AS293" s="506"/>
      <c r="AT293" s="516" t="s">
        <v>119</v>
      </c>
      <c r="AU293" s="506"/>
      <c r="AV293" s="506"/>
      <c r="AW293" s="506"/>
      <c r="AX293" s="506"/>
    </row>
    <row r="294" spans="2:50" x14ac:dyDescent="0.2">
      <c r="B294" s="501" t="s">
        <v>157</v>
      </c>
      <c r="C294" s="501" t="s">
        <v>149</v>
      </c>
      <c r="D294" s="501"/>
      <c r="E294" s="501" t="s">
        <v>151</v>
      </c>
      <c r="F294" s="501"/>
      <c r="G294" s="501"/>
      <c r="H294" s="502" t="s">
        <v>158</v>
      </c>
      <c r="I294" s="505" t="s">
        <v>227</v>
      </c>
      <c r="J294" s="505"/>
      <c r="K294" s="505"/>
      <c r="L294" s="505" t="s">
        <v>158</v>
      </c>
      <c r="M294" s="505" t="s">
        <v>170</v>
      </c>
      <c r="N294" s="514"/>
      <c r="O294" s="514" t="s">
        <v>160</v>
      </c>
      <c r="P294" s="497" t="s">
        <v>154</v>
      </c>
      <c r="Q294" s="498"/>
      <c r="R294" s="498"/>
      <c r="S294" s="499"/>
      <c r="T294" s="501" t="s">
        <v>158</v>
      </c>
      <c r="U294" s="497" t="s">
        <v>154</v>
      </c>
      <c r="V294" s="498"/>
      <c r="W294" s="498"/>
      <c r="X294" s="499"/>
      <c r="Y294" s="501" t="s">
        <v>158</v>
      </c>
      <c r="Z294" s="497" t="s">
        <v>154</v>
      </c>
      <c r="AA294" s="498"/>
      <c r="AB294" s="498"/>
      <c r="AC294" s="499"/>
      <c r="AD294" s="501" t="s">
        <v>158</v>
      </c>
      <c r="AE294" s="497" t="s">
        <v>154</v>
      </c>
      <c r="AF294" s="498"/>
      <c r="AG294" s="498"/>
      <c r="AH294" s="499"/>
      <c r="AI294" s="501" t="s">
        <v>158</v>
      </c>
      <c r="AJ294" s="497" t="s">
        <v>154</v>
      </c>
      <c r="AK294" s="498"/>
      <c r="AL294" s="498"/>
      <c r="AM294" s="499"/>
      <c r="AN294" s="501" t="s">
        <v>158</v>
      </c>
      <c r="AO294" s="497" t="s">
        <v>154</v>
      </c>
      <c r="AP294" s="498"/>
      <c r="AQ294" s="498"/>
      <c r="AR294" s="499"/>
      <c r="AS294" s="501" t="s">
        <v>158</v>
      </c>
      <c r="AT294" s="497" t="s">
        <v>154</v>
      </c>
      <c r="AU294" s="498"/>
      <c r="AV294" s="498"/>
      <c r="AW294" s="499"/>
      <c r="AX294" s="501" t="s">
        <v>158</v>
      </c>
    </row>
    <row r="295" spans="2:50" x14ac:dyDescent="0.2">
      <c r="B295" s="501"/>
      <c r="C295" s="501"/>
      <c r="D295" s="501"/>
      <c r="E295" s="501" t="s">
        <v>150</v>
      </c>
      <c r="F295" s="501"/>
      <c r="G295" s="501"/>
      <c r="H295" s="503"/>
      <c r="I295" s="505" t="s">
        <v>150</v>
      </c>
      <c r="J295" s="505"/>
      <c r="K295" s="505"/>
      <c r="L295" s="505"/>
      <c r="M295" s="505"/>
      <c r="N295" s="532"/>
      <c r="O295" s="532"/>
      <c r="P295" s="497" t="s">
        <v>155</v>
      </c>
      <c r="Q295" s="498"/>
      <c r="R295" s="498"/>
      <c r="S295" s="499"/>
      <c r="T295" s="501"/>
      <c r="U295" s="497" t="s">
        <v>155</v>
      </c>
      <c r="V295" s="498"/>
      <c r="W295" s="498"/>
      <c r="X295" s="499"/>
      <c r="Y295" s="501"/>
      <c r="Z295" s="497" t="s">
        <v>155</v>
      </c>
      <c r="AA295" s="498"/>
      <c r="AB295" s="498"/>
      <c r="AC295" s="499"/>
      <c r="AD295" s="501"/>
      <c r="AE295" s="497" t="s">
        <v>155</v>
      </c>
      <c r="AF295" s="498"/>
      <c r="AG295" s="498"/>
      <c r="AH295" s="499"/>
      <c r="AI295" s="501"/>
      <c r="AJ295" s="497" t="s">
        <v>155</v>
      </c>
      <c r="AK295" s="498"/>
      <c r="AL295" s="498"/>
      <c r="AM295" s="499"/>
      <c r="AN295" s="501"/>
      <c r="AO295" s="497" t="s">
        <v>155</v>
      </c>
      <c r="AP295" s="498"/>
      <c r="AQ295" s="498"/>
      <c r="AR295" s="499"/>
      <c r="AS295" s="501"/>
      <c r="AT295" s="497" t="s">
        <v>155</v>
      </c>
      <c r="AU295" s="498"/>
      <c r="AV295" s="498"/>
      <c r="AW295" s="499"/>
      <c r="AX295" s="501"/>
    </row>
    <row r="296" spans="2:50" x14ac:dyDescent="0.2">
      <c r="B296" s="501"/>
      <c r="C296" s="501"/>
      <c r="D296" s="501"/>
      <c r="E296" s="418" t="s">
        <v>152</v>
      </c>
      <c r="F296" s="418" t="s">
        <v>153</v>
      </c>
      <c r="G296" s="418" t="s">
        <v>156</v>
      </c>
      <c r="H296" s="504"/>
      <c r="I296" s="419" t="s">
        <v>152</v>
      </c>
      <c r="J296" s="419" t="s">
        <v>153</v>
      </c>
      <c r="K296" s="419" t="s">
        <v>156</v>
      </c>
      <c r="L296" s="505"/>
      <c r="M296" s="505"/>
      <c r="N296" s="532"/>
      <c r="O296" s="532"/>
      <c r="P296" s="418" t="s">
        <v>152</v>
      </c>
      <c r="Q296" s="418" t="s">
        <v>153</v>
      </c>
      <c r="R296" s="418" t="s">
        <v>156</v>
      </c>
      <c r="S296" s="418" t="s">
        <v>170</v>
      </c>
      <c r="T296" s="501"/>
      <c r="U296" s="418" t="s">
        <v>152</v>
      </c>
      <c r="V296" s="418" t="s">
        <v>153</v>
      </c>
      <c r="W296" s="418" t="s">
        <v>156</v>
      </c>
      <c r="X296" s="418" t="s">
        <v>170</v>
      </c>
      <c r="Y296" s="501"/>
      <c r="Z296" s="418" t="s">
        <v>152</v>
      </c>
      <c r="AA296" s="418" t="s">
        <v>153</v>
      </c>
      <c r="AB296" s="418" t="s">
        <v>156</v>
      </c>
      <c r="AC296" s="418" t="s">
        <v>170</v>
      </c>
      <c r="AD296" s="501"/>
      <c r="AE296" s="418" t="s">
        <v>152</v>
      </c>
      <c r="AF296" s="418" t="s">
        <v>153</v>
      </c>
      <c r="AG296" s="418" t="s">
        <v>156</v>
      </c>
      <c r="AH296" s="418" t="s">
        <v>170</v>
      </c>
      <c r="AI296" s="501"/>
      <c r="AJ296" s="418" t="s">
        <v>152</v>
      </c>
      <c r="AK296" s="418" t="s">
        <v>153</v>
      </c>
      <c r="AL296" s="418" t="s">
        <v>156</v>
      </c>
      <c r="AM296" s="418" t="s">
        <v>170</v>
      </c>
      <c r="AN296" s="501"/>
      <c r="AO296" s="418" t="s">
        <v>152</v>
      </c>
      <c r="AP296" s="418" t="s">
        <v>153</v>
      </c>
      <c r="AQ296" s="418" t="s">
        <v>156</v>
      </c>
      <c r="AR296" s="418" t="s">
        <v>170</v>
      </c>
      <c r="AS296" s="501"/>
      <c r="AT296" s="418" t="s">
        <v>152</v>
      </c>
      <c r="AU296" s="418" t="s">
        <v>153</v>
      </c>
      <c r="AV296" s="418" t="s">
        <v>156</v>
      </c>
      <c r="AW296" s="418" t="s">
        <v>170</v>
      </c>
      <c r="AX296" s="501"/>
    </row>
    <row r="297" spans="2:50" x14ac:dyDescent="0.2">
      <c r="B297" s="506" t="s">
        <v>236</v>
      </c>
      <c r="C297" s="437">
        <v>1</v>
      </c>
      <c r="D297" s="417"/>
      <c r="E297" s="417"/>
      <c r="F297" s="417"/>
      <c r="G297" s="416" t="e">
        <f>F297/E297</f>
        <v>#DIV/0!</v>
      </c>
      <c r="H297" s="506" t="e">
        <f>AVERAGE(G297:G314)</f>
        <v>#DIV/0!</v>
      </c>
      <c r="I297" s="172" t="str">
        <f t="shared" ref="I297:I314" si="289">IFERROR(AVERAGE(P297,U297,Z297,AE297,AJ297,AO297,AT297),"")</f>
        <v/>
      </c>
      <c r="J297" s="172" t="str">
        <f t="shared" ref="J297:J314" si="290">IFERROR(AVERAGE(Q297,V297,AA297,AF297,AK297,AP297,AU297),"")</f>
        <v/>
      </c>
      <c r="K297" s="420" t="str">
        <f t="shared" ref="K297:K314" si="291">IFERROR(AVERAGE(R297,W297,AB297,AG297,AL297,AQ297,AV297),"")</f>
        <v/>
      </c>
      <c r="L297" s="507" t="str">
        <f>IFERROR(AVERAGE(K297:K314),"-")</f>
        <v>-</v>
      </c>
      <c r="M297" s="172" t="str">
        <f>IFERROR(RANK(K297, K$297:K$314),"")</f>
        <v/>
      </c>
      <c r="N297" s="532"/>
      <c r="O297" s="532"/>
      <c r="P297" s="417"/>
      <c r="Q297" s="170"/>
      <c r="R297" s="416" t="str">
        <f>IFERROR(Q297/P297,"")</f>
        <v/>
      </c>
      <c r="S297" s="417" t="str">
        <f>IFERROR(RANK(R297, R$297:R$314),"")</f>
        <v/>
      </c>
      <c r="T297" s="529" t="e">
        <f>AVERAGE(R297:R314)</f>
        <v>#DIV/0!</v>
      </c>
      <c r="U297" s="417"/>
      <c r="V297" s="170"/>
      <c r="W297" s="416" t="str">
        <f>IFERROR(V297/U297,"")</f>
        <v/>
      </c>
      <c r="X297" s="417" t="str">
        <f>IFERROR(RANK(W297, W$297:W$314),"")</f>
        <v/>
      </c>
      <c r="Y297" s="529" t="e">
        <f>AVERAGE(W297:W314)</f>
        <v>#DIV/0!</v>
      </c>
      <c r="Z297" s="417"/>
      <c r="AA297" s="170"/>
      <c r="AB297" s="416" t="str">
        <f>IFERROR(AA297/Z297,"")</f>
        <v/>
      </c>
      <c r="AC297" s="417" t="str">
        <f>IFERROR(RANK(AB297, AB$297:AB$314),"")</f>
        <v/>
      </c>
      <c r="AD297" s="529" t="e">
        <f>AVERAGE(AB297:AB314)</f>
        <v>#DIV/0!</v>
      </c>
      <c r="AE297" s="417"/>
      <c r="AF297" s="170"/>
      <c r="AG297" s="416" t="str">
        <f>IFERROR(AF297/AE297,"")</f>
        <v/>
      </c>
      <c r="AH297" s="417" t="str">
        <f>IFERROR(RANK(AG297, AG$297:AG$314),"")</f>
        <v/>
      </c>
      <c r="AI297" s="529" t="e">
        <f>AVERAGE(AG297:AG314)</f>
        <v>#DIV/0!</v>
      </c>
      <c r="AJ297" s="417"/>
      <c r="AK297" s="170"/>
      <c r="AL297" s="416" t="str">
        <f>IFERROR(AK297/AJ297,"")</f>
        <v/>
      </c>
      <c r="AM297" s="417" t="str">
        <f>IFERROR(RANK(AL297, AL$297:AL$314),"")</f>
        <v/>
      </c>
      <c r="AN297" s="529" t="e">
        <f>AVERAGE(AL297:AL314)</f>
        <v>#DIV/0!</v>
      </c>
      <c r="AO297" s="417"/>
      <c r="AP297" s="170"/>
      <c r="AQ297" s="416" t="str">
        <f>IFERROR(AP297/AO297,"")</f>
        <v/>
      </c>
      <c r="AR297" s="417" t="str">
        <f>IFERROR(RANK(AQ297, AQ$297:AQ$314),"")</f>
        <v/>
      </c>
      <c r="AS297" s="529" t="e">
        <f>AVERAGE(AQ297:AQ314)</f>
        <v>#DIV/0!</v>
      </c>
      <c r="AT297" s="417"/>
      <c r="AU297" s="170"/>
      <c r="AV297" s="416" t="str">
        <f>IFERROR(AU297/AT297,"")</f>
        <v/>
      </c>
      <c r="AW297" s="417" t="str">
        <f>IFERROR(RANK(AV297, AV$297:AV$314),"")</f>
        <v/>
      </c>
      <c r="AX297" s="529" t="e">
        <f>AVERAGE(AV297:AV314)</f>
        <v>#DIV/0!</v>
      </c>
    </row>
    <row r="298" spans="2:50" x14ac:dyDescent="0.2">
      <c r="B298" s="506"/>
      <c r="C298" s="437">
        <v>2</v>
      </c>
      <c r="D298" s="417"/>
      <c r="E298" s="417"/>
      <c r="F298" s="417"/>
      <c r="G298" s="416" t="e">
        <f t="shared" ref="G298:G314" si="292">F298/E298</f>
        <v>#DIV/0!</v>
      </c>
      <c r="H298" s="506"/>
      <c r="I298" s="172" t="str">
        <f t="shared" si="289"/>
        <v/>
      </c>
      <c r="J298" s="172" t="str">
        <f t="shared" si="290"/>
        <v/>
      </c>
      <c r="K298" s="420" t="str">
        <f t="shared" si="291"/>
        <v/>
      </c>
      <c r="L298" s="508"/>
      <c r="M298" s="172" t="str">
        <f t="shared" ref="M298:M314" si="293">IFERROR(RANK(K298, K$297:K$314),"")</f>
        <v/>
      </c>
      <c r="N298" s="532"/>
      <c r="O298" s="532"/>
      <c r="P298" s="417"/>
      <c r="Q298" s="170"/>
      <c r="R298" s="416" t="str">
        <f t="shared" ref="R298:R314" si="294">IFERROR(Q298/P298,"")</f>
        <v/>
      </c>
      <c r="S298" s="417" t="str">
        <f t="shared" ref="S298:S314" si="295">IFERROR(RANK(R298, R$297:R$314),"")</f>
        <v/>
      </c>
      <c r="T298" s="530"/>
      <c r="U298" s="417"/>
      <c r="V298" s="170"/>
      <c r="W298" s="416" t="str">
        <f t="shared" ref="W298:W314" si="296">IFERROR(V298/U298,"")</f>
        <v/>
      </c>
      <c r="X298" s="417" t="str">
        <f t="shared" ref="X298:X314" si="297">IFERROR(RANK(W298, W$297:W$314),"")</f>
        <v/>
      </c>
      <c r="Y298" s="530"/>
      <c r="Z298" s="417"/>
      <c r="AA298" s="170"/>
      <c r="AB298" s="416" t="str">
        <f t="shared" ref="AB298:AB314" si="298">IFERROR(AA298/Z298,"")</f>
        <v/>
      </c>
      <c r="AC298" s="417" t="str">
        <f t="shared" ref="AC298:AC314" si="299">IFERROR(RANK(AB298, AB$297:AB$314),"")</f>
        <v/>
      </c>
      <c r="AD298" s="530"/>
      <c r="AE298" s="417"/>
      <c r="AF298" s="170"/>
      <c r="AG298" s="416" t="str">
        <f t="shared" ref="AG298:AG314" si="300">IFERROR(AF298/AE298,"")</f>
        <v/>
      </c>
      <c r="AH298" s="417" t="str">
        <f t="shared" ref="AH298:AH314" si="301">IFERROR(RANK(AG298, AG$297:AG$314),"")</f>
        <v/>
      </c>
      <c r="AI298" s="530"/>
      <c r="AJ298" s="417"/>
      <c r="AK298" s="170"/>
      <c r="AL298" s="416" t="str">
        <f t="shared" ref="AL298:AL314" si="302">IFERROR(AK298/AJ298,"")</f>
        <v/>
      </c>
      <c r="AM298" s="417" t="str">
        <f t="shared" ref="AM298:AM314" si="303">IFERROR(RANK(AL298, AL$297:AL$314),"")</f>
        <v/>
      </c>
      <c r="AN298" s="530"/>
      <c r="AO298" s="417"/>
      <c r="AP298" s="170"/>
      <c r="AQ298" s="416" t="str">
        <f t="shared" ref="AQ298:AQ314" si="304">IFERROR(AP298/AO298,"")</f>
        <v/>
      </c>
      <c r="AR298" s="417" t="str">
        <f t="shared" ref="AR298:AR314" si="305">IFERROR(RANK(AQ298, AQ$297:AQ$314),"")</f>
        <v/>
      </c>
      <c r="AS298" s="530"/>
      <c r="AT298" s="417"/>
      <c r="AU298" s="170"/>
      <c r="AV298" s="416" t="str">
        <f t="shared" ref="AV298:AV314" si="306">IFERROR(AU298/AT298,"")</f>
        <v/>
      </c>
      <c r="AW298" s="417" t="str">
        <f t="shared" ref="AW298:AW314" si="307">IFERROR(RANK(AV298, AV$297:AV$314),"")</f>
        <v/>
      </c>
      <c r="AX298" s="530"/>
    </row>
    <row r="299" spans="2:50" x14ac:dyDescent="0.2">
      <c r="B299" s="506"/>
      <c r="C299" s="437">
        <v>3</v>
      </c>
      <c r="D299" s="417"/>
      <c r="E299" s="417"/>
      <c r="F299" s="417"/>
      <c r="G299" s="416" t="e">
        <f t="shared" si="292"/>
        <v>#DIV/0!</v>
      </c>
      <c r="H299" s="506"/>
      <c r="I299" s="172" t="str">
        <f t="shared" si="289"/>
        <v/>
      </c>
      <c r="J299" s="172" t="str">
        <f t="shared" si="290"/>
        <v/>
      </c>
      <c r="K299" s="420" t="str">
        <f t="shared" si="291"/>
        <v/>
      </c>
      <c r="L299" s="508"/>
      <c r="M299" s="172" t="str">
        <f t="shared" si="293"/>
        <v/>
      </c>
      <c r="N299" s="532"/>
      <c r="O299" s="532"/>
      <c r="P299" s="417"/>
      <c r="Q299" s="170"/>
      <c r="R299" s="416" t="str">
        <f t="shared" si="294"/>
        <v/>
      </c>
      <c r="S299" s="417" t="str">
        <f t="shared" si="295"/>
        <v/>
      </c>
      <c r="T299" s="530"/>
      <c r="U299" s="417"/>
      <c r="V299" s="170"/>
      <c r="W299" s="416" t="str">
        <f t="shared" si="296"/>
        <v/>
      </c>
      <c r="X299" s="417" t="str">
        <f t="shared" si="297"/>
        <v/>
      </c>
      <c r="Y299" s="530"/>
      <c r="Z299" s="417"/>
      <c r="AA299" s="170"/>
      <c r="AB299" s="416" t="str">
        <f t="shared" si="298"/>
        <v/>
      </c>
      <c r="AC299" s="417" t="str">
        <f t="shared" si="299"/>
        <v/>
      </c>
      <c r="AD299" s="530"/>
      <c r="AE299" s="417"/>
      <c r="AF299" s="170"/>
      <c r="AG299" s="416" t="str">
        <f t="shared" si="300"/>
        <v/>
      </c>
      <c r="AH299" s="417" t="str">
        <f t="shared" si="301"/>
        <v/>
      </c>
      <c r="AI299" s="530"/>
      <c r="AJ299" s="417"/>
      <c r="AK299" s="170"/>
      <c r="AL299" s="416" t="str">
        <f t="shared" si="302"/>
        <v/>
      </c>
      <c r="AM299" s="417" t="str">
        <f t="shared" si="303"/>
        <v/>
      </c>
      <c r="AN299" s="530"/>
      <c r="AO299" s="417"/>
      <c r="AP299" s="170"/>
      <c r="AQ299" s="416" t="str">
        <f t="shared" si="304"/>
        <v/>
      </c>
      <c r="AR299" s="417" t="str">
        <f t="shared" si="305"/>
        <v/>
      </c>
      <c r="AS299" s="530"/>
      <c r="AT299" s="417"/>
      <c r="AU299" s="170"/>
      <c r="AV299" s="416" t="str">
        <f t="shared" si="306"/>
        <v/>
      </c>
      <c r="AW299" s="417" t="str">
        <f t="shared" si="307"/>
        <v/>
      </c>
      <c r="AX299" s="530"/>
    </row>
    <row r="300" spans="2:50" x14ac:dyDescent="0.2">
      <c r="B300" s="506"/>
      <c r="C300" s="437">
        <v>4</v>
      </c>
      <c r="D300" s="417"/>
      <c r="E300" s="417"/>
      <c r="F300" s="417"/>
      <c r="G300" s="416" t="e">
        <f t="shared" si="292"/>
        <v>#DIV/0!</v>
      </c>
      <c r="H300" s="506"/>
      <c r="I300" s="172" t="str">
        <f t="shared" si="289"/>
        <v/>
      </c>
      <c r="J300" s="172" t="str">
        <f t="shared" si="290"/>
        <v/>
      </c>
      <c r="K300" s="420" t="str">
        <f t="shared" si="291"/>
        <v/>
      </c>
      <c r="L300" s="508"/>
      <c r="M300" s="172" t="str">
        <f t="shared" si="293"/>
        <v/>
      </c>
      <c r="N300" s="532"/>
      <c r="O300" s="532"/>
      <c r="P300" s="417"/>
      <c r="Q300" s="170"/>
      <c r="R300" s="416" t="str">
        <f t="shared" si="294"/>
        <v/>
      </c>
      <c r="S300" s="417" t="str">
        <f t="shared" si="295"/>
        <v/>
      </c>
      <c r="T300" s="530"/>
      <c r="U300" s="417"/>
      <c r="V300" s="170"/>
      <c r="W300" s="416" t="str">
        <f t="shared" si="296"/>
        <v/>
      </c>
      <c r="X300" s="417" t="str">
        <f t="shared" si="297"/>
        <v/>
      </c>
      <c r="Y300" s="530"/>
      <c r="Z300" s="417"/>
      <c r="AA300" s="170"/>
      <c r="AB300" s="416" t="str">
        <f t="shared" si="298"/>
        <v/>
      </c>
      <c r="AC300" s="417" t="str">
        <f t="shared" si="299"/>
        <v/>
      </c>
      <c r="AD300" s="530"/>
      <c r="AE300" s="417"/>
      <c r="AF300" s="170"/>
      <c r="AG300" s="416" t="str">
        <f t="shared" si="300"/>
        <v/>
      </c>
      <c r="AH300" s="417" t="str">
        <f t="shared" si="301"/>
        <v/>
      </c>
      <c r="AI300" s="530"/>
      <c r="AJ300" s="417"/>
      <c r="AK300" s="170"/>
      <c r="AL300" s="416" t="str">
        <f t="shared" si="302"/>
        <v/>
      </c>
      <c r="AM300" s="417" t="str">
        <f t="shared" si="303"/>
        <v/>
      </c>
      <c r="AN300" s="530"/>
      <c r="AO300" s="417"/>
      <c r="AP300" s="170"/>
      <c r="AQ300" s="416" t="str">
        <f t="shared" si="304"/>
        <v/>
      </c>
      <c r="AR300" s="417" t="str">
        <f t="shared" si="305"/>
        <v/>
      </c>
      <c r="AS300" s="530"/>
      <c r="AT300" s="417"/>
      <c r="AU300" s="170"/>
      <c r="AV300" s="416" t="str">
        <f t="shared" si="306"/>
        <v/>
      </c>
      <c r="AW300" s="417" t="str">
        <f t="shared" si="307"/>
        <v/>
      </c>
      <c r="AX300" s="530"/>
    </row>
    <row r="301" spans="2:50" x14ac:dyDescent="0.2">
      <c r="B301" s="506"/>
      <c r="C301" s="437">
        <v>5</v>
      </c>
      <c r="D301" s="417"/>
      <c r="E301" s="417"/>
      <c r="F301" s="417"/>
      <c r="G301" s="416" t="e">
        <f t="shared" si="292"/>
        <v>#DIV/0!</v>
      </c>
      <c r="H301" s="506"/>
      <c r="I301" s="172" t="str">
        <f t="shared" si="289"/>
        <v/>
      </c>
      <c r="J301" s="172" t="str">
        <f t="shared" si="290"/>
        <v/>
      </c>
      <c r="K301" s="420" t="str">
        <f t="shared" si="291"/>
        <v/>
      </c>
      <c r="L301" s="508"/>
      <c r="M301" s="172" t="str">
        <f t="shared" si="293"/>
        <v/>
      </c>
      <c r="N301" s="532"/>
      <c r="O301" s="532"/>
      <c r="P301" s="417"/>
      <c r="Q301" s="170"/>
      <c r="R301" s="416" t="str">
        <f t="shared" si="294"/>
        <v/>
      </c>
      <c r="S301" s="417" t="str">
        <f t="shared" si="295"/>
        <v/>
      </c>
      <c r="T301" s="530"/>
      <c r="U301" s="417"/>
      <c r="V301" s="170"/>
      <c r="W301" s="416" t="str">
        <f t="shared" si="296"/>
        <v/>
      </c>
      <c r="X301" s="417" t="str">
        <f t="shared" si="297"/>
        <v/>
      </c>
      <c r="Y301" s="530"/>
      <c r="Z301" s="417"/>
      <c r="AA301" s="170"/>
      <c r="AB301" s="416" t="str">
        <f t="shared" si="298"/>
        <v/>
      </c>
      <c r="AC301" s="417" t="str">
        <f t="shared" si="299"/>
        <v/>
      </c>
      <c r="AD301" s="530"/>
      <c r="AE301" s="417"/>
      <c r="AF301" s="170"/>
      <c r="AG301" s="416" t="str">
        <f t="shared" si="300"/>
        <v/>
      </c>
      <c r="AH301" s="417" t="str">
        <f t="shared" si="301"/>
        <v/>
      </c>
      <c r="AI301" s="530"/>
      <c r="AJ301" s="417"/>
      <c r="AK301" s="170"/>
      <c r="AL301" s="416" t="str">
        <f t="shared" si="302"/>
        <v/>
      </c>
      <c r="AM301" s="417" t="str">
        <f t="shared" si="303"/>
        <v/>
      </c>
      <c r="AN301" s="530"/>
      <c r="AO301" s="417"/>
      <c r="AP301" s="170"/>
      <c r="AQ301" s="416" t="str">
        <f t="shared" si="304"/>
        <v/>
      </c>
      <c r="AR301" s="417" t="str">
        <f t="shared" si="305"/>
        <v/>
      </c>
      <c r="AS301" s="530"/>
      <c r="AT301" s="417"/>
      <c r="AU301" s="170"/>
      <c r="AV301" s="416" t="str">
        <f t="shared" si="306"/>
        <v/>
      </c>
      <c r="AW301" s="417" t="str">
        <f t="shared" si="307"/>
        <v/>
      </c>
      <c r="AX301" s="530"/>
    </row>
    <row r="302" spans="2:50" x14ac:dyDescent="0.2">
      <c r="B302" s="506"/>
      <c r="C302" s="437">
        <v>6</v>
      </c>
      <c r="D302" s="417"/>
      <c r="E302" s="417"/>
      <c r="F302" s="417"/>
      <c r="G302" s="416" t="e">
        <f t="shared" si="292"/>
        <v>#DIV/0!</v>
      </c>
      <c r="H302" s="506"/>
      <c r="I302" s="172" t="str">
        <f t="shared" si="289"/>
        <v/>
      </c>
      <c r="J302" s="172" t="str">
        <f t="shared" si="290"/>
        <v/>
      </c>
      <c r="K302" s="420" t="str">
        <f t="shared" si="291"/>
        <v/>
      </c>
      <c r="L302" s="508"/>
      <c r="M302" s="172" t="str">
        <f t="shared" si="293"/>
        <v/>
      </c>
      <c r="N302" s="532"/>
      <c r="O302" s="532"/>
      <c r="P302" s="417"/>
      <c r="Q302" s="170"/>
      <c r="R302" s="416" t="str">
        <f t="shared" si="294"/>
        <v/>
      </c>
      <c r="S302" s="417" t="str">
        <f t="shared" si="295"/>
        <v/>
      </c>
      <c r="T302" s="530"/>
      <c r="U302" s="417"/>
      <c r="V302" s="170"/>
      <c r="W302" s="416" t="str">
        <f t="shared" si="296"/>
        <v/>
      </c>
      <c r="X302" s="417" t="str">
        <f t="shared" si="297"/>
        <v/>
      </c>
      <c r="Y302" s="530"/>
      <c r="Z302" s="417"/>
      <c r="AA302" s="170"/>
      <c r="AB302" s="416" t="str">
        <f t="shared" si="298"/>
        <v/>
      </c>
      <c r="AC302" s="417" t="str">
        <f t="shared" si="299"/>
        <v/>
      </c>
      <c r="AD302" s="530"/>
      <c r="AE302" s="417"/>
      <c r="AF302" s="170"/>
      <c r="AG302" s="416" t="str">
        <f t="shared" si="300"/>
        <v/>
      </c>
      <c r="AH302" s="417" t="str">
        <f t="shared" si="301"/>
        <v/>
      </c>
      <c r="AI302" s="530"/>
      <c r="AJ302" s="417"/>
      <c r="AK302" s="170"/>
      <c r="AL302" s="416" t="str">
        <f t="shared" si="302"/>
        <v/>
      </c>
      <c r="AM302" s="417" t="str">
        <f t="shared" si="303"/>
        <v/>
      </c>
      <c r="AN302" s="530"/>
      <c r="AO302" s="417"/>
      <c r="AP302" s="170"/>
      <c r="AQ302" s="416" t="str">
        <f t="shared" si="304"/>
        <v/>
      </c>
      <c r="AR302" s="417" t="str">
        <f t="shared" si="305"/>
        <v/>
      </c>
      <c r="AS302" s="530"/>
      <c r="AT302" s="417"/>
      <c r="AU302" s="170"/>
      <c r="AV302" s="416" t="str">
        <f t="shared" si="306"/>
        <v/>
      </c>
      <c r="AW302" s="417" t="str">
        <f t="shared" si="307"/>
        <v/>
      </c>
      <c r="AX302" s="530"/>
    </row>
    <row r="303" spans="2:50" x14ac:dyDescent="0.2">
      <c r="B303" s="506"/>
      <c r="C303" s="437">
        <v>7</v>
      </c>
      <c r="D303" s="417"/>
      <c r="E303" s="417"/>
      <c r="F303" s="417"/>
      <c r="G303" s="416" t="e">
        <f t="shared" si="292"/>
        <v>#DIV/0!</v>
      </c>
      <c r="H303" s="506"/>
      <c r="I303" s="172" t="str">
        <f t="shared" si="289"/>
        <v/>
      </c>
      <c r="J303" s="172" t="str">
        <f t="shared" si="290"/>
        <v/>
      </c>
      <c r="K303" s="420" t="str">
        <f t="shared" si="291"/>
        <v/>
      </c>
      <c r="L303" s="508"/>
      <c r="M303" s="172" t="str">
        <f t="shared" si="293"/>
        <v/>
      </c>
      <c r="N303" s="532"/>
      <c r="O303" s="532"/>
      <c r="P303" s="417"/>
      <c r="Q303" s="170"/>
      <c r="R303" s="416" t="str">
        <f t="shared" si="294"/>
        <v/>
      </c>
      <c r="S303" s="417" t="str">
        <f t="shared" si="295"/>
        <v/>
      </c>
      <c r="T303" s="530"/>
      <c r="U303" s="417"/>
      <c r="V303" s="170"/>
      <c r="W303" s="416" t="str">
        <f t="shared" si="296"/>
        <v/>
      </c>
      <c r="X303" s="417" t="str">
        <f t="shared" si="297"/>
        <v/>
      </c>
      <c r="Y303" s="530"/>
      <c r="Z303" s="417"/>
      <c r="AA303" s="170"/>
      <c r="AB303" s="416" t="str">
        <f t="shared" si="298"/>
        <v/>
      </c>
      <c r="AC303" s="417" t="str">
        <f t="shared" si="299"/>
        <v/>
      </c>
      <c r="AD303" s="530"/>
      <c r="AE303" s="417"/>
      <c r="AF303" s="170"/>
      <c r="AG303" s="416" t="str">
        <f t="shared" si="300"/>
        <v/>
      </c>
      <c r="AH303" s="417" t="str">
        <f t="shared" si="301"/>
        <v/>
      </c>
      <c r="AI303" s="530"/>
      <c r="AJ303" s="417"/>
      <c r="AK303" s="170"/>
      <c r="AL303" s="416" t="str">
        <f t="shared" si="302"/>
        <v/>
      </c>
      <c r="AM303" s="417" t="str">
        <f t="shared" si="303"/>
        <v/>
      </c>
      <c r="AN303" s="530"/>
      <c r="AO303" s="417"/>
      <c r="AP303" s="170"/>
      <c r="AQ303" s="416" t="str">
        <f t="shared" si="304"/>
        <v/>
      </c>
      <c r="AR303" s="417" t="str">
        <f t="shared" si="305"/>
        <v/>
      </c>
      <c r="AS303" s="530"/>
      <c r="AT303" s="417"/>
      <c r="AU303" s="170"/>
      <c r="AV303" s="416" t="str">
        <f t="shared" si="306"/>
        <v/>
      </c>
      <c r="AW303" s="417" t="str">
        <f t="shared" si="307"/>
        <v/>
      </c>
      <c r="AX303" s="530"/>
    </row>
    <row r="304" spans="2:50" x14ac:dyDescent="0.2">
      <c r="B304" s="506"/>
      <c r="C304" s="437">
        <v>8</v>
      </c>
      <c r="D304" s="417"/>
      <c r="E304" s="417"/>
      <c r="F304" s="417"/>
      <c r="G304" s="416" t="e">
        <f t="shared" si="292"/>
        <v>#DIV/0!</v>
      </c>
      <c r="H304" s="506"/>
      <c r="I304" s="172" t="str">
        <f t="shared" si="289"/>
        <v/>
      </c>
      <c r="J304" s="172" t="str">
        <f t="shared" si="290"/>
        <v/>
      </c>
      <c r="K304" s="420" t="str">
        <f t="shared" si="291"/>
        <v/>
      </c>
      <c r="L304" s="508"/>
      <c r="M304" s="172" t="str">
        <f t="shared" si="293"/>
        <v/>
      </c>
      <c r="N304" s="532"/>
      <c r="O304" s="532"/>
      <c r="P304" s="417"/>
      <c r="Q304" s="170"/>
      <c r="R304" s="416" t="str">
        <f t="shared" si="294"/>
        <v/>
      </c>
      <c r="S304" s="417" t="str">
        <f t="shared" si="295"/>
        <v/>
      </c>
      <c r="T304" s="530"/>
      <c r="U304" s="417"/>
      <c r="V304" s="170"/>
      <c r="W304" s="416" t="str">
        <f t="shared" si="296"/>
        <v/>
      </c>
      <c r="X304" s="417" t="str">
        <f t="shared" si="297"/>
        <v/>
      </c>
      <c r="Y304" s="530"/>
      <c r="Z304" s="417"/>
      <c r="AA304" s="170"/>
      <c r="AB304" s="416" t="str">
        <f t="shared" si="298"/>
        <v/>
      </c>
      <c r="AC304" s="417" t="str">
        <f t="shared" si="299"/>
        <v/>
      </c>
      <c r="AD304" s="530"/>
      <c r="AE304" s="417"/>
      <c r="AF304" s="170"/>
      <c r="AG304" s="416" t="str">
        <f t="shared" si="300"/>
        <v/>
      </c>
      <c r="AH304" s="417" t="str">
        <f t="shared" si="301"/>
        <v/>
      </c>
      <c r="AI304" s="530"/>
      <c r="AJ304" s="417"/>
      <c r="AK304" s="170"/>
      <c r="AL304" s="416" t="str">
        <f t="shared" si="302"/>
        <v/>
      </c>
      <c r="AM304" s="417" t="str">
        <f t="shared" si="303"/>
        <v/>
      </c>
      <c r="AN304" s="530"/>
      <c r="AO304" s="417"/>
      <c r="AP304" s="170"/>
      <c r="AQ304" s="416" t="str">
        <f t="shared" si="304"/>
        <v/>
      </c>
      <c r="AR304" s="417" t="str">
        <f t="shared" si="305"/>
        <v/>
      </c>
      <c r="AS304" s="530"/>
      <c r="AT304" s="417"/>
      <c r="AU304" s="170"/>
      <c r="AV304" s="416" t="str">
        <f t="shared" si="306"/>
        <v/>
      </c>
      <c r="AW304" s="417" t="str">
        <f t="shared" si="307"/>
        <v/>
      </c>
      <c r="AX304" s="530"/>
    </row>
    <row r="305" spans="2:50" x14ac:dyDescent="0.2">
      <c r="B305" s="506"/>
      <c r="C305" s="437">
        <v>9</v>
      </c>
      <c r="D305" s="417"/>
      <c r="E305" s="417"/>
      <c r="F305" s="417"/>
      <c r="G305" s="416" t="e">
        <f t="shared" si="292"/>
        <v>#DIV/0!</v>
      </c>
      <c r="H305" s="506"/>
      <c r="I305" s="172" t="str">
        <f t="shared" si="289"/>
        <v/>
      </c>
      <c r="J305" s="172" t="str">
        <f t="shared" si="290"/>
        <v/>
      </c>
      <c r="K305" s="420" t="str">
        <f t="shared" si="291"/>
        <v/>
      </c>
      <c r="L305" s="508"/>
      <c r="M305" s="172" t="str">
        <f t="shared" si="293"/>
        <v/>
      </c>
      <c r="N305" s="532"/>
      <c r="O305" s="532"/>
      <c r="P305" s="417"/>
      <c r="Q305" s="170"/>
      <c r="R305" s="416" t="str">
        <f t="shared" si="294"/>
        <v/>
      </c>
      <c r="S305" s="417" t="str">
        <f t="shared" si="295"/>
        <v/>
      </c>
      <c r="T305" s="530"/>
      <c r="U305" s="417"/>
      <c r="V305" s="170"/>
      <c r="W305" s="416" t="str">
        <f t="shared" si="296"/>
        <v/>
      </c>
      <c r="X305" s="417" t="str">
        <f t="shared" si="297"/>
        <v/>
      </c>
      <c r="Y305" s="530"/>
      <c r="Z305" s="417"/>
      <c r="AA305" s="170"/>
      <c r="AB305" s="416" t="str">
        <f t="shared" si="298"/>
        <v/>
      </c>
      <c r="AC305" s="417" t="str">
        <f t="shared" si="299"/>
        <v/>
      </c>
      <c r="AD305" s="530"/>
      <c r="AE305" s="417"/>
      <c r="AF305" s="170"/>
      <c r="AG305" s="416" t="str">
        <f t="shared" si="300"/>
        <v/>
      </c>
      <c r="AH305" s="417" t="str">
        <f t="shared" si="301"/>
        <v/>
      </c>
      <c r="AI305" s="530"/>
      <c r="AJ305" s="417"/>
      <c r="AK305" s="170"/>
      <c r="AL305" s="416" t="str">
        <f t="shared" si="302"/>
        <v/>
      </c>
      <c r="AM305" s="417" t="str">
        <f t="shared" si="303"/>
        <v/>
      </c>
      <c r="AN305" s="530"/>
      <c r="AO305" s="417"/>
      <c r="AP305" s="170"/>
      <c r="AQ305" s="416" t="str">
        <f t="shared" si="304"/>
        <v/>
      </c>
      <c r="AR305" s="417" t="str">
        <f t="shared" si="305"/>
        <v/>
      </c>
      <c r="AS305" s="530"/>
      <c r="AT305" s="417"/>
      <c r="AU305" s="170"/>
      <c r="AV305" s="416" t="str">
        <f t="shared" si="306"/>
        <v/>
      </c>
      <c r="AW305" s="417" t="str">
        <f t="shared" si="307"/>
        <v/>
      </c>
      <c r="AX305" s="530"/>
    </row>
    <row r="306" spans="2:50" x14ac:dyDescent="0.2">
      <c r="B306" s="506"/>
      <c r="C306" s="437">
        <v>10</v>
      </c>
      <c r="D306" s="417"/>
      <c r="E306" s="417"/>
      <c r="F306" s="417"/>
      <c r="G306" s="416" t="e">
        <f t="shared" si="292"/>
        <v>#DIV/0!</v>
      </c>
      <c r="H306" s="506"/>
      <c r="I306" s="172" t="str">
        <f t="shared" si="289"/>
        <v/>
      </c>
      <c r="J306" s="172" t="str">
        <f t="shared" si="290"/>
        <v/>
      </c>
      <c r="K306" s="420" t="str">
        <f t="shared" si="291"/>
        <v/>
      </c>
      <c r="L306" s="508"/>
      <c r="M306" s="172" t="str">
        <f t="shared" si="293"/>
        <v/>
      </c>
      <c r="N306" s="532"/>
      <c r="O306" s="532"/>
      <c r="P306" s="417"/>
      <c r="Q306" s="170"/>
      <c r="R306" s="416" t="str">
        <f t="shared" si="294"/>
        <v/>
      </c>
      <c r="S306" s="417" t="str">
        <f t="shared" si="295"/>
        <v/>
      </c>
      <c r="T306" s="530"/>
      <c r="U306" s="417"/>
      <c r="V306" s="170"/>
      <c r="W306" s="416" t="str">
        <f t="shared" si="296"/>
        <v/>
      </c>
      <c r="X306" s="417" t="str">
        <f t="shared" si="297"/>
        <v/>
      </c>
      <c r="Y306" s="530"/>
      <c r="Z306" s="417"/>
      <c r="AA306" s="170"/>
      <c r="AB306" s="416" t="str">
        <f t="shared" si="298"/>
        <v/>
      </c>
      <c r="AC306" s="417" t="str">
        <f t="shared" si="299"/>
        <v/>
      </c>
      <c r="AD306" s="530"/>
      <c r="AE306" s="417"/>
      <c r="AF306" s="170"/>
      <c r="AG306" s="416" t="str">
        <f t="shared" si="300"/>
        <v/>
      </c>
      <c r="AH306" s="417" t="str">
        <f t="shared" si="301"/>
        <v/>
      </c>
      <c r="AI306" s="530"/>
      <c r="AJ306" s="417"/>
      <c r="AK306" s="170"/>
      <c r="AL306" s="416" t="str">
        <f t="shared" si="302"/>
        <v/>
      </c>
      <c r="AM306" s="417" t="str">
        <f t="shared" si="303"/>
        <v/>
      </c>
      <c r="AN306" s="530"/>
      <c r="AO306" s="417"/>
      <c r="AP306" s="170"/>
      <c r="AQ306" s="416" t="str">
        <f t="shared" si="304"/>
        <v/>
      </c>
      <c r="AR306" s="417" t="str">
        <f t="shared" si="305"/>
        <v/>
      </c>
      <c r="AS306" s="530"/>
      <c r="AT306" s="417"/>
      <c r="AU306" s="170"/>
      <c r="AV306" s="416" t="str">
        <f t="shared" si="306"/>
        <v/>
      </c>
      <c r="AW306" s="417" t="str">
        <f t="shared" si="307"/>
        <v/>
      </c>
      <c r="AX306" s="530"/>
    </row>
    <row r="307" spans="2:50" x14ac:dyDescent="0.2">
      <c r="B307" s="506"/>
      <c r="C307" s="437">
        <v>11</v>
      </c>
      <c r="D307" s="417"/>
      <c r="E307" s="417"/>
      <c r="F307" s="417"/>
      <c r="G307" s="416" t="e">
        <f t="shared" si="292"/>
        <v>#DIV/0!</v>
      </c>
      <c r="H307" s="506"/>
      <c r="I307" s="172" t="str">
        <f t="shared" si="289"/>
        <v/>
      </c>
      <c r="J307" s="172" t="str">
        <f t="shared" si="290"/>
        <v/>
      </c>
      <c r="K307" s="420" t="str">
        <f t="shared" si="291"/>
        <v/>
      </c>
      <c r="L307" s="508"/>
      <c r="M307" s="172" t="str">
        <f t="shared" si="293"/>
        <v/>
      </c>
      <c r="N307" s="532"/>
      <c r="O307" s="532"/>
      <c r="P307" s="417"/>
      <c r="Q307" s="170"/>
      <c r="R307" s="416" t="str">
        <f t="shared" si="294"/>
        <v/>
      </c>
      <c r="S307" s="417" t="str">
        <f t="shared" si="295"/>
        <v/>
      </c>
      <c r="T307" s="530"/>
      <c r="U307" s="417"/>
      <c r="V307" s="170"/>
      <c r="W307" s="416" t="str">
        <f t="shared" si="296"/>
        <v/>
      </c>
      <c r="X307" s="417" t="str">
        <f t="shared" si="297"/>
        <v/>
      </c>
      <c r="Y307" s="530"/>
      <c r="Z307" s="417"/>
      <c r="AA307" s="170"/>
      <c r="AB307" s="416" t="str">
        <f t="shared" si="298"/>
        <v/>
      </c>
      <c r="AC307" s="417" t="str">
        <f t="shared" si="299"/>
        <v/>
      </c>
      <c r="AD307" s="530"/>
      <c r="AE307" s="417"/>
      <c r="AF307" s="170"/>
      <c r="AG307" s="416" t="str">
        <f t="shared" si="300"/>
        <v/>
      </c>
      <c r="AH307" s="417" t="str">
        <f t="shared" si="301"/>
        <v/>
      </c>
      <c r="AI307" s="530"/>
      <c r="AJ307" s="417"/>
      <c r="AK307" s="170"/>
      <c r="AL307" s="416" t="str">
        <f t="shared" si="302"/>
        <v/>
      </c>
      <c r="AM307" s="417" t="str">
        <f t="shared" si="303"/>
        <v/>
      </c>
      <c r="AN307" s="530"/>
      <c r="AO307" s="417"/>
      <c r="AP307" s="170"/>
      <c r="AQ307" s="416" t="str">
        <f t="shared" si="304"/>
        <v/>
      </c>
      <c r="AR307" s="417" t="str">
        <f t="shared" si="305"/>
        <v/>
      </c>
      <c r="AS307" s="530"/>
      <c r="AT307" s="417"/>
      <c r="AU307" s="170"/>
      <c r="AV307" s="416" t="str">
        <f t="shared" si="306"/>
        <v/>
      </c>
      <c r="AW307" s="417" t="str">
        <f t="shared" si="307"/>
        <v/>
      </c>
      <c r="AX307" s="530"/>
    </row>
    <row r="308" spans="2:50" x14ac:dyDescent="0.2">
      <c r="B308" s="506"/>
      <c r="C308" s="437">
        <v>12</v>
      </c>
      <c r="D308" s="417"/>
      <c r="E308" s="417"/>
      <c r="F308" s="417"/>
      <c r="G308" s="416" t="e">
        <f t="shared" si="292"/>
        <v>#DIV/0!</v>
      </c>
      <c r="H308" s="506"/>
      <c r="I308" s="172" t="str">
        <f t="shared" si="289"/>
        <v/>
      </c>
      <c r="J308" s="172" t="str">
        <f t="shared" si="290"/>
        <v/>
      </c>
      <c r="K308" s="420" t="str">
        <f t="shared" si="291"/>
        <v/>
      </c>
      <c r="L308" s="508"/>
      <c r="M308" s="172" t="str">
        <f t="shared" si="293"/>
        <v/>
      </c>
      <c r="N308" s="532"/>
      <c r="O308" s="532"/>
      <c r="P308" s="417"/>
      <c r="Q308" s="170"/>
      <c r="R308" s="416" t="str">
        <f t="shared" si="294"/>
        <v/>
      </c>
      <c r="S308" s="417" t="str">
        <f t="shared" si="295"/>
        <v/>
      </c>
      <c r="T308" s="530"/>
      <c r="U308" s="417"/>
      <c r="V308" s="170"/>
      <c r="W308" s="416" t="str">
        <f t="shared" si="296"/>
        <v/>
      </c>
      <c r="X308" s="417" t="str">
        <f t="shared" si="297"/>
        <v/>
      </c>
      <c r="Y308" s="530"/>
      <c r="Z308" s="417"/>
      <c r="AA308" s="170"/>
      <c r="AB308" s="416" t="str">
        <f t="shared" si="298"/>
        <v/>
      </c>
      <c r="AC308" s="417" t="str">
        <f t="shared" si="299"/>
        <v/>
      </c>
      <c r="AD308" s="530"/>
      <c r="AE308" s="417"/>
      <c r="AF308" s="170"/>
      <c r="AG308" s="416" t="str">
        <f t="shared" si="300"/>
        <v/>
      </c>
      <c r="AH308" s="417" t="str">
        <f t="shared" si="301"/>
        <v/>
      </c>
      <c r="AI308" s="530"/>
      <c r="AJ308" s="417"/>
      <c r="AK308" s="170"/>
      <c r="AL308" s="416" t="str">
        <f t="shared" si="302"/>
        <v/>
      </c>
      <c r="AM308" s="417" t="str">
        <f t="shared" si="303"/>
        <v/>
      </c>
      <c r="AN308" s="530"/>
      <c r="AO308" s="417"/>
      <c r="AP308" s="170"/>
      <c r="AQ308" s="416" t="str">
        <f t="shared" si="304"/>
        <v/>
      </c>
      <c r="AR308" s="417" t="str">
        <f t="shared" si="305"/>
        <v/>
      </c>
      <c r="AS308" s="530"/>
      <c r="AT308" s="417"/>
      <c r="AU308" s="170"/>
      <c r="AV308" s="416" t="str">
        <f t="shared" si="306"/>
        <v/>
      </c>
      <c r="AW308" s="417" t="str">
        <f t="shared" si="307"/>
        <v/>
      </c>
      <c r="AX308" s="530"/>
    </row>
    <row r="309" spans="2:50" x14ac:dyDescent="0.2">
      <c r="B309" s="506"/>
      <c r="C309" s="437">
        <v>13</v>
      </c>
      <c r="D309" s="417"/>
      <c r="E309" s="417"/>
      <c r="F309" s="417"/>
      <c r="G309" s="416" t="e">
        <f t="shared" si="292"/>
        <v>#DIV/0!</v>
      </c>
      <c r="H309" s="506"/>
      <c r="I309" s="172" t="str">
        <f t="shared" si="289"/>
        <v/>
      </c>
      <c r="J309" s="172" t="str">
        <f t="shared" si="290"/>
        <v/>
      </c>
      <c r="K309" s="420" t="str">
        <f t="shared" si="291"/>
        <v/>
      </c>
      <c r="L309" s="508"/>
      <c r="M309" s="172" t="str">
        <f t="shared" si="293"/>
        <v/>
      </c>
      <c r="N309" s="532"/>
      <c r="O309" s="532"/>
      <c r="P309" s="417"/>
      <c r="Q309" s="170"/>
      <c r="R309" s="416" t="str">
        <f t="shared" si="294"/>
        <v/>
      </c>
      <c r="S309" s="417" t="str">
        <f t="shared" si="295"/>
        <v/>
      </c>
      <c r="T309" s="530"/>
      <c r="U309" s="417"/>
      <c r="V309" s="170"/>
      <c r="W309" s="416" t="str">
        <f t="shared" si="296"/>
        <v/>
      </c>
      <c r="X309" s="417" t="str">
        <f t="shared" si="297"/>
        <v/>
      </c>
      <c r="Y309" s="530"/>
      <c r="Z309" s="417"/>
      <c r="AA309" s="170"/>
      <c r="AB309" s="416" t="str">
        <f t="shared" si="298"/>
        <v/>
      </c>
      <c r="AC309" s="417" t="str">
        <f t="shared" si="299"/>
        <v/>
      </c>
      <c r="AD309" s="530"/>
      <c r="AE309" s="417"/>
      <c r="AF309" s="170"/>
      <c r="AG309" s="416" t="str">
        <f t="shared" si="300"/>
        <v/>
      </c>
      <c r="AH309" s="417" t="str">
        <f t="shared" si="301"/>
        <v/>
      </c>
      <c r="AI309" s="530"/>
      <c r="AJ309" s="417"/>
      <c r="AK309" s="170"/>
      <c r="AL309" s="416" t="str">
        <f t="shared" si="302"/>
        <v/>
      </c>
      <c r="AM309" s="417" t="str">
        <f t="shared" si="303"/>
        <v/>
      </c>
      <c r="AN309" s="530"/>
      <c r="AO309" s="417"/>
      <c r="AP309" s="170"/>
      <c r="AQ309" s="416" t="str">
        <f t="shared" si="304"/>
        <v/>
      </c>
      <c r="AR309" s="417" t="str">
        <f t="shared" si="305"/>
        <v/>
      </c>
      <c r="AS309" s="530"/>
      <c r="AT309" s="417"/>
      <c r="AU309" s="170"/>
      <c r="AV309" s="416" t="str">
        <f t="shared" si="306"/>
        <v/>
      </c>
      <c r="AW309" s="417" t="str">
        <f t="shared" si="307"/>
        <v/>
      </c>
      <c r="AX309" s="530"/>
    </row>
    <row r="310" spans="2:50" x14ac:dyDescent="0.2">
      <c r="B310" s="506"/>
      <c r="C310" s="437">
        <v>14</v>
      </c>
      <c r="D310" s="417"/>
      <c r="E310" s="417"/>
      <c r="F310" s="417"/>
      <c r="G310" s="416" t="e">
        <f t="shared" si="292"/>
        <v>#DIV/0!</v>
      </c>
      <c r="H310" s="506"/>
      <c r="I310" s="172" t="str">
        <f t="shared" si="289"/>
        <v/>
      </c>
      <c r="J310" s="172" t="str">
        <f t="shared" si="290"/>
        <v/>
      </c>
      <c r="K310" s="420" t="str">
        <f t="shared" si="291"/>
        <v/>
      </c>
      <c r="L310" s="508"/>
      <c r="M310" s="172" t="str">
        <f t="shared" si="293"/>
        <v/>
      </c>
      <c r="N310" s="532"/>
      <c r="O310" s="532"/>
      <c r="P310" s="417"/>
      <c r="Q310" s="170"/>
      <c r="R310" s="416" t="str">
        <f t="shared" si="294"/>
        <v/>
      </c>
      <c r="S310" s="417" t="str">
        <f t="shared" si="295"/>
        <v/>
      </c>
      <c r="T310" s="530"/>
      <c r="U310" s="417"/>
      <c r="V310" s="170"/>
      <c r="W310" s="416" t="str">
        <f t="shared" si="296"/>
        <v/>
      </c>
      <c r="X310" s="417" t="str">
        <f t="shared" si="297"/>
        <v/>
      </c>
      <c r="Y310" s="530"/>
      <c r="Z310" s="417"/>
      <c r="AA310" s="170"/>
      <c r="AB310" s="416" t="str">
        <f t="shared" si="298"/>
        <v/>
      </c>
      <c r="AC310" s="417" t="str">
        <f t="shared" si="299"/>
        <v/>
      </c>
      <c r="AD310" s="530"/>
      <c r="AE310" s="417"/>
      <c r="AF310" s="170"/>
      <c r="AG310" s="416" t="str">
        <f t="shared" si="300"/>
        <v/>
      </c>
      <c r="AH310" s="417" t="str">
        <f t="shared" si="301"/>
        <v/>
      </c>
      <c r="AI310" s="530"/>
      <c r="AJ310" s="417"/>
      <c r="AK310" s="170"/>
      <c r="AL310" s="416" t="str">
        <f t="shared" si="302"/>
        <v/>
      </c>
      <c r="AM310" s="417" t="str">
        <f t="shared" si="303"/>
        <v/>
      </c>
      <c r="AN310" s="530"/>
      <c r="AO310" s="417"/>
      <c r="AP310" s="170"/>
      <c r="AQ310" s="416" t="str">
        <f t="shared" si="304"/>
        <v/>
      </c>
      <c r="AR310" s="417" t="str">
        <f t="shared" si="305"/>
        <v/>
      </c>
      <c r="AS310" s="530"/>
      <c r="AT310" s="417"/>
      <c r="AU310" s="170"/>
      <c r="AV310" s="416" t="str">
        <f t="shared" si="306"/>
        <v/>
      </c>
      <c r="AW310" s="417" t="str">
        <f t="shared" si="307"/>
        <v/>
      </c>
      <c r="AX310" s="530"/>
    </row>
    <row r="311" spans="2:50" x14ac:dyDescent="0.2">
      <c r="B311" s="506"/>
      <c r="C311" s="437">
        <v>15</v>
      </c>
      <c r="D311" s="417"/>
      <c r="E311" s="417"/>
      <c r="F311" s="417"/>
      <c r="G311" s="416" t="e">
        <f t="shared" si="292"/>
        <v>#DIV/0!</v>
      </c>
      <c r="H311" s="506"/>
      <c r="I311" s="172" t="str">
        <f t="shared" si="289"/>
        <v/>
      </c>
      <c r="J311" s="172" t="str">
        <f t="shared" si="290"/>
        <v/>
      </c>
      <c r="K311" s="420" t="str">
        <f t="shared" si="291"/>
        <v/>
      </c>
      <c r="L311" s="508"/>
      <c r="M311" s="172" t="str">
        <f t="shared" si="293"/>
        <v/>
      </c>
      <c r="N311" s="532"/>
      <c r="O311" s="532"/>
      <c r="P311" s="417"/>
      <c r="Q311" s="170"/>
      <c r="R311" s="416" t="str">
        <f t="shared" si="294"/>
        <v/>
      </c>
      <c r="S311" s="417" t="str">
        <f t="shared" si="295"/>
        <v/>
      </c>
      <c r="T311" s="530"/>
      <c r="U311" s="417"/>
      <c r="V311" s="170"/>
      <c r="W311" s="416" t="str">
        <f t="shared" si="296"/>
        <v/>
      </c>
      <c r="X311" s="417" t="str">
        <f t="shared" si="297"/>
        <v/>
      </c>
      <c r="Y311" s="530"/>
      <c r="Z311" s="417"/>
      <c r="AA311" s="170"/>
      <c r="AB311" s="416" t="str">
        <f t="shared" si="298"/>
        <v/>
      </c>
      <c r="AC311" s="417" t="str">
        <f t="shared" si="299"/>
        <v/>
      </c>
      <c r="AD311" s="530"/>
      <c r="AE311" s="417"/>
      <c r="AF311" s="170"/>
      <c r="AG311" s="416" t="str">
        <f t="shared" si="300"/>
        <v/>
      </c>
      <c r="AH311" s="417" t="str">
        <f t="shared" si="301"/>
        <v/>
      </c>
      <c r="AI311" s="530"/>
      <c r="AJ311" s="417"/>
      <c r="AK311" s="170"/>
      <c r="AL311" s="416" t="str">
        <f t="shared" si="302"/>
        <v/>
      </c>
      <c r="AM311" s="417" t="str">
        <f t="shared" si="303"/>
        <v/>
      </c>
      <c r="AN311" s="530"/>
      <c r="AO311" s="417"/>
      <c r="AP311" s="170"/>
      <c r="AQ311" s="416" t="str">
        <f t="shared" si="304"/>
        <v/>
      </c>
      <c r="AR311" s="417" t="str">
        <f t="shared" si="305"/>
        <v/>
      </c>
      <c r="AS311" s="530"/>
      <c r="AT311" s="417"/>
      <c r="AU311" s="170"/>
      <c r="AV311" s="416" t="str">
        <f t="shared" si="306"/>
        <v/>
      </c>
      <c r="AW311" s="417" t="str">
        <f t="shared" si="307"/>
        <v/>
      </c>
      <c r="AX311" s="530"/>
    </row>
    <row r="312" spans="2:50" x14ac:dyDescent="0.2">
      <c r="B312" s="506"/>
      <c r="C312" s="437">
        <v>16</v>
      </c>
      <c r="D312" s="417"/>
      <c r="E312" s="417"/>
      <c r="F312" s="417"/>
      <c r="G312" s="416" t="e">
        <f t="shared" si="292"/>
        <v>#DIV/0!</v>
      </c>
      <c r="H312" s="506"/>
      <c r="I312" s="172" t="str">
        <f t="shared" si="289"/>
        <v/>
      </c>
      <c r="J312" s="172" t="str">
        <f t="shared" si="290"/>
        <v/>
      </c>
      <c r="K312" s="420" t="str">
        <f t="shared" si="291"/>
        <v/>
      </c>
      <c r="L312" s="508"/>
      <c r="M312" s="172" t="str">
        <f t="shared" si="293"/>
        <v/>
      </c>
      <c r="N312" s="532"/>
      <c r="O312" s="532"/>
      <c r="P312" s="417"/>
      <c r="Q312" s="170"/>
      <c r="R312" s="416" t="str">
        <f t="shared" si="294"/>
        <v/>
      </c>
      <c r="S312" s="417" t="str">
        <f t="shared" si="295"/>
        <v/>
      </c>
      <c r="T312" s="530"/>
      <c r="U312" s="417"/>
      <c r="V312" s="170"/>
      <c r="W312" s="416" t="str">
        <f t="shared" si="296"/>
        <v/>
      </c>
      <c r="X312" s="417" t="str">
        <f t="shared" si="297"/>
        <v/>
      </c>
      <c r="Y312" s="530"/>
      <c r="Z312" s="417"/>
      <c r="AA312" s="170"/>
      <c r="AB312" s="416" t="str">
        <f t="shared" si="298"/>
        <v/>
      </c>
      <c r="AC312" s="417" t="str">
        <f t="shared" si="299"/>
        <v/>
      </c>
      <c r="AD312" s="530"/>
      <c r="AE312" s="417"/>
      <c r="AF312" s="170"/>
      <c r="AG312" s="416" t="str">
        <f t="shared" si="300"/>
        <v/>
      </c>
      <c r="AH312" s="417" t="str">
        <f t="shared" si="301"/>
        <v/>
      </c>
      <c r="AI312" s="530"/>
      <c r="AJ312" s="417"/>
      <c r="AK312" s="170"/>
      <c r="AL312" s="416" t="str">
        <f t="shared" si="302"/>
        <v/>
      </c>
      <c r="AM312" s="417" t="str">
        <f t="shared" si="303"/>
        <v/>
      </c>
      <c r="AN312" s="530"/>
      <c r="AO312" s="417"/>
      <c r="AP312" s="170"/>
      <c r="AQ312" s="416" t="str">
        <f t="shared" si="304"/>
        <v/>
      </c>
      <c r="AR312" s="417" t="str">
        <f t="shared" si="305"/>
        <v/>
      </c>
      <c r="AS312" s="530"/>
      <c r="AT312" s="417"/>
      <c r="AU312" s="170"/>
      <c r="AV312" s="416" t="str">
        <f t="shared" si="306"/>
        <v/>
      </c>
      <c r="AW312" s="417" t="str">
        <f t="shared" si="307"/>
        <v/>
      </c>
      <c r="AX312" s="530"/>
    </row>
    <row r="313" spans="2:50" x14ac:dyDescent="0.2">
      <c r="B313" s="506"/>
      <c r="C313" s="437">
        <v>17</v>
      </c>
      <c r="D313" s="417"/>
      <c r="E313" s="417"/>
      <c r="F313" s="417"/>
      <c r="G313" s="416" t="e">
        <f t="shared" si="292"/>
        <v>#DIV/0!</v>
      </c>
      <c r="H313" s="506"/>
      <c r="I313" s="172" t="str">
        <f t="shared" si="289"/>
        <v/>
      </c>
      <c r="J313" s="172" t="str">
        <f t="shared" si="290"/>
        <v/>
      </c>
      <c r="K313" s="420" t="str">
        <f t="shared" si="291"/>
        <v/>
      </c>
      <c r="L313" s="508"/>
      <c r="M313" s="172" t="str">
        <f t="shared" si="293"/>
        <v/>
      </c>
      <c r="N313" s="532"/>
      <c r="O313" s="532"/>
      <c r="P313" s="417"/>
      <c r="Q313" s="170"/>
      <c r="R313" s="416" t="str">
        <f t="shared" si="294"/>
        <v/>
      </c>
      <c r="S313" s="417" t="str">
        <f t="shared" si="295"/>
        <v/>
      </c>
      <c r="T313" s="530"/>
      <c r="U313" s="417"/>
      <c r="V313" s="170"/>
      <c r="W313" s="416" t="str">
        <f t="shared" si="296"/>
        <v/>
      </c>
      <c r="X313" s="417" t="str">
        <f t="shared" si="297"/>
        <v/>
      </c>
      <c r="Y313" s="530"/>
      <c r="Z313" s="417"/>
      <c r="AA313" s="170"/>
      <c r="AB313" s="416" t="str">
        <f t="shared" si="298"/>
        <v/>
      </c>
      <c r="AC313" s="417" t="str">
        <f t="shared" si="299"/>
        <v/>
      </c>
      <c r="AD313" s="530"/>
      <c r="AE313" s="417"/>
      <c r="AF313" s="170"/>
      <c r="AG313" s="416" t="str">
        <f t="shared" si="300"/>
        <v/>
      </c>
      <c r="AH313" s="417" t="str">
        <f t="shared" si="301"/>
        <v/>
      </c>
      <c r="AI313" s="530"/>
      <c r="AJ313" s="417"/>
      <c r="AK313" s="170"/>
      <c r="AL313" s="416" t="str">
        <f t="shared" si="302"/>
        <v/>
      </c>
      <c r="AM313" s="417" t="str">
        <f t="shared" si="303"/>
        <v/>
      </c>
      <c r="AN313" s="530"/>
      <c r="AO313" s="417"/>
      <c r="AP313" s="170"/>
      <c r="AQ313" s="416" t="str">
        <f t="shared" si="304"/>
        <v/>
      </c>
      <c r="AR313" s="417" t="str">
        <f t="shared" si="305"/>
        <v/>
      </c>
      <c r="AS313" s="530"/>
      <c r="AT313" s="417"/>
      <c r="AU313" s="170"/>
      <c r="AV313" s="416" t="str">
        <f t="shared" si="306"/>
        <v/>
      </c>
      <c r="AW313" s="417" t="str">
        <f t="shared" si="307"/>
        <v/>
      </c>
      <c r="AX313" s="530"/>
    </row>
    <row r="314" spans="2:50" x14ac:dyDescent="0.2">
      <c r="B314" s="506"/>
      <c r="C314" s="437">
        <v>18</v>
      </c>
      <c r="D314" s="417"/>
      <c r="E314" s="417"/>
      <c r="F314" s="417"/>
      <c r="G314" s="416" t="e">
        <f t="shared" si="292"/>
        <v>#DIV/0!</v>
      </c>
      <c r="H314" s="506"/>
      <c r="I314" s="172" t="str">
        <f t="shared" si="289"/>
        <v/>
      </c>
      <c r="J314" s="172" t="str">
        <f t="shared" si="290"/>
        <v/>
      </c>
      <c r="K314" s="420" t="str">
        <f t="shared" si="291"/>
        <v/>
      </c>
      <c r="L314" s="509"/>
      <c r="M314" s="172" t="str">
        <f t="shared" si="293"/>
        <v/>
      </c>
      <c r="N314" s="515"/>
      <c r="O314" s="515"/>
      <c r="P314" s="417"/>
      <c r="Q314" s="170"/>
      <c r="R314" s="416" t="str">
        <f t="shared" si="294"/>
        <v/>
      </c>
      <c r="S314" s="417" t="str">
        <f t="shared" si="295"/>
        <v/>
      </c>
      <c r="T314" s="531"/>
      <c r="U314" s="417"/>
      <c r="V314" s="170"/>
      <c r="W314" s="416" t="str">
        <f t="shared" si="296"/>
        <v/>
      </c>
      <c r="X314" s="417" t="str">
        <f t="shared" si="297"/>
        <v/>
      </c>
      <c r="Y314" s="531"/>
      <c r="Z314" s="417"/>
      <c r="AA314" s="170"/>
      <c r="AB314" s="416" t="str">
        <f t="shared" si="298"/>
        <v/>
      </c>
      <c r="AC314" s="417" t="str">
        <f t="shared" si="299"/>
        <v/>
      </c>
      <c r="AD314" s="531"/>
      <c r="AE314" s="417"/>
      <c r="AF314" s="170"/>
      <c r="AG314" s="416" t="str">
        <f t="shared" si="300"/>
        <v/>
      </c>
      <c r="AH314" s="417" t="str">
        <f t="shared" si="301"/>
        <v/>
      </c>
      <c r="AI314" s="531"/>
      <c r="AJ314" s="417"/>
      <c r="AK314" s="170"/>
      <c r="AL314" s="416" t="str">
        <f t="shared" si="302"/>
        <v/>
      </c>
      <c r="AM314" s="417" t="str">
        <f t="shared" si="303"/>
        <v/>
      </c>
      <c r="AN314" s="531"/>
      <c r="AO314" s="417"/>
      <c r="AP314" s="170"/>
      <c r="AQ314" s="416" t="str">
        <f t="shared" si="304"/>
        <v/>
      </c>
      <c r="AR314" s="417" t="str">
        <f t="shared" si="305"/>
        <v/>
      </c>
      <c r="AS314" s="531"/>
      <c r="AT314" s="417"/>
      <c r="AU314" s="170"/>
      <c r="AV314" s="416" t="str">
        <f t="shared" si="306"/>
        <v/>
      </c>
      <c r="AW314" s="417" t="str">
        <f t="shared" si="307"/>
        <v/>
      </c>
      <c r="AX314" s="531"/>
    </row>
  </sheetData>
  <mergeCells count="826">
    <mergeCell ref="I202:K202"/>
    <mergeCell ref="AX202:AX204"/>
    <mergeCell ref="T205:T222"/>
    <mergeCell ref="Y205:Y222"/>
    <mergeCell ref="AD205:AD222"/>
    <mergeCell ref="AI205:AI222"/>
    <mergeCell ref="AN205:AN222"/>
    <mergeCell ref="AS205:AS222"/>
    <mergeCell ref="AX205:AX222"/>
    <mergeCell ref="AE202:AH202"/>
    <mergeCell ref="AI202:AI204"/>
    <mergeCell ref="AJ202:AM202"/>
    <mergeCell ref="AE203:AH203"/>
    <mergeCell ref="AJ203:AM203"/>
    <mergeCell ref="AO203:AR203"/>
    <mergeCell ref="AT201:AX201"/>
    <mergeCell ref="N202:N222"/>
    <mergeCell ref="O202:O222"/>
    <mergeCell ref="B205:B222"/>
    <mergeCell ref="H205:H222"/>
    <mergeCell ref="L205:L222"/>
    <mergeCell ref="AT203:AW203"/>
    <mergeCell ref="AN202:AN204"/>
    <mergeCell ref="AO202:AR202"/>
    <mergeCell ref="AS202:AS204"/>
    <mergeCell ref="AT202:AW202"/>
    <mergeCell ref="P202:S202"/>
    <mergeCell ref="T202:T204"/>
    <mergeCell ref="U202:X202"/>
    <mergeCell ref="Y202:Y204"/>
    <mergeCell ref="Z202:AC202"/>
    <mergeCell ref="AD202:AD204"/>
    <mergeCell ref="P203:S203"/>
    <mergeCell ref="U203:X203"/>
    <mergeCell ref="Z203:AC203"/>
    <mergeCell ref="B202:B204"/>
    <mergeCell ref="C202:D204"/>
    <mergeCell ref="E202:G202"/>
    <mergeCell ref="H202:H204"/>
    <mergeCell ref="AX179:AX181"/>
    <mergeCell ref="L202:L204"/>
    <mergeCell ref="M202:M204"/>
    <mergeCell ref="E203:G203"/>
    <mergeCell ref="I203:K203"/>
    <mergeCell ref="AN182:AN199"/>
    <mergeCell ref="AS182:AS199"/>
    <mergeCell ref="AX182:AX199"/>
    <mergeCell ref="B200:H201"/>
    <mergeCell ref="N200:N201"/>
    <mergeCell ref="O200:O201"/>
    <mergeCell ref="P200:T200"/>
    <mergeCell ref="U200:Y200"/>
    <mergeCell ref="Z200:AD200"/>
    <mergeCell ref="AE200:AI200"/>
    <mergeCell ref="AJ200:AN200"/>
    <mergeCell ref="AO200:AS200"/>
    <mergeCell ref="AT200:AX200"/>
    <mergeCell ref="P201:T201"/>
    <mergeCell ref="U201:Y201"/>
    <mergeCell ref="Z201:AD201"/>
    <mergeCell ref="AE201:AI201"/>
    <mergeCell ref="AJ201:AN201"/>
    <mergeCell ref="AO201:AS201"/>
    <mergeCell ref="AO180:AR180"/>
    <mergeCell ref="AT180:AW180"/>
    <mergeCell ref="T182:T199"/>
    <mergeCell ref="Y182:Y199"/>
    <mergeCell ref="AD182:AD199"/>
    <mergeCell ref="AI182:AI199"/>
    <mergeCell ref="AN179:AN181"/>
    <mergeCell ref="AO179:AR179"/>
    <mergeCell ref="AS179:AS181"/>
    <mergeCell ref="AT179:AW179"/>
    <mergeCell ref="P179:S179"/>
    <mergeCell ref="T179:T181"/>
    <mergeCell ref="U179:X179"/>
    <mergeCell ref="Y179:Y181"/>
    <mergeCell ref="Z179:AC179"/>
    <mergeCell ref="AD179:AD181"/>
    <mergeCell ref="AE179:AH179"/>
    <mergeCell ref="AI179:AI181"/>
    <mergeCell ref="AJ179:AM179"/>
    <mergeCell ref="P180:S180"/>
    <mergeCell ref="U180:X180"/>
    <mergeCell ref="Z180:AC180"/>
    <mergeCell ref="AE180:AH180"/>
    <mergeCell ref="AJ180:AM180"/>
    <mergeCell ref="B179:B181"/>
    <mergeCell ref="C179:D181"/>
    <mergeCell ref="E179:G179"/>
    <mergeCell ref="H179:H181"/>
    <mergeCell ref="I179:K179"/>
    <mergeCell ref="L179:L181"/>
    <mergeCell ref="M179:M181"/>
    <mergeCell ref="N179:N199"/>
    <mergeCell ref="O179:O199"/>
    <mergeCell ref="B182:B199"/>
    <mergeCell ref="H182:H199"/>
    <mergeCell ref="L182:L199"/>
    <mergeCell ref="E180:G180"/>
    <mergeCell ref="I180:K180"/>
    <mergeCell ref="T160:T176"/>
    <mergeCell ref="Y160:Y176"/>
    <mergeCell ref="AD160:AD176"/>
    <mergeCell ref="AI160:AI176"/>
    <mergeCell ref="AN160:AN176"/>
    <mergeCell ref="AS160:AS176"/>
    <mergeCell ref="AX160:AX176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N157:AN159"/>
    <mergeCell ref="AO157:AR157"/>
    <mergeCell ref="AS157:AS159"/>
    <mergeCell ref="AT157:AW157"/>
    <mergeCell ref="AX157:AX159"/>
    <mergeCell ref="E158:G158"/>
    <mergeCell ref="I158:K158"/>
    <mergeCell ref="P158:S158"/>
    <mergeCell ref="U158:X158"/>
    <mergeCell ref="Z158:AC158"/>
    <mergeCell ref="AE158:AH158"/>
    <mergeCell ref="AJ158:AM158"/>
    <mergeCell ref="AO158:AR158"/>
    <mergeCell ref="AT158:AW158"/>
    <mergeCell ref="P157:S157"/>
    <mergeCell ref="T157:T159"/>
    <mergeCell ref="U157:X157"/>
    <mergeCell ref="Y157:Y159"/>
    <mergeCell ref="Z157:AC157"/>
    <mergeCell ref="AD157:AD159"/>
    <mergeCell ref="AE157:AH157"/>
    <mergeCell ref="AI157:AI159"/>
    <mergeCell ref="AJ157:AM157"/>
    <mergeCell ref="B157:B159"/>
    <mergeCell ref="C157:D159"/>
    <mergeCell ref="E157:G157"/>
    <mergeCell ref="H157:H159"/>
    <mergeCell ref="I157:K157"/>
    <mergeCell ref="L157:L159"/>
    <mergeCell ref="M157:M159"/>
    <mergeCell ref="N157:N176"/>
    <mergeCell ref="O157:O176"/>
    <mergeCell ref="B160:B176"/>
    <mergeCell ref="H160:H176"/>
    <mergeCell ref="L160:L176"/>
    <mergeCell ref="AX138:AX154"/>
    <mergeCell ref="B155:H156"/>
    <mergeCell ref="N155:N156"/>
    <mergeCell ref="O155:O156"/>
    <mergeCell ref="P155:T155"/>
    <mergeCell ref="U155:Y155"/>
    <mergeCell ref="Z155:AD155"/>
    <mergeCell ref="AE155:AI155"/>
    <mergeCell ref="AJ155:AN155"/>
    <mergeCell ref="AO155:AS155"/>
    <mergeCell ref="AT155:AX155"/>
    <mergeCell ref="P156:T156"/>
    <mergeCell ref="U156:Y156"/>
    <mergeCell ref="Z156:AD156"/>
    <mergeCell ref="AE156:AI156"/>
    <mergeCell ref="AJ156:AN156"/>
    <mergeCell ref="AO156:AS156"/>
    <mergeCell ref="AT156:AX156"/>
    <mergeCell ref="B138:B154"/>
    <mergeCell ref="H138:H154"/>
    <mergeCell ref="L138:L154"/>
    <mergeCell ref="T138:T154"/>
    <mergeCell ref="Y138:Y154"/>
    <mergeCell ref="AD138:AD154"/>
    <mergeCell ref="AI138:AI154"/>
    <mergeCell ref="AN138:AN154"/>
    <mergeCell ref="AS138:AS154"/>
    <mergeCell ref="AI135:AI137"/>
    <mergeCell ref="AJ135:AM135"/>
    <mergeCell ref="AN135:AN137"/>
    <mergeCell ref="AO135:AR135"/>
    <mergeCell ref="AS135:AS137"/>
    <mergeCell ref="AT135:AW135"/>
    <mergeCell ref="AX135:AX137"/>
    <mergeCell ref="E136:G136"/>
    <mergeCell ref="I136:K136"/>
    <mergeCell ref="P136:S136"/>
    <mergeCell ref="U136:X136"/>
    <mergeCell ref="Z136:AC136"/>
    <mergeCell ref="AE136:AH136"/>
    <mergeCell ref="AJ136:AM136"/>
    <mergeCell ref="AO136:AR136"/>
    <mergeCell ref="AT136:AW136"/>
    <mergeCell ref="AT133:AX133"/>
    <mergeCell ref="P134:T134"/>
    <mergeCell ref="U134:Y134"/>
    <mergeCell ref="Z134:AD134"/>
    <mergeCell ref="AE134:AI134"/>
    <mergeCell ref="AJ134:AN134"/>
    <mergeCell ref="AO134:AS134"/>
    <mergeCell ref="AT134:AX134"/>
    <mergeCell ref="B135:B137"/>
    <mergeCell ref="C135:D137"/>
    <mergeCell ref="E135:G135"/>
    <mergeCell ref="H135:H137"/>
    <mergeCell ref="I135:K135"/>
    <mergeCell ref="L135:L137"/>
    <mergeCell ref="M135:M137"/>
    <mergeCell ref="N135:N154"/>
    <mergeCell ref="O135:O154"/>
    <mergeCell ref="P135:S135"/>
    <mergeCell ref="T135:T137"/>
    <mergeCell ref="U135:X135"/>
    <mergeCell ref="Y135:Y137"/>
    <mergeCell ref="Z135:AC135"/>
    <mergeCell ref="AD135:AD137"/>
    <mergeCell ref="AE135:AH135"/>
    <mergeCell ref="B133:H134"/>
    <mergeCell ref="N133:N134"/>
    <mergeCell ref="O133:O134"/>
    <mergeCell ref="P133:T133"/>
    <mergeCell ref="U133:Y133"/>
    <mergeCell ref="Z133:AD133"/>
    <mergeCell ref="AE133:AI133"/>
    <mergeCell ref="AJ133:AN133"/>
    <mergeCell ref="AO133:AS133"/>
    <mergeCell ref="AX91:AX93"/>
    <mergeCell ref="AJ92:AM92"/>
    <mergeCell ref="AN91:AN93"/>
    <mergeCell ref="AJ91:AM91"/>
    <mergeCell ref="U92:X92"/>
    <mergeCell ref="M91:M93"/>
    <mergeCell ref="N91:N110"/>
    <mergeCell ref="O91:O110"/>
    <mergeCell ref="AO92:AR92"/>
    <mergeCell ref="AT92:AW92"/>
    <mergeCell ref="AO91:AR91"/>
    <mergeCell ref="AS91:AS93"/>
    <mergeCell ref="AT91:AW91"/>
    <mergeCell ref="AX94:AX110"/>
    <mergeCell ref="B94:B110"/>
    <mergeCell ref="H94:H110"/>
    <mergeCell ref="L94:L110"/>
    <mergeCell ref="T94:T110"/>
    <mergeCell ref="Y94:Y110"/>
    <mergeCell ref="AD94:AD110"/>
    <mergeCell ref="AI94:AI110"/>
    <mergeCell ref="AN94:AN110"/>
    <mergeCell ref="AS94:AS110"/>
    <mergeCell ref="AX50:AX66"/>
    <mergeCell ref="N69:N88"/>
    <mergeCell ref="O69:O88"/>
    <mergeCell ref="B72:B88"/>
    <mergeCell ref="H72:H88"/>
    <mergeCell ref="L72:L88"/>
    <mergeCell ref="T72:T88"/>
    <mergeCell ref="Y72:Y88"/>
    <mergeCell ref="AD72:AD88"/>
    <mergeCell ref="AI72:AI88"/>
    <mergeCell ref="AN72:AN88"/>
    <mergeCell ref="AS72:AS88"/>
    <mergeCell ref="AX72:AX88"/>
    <mergeCell ref="B69:B71"/>
    <mergeCell ref="C69:D71"/>
    <mergeCell ref="H69:H71"/>
    <mergeCell ref="I69:K69"/>
    <mergeCell ref="L69:L71"/>
    <mergeCell ref="B67:H68"/>
    <mergeCell ref="N67:N68"/>
    <mergeCell ref="O67:O68"/>
    <mergeCell ref="P67:T67"/>
    <mergeCell ref="U67:Y67"/>
    <mergeCell ref="Z67:AD67"/>
    <mergeCell ref="AX7:AX22"/>
    <mergeCell ref="N25:N44"/>
    <mergeCell ref="O25:O44"/>
    <mergeCell ref="T28:T44"/>
    <mergeCell ref="Y28:Y44"/>
    <mergeCell ref="AD28:AD44"/>
    <mergeCell ref="AI28:AI44"/>
    <mergeCell ref="AN28:AN44"/>
    <mergeCell ref="AS28:AS44"/>
    <mergeCell ref="AX28:AX44"/>
    <mergeCell ref="AO26:AR26"/>
    <mergeCell ref="AT26:AW26"/>
    <mergeCell ref="AN25:AN27"/>
    <mergeCell ref="AO25:AR25"/>
    <mergeCell ref="AS25:AS27"/>
    <mergeCell ref="AT25:AW25"/>
    <mergeCell ref="AT23:AX23"/>
    <mergeCell ref="P24:T24"/>
    <mergeCell ref="U24:Y24"/>
    <mergeCell ref="Z24:AD24"/>
    <mergeCell ref="AT24:AX24"/>
    <mergeCell ref="AE89:AI89"/>
    <mergeCell ref="AJ89:AN89"/>
    <mergeCell ref="AO89:AS89"/>
    <mergeCell ref="AE90:AI90"/>
    <mergeCell ref="AJ90:AN90"/>
    <mergeCell ref="AO90:AS90"/>
    <mergeCell ref="C91:D93"/>
    <mergeCell ref="E91:G91"/>
    <mergeCell ref="H91:H93"/>
    <mergeCell ref="I91:K91"/>
    <mergeCell ref="L91:L93"/>
    <mergeCell ref="AD91:AD93"/>
    <mergeCell ref="AE91:AH91"/>
    <mergeCell ref="AI91:AI93"/>
    <mergeCell ref="AE92:AH92"/>
    <mergeCell ref="Z92:AC92"/>
    <mergeCell ref="Y91:Y93"/>
    <mergeCell ref="Z91:AC91"/>
    <mergeCell ref="P91:S91"/>
    <mergeCell ref="T91:T93"/>
    <mergeCell ref="U91:X91"/>
    <mergeCell ref="E92:G92"/>
    <mergeCell ref="I92:K92"/>
    <mergeCell ref="P92:S92"/>
    <mergeCell ref="AT69:AW69"/>
    <mergeCell ref="B91:B93"/>
    <mergeCell ref="AX69:AX71"/>
    <mergeCell ref="E70:G70"/>
    <mergeCell ref="I70:K70"/>
    <mergeCell ref="P70:S70"/>
    <mergeCell ref="U70:X70"/>
    <mergeCell ref="Z70:AC70"/>
    <mergeCell ref="Y69:Y71"/>
    <mergeCell ref="Z69:AC69"/>
    <mergeCell ref="AD69:AD71"/>
    <mergeCell ref="AE69:AH69"/>
    <mergeCell ref="AI69:AI71"/>
    <mergeCell ref="AJ69:AM69"/>
    <mergeCell ref="AE70:AH70"/>
    <mergeCell ref="AJ70:AM70"/>
    <mergeCell ref="M69:M71"/>
    <mergeCell ref="P69:S69"/>
    <mergeCell ref="B89:H90"/>
    <mergeCell ref="N89:N90"/>
    <mergeCell ref="O89:O90"/>
    <mergeCell ref="P89:T89"/>
    <mergeCell ref="U89:Y89"/>
    <mergeCell ref="Z89:AD89"/>
    <mergeCell ref="T69:T71"/>
    <mergeCell ref="U69:X69"/>
    <mergeCell ref="E69:G69"/>
    <mergeCell ref="AT89:AX89"/>
    <mergeCell ref="P90:T90"/>
    <mergeCell ref="U90:Y90"/>
    <mergeCell ref="Z90:AD90"/>
    <mergeCell ref="AE67:AI67"/>
    <mergeCell ref="AJ67:AN67"/>
    <mergeCell ref="AO67:AS67"/>
    <mergeCell ref="AT67:AX67"/>
    <mergeCell ref="P68:T68"/>
    <mergeCell ref="U68:Y68"/>
    <mergeCell ref="Z68:AD68"/>
    <mergeCell ref="AE68:AI68"/>
    <mergeCell ref="AJ68:AN68"/>
    <mergeCell ref="AO68:AS68"/>
    <mergeCell ref="AT68:AX68"/>
    <mergeCell ref="AT90:AX90"/>
    <mergeCell ref="AO70:AR70"/>
    <mergeCell ref="AT70:AW70"/>
    <mergeCell ref="AN69:AN71"/>
    <mergeCell ref="AO69:AR69"/>
    <mergeCell ref="AS69:AS71"/>
    <mergeCell ref="B50:B66"/>
    <mergeCell ref="H50:H66"/>
    <mergeCell ref="L50:L66"/>
    <mergeCell ref="N47:N66"/>
    <mergeCell ref="O47:O66"/>
    <mergeCell ref="T50:T66"/>
    <mergeCell ref="AO48:AR48"/>
    <mergeCell ref="AT48:AW48"/>
    <mergeCell ref="AN47:AN49"/>
    <mergeCell ref="AO47:AR47"/>
    <mergeCell ref="AS47:AS49"/>
    <mergeCell ref="AT47:AW47"/>
    <mergeCell ref="B47:B49"/>
    <mergeCell ref="C47:D49"/>
    <mergeCell ref="Y50:Y66"/>
    <mergeCell ref="AD50:AD66"/>
    <mergeCell ref="AI50:AI66"/>
    <mergeCell ref="AN50:AN66"/>
    <mergeCell ref="AS50:AS66"/>
    <mergeCell ref="AX47:AX49"/>
    <mergeCell ref="E48:G48"/>
    <mergeCell ref="I48:K48"/>
    <mergeCell ref="P48:S48"/>
    <mergeCell ref="U48:X48"/>
    <mergeCell ref="Z48:AC48"/>
    <mergeCell ref="Y47:Y49"/>
    <mergeCell ref="Z47:AC47"/>
    <mergeCell ref="AD47:AD49"/>
    <mergeCell ref="AE47:AH47"/>
    <mergeCell ref="AI47:AI49"/>
    <mergeCell ref="AJ47:AM47"/>
    <mergeCell ref="AE48:AH48"/>
    <mergeCell ref="AJ48:AM48"/>
    <mergeCell ref="M47:M49"/>
    <mergeCell ref="P47:S47"/>
    <mergeCell ref="T47:T49"/>
    <mergeCell ref="U47:X47"/>
    <mergeCell ref="E47:G47"/>
    <mergeCell ref="H47:H49"/>
    <mergeCell ref="I47:K47"/>
    <mergeCell ref="L47:L49"/>
    <mergeCell ref="AT45:AX45"/>
    <mergeCell ref="P46:T46"/>
    <mergeCell ref="U46:Y46"/>
    <mergeCell ref="Z46:AD46"/>
    <mergeCell ref="AE46:AI46"/>
    <mergeCell ref="AJ46:AN46"/>
    <mergeCell ref="AO46:AS46"/>
    <mergeCell ref="AT46:AX46"/>
    <mergeCell ref="B28:B44"/>
    <mergeCell ref="H28:H44"/>
    <mergeCell ref="L28:L44"/>
    <mergeCell ref="B45:H46"/>
    <mergeCell ref="N45:N46"/>
    <mergeCell ref="O45:O46"/>
    <mergeCell ref="P45:T45"/>
    <mergeCell ref="U45:Y45"/>
    <mergeCell ref="Z45:AD45"/>
    <mergeCell ref="AE45:AI45"/>
    <mergeCell ref="AJ45:AN45"/>
    <mergeCell ref="AO45:AS45"/>
    <mergeCell ref="B25:B27"/>
    <mergeCell ref="C25:D27"/>
    <mergeCell ref="AX25:AX27"/>
    <mergeCell ref="E26:G26"/>
    <mergeCell ref="I26:K26"/>
    <mergeCell ref="P26:S26"/>
    <mergeCell ref="U26:X26"/>
    <mergeCell ref="Z26:AC26"/>
    <mergeCell ref="Y25:Y27"/>
    <mergeCell ref="Z25:AC25"/>
    <mergeCell ref="AD25:AD27"/>
    <mergeCell ref="AE25:AH25"/>
    <mergeCell ref="AI25:AI27"/>
    <mergeCell ref="AJ25:AM25"/>
    <mergeCell ref="AE26:AH26"/>
    <mergeCell ref="AJ26:AM26"/>
    <mergeCell ref="M25:M27"/>
    <mergeCell ref="P25:S25"/>
    <mergeCell ref="T25:T27"/>
    <mergeCell ref="U25:X25"/>
    <mergeCell ref="E25:G25"/>
    <mergeCell ref="H25:H27"/>
    <mergeCell ref="I25:K25"/>
    <mergeCell ref="L25:L27"/>
    <mergeCell ref="B23:H24"/>
    <mergeCell ref="N23:N24"/>
    <mergeCell ref="O23:O24"/>
    <mergeCell ref="P23:T23"/>
    <mergeCell ref="U23:Y23"/>
    <mergeCell ref="Z23:AD23"/>
    <mergeCell ref="AE23:AI23"/>
    <mergeCell ref="AJ23:AN23"/>
    <mergeCell ref="AO23:AS23"/>
    <mergeCell ref="AE24:AI24"/>
    <mergeCell ref="AJ24:AN24"/>
    <mergeCell ref="AO24:AS24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T4:T6"/>
    <mergeCell ref="U4:X4"/>
    <mergeCell ref="Y4:Y6"/>
    <mergeCell ref="Z4:AC4"/>
    <mergeCell ref="O4:O22"/>
    <mergeCell ref="T7:T22"/>
    <mergeCell ref="Y7:Y22"/>
    <mergeCell ref="AD7:AD22"/>
    <mergeCell ref="AI7:AI22"/>
    <mergeCell ref="AN7:AN22"/>
    <mergeCell ref="AS7:AS22"/>
    <mergeCell ref="B7:B22"/>
    <mergeCell ref="H7:H22"/>
    <mergeCell ref="L7:L22"/>
    <mergeCell ref="N4:N22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AE2:AI2"/>
    <mergeCell ref="AJ2:AN2"/>
    <mergeCell ref="AO2:AS2"/>
    <mergeCell ref="AT2:AX2"/>
    <mergeCell ref="AT3:AX3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B111:H112"/>
    <mergeCell ref="N111:N112"/>
    <mergeCell ref="O111:O112"/>
    <mergeCell ref="P111:T111"/>
    <mergeCell ref="U111:Y111"/>
    <mergeCell ref="Z111:AD111"/>
    <mergeCell ref="AE111:AI111"/>
    <mergeCell ref="AJ111:AN111"/>
    <mergeCell ref="AO111:AS111"/>
    <mergeCell ref="AT111:AX111"/>
    <mergeCell ref="P112:T112"/>
    <mergeCell ref="U112:Y112"/>
    <mergeCell ref="Z112:AD112"/>
    <mergeCell ref="AE112:AI112"/>
    <mergeCell ref="AJ112:AN112"/>
    <mergeCell ref="AO112:AS112"/>
    <mergeCell ref="AT112:AX112"/>
    <mergeCell ref="B113:B115"/>
    <mergeCell ref="C113:D115"/>
    <mergeCell ref="E113:G113"/>
    <mergeCell ref="H113:H115"/>
    <mergeCell ref="I113:K113"/>
    <mergeCell ref="L113:L115"/>
    <mergeCell ref="M113:M115"/>
    <mergeCell ref="N113:N132"/>
    <mergeCell ref="O113:O132"/>
    <mergeCell ref="P113:S113"/>
    <mergeCell ref="T113:T115"/>
    <mergeCell ref="U113:X113"/>
    <mergeCell ref="Y113:Y115"/>
    <mergeCell ref="Z113:AC113"/>
    <mergeCell ref="AD113:AD115"/>
    <mergeCell ref="AE113:AH113"/>
    <mergeCell ref="AI113:AI115"/>
    <mergeCell ref="AJ113:AM113"/>
    <mergeCell ref="AN113:AN115"/>
    <mergeCell ref="AO113:AR113"/>
    <mergeCell ref="AS113:AS115"/>
    <mergeCell ref="AT113:AW113"/>
    <mergeCell ref="AX113:AX115"/>
    <mergeCell ref="E114:G114"/>
    <mergeCell ref="I114:K114"/>
    <mergeCell ref="P114:S114"/>
    <mergeCell ref="U114:X114"/>
    <mergeCell ref="Z114:AC114"/>
    <mergeCell ref="AE114:AH114"/>
    <mergeCell ref="AJ114:AM114"/>
    <mergeCell ref="AO114:AR114"/>
    <mergeCell ref="AT114:AW114"/>
    <mergeCell ref="AX116:AX132"/>
    <mergeCell ref="B116:B132"/>
    <mergeCell ref="H116:H132"/>
    <mergeCell ref="L116:L132"/>
    <mergeCell ref="T116:T132"/>
    <mergeCell ref="Y116:Y132"/>
    <mergeCell ref="AD116:AD132"/>
    <mergeCell ref="AI116:AI132"/>
    <mergeCell ref="AN116:AN132"/>
    <mergeCell ref="AS116:AS132"/>
    <mergeCell ref="B223:H224"/>
    <mergeCell ref="N223:N224"/>
    <mergeCell ref="O223:O224"/>
    <mergeCell ref="P223:T223"/>
    <mergeCell ref="U223:Y223"/>
    <mergeCell ref="Z223:AD223"/>
    <mergeCell ref="AE223:AI223"/>
    <mergeCell ref="AJ223:AN223"/>
    <mergeCell ref="AO223:AS223"/>
    <mergeCell ref="AT223:AX223"/>
    <mergeCell ref="P224:T224"/>
    <mergeCell ref="U224:Y224"/>
    <mergeCell ref="Z224:AD224"/>
    <mergeCell ref="AE224:AI224"/>
    <mergeCell ref="AJ224:AN224"/>
    <mergeCell ref="AO224:AS224"/>
    <mergeCell ref="AT224:AX224"/>
    <mergeCell ref="B225:B227"/>
    <mergeCell ref="C225:D227"/>
    <mergeCell ref="E225:G225"/>
    <mergeCell ref="H225:H227"/>
    <mergeCell ref="I225:K225"/>
    <mergeCell ref="L225:L227"/>
    <mergeCell ref="M225:M227"/>
    <mergeCell ref="N225:N245"/>
    <mergeCell ref="O225:O245"/>
    <mergeCell ref="P225:S225"/>
    <mergeCell ref="T225:T227"/>
    <mergeCell ref="U225:X225"/>
    <mergeCell ref="Y225:Y227"/>
    <mergeCell ref="Z225:AC225"/>
    <mergeCell ref="AD225:AD227"/>
    <mergeCell ref="AE225:AH225"/>
    <mergeCell ref="AX225:AX227"/>
    <mergeCell ref="E226:G226"/>
    <mergeCell ref="I226:K226"/>
    <mergeCell ref="P226:S226"/>
    <mergeCell ref="U226:X226"/>
    <mergeCell ref="Z226:AC226"/>
    <mergeCell ref="AE226:AH226"/>
    <mergeCell ref="AJ226:AM226"/>
    <mergeCell ref="AO226:AR226"/>
    <mergeCell ref="AT226:AW226"/>
    <mergeCell ref="AI228:AI245"/>
    <mergeCell ref="AN228:AN245"/>
    <mergeCell ref="AS228:AS245"/>
    <mergeCell ref="AI225:AI227"/>
    <mergeCell ref="AJ225:AM225"/>
    <mergeCell ref="AN225:AN227"/>
    <mergeCell ref="AO225:AR225"/>
    <mergeCell ref="AS225:AS227"/>
    <mergeCell ref="AT225:AW225"/>
    <mergeCell ref="AX228:AX245"/>
    <mergeCell ref="B246:H247"/>
    <mergeCell ref="N246:N247"/>
    <mergeCell ref="O246:O247"/>
    <mergeCell ref="P246:T246"/>
    <mergeCell ref="U246:Y246"/>
    <mergeCell ref="Z246:AD246"/>
    <mergeCell ref="AE246:AI246"/>
    <mergeCell ref="AJ246:AN246"/>
    <mergeCell ref="AO246:AS246"/>
    <mergeCell ref="AT246:AX246"/>
    <mergeCell ref="P247:T247"/>
    <mergeCell ref="U247:Y247"/>
    <mergeCell ref="Z247:AD247"/>
    <mergeCell ref="AE247:AI247"/>
    <mergeCell ref="AJ247:AN247"/>
    <mergeCell ref="AO247:AS247"/>
    <mergeCell ref="AT247:AX247"/>
    <mergeCell ref="B228:B245"/>
    <mergeCell ref="H228:H245"/>
    <mergeCell ref="L228:L245"/>
    <mergeCell ref="T228:T245"/>
    <mergeCell ref="Y228:Y245"/>
    <mergeCell ref="AD228:AD245"/>
    <mergeCell ref="B248:B250"/>
    <mergeCell ref="C248:D250"/>
    <mergeCell ref="E248:G248"/>
    <mergeCell ref="H248:H250"/>
    <mergeCell ref="I248:K248"/>
    <mergeCell ref="L248:L250"/>
    <mergeCell ref="M248:M250"/>
    <mergeCell ref="N248:N268"/>
    <mergeCell ref="O248:O268"/>
    <mergeCell ref="B251:B268"/>
    <mergeCell ref="H251:H268"/>
    <mergeCell ref="L251:L268"/>
    <mergeCell ref="AN248:AN250"/>
    <mergeCell ref="AO248:AR248"/>
    <mergeCell ref="AS248:AS250"/>
    <mergeCell ref="AT248:AW248"/>
    <mergeCell ref="AX248:AX250"/>
    <mergeCell ref="E249:G249"/>
    <mergeCell ref="I249:K249"/>
    <mergeCell ref="P249:S249"/>
    <mergeCell ref="U249:X249"/>
    <mergeCell ref="Z249:AC249"/>
    <mergeCell ref="AE249:AH249"/>
    <mergeCell ref="AJ249:AM249"/>
    <mergeCell ref="AO249:AR249"/>
    <mergeCell ref="AT249:AW249"/>
    <mergeCell ref="P248:S248"/>
    <mergeCell ref="T248:T250"/>
    <mergeCell ref="U248:X248"/>
    <mergeCell ref="Y248:Y250"/>
    <mergeCell ref="Z248:AC248"/>
    <mergeCell ref="AD248:AD250"/>
    <mergeCell ref="AE248:AH248"/>
    <mergeCell ref="AI248:AI250"/>
    <mergeCell ref="AJ248:AM248"/>
    <mergeCell ref="T251:T268"/>
    <mergeCell ref="Y251:Y268"/>
    <mergeCell ref="AD251:AD268"/>
    <mergeCell ref="AI251:AI268"/>
    <mergeCell ref="AN251:AN268"/>
    <mergeCell ref="AS251:AS268"/>
    <mergeCell ref="AX251:AX268"/>
    <mergeCell ref="B269:H270"/>
    <mergeCell ref="N269:N270"/>
    <mergeCell ref="O269:O270"/>
    <mergeCell ref="P269:T269"/>
    <mergeCell ref="U269:Y269"/>
    <mergeCell ref="Z269:AD269"/>
    <mergeCell ref="AE269:AI269"/>
    <mergeCell ref="AJ269:AN269"/>
    <mergeCell ref="AO269:AS269"/>
    <mergeCell ref="AT269:AX269"/>
    <mergeCell ref="P270:T270"/>
    <mergeCell ref="U270:Y270"/>
    <mergeCell ref="Z270:AD270"/>
    <mergeCell ref="AE270:AI270"/>
    <mergeCell ref="AJ270:AN270"/>
    <mergeCell ref="AO270:AS270"/>
    <mergeCell ref="AT270:AX270"/>
    <mergeCell ref="B271:B273"/>
    <mergeCell ref="C271:D273"/>
    <mergeCell ref="E271:G271"/>
    <mergeCell ref="H271:H273"/>
    <mergeCell ref="I271:K271"/>
    <mergeCell ref="L271:L273"/>
    <mergeCell ref="M271:M273"/>
    <mergeCell ref="N271:N291"/>
    <mergeCell ref="O271:O291"/>
    <mergeCell ref="B274:B291"/>
    <mergeCell ref="H274:H291"/>
    <mergeCell ref="L274:L291"/>
    <mergeCell ref="AN271:AN273"/>
    <mergeCell ref="AO271:AR271"/>
    <mergeCell ref="AS271:AS273"/>
    <mergeCell ref="AT271:AW271"/>
    <mergeCell ref="AX271:AX273"/>
    <mergeCell ref="E272:G272"/>
    <mergeCell ref="I272:K272"/>
    <mergeCell ref="P272:S272"/>
    <mergeCell ref="U272:X272"/>
    <mergeCell ref="Z272:AC272"/>
    <mergeCell ref="AE272:AH272"/>
    <mergeCell ref="AJ272:AM272"/>
    <mergeCell ref="AO272:AR272"/>
    <mergeCell ref="AT272:AW272"/>
    <mergeCell ref="P271:S271"/>
    <mergeCell ref="T271:T273"/>
    <mergeCell ref="U271:X271"/>
    <mergeCell ref="Y271:Y273"/>
    <mergeCell ref="Z271:AC271"/>
    <mergeCell ref="AD271:AD273"/>
    <mergeCell ref="AE271:AH271"/>
    <mergeCell ref="AI271:AI273"/>
    <mergeCell ref="AJ271:AM271"/>
    <mergeCell ref="T274:T291"/>
    <mergeCell ref="Y274:Y291"/>
    <mergeCell ref="AD274:AD291"/>
    <mergeCell ref="AI274:AI291"/>
    <mergeCell ref="AN274:AN291"/>
    <mergeCell ref="AS274:AS291"/>
    <mergeCell ref="AX274:AX291"/>
    <mergeCell ref="B292:H293"/>
    <mergeCell ref="N292:N293"/>
    <mergeCell ref="O292:O293"/>
    <mergeCell ref="P292:T292"/>
    <mergeCell ref="U292:Y292"/>
    <mergeCell ref="Z292:AD292"/>
    <mergeCell ref="AE292:AI292"/>
    <mergeCell ref="AJ292:AN292"/>
    <mergeCell ref="AO292:AS292"/>
    <mergeCell ref="AT292:AX292"/>
    <mergeCell ref="P293:T293"/>
    <mergeCell ref="U293:Y293"/>
    <mergeCell ref="Z293:AD293"/>
    <mergeCell ref="AE293:AI293"/>
    <mergeCell ref="AJ293:AN293"/>
    <mergeCell ref="AO293:AS293"/>
    <mergeCell ref="AT293:AX293"/>
    <mergeCell ref="B294:B296"/>
    <mergeCell ref="C294:D296"/>
    <mergeCell ref="E294:G294"/>
    <mergeCell ref="H294:H296"/>
    <mergeCell ref="I294:K294"/>
    <mergeCell ref="L294:L296"/>
    <mergeCell ref="M294:M296"/>
    <mergeCell ref="N294:N314"/>
    <mergeCell ref="O294:O314"/>
    <mergeCell ref="B297:B314"/>
    <mergeCell ref="H297:H314"/>
    <mergeCell ref="L297:L314"/>
    <mergeCell ref="E295:G295"/>
    <mergeCell ref="I295:K295"/>
    <mergeCell ref="P294:S294"/>
    <mergeCell ref="T294:T296"/>
    <mergeCell ref="U294:X294"/>
    <mergeCell ref="Y294:Y296"/>
    <mergeCell ref="Z294:AC294"/>
    <mergeCell ref="AD294:AD296"/>
    <mergeCell ref="AE294:AH294"/>
    <mergeCell ref="AI294:AI296"/>
    <mergeCell ref="AJ294:AM294"/>
    <mergeCell ref="P295:S295"/>
    <mergeCell ref="U295:X295"/>
    <mergeCell ref="Z295:AC295"/>
    <mergeCell ref="AE295:AH295"/>
    <mergeCell ref="AJ295:AM295"/>
    <mergeCell ref="AO295:AR295"/>
    <mergeCell ref="AT295:AW295"/>
    <mergeCell ref="T297:T314"/>
    <mergeCell ref="Y297:Y314"/>
    <mergeCell ref="AD297:AD314"/>
    <mergeCell ref="AI297:AI314"/>
    <mergeCell ref="AN297:AN314"/>
    <mergeCell ref="AS297:AS314"/>
    <mergeCell ref="AX297:AX314"/>
    <mergeCell ref="AN294:AN296"/>
    <mergeCell ref="AO294:AR294"/>
    <mergeCell ref="AS294:AS296"/>
    <mergeCell ref="AT294:AW294"/>
    <mergeCell ref="AX294:AX29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FFCC"/>
  </sheetPr>
  <dimension ref="A1:AX281"/>
  <sheetViews>
    <sheetView topLeftCell="A245" zoomScaleNormal="100" workbookViewId="0">
      <selection activeCell="F219" sqref="F219"/>
    </sheetView>
  </sheetViews>
  <sheetFormatPr defaultColWidth="8.85546875" defaultRowHeight="12.75" x14ac:dyDescent="0.2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 x14ac:dyDescent="0.2">
      <c r="A1" s="72"/>
      <c r="B1" s="259" t="s">
        <v>327</v>
      </c>
      <c r="C1" s="260">
        <f>AVERAGE(L187,L207,L227,L247,L267)</f>
        <v>286.68958848182444</v>
      </c>
    </row>
    <row r="2" spans="1:50" ht="15.75" hidden="1" x14ac:dyDescent="0.2">
      <c r="A2" s="77"/>
      <c r="B2" s="510" t="s">
        <v>169</v>
      </c>
      <c r="C2" s="511"/>
      <c r="D2" s="511"/>
      <c r="E2" s="511"/>
      <c r="F2" s="511"/>
      <c r="G2" s="511"/>
      <c r="H2" s="512"/>
      <c r="I2" s="209"/>
      <c r="J2" s="209"/>
      <c r="K2" s="209"/>
      <c r="L2" s="209"/>
      <c r="M2" s="204"/>
      <c r="N2" s="514" t="s">
        <v>161</v>
      </c>
      <c r="O2" s="514" t="s">
        <v>106</v>
      </c>
      <c r="P2" s="516"/>
      <c r="Q2" s="506"/>
      <c r="R2" s="506"/>
      <c r="S2" s="506"/>
      <c r="T2" s="506"/>
      <c r="U2" s="516"/>
      <c r="V2" s="506"/>
      <c r="W2" s="506"/>
      <c r="X2" s="506"/>
      <c r="Y2" s="506"/>
      <c r="Z2" s="516"/>
      <c r="AA2" s="506"/>
      <c r="AB2" s="506"/>
      <c r="AC2" s="506"/>
      <c r="AD2" s="506"/>
      <c r="AE2" s="516">
        <v>45870</v>
      </c>
      <c r="AF2" s="506"/>
      <c r="AG2" s="506"/>
      <c r="AH2" s="506"/>
      <c r="AI2" s="506"/>
      <c r="AJ2" s="516">
        <v>45871</v>
      </c>
      <c r="AK2" s="506"/>
      <c r="AL2" s="506"/>
      <c r="AM2" s="506"/>
      <c r="AN2" s="506"/>
      <c r="AO2" s="516">
        <v>45872</v>
      </c>
      <c r="AP2" s="506"/>
      <c r="AQ2" s="506"/>
      <c r="AR2" s="506"/>
      <c r="AS2" s="506"/>
      <c r="AT2" s="516">
        <v>45873</v>
      </c>
      <c r="AU2" s="506"/>
      <c r="AV2" s="506"/>
      <c r="AW2" s="506"/>
      <c r="AX2" s="506"/>
    </row>
    <row r="3" spans="1:50" ht="15.75" hidden="1" x14ac:dyDescent="0.2">
      <c r="A3" s="77"/>
      <c r="B3" s="513"/>
      <c r="C3" s="513"/>
      <c r="D3" s="513"/>
      <c r="E3" s="513"/>
      <c r="F3" s="513"/>
      <c r="G3" s="513"/>
      <c r="H3" s="513"/>
      <c r="I3" s="210"/>
      <c r="J3" s="210"/>
      <c r="K3" s="210"/>
      <c r="L3" s="210"/>
      <c r="M3" s="205"/>
      <c r="N3" s="515"/>
      <c r="O3" s="515"/>
      <c r="P3" s="516" t="s">
        <v>120</v>
      </c>
      <c r="Q3" s="506"/>
      <c r="R3" s="506"/>
      <c r="S3" s="506"/>
      <c r="T3" s="506"/>
      <c r="U3" s="516" t="s">
        <v>114</v>
      </c>
      <c r="V3" s="506"/>
      <c r="W3" s="506"/>
      <c r="X3" s="506"/>
      <c r="Y3" s="506"/>
      <c r="Z3" s="516" t="s">
        <v>115</v>
      </c>
      <c r="AA3" s="506"/>
      <c r="AB3" s="506"/>
      <c r="AC3" s="506"/>
      <c r="AD3" s="506"/>
      <c r="AE3" s="516" t="s">
        <v>116</v>
      </c>
      <c r="AF3" s="506"/>
      <c r="AG3" s="506"/>
      <c r="AH3" s="506"/>
      <c r="AI3" s="506"/>
      <c r="AJ3" s="516" t="s">
        <v>117</v>
      </c>
      <c r="AK3" s="506"/>
      <c r="AL3" s="506"/>
      <c r="AM3" s="506"/>
      <c r="AN3" s="506"/>
      <c r="AO3" s="516" t="s">
        <v>118</v>
      </c>
      <c r="AP3" s="506"/>
      <c r="AQ3" s="506"/>
      <c r="AR3" s="506"/>
      <c r="AS3" s="506"/>
      <c r="AT3" s="516" t="s">
        <v>119</v>
      </c>
      <c r="AU3" s="506"/>
      <c r="AV3" s="506"/>
      <c r="AW3" s="506"/>
      <c r="AX3" s="506"/>
    </row>
    <row r="4" spans="1:50" ht="14.25" hidden="1" x14ac:dyDescent="0.2">
      <c r="A4" s="77"/>
      <c r="B4" s="501" t="s">
        <v>157</v>
      </c>
      <c r="C4" s="501" t="s">
        <v>149</v>
      </c>
      <c r="D4" s="501"/>
      <c r="E4" s="501" t="s">
        <v>151</v>
      </c>
      <c r="F4" s="501"/>
      <c r="G4" s="501"/>
      <c r="H4" s="502" t="s">
        <v>158</v>
      </c>
      <c r="I4" s="505" t="s">
        <v>227</v>
      </c>
      <c r="J4" s="505"/>
      <c r="K4" s="505"/>
      <c r="L4" s="517" t="s">
        <v>158</v>
      </c>
      <c r="M4" s="522" t="s">
        <v>170</v>
      </c>
      <c r="N4" s="501"/>
      <c r="O4" s="501" t="s">
        <v>160</v>
      </c>
      <c r="P4" s="497" t="s">
        <v>154</v>
      </c>
      <c r="Q4" s="498"/>
      <c r="R4" s="498"/>
      <c r="S4" s="499"/>
      <c r="T4" s="501" t="s">
        <v>158</v>
      </c>
      <c r="U4" s="497" t="s">
        <v>154</v>
      </c>
      <c r="V4" s="498"/>
      <c r="W4" s="498"/>
      <c r="X4" s="499"/>
      <c r="Y4" s="501" t="s">
        <v>158</v>
      </c>
      <c r="Z4" s="497" t="s">
        <v>154</v>
      </c>
      <c r="AA4" s="498"/>
      <c r="AB4" s="498"/>
      <c r="AC4" s="499"/>
      <c r="AD4" s="501" t="s">
        <v>158</v>
      </c>
      <c r="AE4" s="497" t="s">
        <v>154</v>
      </c>
      <c r="AF4" s="498"/>
      <c r="AG4" s="498"/>
      <c r="AH4" s="499"/>
      <c r="AI4" s="501" t="s">
        <v>158</v>
      </c>
      <c r="AJ4" s="497" t="s">
        <v>154</v>
      </c>
      <c r="AK4" s="498"/>
      <c r="AL4" s="498"/>
      <c r="AM4" s="499"/>
      <c r="AN4" s="501" t="s">
        <v>158</v>
      </c>
      <c r="AO4" s="497" t="s">
        <v>154</v>
      </c>
      <c r="AP4" s="498"/>
      <c r="AQ4" s="498"/>
      <c r="AR4" s="499"/>
      <c r="AS4" s="501" t="s">
        <v>158</v>
      </c>
      <c r="AT4" s="497" t="s">
        <v>154</v>
      </c>
      <c r="AU4" s="498"/>
      <c r="AV4" s="498"/>
      <c r="AW4" s="499"/>
      <c r="AX4" s="501" t="s">
        <v>158</v>
      </c>
    </row>
    <row r="5" spans="1:50" ht="14.25" hidden="1" x14ac:dyDescent="0.2">
      <c r="A5" s="77"/>
      <c r="B5" s="501"/>
      <c r="C5" s="501"/>
      <c r="D5" s="501"/>
      <c r="E5" s="501" t="s">
        <v>150</v>
      </c>
      <c r="F5" s="501"/>
      <c r="G5" s="501"/>
      <c r="H5" s="503"/>
      <c r="I5" s="505" t="s">
        <v>150</v>
      </c>
      <c r="J5" s="505"/>
      <c r="K5" s="505"/>
      <c r="L5" s="518"/>
      <c r="M5" s="523"/>
      <c r="N5" s="501"/>
      <c r="O5" s="501"/>
      <c r="P5" s="497" t="s">
        <v>155</v>
      </c>
      <c r="Q5" s="498"/>
      <c r="R5" s="498"/>
      <c r="S5" s="499"/>
      <c r="T5" s="501"/>
      <c r="U5" s="497" t="s">
        <v>155</v>
      </c>
      <c r="V5" s="498"/>
      <c r="W5" s="498"/>
      <c r="X5" s="499"/>
      <c r="Y5" s="501"/>
      <c r="Z5" s="497" t="s">
        <v>155</v>
      </c>
      <c r="AA5" s="498"/>
      <c r="AB5" s="498"/>
      <c r="AC5" s="499"/>
      <c r="AD5" s="501"/>
      <c r="AE5" s="497" t="s">
        <v>155</v>
      </c>
      <c r="AF5" s="498"/>
      <c r="AG5" s="498"/>
      <c r="AH5" s="499"/>
      <c r="AI5" s="501"/>
      <c r="AJ5" s="497" t="s">
        <v>155</v>
      </c>
      <c r="AK5" s="498"/>
      <c r="AL5" s="498"/>
      <c r="AM5" s="499"/>
      <c r="AN5" s="501"/>
      <c r="AO5" s="497" t="s">
        <v>155</v>
      </c>
      <c r="AP5" s="498"/>
      <c r="AQ5" s="498"/>
      <c r="AR5" s="499"/>
      <c r="AS5" s="501"/>
      <c r="AT5" s="497" t="s">
        <v>155</v>
      </c>
      <c r="AU5" s="498"/>
      <c r="AV5" s="498"/>
      <c r="AW5" s="499"/>
      <c r="AX5" s="501"/>
    </row>
    <row r="6" spans="1:50" ht="14.25" hidden="1" x14ac:dyDescent="0.2">
      <c r="A6" s="75"/>
      <c r="B6" s="501"/>
      <c r="C6" s="501"/>
      <c r="D6" s="501"/>
      <c r="E6" s="212" t="s">
        <v>152</v>
      </c>
      <c r="F6" s="212" t="s">
        <v>153</v>
      </c>
      <c r="G6" s="212" t="s">
        <v>156</v>
      </c>
      <c r="H6" s="504"/>
      <c r="I6" s="208" t="s">
        <v>152</v>
      </c>
      <c r="J6" s="208" t="s">
        <v>153</v>
      </c>
      <c r="K6" s="208" t="s">
        <v>156</v>
      </c>
      <c r="L6" s="519"/>
      <c r="M6" s="524"/>
      <c r="N6" s="501"/>
      <c r="O6" s="501"/>
      <c r="P6" s="212" t="s">
        <v>152</v>
      </c>
      <c r="Q6" s="212" t="s">
        <v>153</v>
      </c>
      <c r="R6" s="212" t="s">
        <v>156</v>
      </c>
      <c r="S6" s="212" t="s">
        <v>170</v>
      </c>
      <c r="T6" s="501"/>
      <c r="U6" s="212" t="s">
        <v>152</v>
      </c>
      <c r="V6" s="212" t="s">
        <v>153</v>
      </c>
      <c r="W6" s="212" t="s">
        <v>156</v>
      </c>
      <c r="X6" s="212" t="s">
        <v>170</v>
      </c>
      <c r="Y6" s="501"/>
      <c r="Z6" s="212" t="s">
        <v>152</v>
      </c>
      <c r="AA6" s="212" t="s">
        <v>153</v>
      </c>
      <c r="AB6" s="212" t="s">
        <v>156</v>
      </c>
      <c r="AC6" s="212" t="s">
        <v>170</v>
      </c>
      <c r="AD6" s="501"/>
      <c r="AE6" s="212" t="s">
        <v>152</v>
      </c>
      <c r="AF6" s="212" t="s">
        <v>153</v>
      </c>
      <c r="AG6" s="212" t="s">
        <v>156</v>
      </c>
      <c r="AH6" s="212" t="s">
        <v>170</v>
      </c>
      <c r="AI6" s="501"/>
      <c r="AJ6" s="212" t="s">
        <v>152</v>
      </c>
      <c r="AK6" s="212" t="s">
        <v>153</v>
      </c>
      <c r="AL6" s="212" t="s">
        <v>156</v>
      </c>
      <c r="AM6" s="212" t="s">
        <v>170</v>
      </c>
      <c r="AN6" s="501"/>
      <c r="AO6" s="212" t="s">
        <v>152</v>
      </c>
      <c r="AP6" s="212" t="s">
        <v>153</v>
      </c>
      <c r="AQ6" s="212" t="s">
        <v>156</v>
      </c>
      <c r="AR6" s="212" t="s">
        <v>170</v>
      </c>
      <c r="AS6" s="501"/>
      <c r="AT6" s="212" t="s">
        <v>152</v>
      </c>
      <c r="AU6" s="212" t="s">
        <v>153</v>
      </c>
      <c r="AV6" s="212" t="s">
        <v>156</v>
      </c>
      <c r="AW6" s="212" t="s">
        <v>170</v>
      </c>
      <c r="AX6" s="501"/>
    </row>
    <row r="7" spans="1:50" ht="14.25" hidden="1" x14ac:dyDescent="0.2">
      <c r="A7" s="77"/>
      <c r="B7" s="521" t="s">
        <v>237</v>
      </c>
      <c r="C7" s="211">
        <v>1</v>
      </c>
      <c r="D7" s="247" t="s">
        <v>446</v>
      </c>
      <c r="E7" s="170">
        <v>10</v>
      </c>
      <c r="F7" s="247">
        <v>3000</v>
      </c>
      <c r="G7" s="248">
        <f>F7/E7</f>
        <v>300</v>
      </c>
      <c r="H7" s="500">
        <f>AVERAGE(G7:G21)</f>
        <v>286.71328671328672</v>
      </c>
      <c r="I7" s="172">
        <f t="shared" ref="I7:K9" si="0">IFERROR(AVERAGE(P7,U7,Z7,AE7,AJ7,AO7,AT7),"")</f>
        <v>10</v>
      </c>
      <c r="J7" s="172">
        <f t="shared" si="0"/>
        <v>2745.1483075139899</v>
      </c>
      <c r="K7" s="246">
        <f t="shared" si="0"/>
        <v>274.51483075139896</v>
      </c>
      <c r="L7" s="525">
        <f>IFERROR(AVERAGE(K7:K21),"-")</f>
        <v>263.61665831780039</v>
      </c>
      <c r="M7" s="172">
        <f>IFERROR(RANK(K7, K$7:K$21),"")</f>
        <v>9</v>
      </c>
      <c r="N7" s="501"/>
      <c r="O7" s="501"/>
      <c r="P7" s="170"/>
      <c r="Q7" s="170"/>
      <c r="R7" s="248" t="str">
        <f>IFERROR(Q7/P7,"")</f>
        <v/>
      </c>
      <c r="S7" s="247" t="str">
        <f>IFERROR(RANK(R7, R$7:R$21),"")</f>
        <v/>
      </c>
      <c r="T7" s="500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00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00" t="e">
        <f>AVERAGE(AB7:AB21)</f>
        <v>#DIV/0!</v>
      </c>
      <c r="AE7" s="170">
        <v>10</v>
      </c>
      <c r="AF7" s="170">
        <v>2746.019417475728</v>
      </c>
      <c r="AG7" s="248">
        <f>IFERROR(AF7/AE7,"")</f>
        <v>274.60194174757282</v>
      </c>
      <c r="AH7" s="247">
        <f>IFERROR(RANK(AG7, AG$7:AG$21),"")</f>
        <v>6</v>
      </c>
      <c r="AI7" s="500">
        <f>AVERAGE(AG7:AG21)</f>
        <v>263.4224253752148</v>
      </c>
      <c r="AJ7" s="170">
        <v>10</v>
      </c>
      <c r="AK7" s="170">
        <v>2752.0000000000005</v>
      </c>
      <c r="AL7" s="276">
        <f>IFERROR(AK7/AJ7,"")</f>
        <v>275.20000000000005</v>
      </c>
      <c r="AM7" s="274">
        <f>IFERROR(RANK(AL7, AL$7:AL$21),"")</f>
        <v>7</v>
      </c>
      <c r="AN7" s="500">
        <f>AVERAGE(AL7:AL21)</f>
        <v>264.0917706900384</v>
      </c>
      <c r="AO7" s="170">
        <v>10</v>
      </c>
      <c r="AP7" s="170">
        <v>2740.7381258023102</v>
      </c>
      <c r="AQ7" s="276">
        <f>IFERROR(AP7/AO7,"")</f>
        <v>274.07381258023099</v>
      </c>
      <c r="AR7" s="274">
        <f>IFERROR(RANK(AQ7, AQ$7:AQ$21),"")</f>
        <v>8</v>
      </c>
      <c r="AS7" s="500">
        <f>AVERAGE(AQ7:AQ21)</f>
        <v>263.2157100482965</v>
      </c>
      <c r="AT7" s="170">
        <v>10</v>
      </c>
      <c r="AU7" s="170">
        <v>2741.8356867779203</v>
      </c>
      <c r="AV7" s="248">
        <f>IFERROR(AU7/AT7,"")</f>
        <v>274.18356867779204</v>
      </c>
      <c r="AW7" s="247">
        <f>IFERROR(RANK(AV7, AV$7:AV$21),"")</f>
        <v>7</v>
      </c>
      <c r="AX7" s="500">
        <f>AVERAGE(AV7:AV21)</f>
        <v>263.73672715765173</v>
      </c>
    </row>
    <row r="8" spans="1:50" ht="15" hidden="1" customHeight="1" x14ac:dyDescent="0.2">
      <c r="A8" s="77"/>
      <c r="B8" s="506"/>
      <c r="C8" s="211">
        <v>2</v>
      </c>
      <c r="D8" s="247" t="s">
        <v>447</v>
      </c>
      <c r="E8" s="170">
        <v>10</v>
      </c>
      <c r="F8" s="247">
        <v>3000</v>
      </c>
      <c r="G8" s="276">
        <f t="shared" ref="G8:G17" si="1">F8/E8</f>
        <v>300</v>
      </c>
      <c r="H8" s="500"/>
      <c r="I8" s="172">
        <f t="shared" si="0"/>
        <v>10</v>
      </c>
      <c r="J8" s="172">
        <f t="shared" si="0"/>
        <v>2756.044792046152</v>
      </c>
      <c r="K8" s="246">
        <f t="shared" si="0"/>
        <v>275.60447920461519</v>
      </c>
      <c r="L8" s="525"/>
      <c r="M8" s="172">
        <f t="shared" ref="M8:M21" si="2">IFERROR(RANK(K8, K$7:K$21),"")</f>
        <v>4</v>
      </c>
      <c r="N8" s="501"/>
      <c r="O8" s="501"/>
      <c r="P8" s="170"/>
      <c r="Q8" s="170"/>
      <c r="R8" s="248" t="str">
        <f t="shared" ref="R8:R21" si="3">IFERROR(Q8/P8,"")</f>
        <v/>
      </c>
      <c r="S8" s="247" t="str">
        <f t="shared" ref="S8:S21" si="4">IFERROR(RANK(R8, R$7:R$21),"")</f>
        <v/>
      </c>
      <c r="T8" s="500"/>
      <c r="U8" s="170"/>
      <c r="V8" s="170"/>
      <c r="W8" s="248" t="str">
        <f t="shared" ref="W8:W21" si="5">IFERROR(V8/U8,"")</f>
        <v/>
      </c>
      <c r="X8" s="247" t="str">
        <f t="shared" ref="X8:X21" si="6">IFERROR(RANK(W8, W$7:W$21),"")</f>
        <v/>
      </c>
      <c r="Y8" s="500"/>
      <c r="Z8" s="170"/>
      <c r="AA8" s="170"/>
      <c r="AB8" s="248" t="str">
        <f t="shared" ref="AB8:AB21" si="7">IFERROR(AA8/Z8,"")</f>
        <v/>
      </c>
      <c r="AC8" s="247" t="str">
        <f t="shared" ref="AC8:AC21" si="8">IFERROR(RANK(AB8, AB$7:AB$21),"")</f>
        <v/>
      </c>
      <c r="AD8" s="500"/>
      <c r="AE8" s="170">
        <v>10</v>
      </c>
      <c r="AF8" s="170">
        <v>2750.9302325581389</v>
      </c>
      <c r="AG8" s="248">
        <f t="shared" ref="AG8:AG21" si="9">IFERROR(AF8/AE8,"")</f>
        <v>275.09302325581388</v>
      </c>
      <c r="AH8" s="247">
        <f t="shared" ref="AH8:AH21" si="10">IFERROR(RANK(AG8, AG$7:AG$21),"")</f>
        <v>4</v>
      </c>
      <c r="AI8" s="500"/>
      <c r="AJ8" s="170">
        <v>10</v>
      </c>
      <c r="AK8" s="170">
        <v>2749.5348837209294</v>
      </c>
      <c r="AL8" s="276">
        <f t="shared" ref="AL8:AL21" si="11">IFERROR(AK8/AJ8,"")</f>
        <v>274.95348837209292</v>
      </c>
      <c r="AM8" s="274">
        <f t="shared" ref="AM8:AM21" si="12">IFERROR(RANK(AL8, AL$7:AL$21),"")</f>
        <v>9</v>
      </c>
      <c r="AN8" s="500"/>
      <c r="AO8" s="170">
        <v>10</v>
      </c>
      <c r="AP8" s="170">
        <v>2756.9558101472994</v>
      </c>
      <c r="AQ8" s="276">
        <f t="shared" ref="AQ8:AQ21" si="13">IFERROR(AP8/AO8,"")</f>
        <v>275.69558101472995</v>
      </c>
      <c r="AR8" s="274">
        <f t="shared" ref="AR8:AR21" si="14">IFERROR(RANK(AQ8, AQ$7:AQ$21),"")</f>
        <v>4</v>
      </c>
      <c r="AS8" s="500"/>
      <c r="AT8" s="170">
        <v>10</v>
      </c>
      <c r="AU8" s="170">
        <v>2766.7582417582407</v>
      </c>
      <c r="AV8" s="248">
        <f t="shared" ref="AV8:AV21" si="15">IFERROR(AU8/AT8,"")</f>
        <v>276.67582417582406</v>
      </c>
      <c r="AW8" s="247">
        <f t="shared" ref="AW8:AW21" si="16">IFERROR(RANK(AV8, AV$7:AV$21),"")</f>
        <v>3</v>
      </c>
      <c r="AX8" s="500"/>
    </row>
    <row r="9" spans="1:50" ht="14.25" hidden="1" x14ac:dyDescent="0.2">
      <c r="A9" s="77"/>
      <c r="B9" s="506"/>
      <c r="C9" s="211">
        <v>3</v>
      </c>
      <c r="D9" s="247" t="s">
        <v>448</v>
      </c>
      <c r="E9" s="170">
        <v>10</v>
      </c>
      <c r="F9" s="247">
        <v>3000</v>
      </c>
      <c r="G9" s="276">
        <f t="shared" si="1"/>
        <v>300</v>
      </c>
      <c r="H9" s="500"/>
      <c r="I9" s="172">
        <f t="shared" si="0"/>
        <v>10</v>
      </c>
      <c r="J9" s="172">
        <f t="shared" si="0"/>
        <v>2747.4053724053715</v>
      </c>
      <c r="K9" s="246">
        <f t="shared" si="0"/>
        <v>274.74053724053715</v>
      </c>
      <c r="L9" s="525"/>
      <c r="M9" s="172">
        <f t="shared" si="2"/>
        <v>5</v>
      </c>
      <c r="N9" s="501"/>
      <c r="O9" s="501"/>
      <c r="P9" s="170"/>
      <c r="Q9" s="170"/>
      <c r="R9" s="248" t="str">
        <f t="shared" si="3"/>
        <v/>
      </c>
      <c r="S9" s="247" t="str">
        <f t="shared" si="4"/>
        <v/>
      </c>
      <c r="T9" s="500"/>
      <c r="U9" s="170"/>
      <c r="V9" s="170"/>
      <c r="W9" s="248" t="str">
        <f t="shared" si="5"/>
        <v/>
      </c>
      <c r="X9" s="247" t="str">
        <f t="shared" si="6"/>
        <v/>
      </c>
      <c r="Y9" s="500"/>
      <c r="Z9" s="170"/>
      <c r="AA9" s="170"/>
      <c r="AB9" s="248" t="str">
        <f t="shared" si="7"/>
        <v/>
      </c>
      <c r="AC9" s="247" t="str">
        <f t="shared" si="8"/>
        <v/>
      </c>
      <c r="AD9" s="500"/>
      <c r="AE9" s="170">
        <v>10</v>
      </c>
      <c r="AF9" s="170">
        <v>2754.074074074073</v>
      </c>
      <c r="AG9" s="248">
        <f t="shared" si="9"/>
        <v>275.40740740740728</v>
      </c>
      <c r="AH9" s="247">
        <f t="shared" si="10"/>
        <v>3</v>
      </c>
      <c r="AI9" s="500"/>
      <c r="AJ9" s="170">
        <v>10</v>
      </c>
      <c r="AK9" s="170">
        <v>2741.4814814814804</v>
      </c>
      <c r="AL9" s="276">
        <f t="shared" si="11"/>
        <v>274.14814814814804</v>
      </c>
      <c r="AM9" s="274">
        <f t="shared" si="12"/>
        <v>10</v>
      </c>
      <c r="AN9" s="500"/>
      <c r="AO9" s="170">
        <v>10</v>
      </c>
      <c r="AP9" s="170">
        <v>2736.9230769230762</v>
      </c>
      <c r="AQ9" s="276">
        <f t="shared" si="13"/>
        <v>273.69230769230762</v>
      </c>
      <c r="AR9" s="274">
        <f t="shared" si="14"/>
        <v>10</v>
      </c>
      <c r="AS9" s="500"/>
      <c r="AT9" s="170">
        <v>10</v>
      </c>
      <c r="AU9" s="170">
        <v>2757.1428571428564</v>
      </c>
      <c r="AV9" s="248">
        <f t="shared" si="15"/>
        <v>275.71428571428567</v>
      </c>
      <c r="AW9" s="247">
        <f t="shared" si="16"/>
        <v>5</v>
      </c>
      <c r="AX9" s="500"/>
    </row>
    <row r="10" spans="1:50" ht="14.25" hidden="1" x14ac:dyDescent="0.2">
      <c r="A10" s="77"/>
      <c r="B10" s="506"/>
      <c r="C10" s="211">
        <v>4</v>
      </c>
      <c r="D10" s="247" t="s">
        <v>449</v>
      </c>
      <c r="E10" s="170">
        <v>10</v>
      </c>
      <c r="F10" s="247">
        <v>3000</v>
      </c>
      <c r="G10" s="276">
        <f t="shared" si="1"/>
        <v>300</v>
      </c>
      <c r="H10" s="500"/>
      <c r="I10" s="172">
        <f>IFERROR(AVERAGE(P10,U10,Z10,AE10,AJ10,AO10,AT10),"")</f>
        <v>10</v>
      </c>
      <c r="J10" s="172">
        <f>IFERROR(AVERAGE(Q10,V10,AA10,AF10,AK10,AP10,AU10),"")</f>
        <v>2746.860202041461</v>
      </c>
      <c r="K10" s="246">
        <f>IFERROR(AVERAGE(R10,W10,AB10,AG10,AL10,AQ10,AV10),"")</f>
        <v>274.68602020414613</v>
      </c>
      <c r="L10" s="525"/>
      <c r="M10" s="172">
        <f t="shared" si="2"/>
        <v>8</v>
      </c>
      <c r="N10" s="501"/>
      <c r="O10" s="501"/>
      <c r="P10" s="170"/>
      <c r="Q10" s="170"/>
      <c r="R10" s="248" t="str">
        <f t="shared" si="3"/>
        <v/>
      </c>
      <c r="S10" s="247" t="str">
        <f t="shared" si="4"/>
        <v/>
      </c>
      <c r="T10" s="500"/>
      <c r="U10" s="170"/>
      <c r="V10" s="170"/>
      <c r="W10" s="248" t="str">
        <f t="shared" si="5"/>
        <v/>
      </c>
      <c r="X10" s="247" t="str">
        <f t="shared" si="6"/>
        <v/>
      </c>
      <c r="Y10" s="500"/>
      <c r="Z10" s="170"/>
      <c r="AA10" s="170"/>
      <c r="AB10" s="248" t="str">
        <f t="shared" si="7"/>
        <v/>
      </c>
      <c r="AC10" s="247" t="str">
        <f t="shared" si="8"/>
        <v/>
      </c>
      <c r="AD10" s="500"/>
      <c r="AE10" s="170">
        <v>10</v>
      </c>
      <c r="AF10" s="170">
        <v>2739.0697674418602</v>
      </c>
      <c r="AG10" s="248">
        <f t="shared" si="9"/>
        <v>273.90697674418601</v>
      </c>
      <c r="AH10" s="247">
        <f t="shared" si="10"/>
        <v>8</v>
      </c>
      <c r="AI10" s="500"/>
      <c r="AJ10" s="170">
        <v>10</v>
      </c>
      <c r="AK10" s="170">
        <v>2760</v>
      </c>
      <c r="AL10" s="276">
        <f t="shared" si="11"/>
        <v>276</v>
      </c>
      <c r="AM10" s="274">
        <f t="shared" si="12"/>
        <v>4</v>
      </c>
      <c r="AN10" s="500"/>
      <c r="AO10" s="170">
        <v>10</v>
      </c>
      <c r="AP10" s="170">
        <v>2753.0769230769247</v>
      </c>
      <c r="AQ10" s="276">
        <f t="shared" si="13"/>
        <v>275.30769230769249</v>
      </c>
      <c r="AR10" s="274">
        <f t="shared" si="14"/>
        <v>5</v>
      </c>
      <c r="AS10" s="500"/>
      <c r="AT10" s="170">
        <v>10</v>
      </c>
      <c r="AU10" s="170">
        <v>2735.2941176470599</v>
      </c>
      <c r="AV10" s="248">
        <f t="shared" si="15"/>
        <v>273.52941176470597</v>
      </c>
      <c r="AW10" s="247">
        <f t="shared" si="16"/>
        <v>10</v>
      </c>
      <c r="AX10" s="500"/>
    </row>
    <row r="11" spans="1:50" ht="14.25" hidden="1" x14ac:dyDescent="0.2">
      <c r="A11" s="77"/>
      <c r="B11" s="506"/>
      <c r="C11" s="211">
        <v>5</v>
      </c>
      <c r="D11" s="247" t="s">
        <v>450</v>
      </c>
      <c r="E11" s="170">
        <v>10</v>
      </c>
      <c r="F11" s="247">
        <v>3000</v>
      </c>
      <c r="G11" s="276">
        <f t="shared" si="1"/>
        <v>300</v>
      </c>
      <c r="H11" s="500"/>
      <c r="I11" s="172">
        <f t="shared" ref="I11:K21" si="17">IFERROR(AVERAGE(P11,U11,Z11,AE11,AJ11,AO11,AT11),"")</f>
        <v>10</v>
      </c>
      <c r="J11" s="172">
        <f t="shared" si="17"/>
        <v>2786.5325670498096</v>
      </c>
      <c r="K11" s="246">
        <f t="shared" si="17"/>
        <v>278.65325670498095</v>
      </c>
      <c r="L11" s="525"/>
      <c r="M11" s="172">
        <f t="shared" si="2"/>
        <v>1</v>
      </c>
      <c r="N11" s="501"/>
      <c r="O11" s="501"/>
      <c r="P11" s="170"/>
      <c r="Q11" s="170"/>
      <c r="R11" s="248" t="str">
        <f t="shared" si="3"/>
        <v/>
      </c>
      <c r="S11" s="247" t="str">
        <f t="shared" si="4"/>
        <v/>
      </c>
      <c r="T11" s="500"/>
      <c r="U11" s="170"/>
      <c r="V11" s="170"/>
      <c r="W11" s="248" t="str">
        <f t="shared" si="5"/>
        <v/>
      </c>
      <c r="X11" s="247" t="str">
        <f t="shared" si="6"/>
        <v/>
      </c>
      <c r="Y11" s="500"/>
      <c r="Z11" s="170"/>
      <c r="AA11" s="170"/>
      <c r="AB11" s="248" t="str">
        <f t="shared" si="7"/>
        <v/>
      </c>
      <c r="AC11" s="247" t="str">
        <f t="shared" si="8"/>
        <v/>
      </c>
      <c r="AD11" s="500"/>
      <c r="AE11" s="170">
        <v>10</v>
      </c>
      <c r="AF11" s="170">
        <v>2768.8888888888905</v>
      </c>
      <c r="AG11" s="248">
        <f t="shared" si="9"/>
        <v>276.88888888888903</v>
      </c>
      <c r="AH11" s="247">
        <f t="shared" si="10"/>
        <v>2</v>
      </c>
      <c r="AI11" s="500"/>
      <c r="AJ11" s="170">
        <v>10</v>
      </c>
      <c r="AK11" s="170">
        <v>2797.2413793103469</v>
      </c>
      <c r="AL11" s="276">
        <f t="shared" si="11"/>
        <v>279.7241379310347</v>
      </c>
      <c r="AM11" s="274">
        <f t="shared" si="12"/>
        <v>2</v>
      </c>
      <c r="AN11" s="500"/>
      <c r="AO11" s="170">
        <v>10</v>
      </c>
      <c r="AP11" s="170">
        <v>2759.9999999999964</v>
      </c>
      <c r="AQ11" s="276">
        <f t="shared" si="13"/>
        <v>275.99999999999966</v>
      </c>
      <c r="AR11" s="274">
        <f t="shared" si="14"/>
        <v>3</v>
      </c>
      <c r="AS11" s="500"/>
      <c r="AT11" s="170">
        <v>10</v>
      </c>
      <c r="AU11" s="170">
        <v>2820.0000000000027</v>
      </c>
      <c r="AV11" s="248">
        <f t="shared" si="15"/>
        <v>282.00000000000028</v>
      </c>
      <c r="AW11" s="247">
        <f t="shared" si="16"/>
        <v>1</v>
      </c>
      <c r="AX11" s="500"/>
    </row>
    <row r="12" spans="1:50" ht="14.25" hidden="1" x14ac:dyDescent="0.2">
      <c r="A12" s="77"/>
      <c r="B12" s="506"/>
      <c r="C12" s="211">
        <v>6</v>
      </c>
      <c r="D12" s="247" t="s">
        <v>451</v>
      </c>
      <c r="E12" s="170">
        <v>10</v>
      </c>
      <c r="F12" s="247">
        <v>3000</v>
      </c>
      <c r="G12" s="276">
        <f t="shared" si="1"/>
        <v>300</v>
      </c>
      <c r="H12" s="500"/>
      <c r="I12" s="172">
        <f t="shared" si="17"/>
        <v>10</v>
      </c>
      <c r="J12" s="172">
        <f t="shared" si="17"/>
        <v>2741.3546211251437</v>
      </c>
      <c r="K12" s="246">
        <f t="shared" si="17"/>
        <v>274.13546211251435</v>
      </c>
      <c r="L12" s="525"/>
      <c r="M12" s="172">
        <f t="shared" si="2"/>
        <v>10</v>
      </c>
      <c r="N12" s="501"/>
      <c r="O12" s="501"/>
      <c r="P12" s="170"/>
      <c r="Q12" s="170"/>
      <c r="R12" s="248" t="str">
        <f t="shared" si="3"/>
        <v/>
      </c>
      <c r="S12" s="247" t="str">
        <f t="shared" si="4"/>
        <v/>
      </c>
      <c r="T12" s="500"/>
      <c r="U12" s="170"/>
      <c r="V12" s="170"/>
      <c r="W12" s="248" t="str">
        <f t="shared" si="5"/>
        <v/>
      </c>
      <c r="X12" s="247" t="str">
        <f t="shared" si="6"/>
        <v/>
      </c>
      <c r="Y12" s="500"/>
      <c r="Z12" s="170"/>
      <c r="AA12" s="170"/>
      <c r="AB12" s="248" t="str">
        <f t="shared" si="7"/>
        <v/>
      </c>
      <c r="AC12" s="247" t="str">
        <f t="shared" si="8"/>
        <v/>
      </c>
      <c r="AD12" s="500"/>
      <c r="AE12" s="170">
        <v>10</v>
      </c>
      <c r="AF12" s="170">
        <v>2738.76923076923</v>
      </c>
      <c r="AG12" s="248">
        <f t="shared" si="9"/>
        <v>273.87692307692299</v>
      </c>
      <c r="AH12" s="247">
        <f t="shared" si="10"/>
        <v>9</v>
      </c>
      <c r="AI12" s="500"/>
      <c r="AJ12" s="170">
        <v>10</v>
      </c>
      <c r="AK12" s="170">
        <v>2750.1492537313434</v>
      </c>
      <c r="AL12" s="276">
        <f t="shared" si="11"/>
        <v>275.01492537313436</v>
      </c>
      <c r="AM12" s="274">
        <f t="shared" si="12"/>
        <v>8</v>
      </c>
      <c r="AN12" s="500"/>
      <c r="AO12" s="170">
        <v>10</v>
      </c>
      <c r="AP12" s="170">
        <v>2737.4999999999991</v>
      </c>
      <c r="AQ12" s="276">
        <f t="shared" si="13"/>
        <v>273.74999999999989</v>
      </c>
      <c r="AR12" s="274">
        <f t="shared" si="14"/>
        <v>9</v>
      </c>
      <c r="AS12" s="500"/>
      <c r="AT12" s="170">
        <v>10</v>
      </c>
      <c r="AU12" s="170">
        <v>2739.0000000000018</v>
      </c>
      <c r="AV12" s="248">
        <f t="shared" si="15"/>
        <v>273.9000000000002</v>
      </c>
      <c r="AW12" s="247">
        <f t="shared" si="16"/>
        <v>8</v>
      </c>
      <c r="AX12" s="500"/>
    </row>
    <row r="13" spans="1:50" ht="14.25" hidden="1" x14ac:dyDescent="0.2">
      <c r="A13" s="77"/>
      <c r="B13" s="506"/>
      <c r="C13" s="211">
        <v>7</v>
      </c>
      <c r="D13" s="247" t="s">
        <v>452</v>
      </c>
      <c r="E13" s="170">
        <v>10</v>
      </c>
      <c r="F13" s="247">
        <v>3000</v>
      </c>
      <c r="G13" s="276">
        <f t="shared" si="1"/>
        <v>300</v>
      </c>
      <c r="H13" s="500"/>
      <c r="I13" s="172">
        <f t="shared" si="17"/>
        <v>10</v>
      </c>
      <c r="J13" s="172">
        <f t="shared" si="17"/>
        <v>2747.401459941078</v>
      </c>
      <c r="K13" s="246">
        <f t="shared" si="17"/>
        <v>274.74014599410776</v>
      </c>
      <c r="L13" s="525"/>
      <c r="M13" s="172">
        <f t="shared" si="2"/>
        <v>6</v>
      </c>
      <c r="N13" s="501"/>
      <c r="O13" s="501"/>
      <c r="P13" s="170"/>
      <c r="Q13" s="170"/>
      <c r="R13" s="248" t="str">
        <f t="shared" si="3"/>
        <v/>
      </c>
      <c r="S13" s="247" t="str">
        <f t="shared" si="4"/>
        <v/>
      </c>
      <c r="T13" s="500"/>
      <c r="U13" s="170"/>
      <c r="V13" s="170"/>
      <c r="W13" s="248" t="str">
        <f t="shared" si="5"/>
        <v/>
      </c>
      <c r="X13" s="247" t="str">
        <f t="shared" si="6"/>
        <v/>
      </c>
      <c r="Y13" s="500"/>
      <c r="Z13" s="170"/>
      <c r="AA13" s="170"/>
      <c r="AB13" s="248" t="str">
        <f t="shared" si="7"/>
        <v/>
      </c>
      <c r="AC13" s="247" t="str">
        <f t="shared" si="8"/>
        <v/>
      </c>
      <c r="AD13" s="500"/>
      <c r="AE13" s="170">
        <v>10</v>
      </c>
      <c r="AF13" s="170">
        <v>2736</v>
      </c>
      <c r="AG13" s="248">
        <f t="shared" si="9"/>
        <v>273.60000000000002</v>
      </c>
      <c r="AH13" s="247">
        <f t="shared" si="10"/>
        <v>10</v>
      </c>
      <c r="AI13" s="500"/>
      <c r="AJ13" s="170">
        <v>10</v>
      </c>
      <c r="AK13" s="170">
        <v>2755.1020408163272</v>
      </c>
      <c r="AL13" s="276">
        <f t="shared" si="11"/>
        <v>275.51020408163271</v>
      </c>
      <c r="AM13" s="274">
        <f t="shared" si="12"/>
        <v>5</v>
      </c>
      <c r="AN13" s="500"/>
      <c r="AO13" s="170">
        <v>10</v>
      </c>
      <c r="AP13" s="170">
        <v>2751.7241379310349</v>
      </c>
      <c r="AQ13" s="276">
        <f t="shared" si="13"/>
        <v>275.17241379310349</v>
      </c>
      <c r="AR13" s="274">
        <f t="shared" si="14"/>
        <v>6</v>
      </c>
      <c r="AS13" s="500"/>
      <c r="AT13" s="170">
        <v>10</v>
      </c>
      <c r="AU13" s="170">
        <v>2746.7796610169494</v>
      </c>
      <c r="AV13" s="248">
        <f t="shared" si="15"/>
        <v>274.67796610169495</v>
      </c>
      <c r="AW13" s="247">
        <f t="shared" si="16"/>
        <v>6</v>
      </c>
      <c r="AX13" s="500"/>
    </row>
    <row r="14" spans="1:50" ht="14.25" hidden="1" x14ac:dyDescent="0.2">
      <c r="A14" s="77"/>
      <c r="B14" s="506"/>
      <c r="C14" s="211">
        <v>8</v>
      </c>
      <c r="D14" s="247" t="s">
        <v>453</v>
      </c>
      <c r="E14" s="170">
        <v>10</v>
      </c>
      <c r="F14" s="247">
        <v>3000</v>
      </c>
      <c r="G14" s="276">
        <f t="shared" si="1"/>
        <v>300</v>
      </c>
      <c r="H14" s="500"/>
      <c r="I14" s="172">
        <f t="shared" si="17"/>
        <v>10</v>
      </c>
      <c r="J14" s="172">
        <f t="shared" si="17"/>
        <v>2782.475230414746</v>
      </c>
      <c r="K14" s="246">
        <f t="shared" si="17"/>
        <v>278.24752304147461</v>
      </c>
      <c r="L14" s="525"/>
      <c r="M14" s="172">
        <f t="shared" si="2"/>
        <v>2</v>
      </c>
      <c r="N14" s="501"/>
      <c r="O14" s="501"/>
      <c r="P14" s="170"/>
      <c r="Q14" s="170"/>
      <c r="R14" s="248" t="str">
        <f t="shared" si="3"/>
        <v/>
      </c>
      <c r="S14" s="247" t="str">
        <f t="shared" si="4"/>
        <v/>
      </c>
      <c r="T14" s="500"/>
      <c r="U14" s="170"/>
      <c r="V14" s="170"/>
      <c r="W14" s="248" t="str">
        <f t="shared" si="5"/>
        <v/>
      </c>
      <c r="X14" s="247" t="str">
        <f t="shared" si="6"/>
        <v/>
      </c>
      <c r="Y14" s="500"/>
      <c r="Z14" s="170"/>
      <c r="AA14" s="170"/>
      <c r="AB14" s="248" t="str">
        <f t="shared" si="7"/>
        <v/>
      </c>
      <c r="AC14" s="247" t="str">
        <f t="shared" si="8"/>
        <v/>
      </c>
      <c r="AD14" s="500"/>
      <c r="AE14" s="170">
        <v>10</v>
      </c>
      <c r="AF14" s="170">
        <v>2818.0000000000027</v>
      </c>
      <c r="AG14" s="248">
        <f t="shared" si="9"/>
        <v>281.8000000000003</v>
      </c>
      <c r="AH14" s="247">
        <f t="shared" si="10"/>
        <v>1</v>
      </c>
      <c r="AI14" s="500"/>
      <c r="AJ14" s="170">
        <v>10</v>
      </c>
      <c r="AK14" s="170">
        <v>2752.2580645161279</v>
      </c>
      <c r="AL14" s="276">
        <f t="shared" si="11"/>
        <v>275.22580645161281</v>
      </c>
      <c r="AM14" s="274">
        <f t="shared" si="12"/>
        <v>6</v>
      </c>
      <c r="AN14" s="500"/>
      <c r="AO14" s="170">
        <v>10</v>
      </c>
      <c r="AP14" s="170">
        <v>2770.4999999999991</v>
      </c>
      <c r="AQ14" s="276">
        <f t="shared" si="13"/>
        <v>277.0499999999999</v>
      </c>
      <c r="AR14" s="274">
        <f t="shared" si="14"/>
        <v>2</v>
      </c>
      <c r="AS14" s="500"/>
      <c r="AT14" s="170">
        <v>10</v>
      </c>
      <c r="AU14" s="170">
        <v>2789.1428571428542</v>
      </c>
      <c r="AV14" s="248">
        <f t="shared" si="15"/>
        <v>278.91428571428543</v>
      </c>
      <c r="AW14" s="247">
        <f t="shared" si="16"/>
        <v>2</v>
      </c>
      <c r="AX14" s="500"/>
    </row>
    <row r="15" spans="1:50" ht="14.25" hidden="1" x14ac:dyDescent="0.2">
      <c r="A15" s="77"/>
      <c r="B15" s="506"/>
      <c r="C15" s="211">
        <v>9</v>
      </c>
      <c r="D15" s="247" t="s">
        <v>454</v>
      </c>
      <c r="E15" s="170">
        <v>10</v>
      </c>
      <c r="F15" s="247">
        <v>3000</v>
      </c>
      <c r="G15" s="276">
        <f t="shared" si="1"/>
        <v>300</v>
      </c>
      <c r="H15" s="500"/>
      <c r="I15" s="172">
        <f t="shared" si="17"/>
        <v>10</v>
      </c>
      <c r="J15" s="172">
        <f t="shared" si="17"/>
        <v>2770.052447552448</v>
      </c>
      <c r="K15" s="246">
        <f t="shared" si="17"/>
        <v>277.0052447552448</v>
      </c>
      <c r="L15" s="525"/>
      <c r="M15" s="172">
        <f t="shared" si="2"/>
        <v>3</v>
      </c>
      <c r="N15" s="501"/>
      <c r="O15" s="501"/>
      <c r="P15" s="170"/>
      <c r="Q15" s="170"/>
      <c r="R15" s="248" t="str">
        <f t="shared" si="3"/>
        <v/>
      </c>
      <c r="S15" s="247" t="str">
        <f t="shared" si="4"/>
        <v/>
      </c>
      <c r="T15" s="500"/>
      <c r="U15" s="170"/>
      <c r="V15" s="170"/>
      <c r="W15" s="248" t="str">
        <f t="shared" si="5"/>
        <v/>
      </c>
      <c r="X15" s="247" t="str">
        <f t="shared" si="6"/>
        <v/>
      </c>
      <c r="Y15" s="500"/>
      <c r="Z15" s="170"/>
      <c r="AA15" s="170"/>
      <c r="AB15" s="248" t="str">
        <f t="shared" si="7"/>
        <v/>
      </c>
      <c r="AC15" s="247" t="str">
        <f t="shared" si="8"/>
        <v/>
      </c>
      <c r="AD15" s="500"/>
      <c r="AE15" s="170">
        <v>10</v>
      </c>
      <c r="AF15" s="170">
        <v>2743.8461538461552</v>
      </c>
      <c r="AG15" s="248">
        <f t="shared" si="9"/>
        <v>274.38461538461553</v>
      </c>
      <c r="AH15" s="247">
        <f t="shared" si="10"/>
        <v>7</v>
      </c>
      <c r="AI15" s="500"/>
      <c r="AJ15" s="170">
        <v>10</v>
      </c>
      <c r="AK15" s="170">
        <v>2800.0000000000014</v>
      </c>
      <c r="AL15" s="276">
        <f t="shared" si="11"/>
        <v>280.00000000000011</v>
      </c>
      <c r="AM15" s="274">
        <f t="shared" si="12"/>
        <v>1</v>
      </c>
      <c r="AN15" s="500"/>
      <c r="AO15" s="170">
        <v>10</v>
      </c>
      <c r="AP15" s="170">
        <v>2776.3636363636324</v>
      </c>
      <c r="AQ15" s="276">
        <f t="shared" si="13"/>
        <v>277.63636363636323</v>
      </c>
      <c r="AR15" s="274">
        <f t="shared" si="14"/>
        <v>1</v>
      </c>
      <c r="AS15" s="500"/>
      <c r="AT15" s="170">
        <v>10</v>
      </c>
      <c r="AU15" s="170">
        <v>2760.0000000000032</v>
      </c>
      <c r="AV15" s="248">
        <f t="shared" si="15"/>
        <v>276.00000000000034</v>
      </c>
      <c r="AW15" s="247">
        <f t="shared" si="16"/>
        <v>4</v>
      </c>
      <c r="AX15" s="500"/>
    </row>
    <row r="16" spans="1:50" ht="14.25" hidden="1" x14ac:dyDescent="0.2">
      <c r="A16" s="77"/>
      <c r="B16" s="506"/>
      <c r="C16" s="211">
        <v>10</v>
      </c>
      <c r="D16" s="247" t="s">
        <v>455</v>
      </c>
      <c r="E16" s="170">
        <v>13</v>
      </c>
      <c r="F16" s="247">
        <v>2000</v>
      </c>
      <c r="G16" s="276">
        <f t="shared" si="1"/>
        <v>153.84615384615384</v>
      </c>
      <c r="H16" s="500"/>
      <c r="I16" s="172">
        <f t="shared" si="17"/>
        <v>13</v>
      </c>
      <c r="J16" s="172">
        <f t="shared" si="17"/>
        <v>1855.9764374793067</v>
      </c>
      <c r="K16" s="246">
        <f t="shared" si="17"/>
        <v>142.76741826763899</v>
      </c>
      <c r="L16" s="525"/>
      <c r="M16" s="172">
        <f t="shared" si="2"/>
        <v>11</v>
      </c>
      <c r="N16" s="501"/>
      <c r="O16" s="501"/>
      <c r="P16" s="170"/>
      <c r="Q16" s="170"/>
      <c r="R16" s="248" t="str">
        <f t="shared" si="3"/>
        <v/>
      </c>
      <c r="S16" s="247" t="str">
        <f t="shared" si="4"/>
        <v/>
      </c>
      <c r="T16" s="500"/>
      <c r="U16" s="170"/>
      <c r="V16" s="170"/>
      <c r="W16" s="248" t="str">
        <f t="shared" si="5"/>
        <v/>
      </c>
      <c r="X16" s="247" t="str">
        <f t="shared" si="6"/>
        <v/>
      </c>
      <c r="Y16" s="500"/>
      <c r="Z16" s="170"/>
      <c r="AA16" s="170"/>
      <c r="AB16" s="248" t="str">
        <f t="shared" si="7"/>
        <v/>
      </c>
      <c r="AC16" s="247" t="str">
        <f t="shared" si="8"/>
        <v/>
      </c>
      <c r="AD16" s="500"/>
      <c r="AE16" s="170">
        <v>13</v>
      </c>
      <c r="AF16" s="265">
        <v>1865.2941176470613</v>
      </c>
      <c r="AG16" s="248">
        <f t="shared" si="9"/>
        <v>143.4841628959278</v>
      </c>
      <c r="AH16" s="247">
        <f t="shared" si="10"/>
        <v>11</v>
      </c>
      <c r="AI16" s="500"/>
      <c r="AJ16" s="170">
        <v>13</v>
      </c>
      <c r="AK16" s="170">
        <v>1859.9999999999984</v>
      </c>
      <c r="AL16" s="276">
        <f t="shared" si="11"/>
        <v>143.07692307692295</v>
      </c>
      <c r="AM16" s="274">
        <f t="shared" si="12"/>
        <v>11</v>
      </c>
      <c r="AN16" s="500"/>
      <c r="AO16" s="170">
        <v>13</v>
      </c>
      <c r="AP16" s="170">
        <v>1857.0731707317066</v>
      </c>
      <c r="AQ16" s="276">
        <f t="shared" si="13"/>
        <v>142.85178236397743</v>
      </c>
      <c r="AR16" s="274">
        <f t="shared" si="14"/>
        <v>11</v>
      </c>
      <c r="AS16" s="500"/>
      <c r="AT16" s="170">
        <v>13</v>
      </c>
      <c r="AU16" s="170">
        <v>1841.5384615384605</v>
      </c>
      <c r="AV16" s="248">
        <f t="shared" si="15"/>
        <v>141.65680473372774</v>
      </c>
      <c r="AW16" s="247">
        <f t="shared" si="16"/>
        <v>11</v>
      </c>
      <c r="AX16" s="500"/>
    </row>
    <row r="17" spans="2:50" hidden="1" x14ac:dyDescent="0.2">
      <c r="B17" s="506"/>
      <c r="C17" s="211">
        <v>11</v>
      </c>
      <c r="D17" s="247" t="s">
        <v>456</v>
      </c>
      <c r="E17" s="247">
        <v>10</v>
      </c>
      <c r="F17" s="247">
        <v>3000</v>
      </c>
      <c r="G17" s="276">
        <f t="shared" si="1"/>
        <v>300</v>
      </c>
      <c r="H17" s="500"/>
      <c r="I17" s="172">
        <f t="shared" si="17"/>
        <v>10</v>
      </c>
      <c r="J17" s="172">
        <f t="shared" si="17"/>
        <v>2746.883232191452</v>
      </c>
      <c r="K17" s="246">
        <f t="shared" si="17"/>
        <v>274.68832321914516</v>
      </c>
      <c r="L17" s="525"/>
      <c r="M17" s="172">
        <f t="shared" si="2"/>
        <v>7</v>
      </c>
      <c r="N17" s="501"/>
      <c r="O17" s="501"/>
      <c r="P17" s="247"/>
      <c r="Q17" s="247"/>
      <c r="R17" s="248" t="str">
        <f t="shared" si="3"/>
        <v/>
      </c>
      <c r="S17" s="247" t="str">
        <f t="shared" si="4"/>
        <v/>
      </c>
      <c r="T17" s="500"/>
      <c r="U17" s="247"/>
      <c r="V17" s="247"/>
      <c r="W17" s="248" t="str">
        <f t="shared" si="5"/>
        <v/>
      </c>
      <c r="X17" s="247" t="str">
        <f t="shared" si="6"/>
        <v/>
      </c>
      <c r="Y17" s="500"/>
      <c r="Z17" s="247"/>
      <c r="AA17" s="247"/>
      <c r="AB17" s="248" t="str">
        <f t="shared" si="7"/>
        <v/>
      </c>
      <c r="AC17" s="247" t="str">
        <f t="shared" si="8"/>
        <v/>
      </c>
      <c r="AD17" s="500"/>
      <c r="AE17" s="247">
        <v>10</v>
      </c>
      <c r="AF17" s="265">
        <v>2746.0273972602745</v>
      </c>
      <c r="AG17" s="248">
        <f t="shared" si="9"/>
        <v>274.60273972602744</v>
      </c>
      <c r="AH17" s="247">
        <f t="shared" si="10"/>
        <v>5</v>
      </c>
      <c r="AI17" s="500"/>
      <c r="AJ17" s="274">
        <v>10</v>
      </c>
      <c r="AK17" s="170">
        <v>2761.5584415584426</v>
      </c>
      <c r="AL17" s="276">
        <f t="shared" si="11"/>
        <v>276.15584415584425</v>
      </c>
      <c r="AM17" s="274">
        <f t="shared" si="12"/>
        <v>3</v>
      </c>
      <c r="AN17" s="500"/>
      <c r="AO17" s="274">
        <v>10</v>
      </c>
      <c r="AP17" s="170">
        <v>2741.4285714285729</v>
      </c>
      <c r="AQ17" s="276">
        <f t="shared" si="13"/>
        <v>274.14285714285728</v>
      </c>
      <c r="AR17" s="274">
        <f t="shared" si="14"/>
        <v>7</v>
      </c>
      <c r="AS17" s="500"/>
      <c r="AT17" s="247">
        <v>10</v>
      </c>
      <c r="AU17" s="170">
        <v>2738.5185185185178</v>
      </c>
      <c r="AV17" s="248">
        <f t="shared" si="15"/>
        <v>273.85185185185179</v>
      </c>
      <c r="AW17" s="247">
        <f t="shared" si="16"/>
        <v>9</v>
      </c>
      <c r="AX17" s="500"/>
    </row>
    <row r="18" spans="2:50" hidden="1" x14ac:dyDescent="0.2">
      <c r="B18" s="506"/>
      <c r="C18" s="211">
        <v>12</v>
      </c>
      <c r="D18" s="247"/>
      <c r="E18" s="247"/>
      <c r="F18" s="247"/>
      <c r="G18" s="247"/>
      <c r="H18" s="500"/>
      <c r="I18" s="172" t="str">
        <f t="shared" si="17"/>
        <v/>
      </c>
      <c r="J18" s="172" t="str">
        <f t="shared" si="17"/>
        <v/>
      </c>
      <c r="K18" s="246" t="str">
        <f t="shared" si="17"/>
        <v/>
      </c>
      <c r="L18" s="525"/>
      <c r="M18" s="172" t="str">
        <f t="shared" si="2"/>
        <v/>
      </c>
      <c r="N18" s="501"/>
      <c r="O18" s="501"/>
      <c r="P18" s="247"/>
      <c r="Q18" s="247"/>
      <c r="R18" s="248" t="str">
        <f t="shared" si="3"/>
        <v/>
      </c>
      <c r="S18" s="247" t="str">
        <f t="shared" si="4"/>
        <v/>
      </c>
      <c r="T18" s="500"/>
      <c r="U18" s="247"/>
      <c r="V18" s="247"/>
      <c r="W18" s="248" t="str">
        <f t="shared" si="5"/>
        <v/>
      </c>
      <c r="X18" s="247" t="str">
        <f t="shared" si="6"/>
        <v/>
      </c>
      <c r="Y18" s="500"/>
      <c r="Z18" s="247"/>
      <c r="AA18" s="247"/>
      <c r="AB18" s="248" t="str">
        <f t="shared" si="7"/>
        <v/>
      </c>
      <c r="AC18" s="247" t="str">
        <f t="shared" si="8"/>
        <v/>
      </c>
      <c r="AD18" s="500"/>
      <c r="AE18" s="247"/>
      <c r="AF18" s="247"/>
      <c r="AG18" s="248" t="str">
        <f t="shared" si="9"/>
        <v/>
      </c>
      <c r="AH18" s="247" t="str">
        <f t="shared" si="10"/>
        <v/>
      </c>
      <c r="AI18" s="500"/>
      <c r="AJ18" s="274"/>
      <c r="AK18" s="170"/>
      <c r="AL18" s="276" t="str">
        <f t="shared" si="11"/>
        <v/>
      </c>
      <c r="AM18" s="274" t="str">
        <f t="shared" si="12"/>
        <v/>
      </c>
      <c r="AN18" s="500"/>
      <c r="AO18" s="274"/>
      <c r="AP18" s="170"/>
      <c r="AQ18" s="276" t="str">
        <f t="shared" si="13"/>
        <v/>
      </c>
      <c r="AR18" s="274" t="str">
        <f t="shared" si="14"/>
        <v/>
      </c>
      <c r="AS18" s="500"/>
      <c r="AT18" s="247"/>
      <c r="AU18" s="170"/>
      <c r="AV18" s="248" t="str">
        <f t="shared" si="15"/>
        <v/>
      </c>
      <c r="AW18" s="247" t="str">
        <f t="shared" si="16"/>
        <v/>
      </c>
      <c r="AX18" s="500"/>
    </row>
    <row r="19" spans="2:50" hidden="1" x14ac:dyDescent="0.2">
      <c r="B19" s="506"/>
      <c r="C19" s="211">
        <v>13</v>
      </c>
      <c r="D19" s="247"/>
      <c r="E19" s="247"/>
      <c r="F19" s="247"/>
      <c r="G19" s="247"/>
      <c r="H19" s="500"/>
      <c r="I19" s="172" t="str">
        <f t="shared" si="17"/>
        <v/>
      </c>
      <c r="J19" s="172" t="str">
        <f t="shared" si="17"/>
        <v/>
      </c>
      <c r="K19" s="246" t="str">
        <f t="shared" si="17"/>
        <v/>
      </c>
      <c r="L19" s="525"/>
      <c r="M19" s="172" t="str">
        <f t="shared" si="2"/>
        <v/>
      </c>
      <c r="N19" s="501"/>
      <c r="O19" s="501"/>
      <c r="P19" s="247"/>
      <c r="Q19" s="247"/>
      <c r="R19" s="248" t="str">
        <f t="shared" si="3"/>
        <v/>
      </c>
      <c r="S19" s="247" t="str">
        <f t="shared" si="4"/>
        <v/>
      </c>
      <c r="T19" s="500"/>
      <c r="U19" s="247"/>
      <c r="V19" s="247"/>
      <c r="W19" s="248" t="str">
        <f t="shared" si="5"/>
        <v/>
      </c>
      <c r="X19" s="247" t="str">
        <f t="shared" si="6"/>
        <v/>
      </c>
      <c r="Y19" s="500"/>
      <c r="Z19" s="247"/>
      <c r="AA19" s="247"/>
      <c r="AB19" s="248" t="str">
        <f t="shared" si="7"/>
        <v/>
      </c>
      <c r="AC19" s="247" t="str">
        <f t="shared" si="8"/>
        <v/>
      </c>
      <c r="AD19" s="500"/>
      <c r="AE19" s="247"/>
      <c r="AF19" s="247"/>
      <c r="AG19" s="248" t="str">
        <f t="shared" si="9"/>
        <v/>
      </c>
      <c r="AH19" s="247" t="str">
        <f t="shared" si="10"/>
        <v/>
      </c>
      <c r="AI19" s="500"/>
      <c r="AJ19" s="274"/>
      <c r="AK19" s="170"/>
      <c r="AL19" s="276" t="str">
        <f t="shared" si="11"/>
        <v/>
      </c>
      <c r="AM19" s="274" t="str">
        <f t="shared" si="12"/>
        <v/>
      </c>
      <c r="AN19" s="500"/>
      <c r="AO19" s="274"/>
      <c r="AP19" s="170"/>
      <c r="AQ19" s="276" t="str">
        <f t="shared" si="13"/>
        <v/>
      </c>
      <c r="AR19" s="274" t="str">
        <f t="shared" si="14"/>
        <v/>
      </c>
      <c r="AS19" s="500"/>
      <c r="AT19" s="247"/>
      <c r="AU19" s="170"/>
      <c r="AV19" s="248" t="str">
        <f t="shared" si="15"/>
        <v/>
      </c>
      <c r="AW19" s="247" t="str">
        <f t="shared" si="16"/>
        <v/>
      </c>
      <c r="AX19" s="500"/>
    </row>
    <row r="20" spans="2:50" hidden="1" x14ac:dyDescent="0.2">
      <c r="B20" s="506"/>
      <c r="C20" s="211">
        <v>14</v>
      </c>
      <c r="D20" s="247"/>
      <c r="E20" s="247"/>
      <c r="F20" s="247"/>
      <c r="G20" s="247"/>
      <c r="H20" s="500"/>
      <c r="I20" s="172" t="str">
        <f t="shared" si="17"/>
        <v/>
      </c>
      <c r="J20" s="172" t="str">
        <f t="shared" si="17"/>
        <v/>
      </c>
      <c r="K20" s="246" t="str">
        <f t="shared" si="17"/>
        <v/>
      </c>
      <c r="L20" s="525"/>
      <c r="M20" s="172" t="str">
        <f t="shared" si="2"/>
        <v/>
      </c>
      <c r="N20" s="501"/>
      <c r="O20" s="501"/>
      <c r="P20" s="247"/>
      <c r="Q20" s="247"/>
      <c r="R20" s="248" t="str">
        <f t="shared" si="3"/>
        <v/>
      </c>
      <c r="S20" s="247" t="str">
        <f t="shared" si="4"/>
        <v/>
      </c>
      <c r="T20" s="500"/>
      <c r="U20" s="247"/>
      <c r="V20" s="247"/>
      <c r="W20" s="248" t="str">
        <f t="shared" si="5"/>
        <v/>
      </c>
      <c r="X20" s="247" t="str">
        <f t="shared" si="6"/>
        <v/>
      </c>
      <c r="Y20" s="500"/>
      <c r="Z20" s="247"/>
      <c r="AA20" s="247"/>
      <c r="AB20" s="248" t="str">
        <f t="shared" si="7"/>
        <v/>
      </c>
      <c r="AC20" s="247" t="str">
        <f t="shared" si="8"/>
        <v/>
      </c>
      <c r="AD20" s="500"/>
      <c r="AE20" s="247"/>
      <c r="AF20" s="247"/>
      <c r="AG20" s="248" t="str">
        <f t="shared" si="9"/>
        <v/>
      </c>
      <c r="AH20" s="247" t="str">
        <f t="shared" si="10"/>
        <v/>
      </c>
      <c r="AI20" s="500"/>
      <c r="AJ20" s="274"/>
      <c r="AK20" s="170"/>
      <c r="AL20" s="276" t="str">
        <f t="shared" si="11"/>
        <v/>
      </c>
      <c r="AM20" s="274" t="str">
        <f t="shared" si="12"/>
        <v/>
      </c>
      <c r="AN20" s="500"/>
      <c r="AO20" s="274"/>
      <c r="AP20" s="170"/>
      <c r="AQ20" s="276" t="str">
        <f t="shared" si="13"/>
        <v/>
      </c>
      <c r="AR20" s="274" t="str">
        <f t="shared" si="14"/>
        <v/>
      </c>
      <c r="AS20" s="500"/>
      <c r="AT20" s="247"/>
      <c r="AU20" s="170"/>
      <c r="AV20" s="248" t="str">
        <f t="shared" si="15"/>
        <v/>
      </c>
      <c r="AW20" s="247" t="str">
        <f t="shared" si="16"/>
        <v/>
      </c>
      <c r="AX20" s="500"/>
    </row>
    <row r="21" spans="2:50" hidden="1" x14ac:dyDescent="0.2">
      <c r="B21" s="506"/>
      <c r="C21" s="211">
        <v>15</v>
      </c>
      <c r="D21" s="247"/>
      <c r="E21" s="247"/>
      <c r="F21" s="247"/>
      <c r="G21" s="247"/>
      <c r="H21" s="500"/>
      <c r="I21" s="172" t="str">
        <f t="shared" si="17"/>
        <v/>
      </c>
      <c r="J21" s="172" t="str">
        <f t="shared" si="17"/>
        <v/>
      </c>
      <c r="K21" s="246" t="str">
        <f t="shared" si="17"/>
        <v/>
      </c>
      <c r="L21" s="525"/>
      <c r="M21" s="172" t="str">
        <f t="shared" si="2"/>
        <v/>
      </c>
      <c r="N21" s="501"/>
      <c r="O21" s="501"/>
      <c r="P21" s="247"/>
      <c r="Q21" s="247"/>
      <c r="R21" s="248" t="str">
        <f t="shared" si="3"/>
        <v/>
      </c>
      <c r="S21" s="247" t="str">
        <f t="shared" si="4"/>
        <v/>
      </c>
      <c r="T21" s="500"/>
      <c r="U21" s="247"/>
      <c r="V21" s="247"/>
      <c r="W21" s="248" t="str">
        <f t="shared" si="5"/>
        <v/>
      </c>
      <c r="X21" s="247" t="str">
        <f t="shared" si="6"/>
        <v/>
      </c>
      <c r="Y21" s="500"/>
      <c r="Z21" s="247"/>
      <c r="AA21" s="247"/>
      <c r="AB21" s="248" t="str">
        <f t="shared" si="7"/>
        <v/>
      </c>
      <c r="AC21" s="247" t="str">
        <f t="shared" si="8"/>
        <v/>
      </c>
      <c r="AD21" s="500"/>
      <c r="AE21" s="247"/>
      <c r="AF21" s="247"/>
      <c r="AG21" s="248" t="str">
        <f t="shared" si="9"/>
        <v/>
      </c>
      <c r="AH21" s="247" t="str">
        <f t="shared" si="10"/>
        <v/>
      </c>
      <c r="AI21" s="500"/>
      <c r="AJ21" s="274"/>
      <c r="AK21" s="170"/>
      <c r="AL21" s="276" t="str">
        <f t="shared" si="11"/>
        <v/>
      </c>
      <c r="AM21" s="274" t="str">
        <f t="shared" si="12"/>
        <v/>
      </c>
      <c r="AN21" s="500"/>
      <c r="AO21" s="274"/>
      <c r="AP21" s="170"/>
      <c r="AQ21" s="276" t="str">
        <f t="shared" si="13"/>
        <v/>
      </c>
      <c r="AR21" s="274" t="str">
        <f t="shared" si="14"/>
        <v/>
      </c>
      <c r="AS21" s="500"/>
      <c r="AT21" s="247"/>
      <c r="AU21" s="170"/>
      <c r="AV21" s="248" t="str">
        <f t="shared" si="15"/>
        <v/>
      </c>
      <c r="AW21" s="247" t="str">
        <f t="shared" si="16"/>
        <v/>
      </c>
      <c r="AX21" s="500"/>
    </row>
    <row r="22" spans="2:50" ht="15.75" hidden="1" x14ac:dyDescent="0.2">
      <c r="B22" s="520" t="s">
        <v>169</v>
      </c>
      <c r="C22" s="512"/>
      <c r="D22" s="512"/>
      <c r="E22" s="512"/>
      <c r="F22" s="512"/>
      <c r="G22" s="512"/>
      <c r="H22" s="512"/>
      <c r="I22" s="207"/>
      <c r="J22" s="207"/>
      <c r="K22" s="207"/>
      <c r="L22" s="207"/>
      <c r="M22" s="207"/>
      <c r="N22" s="501" t="s">
        <v>161</v>
      </c>
      <c r="O22" s="514" t="s">
        <v>106</v>
      </c>
      <c r="P22" s="516">
        <v>45874</v>
      </c>
      <c r="Q22" s="506"/>
      <c r="R22" s="506"/>
      <c r="S22" s="506"/>
      <c r="T22" s="506"/>
      <c r="U22" s="516">
        <v>45875</v>
      </c>
      <c r="V22" s="506"/>
      <c r="W22" s="506"/>
      <c r="X22" s="506"/>
      <c r="Y22" s="506"/>
      <c r="Z22" s="516">
        <v>45876</v>
      </c>
      <c r="AA22" s="506"/>
      <c r="AB22" s="506"/>
      <c r="AC22" s="506"/>
      <c r="AD22" s="506"/>
      <c r="AE22" s="516">
        <v>45877</v>
      </c>
      <c r="AF22" s="506"/>
      <c r="AG22" s="506"/>
      <c r="AH22" s="506"/>
      <c r="AI22" s="506"/>
      <c r="AJ22" s="516">
        <v>45878</v>
      </c>
      <c r="AK22" s="506"/>
      <c r="AL22" s="506"/>
      <c r="AM22" s="506"/>
      <c r="AN22" s="506"/>
      <c r="AO22" s="516">
        <v>45879</v>
      </c>
      <c r="AP22" s="506"/>
      <c r="AQ22" s="506"/>
      <c r="AR22" s="506"/>
      <c r="AS22" s="506"/>
      <c r="AT22" s="516">
        <v>45880</v>
      </c>
      <c r="AU22" s="506"/>
      <c r="AV22" s="506"/>
      <c r="AW22" s="506"/>
      <c r="AX22" s="506"/>
    </row>
    <row r="23" spans="2:50" ht="15.75" hidden="1" x14ac:dyDescent="0.2">
      <c r="B23" s="513"/>
      <c r="C23" s="513"/>
      <c r="D23" s="513"/>
      <c r="E23" s="513"/>
      <c r="F23" s="513"/>
      <c r="G23" s="513"/>
      <c r="H23" s="513"/>
      <c r="I23" s="207"/>
      <c r="J23" s="207"/>
      <c r="K23" s="207"/>
      <c r="L23" s="207"/>
      <c r="M23" s="207"/>
      <c r="N23" s="501"/>
      <c r="O23" s="515"/>
      <c r="P23" s="516" t="s">
        <v>120</v>
      </c>
      <c r="Q23" s="506"/>
      <c r="R23" s="506"/>
      <c r="S23" s="506"/>
      <c r="T23" s="506"/>
      <c r="U23" s="516" t="s">
        <v>114</v>
      </c>
      <c r="V23" s="506"/>
      <c r="W23" s="506"/>
      <c r="X23" s="506"/>
      <c r="Y23" s="506"/>
      <c r="Z23" s="516" t="s">
        <v>115</v>
      </c>
      <c r="AA23" s="506"/>
      <c r="AB23" s="506"/>
      <c r="AC23" s="506"/>
      <c r="AD23" s="506"/>
      <c r="AE23" s="516" t="s">
        <v>116</v>
      </c>
      <c r="AF23" s="506"/>
      <c r="AG23" s="506"/>
      <c r="AH23" s="506"/>
      <c r="AI23" s="506"/>
      <c r="AJ23" s="516" t="s">
        <v>117</v>
      </c>
      <c r="AK23" s="506"/>
      <c r="AL23" s="506"/>
      <c r="AM23" s="506"/>
      <c r="AN23" s="506"/>
      <c r="AO23" s="516" t="s">
        <v>118</v>
      </c>
      <c r="AP23" s="506"/>
      <c r="AQ23" s="506"/>
      <c r="AR23" s="506"/>
      <c r="AS23" s="506"/>
      <c r="AT23" s="516" t="s">
        <v>119</v>
      </c>
      <c r="AU23" s="506"/>
      <c r="AV23" s="506"/>
      <c r="AW23" s="506"/>
      <c r="AX23" s="506"/>
    </row>
    <row r="24" spans="2:50" hidden="1" x14ac:dyDescent="0.2">
      <c r="B24" s="501" t="s">
        <v>157</v>
      </c>
      <c r="C24" s="501" t="s">
        <v>149</v>
      </c>
      <c r="D24" s="501"/>
      <c r="E24" s="501" t="s">
        <v>151</v>
      </c>
      <c r="F24" s="501"/>
      <c r="G24" s="501"/>
      <c r="H24" s="502" t="s">
        <v>158</v>
      </c>
      <c r="I24" s="505" t="s">
        <v>227</v>
      </c>
      <c r="J24" s="505"/>
      <c r="K24" s="505"/>
      <c r="L24" s="505" t="s">
        <v>158</v>
      </c>
      <c r="M24" s="505" t="s">
        <v>170</v>
      </c>
      <c r="N24" s="501"/>
      <c r="O24" s="501" t="s">
        <v>160</v>
      </c>
      <c r="P24" s="497" t="s">
        <v>154</v>
      </c>
      <c r="Q24" s="498"/>
      <c r="R24" s="498"/>
      <c r="S24" s="499"/>
      <c r="T24" s="501" t="s">
        <v>158</v>
      </c>
      <c r="U24" s="497" t="s">
        <v>154</v>
      </c>
      <c r="V24" s="498"/>
      <c r="W24" s="498"/>
      <c r="X24" s="499"/>
      <c r="Y24" s="501" t="s">
        <v>158</v>
      </c>
      <c r="Z24" s="497" t="s">
        <v>154</v>
      </c>
      <c r="AA24" s="498"/>
      <c r="AB24" s="498"/>
      <c r="AC24" s="499"/>
      <c r="AD24" s="501" t="s">
        <v>158</v>
      </c>
      <c r="AE24" s="497" t="s">
        <v>154</v>
      </c>
      <c r="AF24" s="498"/>
      <c r="AG24" s="498"/>
      <c r="AH24" s="499"/>
      <c r="AI24" s="501" t="s">
        <v>158</v>
      </c>
      <c r="AJ24" s="497" t="s">
        <v>154</v>
      </c>
      <c r="AK24" s="498"/>
      <c r="AL24" s="498"/>
      <c r="AM24" s="499"/>
      <c r="AN24" s="501" t="s">
        <v>158</v>
      </c>
      <c r="AO24" s="497" t="s">
        <v>154</v>
      </c>
      <c r="AP24" s="498"/>
      <c r="AQ24" s="498"/>
      <c r="AR24" s="499"/>
      <c r="AS24" s="501" t="s">
        <v>158</v>
      </c>
      <c r="AT24" s="497" t="s">
        <v>154</v>
      </c>
      <c r="AU24" s="498"/>
      <c r="AV24" s="498"/>
      <c r="AW24" s="499"/>
      <c r="AX24" s="501" t="s">
        <v>158</v>
      </c>
    </row>
    <row r="25" spans="2:50" hidden="1" x14ac:dyDescent="0.2">
      <c r="B25" s="501"/>
      <c r="C25" s="501"/>
      <c r="D25" s="501"/>
      <c r="E25" s="501" t="s">
        <v>150</v>
      </c>
      <c r="F25" s="501"/>
      <c r="G25" s="501"/>
      <c r="H25" s="503"/>
      <c r="I25" s="505" t="s">
        <v>150</v>
      </c>
      <c r="J25" s="505"/>
      <c r="K25" s="505"/>
      <c r="L25" s="505"/>
      <c r="M25" s="505"/>
      <c r="N25" s="501"/>
      <c r="O25" s="501"/>
      <c r="P25" s="497" t="s">
        <v>155</v>
      </c>
      <c r="Q25" s="498"/>
      <c r="R25" s="498"/>
      <c r="S25" s="499"/>
      <c r="T25" s="501"/>
      <c r="U25" s="497" t="s">
        <v>155</v>
      </c>
      <c r="V25" s="498"/>
      <c r="W25" s="498"/>
      <c r="X25" s="499"/>
      <c r="Y25" s="501"/>
      <c r="Z25" s="497" t="s">
        <v>155</v>
      </c>
      <c r="AA25" s="498"/>
      <c r="AB25" s="498"/>
      <c r="AC25" s="499"/>
      <c r="AD25" s="501"/>
      <c r="AE25" s="497" t="s">
        <v>155</v>
      </c>
      <c r="AF25" s="498"/>
      <c r="AG25" s="498"/>
      <c r="AH25" s="499"/>
      <c r="AI25" s="501"/>
      <c r="AJ25" s="497" t="s">
        <v>155</v>
      </c>
      <c r="AK25" s="498"/>
      <c r="AL25" s="498"/>
      <c r="AM25" s="499"/>
      <c r="AN25" s="501"/>
      <c r="AO25" s="497" t="s">
        <v>155</v>
      </c>
      <c r="AP25" s="498"/>
      <c r="AQ25" s="498"/>
      <c r="AR25" s="499"/>
      <c r="AS25" s="501"/>
      <c r="AT25" s="497" t="s">
        <v>155</v>
      </c>
      <c r="AU25" s="498"/>
      <c r="AV25" s="498"/>
      <c r="AW25" s="499"/>
      <c r="AX25" s="501"/>
    </row>
    <row r="26" spans="2:50" hidden="1" x14ac:dyDescent="0.2">
      <c r="B26" s="501"/>
      <c r="C26" s="501"/>
      <c r="D26" s="501"/>
      <c r="E26" s="212" t="s">
        <v>152</v>
      </c>
      <c r="F26" s="212" t="s">
        <v>153</v>
      </c>
      <c r="G26" s="212" t="s">
        <v>156</v>
      </c>
      <c r="H26" s="504"/>
      <c r="I26" s="208" t="s">
        <v>152</v>
      </c>
      <c r="J26" s="208" t="s">
        <v>153</v>
      </c>
      <c r="K26" s="208" t="s">
        <v>156</v>
      </c>
      <c r="L26" s="505"/>
      <c r="M26" s="505"/>
      <c r="N26" s="501"/>
      <c r="O26" s="501"/>
      <c r="P26" s="212" t="s">
        <v>152</v>
      </c>
      <c r="Q26" s="212" t="s">
        <v>153</v>
      </c>
      <c r="R26" s="212" t="s">
        <v>156</v>
      </c>
      <c r="S26" s="212" t="s">
        <v>170</v>
      </c>
      <c r="T26" s="501"/>
      <c r="U26" s="212" t="s">
        <v>152</v>
      </c>
      <c r="V26" s="212" t="s">
        <v>153</v>
      </c>
      <c r="W26" s="212" t="s">
        <v>156</v>
      </c>
      <c r="X26" s="212" t="s">
        <v>170</v>
      </c>
      <c r="Y26" s="501"/>
      <c r="Z26" s="212" t="s">
        <v>152</v>
      </c>
      <c r="AA26" s="212" t="s">
        <v>153</v>
      </c>
      <c r="AB26" s="212" t="s">
        <v>156</v>
      </c>
      <c r="AC26" s="212" t="s">
        <v>170</v>
      </c>
      <c r="AD26" s="501"/>
      <c r="AE26" s="212" t="s">
        <v>152</v>
      </c>
      <c r="AF26" s="212" t="s">
        <v>153</v>
      </c>
      <c r="AG26" s="212" t="s">
        <v>156</v>
      </c>
      <c r="AH26" s="212" t="s">
        <v>170</v>
      </c>
      <c r="AI26" s="501"/>
      <c r="AJ26" s="212" t="s">
        <v>152</v>
      </c>
      <c r="AK26" s="212" t="s">
        <v>153</v>
      </c>
      <c r="AL26" s="212" t="s">
        <v>156</v>
      </c>
      <c r="AM26" s="212" t="s">
        <v>170</v>
      </c>
      <c r="AN26" s="501"/>
      <c r="AO26" s="212" t="s">
        <v>152</v>
      </c>
      <c r="AP26" s="212" t="s">
        <v>153</v>
      </c>
      <c r="AQ26" s="212" t="s">
        <v>156</v>
      </c>
      <c r="AR26" s="212" t="s">
        <v>170</v>
      </c>
      <c r="AS26" s="501"/>
      <c r="AT26" s="212" t="s">
        <v>152</v>
      </c>
      <c r="AU26" s="212" t="s">
        <v>153</v>
      </c>
      <c r="AV26" s="212" t="s">
        <v>156</v>
      </c>
      <c r="AW26" s="212" t="s">
        <v>170</v>
      </c>
      <c r="AX26" s="501"/>
    </row>
    <row r="27" spans="2:50" hidden="1" x14ac:dyDescent="0.2">
      <c r="B27" s="506" t="s">
        <v>237</v>
      </c>
      <c r="C27" s="211">
        <v>1</v>
      </c>
      <c r="D27" s="211" t="s">
        <v>446</v>
      </c>
      <c r="E27" s="211">
        <v>10</v>
      </c>
      <c r="F27" s="211">
        <v>3000</v>
      </c>
      <c r="G27" s="276">
        <f>F27/E27</f>
        <v>300</v>
      </c>
      <c r="H27" s="500">
        <f>AVERAGE(G27:G41)</f>
        <v>286.71328671328672</v>
      </c>
      <c r="I27" s="172">
        <f t="shared" ref="I27:I29" si="18">IFERROR(AVERAGE(P27,U27,Z27,AE27,AJ27,AO27,AT27),"")</f>
        <v>10</v>
      </c>
      <c r="J27" s="172">
        <f t="shared" ref="J27:J29" si="19">IFERROR(AVERAGE(Q27,V27,AA27,AF27,AK27,AP27,AU27),"")</f>
        <v>2762.6659199121341</v>
      </c>
      <c r="K27" s="272">
        <f t="shared" ref="K27:K29" si="20">IFERROR(AVERAGE(R27,W27,AB27,AG27,AL27,AQ27,AV27),"")</f>
        <v>276.26659199121337</v>
      </c>
      <c r="L27" s="525">
        <f>IFERROR(AVERAGE(K27:K41),"-")</f>
        <v>265.27105970676536</v>
      </c>
      <c r="M27" s="172">
        <f>IFERROR(RANK(K27, K$27:K$41),"")</f>
        <v>8</v>
      </c>
      <c r="N27" s="501"/>
      <c r="O27" s="501"/>
      <c r="P27" s="211">
        <v>10</v>
      </c>
      <c r="Q27" s="170">
        <v>2778.4453781512611</v>
      </c>
      <c r="R27" s="276">
        <f>IFERROR(Q27/P27,"")</f>
        <v>277.8445378151261</v>
      </c>
      <c r="S27" s="274">
        <f>IFERROR(RANK(R27, R$27:R$41),"")</f>
        <v>4</v>
      </c>
      <c r="T27" s="500">
        <f>AVERAGE(R27:R41)</f>
        <v>265.03855604528292</v>
      </c>
      <c r="U27" s="274">
        <v>10</v>
      </c>
      <c r="V27" s="170">
        <v>2763.9702233250628</v>
      </c>
      <c r="W27" s="276">
        <f>IFERROR(V27/U27,"")</f>
        <v>276.39702233250625</v>
      </c>
      <c r="X27" s="274">
        <f>IFERROR(RANK(W27, W$27:W$41),"")</f>
        <v>8</v>
      </c>
      <c r="Y27" s="500">
        <f>AVERAGE(W27:W41)</f>
        <v>264.97782959687078</v>
      </c>
      <c r="Z27" s="274">
        <v>10</v>
      </c>
      <c r="AA27" s="170">
        <v>2766.7330316742086</v>
      </c>
      <c r="AB27" s="276">
        <f>IFERROR(AA27/Z27,"")</f>
        <v>276.67330316742084</v>
      </c>
      <c r="AC27" s="274">
        <f>IFERROR(RANK(AB27, AB$27:AB$41),"")</f>
        <v>6</v>
      </c>
      <c r="AD27" s="500">
        <f>AVERAGE(AB27:AB41)</f>
        <v>265.48314095365481</v>
      </c>
      <c r="AE27" s="274">
        <v>10</v>
      </c>
      <c r="AF27" s="170">
        <v>2756.6972477064228</v>
      </c>
      <c r="AG27" s="276">
        <f>IFERROR(AF27/AE27,"")</f>
        <v>275.66972477064229</v>
      </c>
      <c r="AH27" s="274">
        <f>IFERROR(RANK(AG27, AG$27:AG$41),"")</f>
        <v>9</v>
      </c>
      <c r="AI27" s="500">
        <f>AVERAGE(AG27:AG41)</f>
        <v>264.92175255874878</v>
      </c>
      <c r="AJ27" s="274">
        <v>10</v>
      </c>
      <c r="AK27" s="170">
        <v>2747.428571428572</v>
      </c>
      <c r="AL27" s="276">
        <f>IFERROR(AK27/AJ27,"")</f>
        <v>274.74285714285719</v>
      </c>
      <c r="AM27" s="274">
        <f>IFERROR(RANK(AL27, AL$27:AL$41),"")</f>
        <v>10</v>
      </c>
      <c r="AN27" s="500">
        <f>AVERAGE(AL27:AL41)</f>
        <v>265.72904753446204</v>
      </c>
      <c r="AO27" s="274">
        <v>10</v>
      </c>
      <c r="AP27" s="170">
        <v>2761.1088911088909</v>
      </c>
      <c r="AQ27" s="276">
        <f>IFERROR(AP27/AO27,"")</f>
        <v>276.1108891108891</v>
      </c>
      <c r="AR27" s="274">
        <f>IFERROR(RANK(AQ27, AQ$27:AQ$41),"")</f>
        <v>6</v>
      </c>
      <c r="AS27" s="500">
        <f>AVERAGE(AQ27:AQ41)</f>
        <v>264.97080058103239</v>
      </c>
      <c r="AT27" s="274">
        <v>10</v>
      </c>
      <c r="AU27" s="170">
        <v>2764.2780959905194</v>
      </c>
      <c r="AV27" s="276">
        <f>IFERROR(AU27/AT27,"")</f>
        <v>276.42780959905195</v>
      </c>
      <c r="AW27" s="274">
        <f>IFERROR(RANK(AV27, AV$27:AV$41),"")</f>
        <v>7</v>
      </c>
      <c r="AX27" s="500">
        <f>AVERAGE(AV27:AV41)</f>
        <v>265.77629067730601</v>
      </c>
    </row>
    <row r="28" spans="2:50" hidden="1" x14ac:dyDescent="0.2">
      <c r="B28" s="506"/>
      <c r="C28" s="211">
        <v>2</v>
      </c>
      <c r="D28" s="211" t="s">
        <v>447</v>
      </c>
      <c r="E28" s="211">
        <v>10</v>
      </c>
      <c r="F28" s="211">
        <v>3000</v>
      </c>
      <c r="G28" s="276">
        <f t="shared" ref="G28:G37" si="21">F28/E28</f>
        <v>300</v>
      </c>
      <c r="H28" s="500"/>
      <c r="I28" s="172">
        <f t="shared" si="18"/>
        <v>10</v>
      </c>
      <c r="J28" s="172">
        <f t="shared" si="19"/>
        <v>2773.0411727956139</v>
      </c>
      <c r="K28" s="272">
        <f t="shared" si="20"/>
        <v>277.30411727956141</v>
      </c>
      <c r="L28" s="525"/>
      <c r="M28" s="172">
        <f t="shared" ref="M28:M41" si="22">IFERROR(RANK(K28, K$27:K$41),"")</f>
        <v>6</v>
      </c>
      <c r="N28" s="501"/>
      <c r="O28" s="501"/>
      <c r="P28" s="211">
        <v>10</v>
      </c>
      <c r="Q28" s="170">
        <v>2766.6843501326266</v>
      </c>
      <c r="R28" s="276">
        <f t="shared" ref="R28:R41" si="23">IFERROR(Q28/P28,"")</f>
        <v>276.66843501326264</v>
      </c>
      <c r="S28" s="274">
        <f t="shared" ref="S28:S41" si="24">IFERROR(RANK(R28, R$27:R$41),"")</f>
        <v>5</v>
      </c>
      <c r="T28" s="500"/>
      <c r="U28" s="274">
        <v>10</v>
      </c>
      <c r="V28" s="170">
        <v>2767.0938215102988</v>
      </c>
      <c r="W28" s="276">
        <f t="shared" ref="W28:W41" si="25">IFERROR(V28/U28,"")</f>
        <v>276.7093821510299</v>
      </c>
      <c r="X28" s="274">
        <f t="shared" ref="X28:X41" si="26">IFERROR(RANK(W28, W$27:W$41),"")</f>
        <v>6</v>
      </c>
      <c r="Y28" s="500"/>
      <c r="Z28" s="274">
        <v>10</v>
      </c>
      <c r="AA28" s="170">
        <v>2765.6793478260875</v>
      </c>
      <c r="AB28" s="276">
        <f t="shared" ref="AB28:AB41" si="27">IFERROR(AA28/Z28,"")</f>
        <v>276.56793478260875</v>
      </c>
      <c r="AC28" s="274">
        <f t="shared" ref="AC28:AC41" si="28">IFERROR(RANK(AB28, AB$27:AB$41),"")</f>
        <v>7</v>
      </c>
      <c r="AD28" s="500"/>
      <c r="AE28" s="274">
        <v>10</v>
      </c>
      <c r="AF28" s="170">
        <v>2762.6373626373625</v>
      </c>
      <c r="AG28" s="276">
        <f t="shared" ref="AG28:AG41" si="29">IFERROR(AF28/AE28,"")</f>
        <v>276.26373626373623</v>
      </c>
      <c r="AH28" s="274">
        <f t="shared" ref="AH28:AH41" si="30">IFERROR(RANK(AG28, AG$27:AG$41),"")</f>
        <v>7</v>
      </c>
      <c r="AI28" s="500"/>
      <c r="AJ28" s="274">
        <v>10</v>
      </c>
      <c r="AK28" s="170">
        <v>2755.0588235294113</v>
      </c>
      <c r="AL28" s="276">
        <f t="shared" ref="AL28:AL41" si="31">IFERROR(AK28/AJ28,"")</f>
        <v>275.50588235294111</v>
      </c>
      <c r="AM28" s="274">
        <f t="shared" ref="AM28:AM41" si="32">IFERROR(RANK(AL28, AL$27:AL$41),"")</f>
        <v>9</v>
      </c>
      <c r="AN28" s="500"/>
      <c r="AO28" s="274">
        <v>10</v>
      </c>
      <c r="AP28" s="170">
        <v>2795.0252780586447</v>
      </c>
      <c r="AQ28" s="276">
        <f t="shared" ref="AQ28:AQ41" si="33">IFERROR(AP28/AO28,"")</f>
        <v>279.50252780586447</v>
      </c>
      <c r="AR28" s="274">
        <f t="shared" ref="AR28:AR41" si="34">IFERROR(RANK(AQ28, AQ$27:AQ$41),"")</f>
        <v>3</v>
      </c>
      <c r="AS28" s="500"/>
      <c r="AT28" s="274">
        <v>10</v>
      </c>
      <c r="AU28" s="170">
        <v>2799.1092258748668</v>
      </c>
      <c r="AV28" s="276">
        <f t="shared" ref="AV28:AV41" si="35">IFERROR(AU28/AT28,"")</f>
        <v>279.91092258748665</v>
      </c>
      <c r="AW28" s="274">
        <f t="shared" ref="AW28:AW41" si="36">IFERROR(RANK(AV28, AV$27:AV$41),"")</f>
        <v>3</v>
      </c>
      <c r="AX28" s="500"/>
    </row>
    <row r="29" spans="2:50" hidden="1" x14ac:dyDescent="0.2">
      <c r="B29" s="506"/>
      <c r="C29" s="211">
        <v>3</v>
      </c>
      <c r="D29" s="211" t="s">
        <v>448</v>
      </c>
      <c r="E29" s="211">
        <v>10</v>
      </c>
      <c r="F29" s="211">
        <v>3000</v>
      </c>
      <c r="G29" s="276">
        <f t="shared" si="21"/>
        <v>300</v>
      </c>
      <c r="H29" s="500"/>
      <c r="I29" s="172">
        <f t="shared" si="18"/>
        <v>10</v>
      </c>
      <c r="J29" s="172">
        <f t="shared" si="19"/>
        <v>2758.6601437116851</v>
      </c>
      <c r="K29" s="272">
        <f t="shared" si="20"/>
        <v>275.86601437116855</v>
      </c>
      <c r="L29" s="525"/>
      <c r="M29" s="172">
        <f t="shared" si="22"/>
        <v>10</v>
      </c>
      <c r="N29" s="501"/>
      <c r="O29" s="501"/>
      <c r="P29" s="211">
        <v>10</v>
      </c>
      <c r="Q29" s="170">
        <v>2754.0000000000009</v>
      </c>
      <c r="R29" s="276">
        <f t="shared" si="23"/>
        <v>275.40000000000009</v>
      </c>
      <c r="S29" s="274">
        <f t="shared" si="24"/>
        <v>8</v>
      </c>
      <c r="T29" s="500"/>
      <c r="U29" s="274">
        <v>10</v>
      </c>
      <c r="V29" s="170">
        <v>2755.3846153846157</v>
      </c>
      <c r="W29" s="276">
        <f t="shared" si="25"/>
        <v>275.53846153846155</v>
      </c>
      <c r="X29" s="274">
        <f t="shared" si="26"/>
        <v>10</v>
      </c>
      <c r="Y29" s="500"/>
      <c r="Z29" s="274">
        <v>10</v>
      </c>
      <c r="AA29" s="170">
        <v>2768.333333333333</v>
      </c>
      <c r="AB29" s="276">
        <f t="shared" si="27"/>
        <v>276.83333333333331</v>
      </c>
      <c r="AC29" s="274">
        <f t="shared" si="28"/>
        <v>5</v>
      </c>
      <c r="AD29" s="500"/>
      <c r="AE29" s="274">
        <v>10</v>
      </c>
      <c r="AF29" s="170">
        <v>2763.6585365853653</v>
      </c>
      <c r="AG29" s="276">
        <f t="shared" si="29"/>
        <v>276.36585365853654</v>
      </c>
      <c r="AH29" s="274">
        <f t="shared" si="30"/>
        <v>6</v>
      </c>
      <c r="AI29" s="500"/>
      <c r="AJ29" s="274">
        <v>10</v>
      </c>
      <c r="AK29" s="170">
        <v>2762.2222222222213</v>
      </c>
      <c r="AL29" s="276">
        <f t="shared" si="31"/>
        <v>276.22222222222211</v>
      </c>
      <c r="AM29" s="274">
        <f t="shared" si="32"/>
        <v>8</v>
      </c>
      <c r="AN29" s="500"/>
      <c r="AO29" s="274">
        <v>10</v>
      </c>
      <c r="AP29" s="170">
        <v>2748.1132075471692</v>
      </c>
      <c r="AQ29" s="276">
        <f t="shared" si="33"/>
        <v>274.81132075471692</v>
      </c>
      <c r="AR29" s="274">
        <f t="shared" si="34"/>
        <v>9</v>
      </c>
      <c r="AS29" s="500"/>
      <c r="AT29" s="274">
        <v>10</v>
      </c>
      <c r="AU29" s="170">
        <v>2758.9090909090905</v>
      </c>
      <c r="AV29" s="276">
        <f t="shared" si="35"/>
        <v>275.89090909090908</v>
      </c>
      <c r="AW29" s="274">
        <f t="shared" si="36"/>
        <v>8</v>
      </c>
      <c r="AX29" s="500"/>
    </row>
    <row r="30" spans="2:50" hidden="1" x14ac:dyDescent="0.2">
      <c r="B30" s="506"/>
      <c r="C30" s="211">
        <v>4</v>
      </c>
      <c r="D30" s="211" t="s">
        <v>449</v>
      </c>
      <c r="E30" s="211">
        <v>10</v>
      </c>
      <c r="F30" s="211">
        <v>3000</v>
      </c>
      <c r="G30" s="276">
        <f t="shared" si="21"/>
        <v>300</v>
      </c>
      <c r="H30" s="500"/>
      <c r="I30" s="172">
        <f>IFERROR(AVERAGE(P30,U30,Z30,AE30,AJ30,AO30,AT30),"")</f>
        <v>10</v>
      </c>
      <c r="J30" s="172">
        <f>IFERROR(AVERAGE(Q30,V30,AA30,AF30,AK30,AP30,AU30),"")</f>
        <v>2779.5864240690148</v>
      </c>
      <c r="K30" s="272">
        <f>IFERROR(AVERAGE(R30,W30,AB30,AG30,AL30,AQ30,AV30),"")</f>
        <v>277.95864240690145</v>
      </c>
      <c r="L30" s="525"/>
      <c r="M30" s="172">
        <f t="shared" si="22"/>
        <v>4</v>
      </c>
      <c r="N30" s="501"/>
      <c r="O30" s="501"/>
      <c r="P30" s="211">
        <v>10</v>
      </c>
      <c r="Q30" s="170">
        <v>2794.4680851063831</v>
      </c>
      <c r="R30" s="276">
        <f t="shared" si="23"/>
        <v>279.44680851063833</v>
      </c>
      <c r="S30" s="274">
        <f t="shared" si="24"/>
        <v>2</v>
      </c>
      <c r="T30" s="500"/>
      <c r="U30" s="274">
        <v>10</v>
      </c>
      <c r="V30" s="170">
        <v>2766.2500000000009</v>
      </c>
      <c r="W30" s="276">
        <f t="shared" si="25"/>
        <v>276.62500000000011</v>
      </c>
      <c r="X30" s="274">
        <f t="shared" si="26"/>
        <v>7</v>
      </c>
      <c r="Y30" s="500"/>
      <c r="Z30" s="274">
        <v>10</v>
      </c>
      <c r="AA30" s="170">
        <v>2773.9534883720926</v>
      </c>
      <c r="AB30" s="276">
        <f t="shared" si="27"/>
        <v>277.39534883720927</v>
      </c>
      <c r="AC30" s="274">
        <f t="shared" si="28"/>
        <v>4</v>
      </c>
      <c r="AD30" s="500"/>
      <c r="AE30" s="274">
        <v>10</v>
      </c>
      <c r="AF30" s="170">
        <v>2783.9999999999991</v>
      </c>
      <c r="AG30" s="276">
        <f t="shared" si="29"/>
        <v>278.39999999999992</v>
      </c>
      <c r="AH30" s="274">
        <f t="shared" si="30"/>
        <v>4</v>
      </c>
      <c r="AI30" s="500"/>
      <c r="AJ30" s="274">
        <v>10</v>
      </c>
      <c r="AK30" s="170">
        <v>2806.4999999999991</v>
      </c>
      <c r="AL30" s="276">
        <f t="shared" si="31"/>
        <v>280.64999999999992</v>
      </c>
      <c r="AM30" s="274">
        <f t="shared" si="32"/>
        <v>2</v>
      </c>
      <c r="AN30" s="500"/>
      <c r="AO30" s="274">
        <v>10</v>
      </c>
      <c r="AP30" s="170">
        <v>2780.8695652173915</v>
      </c>
      <c r="AQ30" s="276">
        <f t="shared" si="33"/>
        <v>278.08695652173913</v>
      </c>
      <c r="AR30" s="274">
        <f t="shared" si="34"/>
        <v>4</v>
      </c>
      <c r="AS30" s="500"/>
      <c r="AT30" s="274">
        <v>10</v>
      </c>
      <c r="AU30" s="170">
        <v>2751.0638297872347</v>
      </c>
      <c r="AV30" s="276">
        <f t="shared" si="35"/>
        <v>275.10638297872345</v>
      </c>
      <c r="AW30" s="274">
        <f t="shared" si="36"/>
        <v>9</v>
      </c>
      <c r="AX30" s="500"/>
    </row>
    <row r="31" spans="2:50" hidden="1" x14ac:dyDescent="0.2">
      <c r="B31" s="506"/>
      <c r="C31" s="211">
        <v>5</v>
      </c>
      <c r="D31" s="211" t="s">
        <v>450</v>
      </c>
      <c r="E31" s="211">
        <v>10</v>
      </c>
      <c r="F31" s="211">
        <v>3000</v>
      </c>
      <c r="G31" s="276">
        <f t="shared" si="21"/>
        <v>300</v>
      </c>
      <c r="H31" s="500"/>
      <c r="I31" s="172">
        <f t="shared" ref="I31:I41" si="37">IFERROR(AVERAGE(P31,U31,Z31,AE31,AJ31,AO31,AT31),"")</f>
        <v>10</v>
      </c>
      <c r="J31" s="172">
        <f t="shared" ref="J31:J41" si="38">IFERROR(AVERAGE(Q31,V31,AA31,AF31,AK31,AP31,AU31),"")</f>
        <v>2793.6398873915969</v>
      </c>
      <c r="K31" s="272">
        <f t="shared" ref="K31:K41" si="39">IFERROR(AVERAGE(R31,W31,AB31,AG31,AL31,AQ31,AV31),"")</f>
        <v>279.36398873915971</v>
      </c>
      <c r="L31" s="525"/>
      <c r="M31" s="172">
        <f t="shared" si="22"/>
        <v>2</v>
      </c>
      <c r="N31" s="501"/>
      <c r="O31" s="501"/>
      <c r="P31" s="211">
        <v>10</v>
      </c>
      <c r="Q31" s="170">
        <v>2789.1428571428542</v>
      </c>
      <c r="R31" s="276">
        <f t="shared" si="23"/>
        <v>278.91428571428543</v>
      </c>
      <c r="S31" s="274">
        <f t="shared" si="24"/>
        <v>3</v>
      </c>
      <c r="T31" s="500"/>
      <c r="U31" s="274">
        <v>10</v>
      </c>
      <c r="V31" s="170">
        <v>2806.4516129032281</v>
      </c>
      <c r="W31" s="276">
        <f t="shared" si="25"/>
        <v>280.64516129032279</v>
      </c>
      <c r="X31" s="274">
        <f t="shared" si="26"/>
        <v>1</v>
      </c>
      <c r="Y31" s="500"/>
      <c r="Z31" s="274">
        <v>10</v>
      </c>
      <c r="AA31" s="170">
        <v>2809.2857142857165</v>
      </c>
      <c r="AB31" s="276">
        <f t="shared" si="27"/>
        <v>280.92857142857167</v>
      </c>
      <c r="AC31" s="274">
        <f t="shared" si="28"/>
        <v>3</v>
      </c>
      <c r="AD31" s="500"/>
      <c r="AE31" s="274">
        <v>10</v>
      </c>
      <c r="AF31" s="170">
        <v>2803.8461538461552</v>
      </c>
      <c r="AG31" s="276">
        <f t="shared" si="29"/>
        <v>280.38461538461553</v>
      </c>
      <c r="AH31" s="274">
        <f t="shared" si="30"/>
        <v>1</v>
      </c>
      <c r="AI31" s="500"/>
      <c r="AJ31" s="274">
        <v>10</v>
      </c>
      <c r="AK31" s="170">
        <v>2772.5000000000009</v>
      </c>
      <c r="AL31" s="276">
        <f t="shared" si="31"/>
        <v>277.25000000000011</v>
      </c>
      <c r="AM31" s="274">
        <f t="shared" si="32"/>
        <v>6</v>
      </c>
      <c r="AN31" s="500"/>
      <c r="AO31" s="274">
        <v>10</v>
      </c>
      <c r="AP31" s="170">
        <v>2747.5862068965534</v>
      </c>
      <c r="AQ31" s="276">
        <f t="shared" si="33"/>
        <v>274.75862068965534</v>
      </c>
      <c r="AR31" s="274">
        <f t="shared" si="34"/>
        <v>10</v>
      </c>
      <c r="AS31" s="500"/>
      <c r="AT31" s="274">
        <v>10</v>
      </c>
      <c r="AU31" s="170">
        <v>2826.6666666666683</v>
      </c>
      <c r="AV31" s="276">
        <f t="shared" si="35"/>
        <v>282.66666666666686</v>
      </c>
      <c r="AW31" s="274">
        <f t="shared" si="36"/>
        <v>1</v>
      </c>
      <c r="AX31" s="500"/>
    </row>
    <row r="32" spans="2:50" hidden="1" x14ac:dyDescent="0.2">
      <c r="B32" s="506"/>
      <c r="C32" s="211">
        <v>6</v>
      </c>
      <c r="D32" s="211" t="s">
        <v>451</v>
      </c>
      <c r="E32" s="211">
        <v>10</v>
      </c>
      <c r="F32" s="211">
        <v>3000</v>
      </c>
      <c r="G32" s="276">
        <f t="shared" si="21"/>
        <v>300</v>
      </c>
      <c r="H32" s="500"/>
      <c r="I32" s="172">
        <f t="shared" si="37"/>
        <v>10</v>
      </c>
      <c r="J32" s="172">
        <f t="shared" si="38"/>
        <v>2762.2132034632041</v>
      </c>
      <c r="K32" s="272">
        <f t="shared" si="39"/>
        <v>276.22132034632034</v>
      </c>
      <c r="L32" s="525"/>
      <c r="M32" s="172">
        <f t="shared" si="22"/>
        <v>9</v>
      </c>
      <c r="N32" s="501"/>
      <c r="O32" s="501"/>
      <c r="P32" s="211">
        <v>10</v>
      </c>
      <c r="Q32" s="170">
        <v>2751.4285714285702</v>
      </c>
      <c r="R32" s="276">
        <f t="shared" si="23"/>
        <v>275.142857142857</v>
      </c>
      <c r="S32" s="274">
        <f t="shared" si="24"/>
        <v>10</v>
      </c>
      <c r="T32" s="500"/>
      <c r="U32" s="274">
        <v>10</v>
      </c>
      <c r="V32" s="170">
        <v>2768.5714285714303</v>
      </c>
      <c r="W32" s="276">
        <f t="shared" si="25"/>
        <v>276.857142857143</v>
      </c>
      <c r="X32" s="274">
        <f t="shared" si="26"/>
        <v>5</v>
      </c>
      <c r="Y32" s="500"/>
      <c r="Z32" s="274">
        <v>10</v>
      </c>
      <c r="AA32" s="170">
        <v>2747.2500000000014</v>
      </c>
      <c r="AB32" s="276">
        <f t="shared" si="27"/>
        <v>274.72500000000014</v>
      </c>
      <c r="AC32" s="274">
        <f t="shared" si="28"/>
        <v>10</v>
      </c>
      <c r="AD32" s="500"/>
      <c r="AE32" s="274">
        <v>10</v>
      </c>
      <c r="AF32" s="170">
        <v>2760.9230769230762</v>
      </c>
      <c r="AG32" s="276">
        <f t="shared" si="29"/>
        <v>276.0923076923076</v>
      </c>
      <c r="AH32" s="274">
        <f t="shared" si="30"/>
        <v>8</v>
      </c>
      <c r="AI32" s="500"/>
      <c r="AJ32" s="274">
        <v>10</v>
      </c>
      <c r="AK32" s="170">
        <v>2770.4761904761899</v>
      </c>
      <c r="AL32" s="276">
        <f t="shared" si="31"/>
        <v>277.04761904761898</v>
      </c>
      <c r="AM32" s="274">
        <f t="shared" si="32"/>
        <v>7</v>
      </c>
      <c r="AN32" s="500"/>
      <c r="AO32" s="274">
        <v>10</v>
      </c>
      <c r="AP32" s="170">
        <v>2753.766233766235</v>
      </c>
      <c r="AQ32" s="276">
        <f t="shared" si="33"/>
        <v>275.37662337662351</v>
      </c>
      <c r="AR32" s="274">
        <f t="shared" si="34"/>
        <v>7</v>
      </c>
      <c r="AS32" s="500"/>
      <c r="AT32" s="274">
        <v>10</v>
      </c>
      <c r="AU32" s="170">
        <v>2783.0769230769247</v>
      </c>
      <c r="AV32" s="276">
        <f t="shared" si="35"/>
        <v>278.30769230769249</v>
      </c>
      <c r="AW32" s="274">
        <f t="shared" si="36"/>
        <v>6</v>
      </c>
      <c r="AX32" s="500"/>
    </row>
    <row r="33" spans="2:50" hidden="1" x14ac:dyDescent="0.2">
      <c r="B33" s="506"/>
      <c r="C33" s="211">
        <v>7</v>
      </c>
      <c r="D33" s="211" t="s">
        <v>452</v>
      </c>
      <c r="E33" s="211">
        <v>10</v>
      </c>
      <c r="F33" s="211">
        <v>3000</v>
      </c>
      <c r="G33" s="276">
        <f t="shared" si="21"/>
        <v>300</v>
      </c>
      <c r="H33" s="500"/>
      <c r="I33" s="172">
        <f t="shared" si="37"/>
        <v>10</v>
      </c>
      <c r="J33" s="172">
        <f t="shared" si="38"/>
        <v>2774.4670276539837</v>
      </c>
      <c r="K33" s="272">
        <f t="shared" si="39"/>
        <v>277.44670276539841</v>
      </c>
      <c r="L33" s="525"/>
      <c r="M33" s="172">
        <f t="shared" si="22"/>
        <v>5</v>
      </c>
      <c r="N33" s="501"/>
      <c r="O33" s="501"/>
      <c r="P33" s="211">
        <v>10</v>
      </c>
      <c r="Q33" s="170">
        <v>2759.0163934426237</v>
      </c>
      <c r="R33" s="276">
        <f t="shared" si="23"/>
        <v>275.90163934426238</v>
      </c>
      <c r="S33" s="274">
        <f t="shared" si="24"/>
        <v>7</v>
      </c>
      <c r="T33" s="500"/>
      <c r="U33" s="274">
        <v>10</v>
      </c>
      <c r="V33" s="170">
        <v>2792.5423728813562</v>
      </c>
      <c r="W33" s="276">
        <f t="shared" si="25"/>
        <v>279.25423728813564</v>
      </c>
      <c r="X33" s="274">
        <f t="shared" si="26"/>
        <v>2</v>
      </c>
      <c r="Y33" s="500"/>
      <c r="Z33" s="274">
        <v>10</v>
      </c>
      <c r="AA33" s="170">
        <v>2761.0714285714289</v>
      </c>
      <c r="AB33" s="276">
        <f t="shared" si="27"/>
        <v>276.10714285714289</v>
      </c>
      <c r="AC33" s="274">
        <f t="shared" si="28"/>
        <v>8</v>
      </c>
      <c r="AD33" s="500"/>
      <c r="AE33" s="274">
        <v>10</v>
      </c>
      <c r="AF33" s="170">
        <v>2792.608695652174</v>
      </c>
      <c r="AG33" s="276">
        <f t="shared" si="29"/>
        <v>279.26086956521738</v>
      </c>
      <c r="AH33" s="274">
        <f t="shared" si="30"/>
        <v>2</v>
      </c>
      <c r="AI33" s="500"/>
      <c r="AJ33" s="274">
        <v>10</v>
      </c>
      <c r="AK33" s="170">
        <v>2774.666666666667</v>
      </c>
      <c r="AL33" s="276">
        <f t="shared" si="31"/>
        <v>277.4666666666667</v>
      </c>
      <c r="AM33" s="274">
        <f t="shared" si="32"/>
        <v>5</v>
      </c>
      <c r="AN33" s="500"/>
      <c r="AO33" s="274">
        <v>10</v>
      </c>
      <c r="AP33" s="170">
        <v>2753.0000000000009</v>
      </c>
      <c r="AQ33" s="276">
        <f t="shared" si="33"/>
        <v>275.30000000000007</v>
      </c>
      <c r="AR33" s="274">
        <f t="shared" si="34"/>
        <v>8</v>
      </c>
      <c r="AS33" s="500"/>
      <c r="AT33" s="274">
        <v>10</v>
      </c>
      <c r="AU33" s="170">
        <v>2788.363636363636</v>
      </c>
      <c r="AV33" s="276">
        <f t="shared" si="35"/>
        <v>278.83636363636361</v>
      </c>
      <c r="AW33" s="274">
        <f t="shared" si="36"/>
        <v>4</v>
      </c>
      <c r="AX33" s="500"/>
    </row>
    <row r="34" spans="2:50" hidden="1" x14ac:dyDescent="0.2">
      <c r="B34" s="506"/>
      <c r="C34" s="211">
        <v>8</v>
      </c>
      <c r="D34" s="211" t="s">
        <v>453</v>
      </c>
      <c r="E34" s="211">
        <v>10</v>
      </c>
      <c r="F34" s="211">
        <v>3000</v>
      </c>
      <c r="G34" s="276">
        <f t="shared" si="21"/>
        <v>300</v>
      </c>
      <c r="H34" s="500"/>
      <c r="I34" s="172">
        <f t="shared" si="37"/>
        <v>10</v>
      </c>
      <c r="J34" s="172">
        <f t="shared" si="38"/>
        <v>2782.06697334106</v>
      </c>
      <c r="K34" s="272">
        <f t="shared" si="39"/>
        <v>278.20669733410602</v>
      </c>
      <c r="L34" s="525"/>
      <c r="M34" s="172">
        <f t="shared" si="22"/>
        <v>3</v>
      </c>
      <c r="N34" s="501"/>
      <c r="O34" s="501"/>
      <c r="P34" s="211">
        <v>10</v>
      </c>
      <c r="Q34" s="170">
        <v>2752.4999999999991</v>
      </c>
      <c r="R34" s="276">
        <f t="shared" si="23"/>
        <v>275.24999999999989</v>
      </c>
      <c r="S34" s="274">
        <f t="shared" si="24"/>
        <v>9</v>
      </c>
      <c r="T34" s="500"/>
      <c r="U34" s="274">
        <v>10</v>
      </c>
      <c r="V34" s="170">
        <v>2776.4999999999991</v>
      </c>
      <c r="W34" s="276">
        <f t="shared" si="25"/>
        <v>277.64999999999992</v>
      </c>
      <c r="X34" s="274">
        <f t="shared" si="26"/>
        <v>3</v>
      </c>
      <c r="Y34" s="500"/>
      <c r="Z34" s="274">
        <v>10</v>
      </c>
      <c r="AA34" s="170">
        <v>2819.9999999999964</v>
      </c>
      <c r="AB34" s="276">
        <f t="shared" si="27"/>
        <v>281.99999999999966</v>
      </c>
      <c r="AC34" s="274">
        <f t="shared" si="28"/>
        <v>2</v>
      </c>
      <c r="AD34" s="500"/>
      <c r="AE34" s="274">
        <v>10</v>
      </c>
      <c r="AF34" s="170">
        <v>2764.1379310344851</v>
      </c>
      <c r="AG34" s="276">
        <f t="shared" si="29"/>
        <v>276.41379310344848</v>
      </c>
      <c r="AH34" s="274">
        <f t="shared" si="30"/>
        <v>5</v>
      </c>
      <c r="AI34" s="500"/>
      <c r="AJ34" s="274">
        <v>10</v>
      </c>
      <c r="AK34" s="170">
        <v>2780.6250000000032</v>
      </c>
      <c r="AL34" s="276">
        <f t="shared" si="31"/>
        <v>278.06250000000034</v>
      </c>
      <c r="AM34" s="274">
        <f t="shared" si="32"/>
        <v>4</v>
      </c>
      <c r="AN34" s="500"/>
      <c r="AO34" s="274">
        <v>10</v>
      </c>
      <c r="AP34" s="170">
        <v>2795.9999999999973</v>
      </c>
      <c r="AQ34" s="276">
        <f t="shared" si="33"/>
        <v>279.59999999999974</v>
      </c>
      <c r="AR34" s="274">
        <f t="shared" si="34"/>
        <v>2</v>
      </c>
      <c r="AS34" s="500"/>
      <c r="AT34" s="274">
        <v>10</v>
      </c>
      <c r="AU34" s="170">
        <v>2784.7058823529378</v>
      </c>
      <c r="AV34" s="276">
        <f t="shared" si="35"/>
        <v>278.4705882352938</v>
      </c>
      <c r="AW34" s="274">
        <f t="shared" si="36"/>
        <v>5</v>
      </c>
      <c r="AX34" s="500"/>
    </row>
    <row r="35" spans="2:50" hidden="1" x14ac:dyDescent="0.2">
      <c r="B35" s="506"/>
      <c r="C35" s="211">
        <v>9</v>
      </c>
      <c r="D35" s="211" t="s">
        <v>454</v>
      </c>
      <c r="E35" s="211">
        <v>10</v>
      </c>
      <c r="F35" s="211">
        <v>3000</v>
      </c>
      <c r="G35" s="276">
        <f t="shared" si="21"/>
        <v>300</v>
      </c>
      <c r="H35" s="500"/>
      <c r="I35" s="172">
        <f t="shared" si="37"/>
        <v>10</v>
      </c>
      <c r="J35" s="172">
        <f t="shared" si="38"/>
        <v>2800.5012447869594</v>
      </c>
      <c r="K35" s="272">
        <f t="shared" si="39"/>
        <v>280.05012447869592</v>
      </c>
      <c r="L35" s="525"/>
      <c r="M35" s="172">
        <f t="shared" si="22"/>
        <v>1</v>
      </c>
      <c r="N35" s="501"/>
      <c r="O35" s="501"/>
      <c r="P35" s="211">
        <v>10</v>
      </c>
      <c r="Q35" s="170">
        <v>2821.7142857142831</v>
      </c>
      <c r="R35" s="276">
        <f t="shared" si="23"/>
        <v>282.17142857142829</v>
      </c>
      <c r="S35" s="274">
        <f t="shared" si="24"/>
        <v>1</v>
      </c>
      <c r="T35" s="500"/>
      <c r="U35" s="274">
        <v>10</v>
      </c>
      <c r="V35" s="170">
        <v>2756.5714285714257</v>
      </c>
      <c r="W35" s="276">
        <f t="shared" si="25"/>
        <v>275.65714285714256</v>
      </c>
      <c r="X35" s="274">
        <f t="shared" si="26"/>
        <v>9</v>
      </c>
      <c r="Y35" s="500"/>
      <c r="Z35" s="274">
        <v>10</v>
      </c>
      <c r="AA35" s="170">
        <v>2820.0000000000032</v>
      </c>
      <c r="AB35" s="276">
        <f t="shared" si="27"/>
        <v>282.00000000000034</v>
      </c>
      <c r="AC35" s="274">
        <f t="shared" si="28"/>
        <v>1</v>
      </c>
      <c r="AD35" s="500"/>
      <c r="AE35" s="274">
        <v>10</v>
      </c>
      <c r="AF35" s="170">
        <v>2755.3846153846171</v>
      </c>
      <c r="AG35" s="276">
        <f t="shared" si="29"/>
        <v>275.53846153846172</v>
      </c>
      <c r="AH35" s="274">
        <f t="shared" si="30"/>
        <v>10</v>
      </c>
      <c r="AI35" s="500"/>
      <c r="AJ35" s="274">
        <v>10</v>
      </c>
      <c r="AK35" s="170">
        <v>2831.1111111111127</v>
      </c>
      <c r="AL35" s="276">
        <f t="shared" si="31"/>
        <v>283.11111111111126</v>
      </c>
      <c r="AM35" s="274">
        <f t="shared" si="32"/>
        <v>1</v>
      </c>
      <c r="AN35" s="500"/>
      <c r="AO35" s="274">
        <v>10</v>
      </c>
      <c r="AP35" s="170">
        <v>2812.7272727272693</v>
      </c>
      <c r="AQ35" s="276">
        <f t="shared" si="33"/>
        <v>281.27272727272691</v>
      </c>
      <c r="AR35" s="274">
        <f t="shared" si="34"/>
        <v>1</v>
      </c>
      <c r="AS35" s="500"/>
      <c r="AT35" s="274">
        <v>10</v>
      </c>
      <c r="AU35" s="170">
        <v>2806.0000000000027</v>
      </c>
      <c r="AV35" s="276">
        <f t="shared" si="35"/>
        <v>280.60000000000025</v>
      </c>
      <c r="AW35" s="274">
        <f t="shared" si="36"/>
        <v>2</v>
      </c>
      <c r="AX35" s="500"/>
    </row>
    <row r="36" spans="2:50" hidden="1" x14ac:dyDescent="0.2">
      <c r="B36" s="506"/>
      <c r="C36" s="211">
        <v>10</v>
      </c>
      <c r="D36" s="211" t="s">
        <v>455</v>
      </c>
      <c r="E36" s="211">
        <v>13</v>
      </c>
      <c r="F36" s="211">
        <v>2000</v>
      </c>
      <c r="G36" s="276">
        <f t="shared" si="21"/>
        <v>153.84615384615384</v>
      </c>
      <c r="H36" s="500"/>
      <c r="I36" s="172">
        <f t="shared" si="37"/>
        <v>13</v>
      </c>
      <c r="J36" s="172">
        <f t="shared" si="38"/>
        <v>1850.312705433427</v>
      </c>
      <c r="K36" s="272">
        <f t="shared" si="39"/>
        <v>142.33174657180209</v>
      </c>
      <c r="L36" s="525"/>
      <c r="M36" s="172">
        <f t="shared" si="22"/>
        <v>11</v>
      </c>
      <c r="N36" s="501"/>
      <c r="O36" s="501"/>
      <c r="P36" s="211">
        <v>13</v>
      </c>
      <c r="Q36" s="170">
        <v>1854.8936170212769</v>
      </c>
      <c r="R36" s="276">
        <f t="shared" si="23"/>
        <v>142.68412438625208</v>
      </c>
      <c r="S36" s="274">
        <f t="shared" si="24"/>
        <v>11</v>
      </c>
      <c r="T36" s="500"/>
      <c r="U36" s="274">
        <v>13</v>
      </c>
      <c r="V36" s="170">
        <v>1843.0434782608695</v>
      </c>
      <c r="W36" s="276">
        <f t="shared" si="25"/>
        <v>141.77257525083613</v>
      </c>
      <c r="X36" s="274">
        <f t="shared" si="26"/>
        <v>11</v>
      </c>
      <c r="Y36" s="500"/>
      <c r="Z36" s="274">
        <v>13</v>
      </c>
      <c r="AA36" s="170">
        <v>1834.090909090909</v>
      </c>
      <c r="AB36" s="276">
        <f t="shared" si="27"/>
        <v>141.08391608391608</v>
      </c>
      <c r="AC36" s="274">
        <f t="shared" si="28"/>
        <v>11</v>
      </c>
      <c r="AD36" s="500"/>
      <c r="AE36" s="274">
        <v>13</v>
      </c>
      <c r="AF36" s="170">
        <v>1837.2972972972959</v>
      </c>
      <c r="AG36" s="276">
        <f t="shared" si="29"/>
        <v>141.33056133056124</v>
      </c>
      <c r="AH36" s="274">
        <f t="shared" si="30"/>
        <v>11</v>
      </c>
      <c r="AI36" s="500"/>
      <c r="AJ36" s="274">
        <v>13</v>
      </c>
      <c r="AK36" s="170">
        <v>1876.3636363636383</v>
      </c>
      <c r="AL36" s="276">
        <f t="shared" si="31"/>
        <v>144.33566433566449</v>
      </c>
      <c r="AM36" s="274">
        <f t="shared" si="32"/>
        <v>11</v>
      </c>
      <c r="AN36" s="500"/>
      <c r="AO36" s="274">
        <v>13</v>
      </c>
      <c r="AP36" s="170">
        <v>1856.9999999999993</v>
      </c>
      <c r="AQ36" s="276">
        <f t="shared" si="33"/>
        <v>142.84615384615378</v>
      </c>
      <c r="AR36" s="274">
        <f t="shared" si="34"/>
        <v>11</v>
      </c>
      <c r="AS36" s="500"/>
      <c r="AT36" s="274">
        <v>13</v>
      </c>
      <c r="AU36" s="170">
        <v>1849.4999999999993</v>
      </c>
      <c r="AV36" s="276">
        <f t="shared" si="35"/>
        <v>142.26923076923072</v>
      </c>
      <c r="AW36" s="274">
        <f t="shared" si="36"/>
        <v>11</v>
      </c>
      <c r="AX36" s="500"/>
    </row>
    <row r="37" spans="2:50" hidden="1" x14ac:dyDescent="0.2">
      <c r="B37" s="506"/>
      <c r="C37" s="211">
        <v>11</v>
      </c>
      <c r="D37" s="211" t="s">
        <v>456</v>
      </c>
      <c r="E37" s="211">
        <v>10</v>
      </c>
      <c r="F37" s="211">
        <v>3000</v>
      </c>
      <c r="G37" s="276">
        <f t="shared" si="21"/>
        <v>300</v>
      </c>
      <c r="H37" s="500"/>
      <c r="I37" s="172">
        <f t="shared" si="37"/>
        <v>10</v>
      </c>
      <c r="J37" s="172">
        <f t="shared" si="38"/>
        <v>2769.6571049009194</v>
      </c>
      <c r="K37" s="272">
        <f t="shared" si="39"/>
        <v>276.96571049009202</v>
      </c>
      <c r="L37" s="525"/>
      <c r="M37" s="172">
        <f t="shared" si="22"/>
        <v>7</v>
      </c>
      <c r="N37" s="501"/>
      <c r="O37" s="501"/>
      <c r="P37" s="211">
        <v>10</v>
      </c>
      <c r="Q37" s="170">
        <v>2759.9999999999986</v>
      </c>
      <c r="R37" s="276">
        <f t="shared" si="23"/>
        <v>275.99999999999989</v>
      </c>
      <c r="S37" s="274">
        <f t="shared" si="24"/>
        <v>6</v>
      </c>
      <c r="T37" s="500"/>
      <c r="U37" s="274">
        <v>10</v>
      </c>
      <c r="V37" s="170">
        <v>2776.4999999999991</v>
      </c>
      <c r="W37" s="276">
        <f t="shared" si="25"/>
        <v>277.64999999999992</v>
      </c>
      <c r="X37" s="274">
        <f t="shared" si="26"/>
        <v>3</v>
      </c>
      <c r="Y37" s="500"/>
      <c r="Z37" s="274">
        <v>10</v>
      </c>
      <c r="AA37" s="170">
        <v>2760.0000000000005</v>
      </c>
      <c r="AB37" s="276">
        <f t="shared" si="27"/>
        <v>276.00000000000006</v>
      </c>
      <c r="AC37" s="274">
        <f t="shared" si="28"/>
        <v>9</v>
      </c>
      <c r="AD37" s="500"/>
      <c r="AE37" s="274">
        <v>10</v>
      </c>
      <c r="AF37" s="170">
        <v>2784.1935483870957</v>
      </c>
      <c r="AG37" s="276">
        <f t="shared" si="29"/>
        <v>278.41935483870958</v>
      </c>
      <c r="AH37" s="274">
        <f t="shared" si="30"/>
        <v>3</v>
      </c>
      <c r="AI37" s="500"/>
      <c r="AJ37" s="274">
        <v>10</v>
      </c>
      <c r="AK37" s="170">
        <v>2786.2499999999995</v>
      </c>
      <c r="AL37" s="276">
        <f t="shared" si="31"/>
        <v>278.62499999999994</v>
      </c>
      <c r="AM37" s="274">
        <f t="shared" si="32"/>
        <v>3</v>
      </c>
      <c r="AN37" s="500"/>
      <c r="AO37" s="274">
        <v>10</v>
      </c>
      <c r="AP37" s="170">
        <v>2770.1298701298711</v>
      </c>
      <c r="AQ37" s="276">
        <f t="shared" si="33"/>
        <v>277.01298701298708</v>
      </c>
      <c r="AR37" s="274">
        <f t="shared" si="34"/>
        <v>5</v>
      </c>
      <c r="AS37" s="500"/>
      <c r="AT37" s="274">
        <v>10</v>
      </c>
      <c r="AU37" s="170">
        <v>2750.5263157894747</v>
      </c>
      <c r="AV37" s="276">
        <f t="shared" si="35"/>
        <v>275.05263157894746</v>
      </c>
      <c r="AW37" s="274">
        <f t="shared" si="36"/>
        <v>10</v>
      </c>
      <c r="AX37" s="500"/>
    </row>
    <row r="38" spans="2:50" hidden="1" x14ac:dyDescent="0.2">
      <c r="B38" s="506"/>
      <c r="C38" s="211">
        <v>12</v>
      </c>
      <c r="D38" s="211"/>
      <c r="E38" s="211"/>
      <c r="F38" s="211"/>
      <c r="G38" s="211"/>
      <c r="H38" s="500"/>
      <c r="I38" s="172" t="str">
        <f t="shared" si="37"/>
        <v/>
      </c>
      <c r="J38" s="172" t="str">
        <f t="shared" si="38"/>
        <v/>
      </c>
      <c r="K38" s="272" t="str">
        <f t="shared" si="39"/>
        <v/>
      </c>
      <c r="L38" s="525"/>
      <c r="M38" s="172" t="str">
        <f t="shared" si="22"/>
        <v/>
      </c>
      <c r="N38" s="501"/>
      <c r="O38" s="501"/>
      <c r="P38" s="211"/>
      <c r="Q38" s="170"/>
      <c r="R38" s="276" t="str">
        <f t="shared" si="23"/>
        <v/>
      </c>
      <c r="S38" s="274" t="str">
        <f t="shared" si="24"/>
        <v/>
      </c>
      <c r="T38" s="500"/>
      <c r="U38" s="274"/>
      <c r="V38" s="170"/>
      <c r="W38" s="276" t="str">
        <f t="shared" si="25"/>
        <v/>
      </c>
      <c r="X38" s="274" t="str">
        <f t="shared" si="26"/>
        <v/>
      </c>
      <c r="Y38" s="500"/>
      <c r="Z38" s="274"/>
      <c r="AA38" s="170"/>
      <c r="AB38" s="276" t="str">
        <f t="shared" si="27"/>
        <v/>
      </c>
      <c r="AC38" s="274" t="str">
        <f t="shared" si="28"/>
        <v/>
      </c>
      <c r="AD38" s="500"/>
      <c r="AE38" s="274"/>
      <c r="AF38" s="170"/>
      <c r="AG38" s="276" t="str">
        <f t="shared" si="29"/>
        <v/>
      </c>
      <c r="AH38" s="274" t="str">
        <f t="shared" si="30"/>
        <v/>
      </c>
      <c r="AI38" s="500"/>
      <c r="AJ38" s="274"/>
      <c r="AK38" s="170"/>
      <c r="AL38" s="276" t="str">
        <f t="shared" si="31"/>
        <v/>
      </c>
      <c r="AM38" s="274" t="str">
        <f t="shared" si="32"/>
        <v/>
      </c>
      <c r="AN38" s="500"/>
      <c r="AO38" s="274"/>
      <c r="AP38" s="170"/>
      <c r="AQ38" s="276" t="str">
        <f t="shared" si="33"/>
        <v/>
      </c>
      <c r="AR38" s="274" t="str">
        <f t="shared" si="34"/>
        <v/>
      </c>
      <c r="AS38" s="500"/>
      <c r="AT38" s="274"/>
      <c r="AU38" s="170"/>
      <c r="AV38" s="276" t="str">
        <f t="shared" si="35"/>
        <v/>
      </c>
      <c r="AW38" s="274" t="str">
        <f t="shared" si="36"/>
        <v/>
      </c>
      <c r="AX38" s="500"/>
    </row>
    <row r="39" spans="2:50" hidden="1" x14ac:dyDescent="0.2">
      <c r="B39" s="506"/>
      <c r="C39" s="211">
        <v>13</v>
      </c>
      <c r="D39" s="211"/>
      <c r="E39" s="211"/>
      <c r="F39" s="211"/>
      <c r="G39" s="211"/>
      <c r="H39" s="500"/>
      <c r="I39" s="172" t="str">
        <f t="shared" si="37"/>
        <v/>
      </c>
      <c r="J39" s="172" t="str">
        <f t="shared" si="38"/>
        <v/>
      </c>
      <c r="K39" s="272" t="str">
        <f t="shared" si="39"/>
        <v/>
      </c>
      <c r="L39" s="525"/>
      <c r="M39" s="172" t="str">
        <f t="shared" si="22"/>
        <v/>
      </c>
      <c r="N39" s="501"/>
      <c r="O39" s="501"/>
      <c r="P39" s="211"/>
      <c r="Q39" s="170"/>
      <c r="R39" s="276" t="str">
        <f t="shared" si="23"/>
        <v/>
      </c>
      <c r="S39" s="274" t="str">
        <f t="shared" si="24"/>
        <v/>
      </c>
      <c r="T39" s="500"/>
      <c r="U39" s="274"/>
      <c r="V39" s="170"/>
      <c r="W39" s="276" t="str">
        <f t="shared" si="25"/>
        <v/>
      </c>
      <c r="X39" s="274" t="str">
        <f t="shared" si="26"/>
        <v/>
      </c>
      <c r="Y39" s="500"/>
      <c r="Z39" s="274"/>
      <c r="AA39" s="170"/>
      <c r="AB39" s="276" t="str">
        <f t="shared" si="27"/>
        <v/>
      </c>
      <c r="AC39" s="274" t="str">
        <f t="shared" si="28"/>
        <v/>
      </c>
      <c r="AD39" s="500"/>
      <c r="AE39" s="274"/>
      <c r="AF39" s="170"/>
      <c r="AG39" s="276" t="str">
        <f t="shared" si="29"/>
        <v/>
      </c>
      <c r="AH39" s="274" t="str">
        <f t="shared" si="30"/>
        <v/>
      </c>
      <c r="AI39" s="500"/>
      <c r="AJ39" s="274"/>
      <c r="AK39" s="170"/>
      <c r="AL39" s="276" t="str">
        <f t="shared" si="31"/>
        <v/>
      </c>
      <c r="AM39" s="274" t="str">
        <f t="shared" si="32"/>
        <v/>
      </c>
      <c r="AN39" s="500"/>
      <c r="AO39" s="274"/>
      <c r="AP39" s="170"/>
      <c r="AQ39" s="276" t="str">
        <f t="shared" si="33"/>
        <v/>
      </c>
      <c r="AR39" s="274" t="str">
        <f t="shared" si="34"/>
        <v/>
      </c>
      <c r="AS39" s="500"/>
      <c r="AT39" s="274"/>
      <c r="AU39" s="170"/>
      <c r="AV39" s="276" t="str">
        <f t="shared" si="35"/>
        <v/>
      </c>
      <c r="AW39" s="274" t="str">
        <f t="shared" si="36"/>
        <v/>
      </c>
      <c r="AX39" s="500"/>
    </row>
    <row r="40" spans="2:50" hidden="1" x14ac:dyDescent="0.2">
      <c r="B40" s="506"/>
      <c r="C40" s="211">
        <v>14</v>
      </c>
      <c r="D40" s="211"/>
      <c r="E40" s="211"/>
      <c r="F40" s="211"/>
      <c r="G40" s="211"/>
      <c r="H40" s="500"/>
      <c r="I40" s="172" t="str">
        <f t="shared" si="37"/>
        <v/>
      </c>
      <c r="J40" s="172" t="str">
        <f t="shared" si="38"/>
        <v/>
      </c>
      <c r="K40" s="272" t="str">
        <f t="shared" si="39"/>
        <v/>
      </c>
      <c r="L40" s="525"/>
      <c r="M40" s="172" t="str">
        <f t="shared" si="22"/>
        <v/>
      </c>
      <c r="N40" s="501"/>
      <c r="O40" s="501"/>
      <c r="P40" s="211"/>
      <c r="Q40" s="170"/>
      <c r="R40" s="276" t="str">
        <f t="shared" si="23"/>
        <v/>
      </c>
      <c r="S40" s="274" t="str">
        <f t="shared" si="24"/>
        <v/>
      </c>
      <c r="T40" s="500"/>
      <c r="U40" s="274"/>
      <c r="V40" s="170"/>
      <c r="W40" s="276" t="str">
        <f t="shared" si="25"/>
        <v/>
      </c>
      <c r="X40" s="274" t="str">
        <f t="shared" si="26"/>
        <v/>
      </c>
      <c r="Y40" s="500"/>
      <c r="Z40" s="274"/>
      <c r="AA40" s="170"/>
      <c r="AB40" s="276" t="str">
        <f t="shared" si="27"/>
        <v/>
      </c>
      <c r="AC40" s="274" t="str">
        <f t="shared" si="28"/>
        <v/>
      </c>
      <c r="AD40" s="500"/>
      <c r="AE40" s="274"/>
      <c r="AF40" s="170"/>
      <c r="AG40" s="276" t="str">
        <f t="shared" si="29"/>
        <v/>
      </c>
      <c r="AH40" s="274" t="str">
        <f t="shared" si="30"/>
        <v/>
      </c>
      <c r="AI40" s="500"/>
      <c r="AJ40" s="274"/>
      <c r="AK40" s="170"/>
      <c r="AL40" s="276" t="str">
        <f t="shared" si="31"/>
        <v/>
      </c>
      <c r="AM40" s="274" t="str">
        <f t="shared" si="32"/>
        <v/>
      </c>
      <c r="AN40" s="500"/>
      <c r="AO40" s="274"/>
      <c r="AP40" s="170"/>
      <c r="AQ40" s="276" t="str">
        <f t="shared" si="33"/>
        <v/>
      </c>
      <c r="AR40" s="274" t="str">
        <f t="shared" si="34"/>
        <v/>
      </c>
      <c r="AS40" s="500"/>
      <c r="AT40" s="274"/>
      <c r="AU40" s="170"/>
      <c r="AV40" s="276" t="str">
        <f t="shared" si="35"/>
        <v/>
      </c>
      <c r="AW40" s="274" t="str">
        <f t="shared" si="36"/>
        <v/>
      </c>
      <c r="AX40" s="500"/>
    </row>
    <row r="41" spans="2:50" hidden="1" x14ac:dyDescent="0.2">
      <c r="B41" s="506"/>
      <c r="C41" s="211">
        <v>15</v>
      </c>
      <c r="D41" s="211"/>
      <c r="E41" s="211"/>
      <c r="F41" s="211"/>
      <c r="G41" s="211"/>
      <c r="H41" s="500"/>
      <c r="I41" s="172" t="str">
        <f t="shared" si="37"/>
        <v/>
      </c>
      <c r="J41" s="172" t="str">
        <f t="shared" si="38"/>
        <v/>
      </c>
      <c r="K41" s="272" t="str">
        <f t="shared" si="39"/>
        <v/>
      </c>
      <c r="L41" s="525"/>
      <c r="M41" s="172" t="str">
        <f t="shared" si="22"/>
        <v/>
      </c>
      <c r="N41" s="501"/>
      <c r="O41" s="501"/>
      <c r="P41" s="211"/>
      <c r="Q41" s="170"/>
      <c r="R41" s="276" t="str">
        <f t="shared" si="23"/>
        <v/>
      </c>
      <c r="S41" s="274" t="str">
        <f t="shared" si="24"/>
        <v/>
      </c>
      <c r="T41" s="500"/>
      <c r="U41" s="274"/>
      <c r="V41" s="170"/>
      <c r="W41" s="276" t="str">
        <f t="shared" si="25"/>
        <v/>
      </c>
      <c r="X41" s="274" t="str">
        <f t="shared" si="26"/>
        <v/>
      </c>
      <c r="Y41" s="500"/>
      <c r="Z41" s="274"/>
      <c r="AA41" s="170"/>
      <c r="AB41" s="276" t="str">
        <f t="shared" si="27"/>
        <v/>
      </c>
      <c r="AC41" s="274" t="str">
        <f t="shared" si="28"/>
        <v/>
      </c>
      <c r="AD41" s="500"/>
      <c r="AE41" s="274"/>
      <c r="AF41" s="170"/>
      <c r="AG41" s="276" t="str">
        <f t="shared" si="29"/>
        <v/>
      </c>
      <c r="AH41" s="274" t="str">
        <f t="shared" si="30"/>
        <v/>
      </c>
      <c r="AI41" s="500"/>
      <c r="AJ41" s="274"/>
      <c r="AK41" s="170"/>
      <c r="AL41" s="276" t="str">
        <f t="shared" si="31"/>
        <v/>
      </c>
      <c r="AM41" s="274" t="str">
        <f t="shared" si="32"/>
        <v/>
      </c>
      <c r="AN41" s="500"/>
      <c r="AO41" s="274"/>
      <c r="AP41" s="170"/>
      <c r="AQ41" s="276" t="str">
        <f t="shared" si="33"/>
        <v/>
      </c>
      <c r="AR41" s="274" t="str">
        <f t="shared" si="34"/>
        <v/>
      </c>
      <c r="AS41" s="500"/>
      <c r="AT41" s="274"/>
      <c r="AU41" s="170"/>
      <c r="AV41" s="276" t="str">
        <f t="shared" si="35"/>
        <v/>
      </c>
      <c r="AW41" s="274" t="str">
        <f t="shared" si="36"/>
        <v/>
      </c>
      <c r="AX41" s="500"/>
    </row>
    <row r="42" spans="2:50" ht="15.75" hidden="1" x14ac:dyDescent="0.2">
      <c r="B42" s="510" t="s">
        <v>169</v>
      </c>
      <c r="C42" s="511"/>
      <c r="D42" s="511"/>
      <c r="E42" s="511"/>
      <c r="F42" s="511"/>
      <c r="G42" s="511"/>
      <c r="H42" s="512"/>
      <c r="I42" s="207"/>
      <c r="J42" s="207"/>
      <c r="K42" s="207"/>
      <c r="L42" s="207"/>
      <c r="M42" s="207"/>
      <c r="N42" s="501" t="s">
        <v>161</v>
      </c>
      <c r="O42" s="514" t="s">
        <v>106</v>
      </c>
      <c r="P42" s="516">
        <v>45881</v>
      </c>
      <c r="Q42" s="506"/>
      <c r="R42" s="506"/>
      <c r="S42" s="506"/>
      <c r="T42" s="506"/>
      <c r="U42" s="516">
        <v>45882</v>
      </c>
      <c r="V42" s="506"/>
      <c r="W42" s="506"/>
      <c r="X42" s="506"/>
      <c r="Y42" s="506"/>
      <c r="Z42" s="516">
        <v>45883</v>
      </c>
      <c r="AA42" s="506"/>
      <c r="AB42" s="506"/>
      <c r="AC42" s="506"/>
      <c r="AD42" s="506"/>
      <c r="AE42" s="516">
        <v>45884</v>
      </c>
      <c r="AF42" s="506"/>
      <c r="AG42" s="506"/>
      <c r="AH42" s="506"/>
      <c r="AI42" s="506"/>
      <c r="AJ42" s="516">
        <v>45885</v>
      </c>
      <c r="AK42" s="506"/>
      <c r="AL42" s="506"/>
      <c r="AM42" s="506"/>
      <c r="AN42" s="506"/>
      <c r="AO42" s="516">
        <v>45886</v>
      </c>
      <c r="AP42" s="506"/>
      <c r="AQ42" s="506"/>
      <c r="AR42" s="506"/>
      <c r="AS42" s="506"/>
      <c r="AT42" s="516">
        <v>45887</v>
      </c>
      <c r="AU42" s="506"/>
      <c r="AV42" s="506"/>
      <c r="AW42" s="506"/>
      <c r="AX42" s="506"/>
    </row>
    <row r="43" spans="2:50" ht="15.75" hidden="1" x14ac:dyDescent="0.2">
      <c r="B43" s="513"/>
      <c r="C43" s="513"/>
      <c r="D43" s="513"/>
      <c r="E43" s="513"/>
      <c r="F43" s="513"/>
      <c r="G43" s="513"/>
      <c r="H43" s="513"/>
      <c r="I43" s="207"/>
      <c r="J43" s="207"/>
      <c r="K43" s="207"/>
      <c r="L43" s="207"/>
      <c r="M43" s="207"/>
      <c r="N43" s="501"/>
      <c r="O43" s="515"/>
      <c r="P43" s="516" t="s">
        <v>120</v>
      </c>
      <c r="Q43" s="506"/>
      <c r="R43" s="506"/>
      <c r="S43" s="506"/>
      <c r="T43" s="506"/>
      <c r="U43" s="516" t="s">
        <v>114</v>
      </c>
      <c r="V43" s="506"/>
      <c r="W43" s="506"/>
      <c r="X43" s="506"/>
      <c r="Y43" s="506"/>
      <c r="Z43" s="516" t="s">
        <v>115</v>
      </c>
      <c r="AA43" s="506"/>
      <c r="AB43" s="506"/>
      <c r="AC43" s="506"/>
      <c r="AD43" s="506"/>
      <c r="AE43" s="516" t="s">
        <v>116</v>
      </c>
      <c r="AF43" s="506"/>
      <c r="AG43" s="506"/>
      <c r="AH43" s="506"/>
      <c r="AI43" s="506"/>
      <c r="AJ43" s="516" t="s">
        <v>117</v>
      </c>
      <c r="AK43" s="506"/>
      <c r="AL43" s="506"/>
      <c r="AM43" s="506"/>
      <c r="AN43" s="506"/>
      <c r="AO43" s="516" t="s">
        <v>118</v>
      </c>
      <c r="AP43" s="506"/>
      <c r="AQ43" s="506"/>
      <c r="AR43" s="506"/>
      <c r="AS43" s="506"/>
      <c r="AT43" s="516" t="s">
        <v>119</v>
      </c>
      <c r="AU43" s="506"/>
      <c r="AV43" s="506"/>
      <c r="AW43" s="506"/>
      <c r="AX43" s="506"/>
    </row>
    <row r="44" spans="2:50" hidden="1" x14ac:dyDescent="0.2">
      <c r="B44" s="501" t="s">
        <v>157</v>
      </c>
      <c r="C44" s="501" t="s">
        <v>149</v>
      </c>
      <c r="D44" s="501"/>
      <c r="E44" s="501" t="s">
        <v>151</v>
      </c>
      <c r="F44" s="501"/>
      <c r="G44" s="501"/>
      <c r="H44" s="502" t="s">
        <v>158</v>
      </c>
      <c r="I44" s="505" t="s">
        <v>227</v>
      </c>
      <c r="J44" s="505"/>
      <c r="K44" s="505"/>
      <c r="L44" s="505" t="s">
        <v>158</v>
      </c>
      <c r="M44" s="505" t="s">
        <v>170</v>
      </c>
      <c r="N44" s="501"/>
      <c r="O44" s="501" t="s">
        <v>160</v>
      </c>
      <c r="P44" s="497" t="s">
        <v>154</v>
      </c>
      <c r="Q44" s="498"/>
      <c r="R44" s="498"/>
      <c r="S44" s="499"/>
      <c r="T44" s="501" t="s">
        <v>158</v>
      </c>
      <c r="U44" s="497" t="s">
        <v>154</v>
      </c>
      <c r="V44" s="498"/>
      <c r="W44" s="498"/>
      <c r="X44" s="499"/>
      <c r="Y44" s="501" t="s">
        <v>158</v>
      </c>
      <c r="Z44" s="497" t="s">
        <v>154</v>
      </c>
      <c r="AA44" s="498"/>
      <c r="AB44" s="498"/>
      <c r="AC44" s="499"/>
      <c r="AD44" s="501" t="s">
        <v>158</v>
      </c>
      <c r="AE44" s="497" t="s">
        <v>154</v>
      </c>
      <c r="AF44" s="498"/>
      <c r="AG44" s="498"/>
      <c r="AH44" s="499"/>
      <c r="AI44" s="501" t="s">
        <v>158</v>
      </c>
      <c r="AJ44" s="497" t="s">
        <v>154</v>
      </c>
      <c r="AK44" s="498"/>
      <c r="AL44" s="498"/>
      <c r="AM44" s="499"/>
      <c r="AN44" s="501" t="s">
        <v>158</v>
      </c>
      <c r="AO44" s="497" t="s">
        <v>154</v>
      </c>
      <c r="AP44" s="498"/>
      <c r="AQ44" s="498"/>
      <c r="AR44" s="499"/>
      <c r="AS44" s="501" t="s">
        <v>158</v>
      </c>
      <c r="AT44" s="497" t="s">
        <v>154</v>
      </c>
      <c r="AU44" s="498"/>
      <c r="AV44" s="498"/>
      <c r="AW44" s="499"/>
      <c r="AX44" s="501" t="s">
        <v>158</v>
      </c>
    </row>
    <row r="45" spans="2:50" hidden="1" x14ac:dyDescent="0.2">
      <c r="B45" s="501"/>
      <c r="C45" s="501"/>
      <c r="D45" s="501"/>
      <c r="E45" s="501" t="s">
        <v>150</v>
      </c>
      <c r="F45" s="501"/>
      <c r="G45" s="501"/>
      <c r="H45" s="503"/>
      <c r="I45" s="505" t="s">
        <v>150</v>
      </c>
      <c r="J45" s="505"/>
      <c r="K45" s="505"/>
      <c r="L45" s="505"/>
      <c r="M45" s="505"/>
      <c r="N45" s="501"/>
      <c r="O45" s="501"/>
      <c r="P45" s="497" t="s">
        <v>155</v>
      </c>
      <c r="Q45" s="498"/>
      <c r="R45" s="498"/>
      <c r="S45" s="499"/>
      <c r="T45" s="501"/>
      <c r="U45" s="497" t="s">
        <v>155</v>
      </c>
      <c r="V45" s="498"/>
      <c r="W45" s="498"/>
      <c r="X45" s="499"/>
      <c r="Y45" s="501"/>
      <c r="Z45" s="497" t="s">
        <v>155</v>
      </c>
      <c r="AA45" s="498"/>
      <c r="AB45" s="498"/>
      <c r="AC45" s="499"/>
      <c r="AD45" s="501"/>
      <c r="AE45" s="497" t="s">
        <v>155</v>
      </c>
      <c r="AF45" s="498"/>
      <c r="AG45" s="498"/>
      <c r="AH45" s="499"/>
      <c r="AI45" s="501"/>
      <c r="AJ45" s="497" t="s">
        <v>155</v>
      </c>
      <c r="AK45" s="498"/>
      <c r="AL45" s="498"/>
      <c r="AM45" s="499"/>
      <c r="AN45" s="501"/>
      <c r="AO45" s="497" t="s">
        <v>155</v>
      </c>
      <c r="AP45" s="498"/>
      <c r="AQ45" s="498"/>
      <c r="AR45" s="499"/>
      <c r="AS45" s="501"/>
      <c r="AT45" s="497" t="s">
        <v>155</v>
      </c>
      <c r="AU45" s="498"/>
      <c r="AV45" s="498"/>
      <c r="AW45" s="499"/>
      <c r="AX45" s="501"/>
    </row>
    <row r="46" spans="2:50" hidden="1" x14ac:dyDescent="0.2">
      <c r="B46" s="501"/>
      <c r="C46" s="501"/>
      <c r="D46" s="501"/>
      <c r="E46" s="212" t="s">
        <v>152</v>
      </c>
      <c r="F46" s="212" t="s">
        <v>153</v>
      </c>
      <c r="G46" s="212" t="s">
        <v>156</v>
      </c>
      <c r="H46" s="504"/>
      <c r="I46" s="208" t="s">
        <v>152</v>
      </c>
      <c r="J46" s="208" t="s">
        <v>153</v>
      </c>
      <c r="K46" s="208" t="s">
        <v>156</v>
      </c>
      <c r="L46" s="505"/>
      <c r="M46" s="505"/>
      <c r="N46" s="501"/>
      <c r="O46" s="501"/>
      <c r="P46" s="212" t="s">
        <v>152</v>
      </c>
      <c r="Q46" s="212" t="s">
        <v>153</v>
      </c>
      <c r="R46" s="212" t="s">
        <v>156</v>
      </c>
      <c r="S46" s="212" t="s">
        <v>170</v>
      </c>
      <c r="T46" s="501"/>
      <c r="U46" s="212" t="s">
        <v>152</v>
      </c>
      <c r="V46" s="212" t="s">
        <v>153</v>
      </c>
      <c r="W46" s="212" t="s">
        <v>156</v>
      </c>
      <c r="X46" s="212" t="s">
        <v>170</v>
      </c>
      <c r="Y46" s="501"/>
      <c r="Z46" s="212" t="s">
        <v>152</v>
      </c>
      <c r="AA46" s="212" t="s">
        <v>153</v>
      </c>
      <c r="AB46" s="212" t="s">
        <v>156</v>
      </c>
      <c r="AC46" s="212" t="s">
        <v>170</v>
      </c>
      <c r="AD46" s="501"/>
      <c r="AE46" s="212" t="s">
        <v>152</v>
      </c>
      <c r="AF46" s="212" t="s">
        <v>153</v>
      </c>
      <c r="AG46" s="212" t="s">
        <v>156</v>
      </c>
      <c r="AH46" s="212" t="s">
        <v>170</v>
      </c>
      <c r="AI46" s="501"/>
      <c r="AJ46" s="212" t="s">
        <v>152</v>
      </c>
      <c r="AK46" s="212" t="s">
        <v>153</v>
      </c>
      <c r="AL46" s="212" t="s">
        <v>156</v>
      </c>
      <c r="AM46" s="212" t="s">
        <v>170</v>
      </c>
      <c r="AN46" s="501"/>
      <c r="AO46" s="212" t="s">
        <v>152</v>
      </c>
      <c r="AP46" s="212" t="s">
        <v>153</v>
      </c>
      <c r="AQ46" s="212" t="s">
        <v>156</v>
      </c>
      <c r="AR46" s="212" t="s">
        <v>170</v>
      </c>
      <c r="AS46" s="501"/>
      <c r="AT46" s="212" t="s">
        <v>152</v>
      </c>
      <c r="AU46" s="212" t="s">
        <v>153</v>
      </c>
      <c r="AV46" s="212" t="s">
        <v>156</v>
      </c>
      <c r="AW46" s="212" t="s">
        <v>170</v>
      </c>
      <c r="AX46" s="501"/>
    </row>
    <row r="47" spans="2:50" hidden="1" x14ac:dyDescent="0.2">
      <c r="B47" s="506" t="s">
        <v>237</v>
      </c>
      <c r="C47" s="211">
        <v>1</v>
      </c>
      <c r="D47" s="211" t="s">
        <v>446</v>
      </c>
      <c r="E47" s="211">
        <v>10</v>
      </c>
      <c r="F47" s="211">
        <v>3000</v>
      </c>
      <c r="G47" s="330">
        <f>F47/E47</f>
        <v>300</v>
      </c>
      <c r="H47" s="500">
        <f>AVERAGE(G47:G61)</f>
        <v>286.71328671328672</v>
      </c>
      <c r="I47" s="172">
        <f t="shared" ref="I47:I49" si="40">IFERROR(AVERAGE(P47,U47,Z47,AE47,AJ47,AO47,AT47),"")</f>
        <v>10</v>
      </c>
      <c r="J47" s="172">
        <f t="shared" ref="J47:J49" si="41">IFERROR(AVERAGE(Q47,V47,AA47,AF47,AK47,AP47,AU47),"")</f>
        <v>2784.3721150423994</v>
      </c>
      <c r="K47" s="328">
        <f t="shared" ref="K47:K49" si="42">IFERROR(AVERAGE(R47,W47,AB47,AG47,AL47,AQ47,AV47),"")</f>
        <v>278.43721150423988</v>
      </c>
      <c r="L47" s="525">
        <f>IFERROR(AVERAGE(K47:K61),"-")</f>
        <v>267.24892200779442</v>
      </c>
      <c r="M47" s="172">
        <f>IFERROR(RANK(K47, K$47:K$61),"")</f>
        <v>6</v>
      </c>
      <c r="N47" s="501"/>
      <c r="O47" s="501"/>
      <c r="P47" s="329">
        <v>10</v>
      </c>
      <c r="Q47" s="170">
        <v>2794.0909090909081</v>
      </c>
      <c r="R47" s="330">
        <f>IFERROR(Q47/P47,"")</f>
        <v>279.40909090909082</v>
      </c>
      <c r="S47" s="329">
        <f>IFERROR(RANK(R47, R$47:R$61),"")</f>
        <v>3</v>
      </c>
      <c r="T47" s="500">
        <f>AVERAGE(R47:R61)</f>
        <v>266.76572298630111</v>
      </c>
      <c r="U47" s="329">
        <v>10</v>
      </c>
      <c r="V47" s="170">
        <v>2784.225352112675</v>
      </c>
      <c r="W47" s="330">
        <f>IFERROR(V47/U47,"")</f>
        <v>278.42253521126747</v>
      </c>
      <c r="X47" s="329">
        <f>IFERROR(RANK(W47, W$47:W$61),"")</f>
        <v>6</v>
      </c>
      <c r="Y47" s="500">
        <f>AVERAGE(W47:W61)</f>
        <v>267.34604218252503</v>
      </c>
      <c r="Z47" s="329">
        <v>10</v>
      </c>
      <c r="AA47" s="170">
        <v>2790.9523809523826</v>
      </c>
      <c r="AB47" s="330">
        <f>IFERROR(AA47/Z47,"")</f>
        <v>279.09523809523824</v>
      </c>
      <c r="AC47" s="329">
        <f>IFERROR(RANK(AB47, AB$47:AB$61),"")</f>
        <v>7</v>
      </c>
      <c r="AD47" s="500">
        <f>AVERAGE(AB47:AB61)</f>
        <v>267.46472737560765</v>
      </c>
      <c r="AE47" s="329">
        <v>10</v>
      </c>
      <c r="AF47" s="170">
        <v>2774.8571428571431</v>
      </c>
      <c r="AG47" s="330">
        <f>IFERROR(AF47/AE47,"")</f>
        <v>277.48571428571432</v>
      </c>
      <c r="AH47" s="329">
        <f>IFERROR(RANK(AG47, AG$47:AG$61),"")</f>
        <v>10</v>
      </c>
      <c r="AI47" s="500">
        <f>AVERAGE(AG47:AG61)</f>
        <v>268.04284163623402</v>
      </c>
      <c r="AJ47" s="329">
        <v>10</v>
      </c>
      <c r="AK47" s="170">
        <v>2775.7009345794395</v>
      </c>
      <c r="AL47" s="330">
        <f>IFERROR(AK47/AJ47,"")</f>
        <v>277.57009345794393</v>
      </c>
      <c r="AM47" s="329">
        <f>IFERROR(RANK(AL47, AL$47:AL$61),"")</f>
        <v>8</v>
      </c>
      <c r="AN47" s="500">
        <f>AVERAGE(AL47:AL61)</f>
        <v>267.39237104762572</v>
      </c>
      <c r="AO47" s="329">
        <v>10</v>
      </c>
      <c r="AP47" s="170">
        <v>2790.5052125100237</v>
      </c>
      <c r="AQ47" s="330">
        <f>IFERROR(AP47/AO47,"")</f>
        <v>279.05052125100235</v>
      </c>
      <c r="AR47" s="329">
        <f>IFERROR(RANK(AQ47, AQ$47:AQ$61),"")</f>
        <v>5</v>
      </c>
      <c r="AS47" s="500">
        <f>AVERAGE(AQ47:AQ61)</f>
        <v>266.77677546942851</v>
      </c>
      <c r="AT47" s="329">
        <v>10</v>
      </c>
      <c r="AU47" s="170">
        <v>2780.2728731942216</v>
      </c>
      <c r="AV47" s="330">
        <f>IFERROR(AU47/AT47,"")</f>
        <v>278.02728731942216</v>
      </c>
      <c r="AW47" s="329">
        <f>IFERROR(RANK(AV47, AV$47:AV$61),"")</f>
        <v>6</v>
      </c>
      <c r="AX47" s="500">
        <f>AVERAGE(AV47:AV61)</f>
        <v>266.9539733568389</v>
      </c>
    </row>
    <row r="48" spans="2:50" hidden="1" x14ac:dyDescent="0.2">
      <c r="B48" s="506"/>
      <c r="C48" s="211">
        <v>2</v>
      </c>
      <c r="D48" s="211" t="s">
        <v>447</v>
      </c>
      <c r="E48" s="211">
        <v>10</v>
      </c>
      <c r="F48" s="211">
        <v>3000</v>
      </c>
      <c r="G48" s="330">
        <f t="shared" ref="G48:G57" si="43">F48/E48</f>
        <v>300</v>
      </c>
      <c r="H48" s="500"/>
      <c r="I48" s="172">
        <f t="shared" si="40"/>
        <v>10</v>
      </c>
      <c r="J48" s="172">
        <f t="shared" si="41"/>
        <v>2776.314309173848</v>
      </c>
      <c r="K48" s="328">
        <f t="shared" si="42"/>
        <v>277.63143091738482</v>
      </c>
      <c r="L48" s="525"/>
      <c r="M48" s="172">
        <f t="shared" ref="M48:M61" si="44">IFERROR(RANK(K48, K$47:K$61),"")</f>
        <v>10</v>
      </c>
      <c r="N48" s="501"/>
      <c r="O48" s="501"/>
      <c r="P48" s="329">
        <v>10</v>
      </c>
      <c r="Q48" s="170">
        <v>2782.6530612244906</v>
      </c>
      <c r="R48" s="330">
        <f t="shared" ref="R48:R61" si="45">IFERROR(Q48/P48,"")</f>
        <v>278.26530612244903</v>
      </c>
      <c r="S48" s="329">
        <f t="shared" ref="S48:S61" si="46">IFERROR(RANK(R48, R$47:R$61),"")</f>
        <v>7</v>
      </c>
      <c r="T48" s="500"/>
      <c r="U48" s="329">
        <v>10</v>
      </c>
      <c r="V48" s="170">
        <v>2774.9999999999991</v>
      </c>
      <c r="W48" s="330">
        <f t="shared" ref="W48:W61" si="47">IFERROR(V48/U48,"")</f>
        <v>277.49999999999989</v>
      </c>
      <c r="X48" s="329">
        <f t="shared" ref="X48:X61" si="48">IFERROR(RANK(W48, W$47:W$61),"")</f>
        <v>9</v>
      </c>
      <c r="Y48" s="500"/>
      <c r="Z48" s="329">
        <v>10</v>
      </c>
      <c r="AA48" s="170">
        <v>2777.5757575757584</v>
      </c>
      <c r="AB48" s="330">
        <f t="shared" ref="AB48:AB61" si="49">IFERROR(AA48/Z48,"")</f>
        <v>277.75757575757586</v>
      </c>
      <c r="AC48" s="329">
        <f t="shared" ref="AC48:AC61" si="50">IFERROR(RANK(AB48, AB$47:AB$61),"")</f>
        <v>9</v>
      </c>
      <c r="AD48" s="500"/>
      <c r="AE48" s="329">
        <v>10</v>
      </c>
      <c r="AF48" s="170">
        <v>2788.9411764705878</v>
      </c>
      <c r="AG48" s="330">
        <f t="shared" ref="AG48:AG61" si="51">IFERROR(AF48/AE48,"")</f>
        <v>278.89411764705881</v>
      </c>
      <c r="AH48" s="329">
        <f t="shared" ref="AH48:AH61" si="52">IFERROR(RANK(AG48, AG$47:AG$61),"")</f>
        <v>7</v>
      </c>
      <c r="AI48" s="500"/>
      <c r="AJ48" s="329">
        <v>10</v>
      </c>
      <c r="AK48" s="170">
        <v>2766.1363636363635</v>
      </c>
      <c r="AL48" s="330">
        <f t="shared" ref="AL48:AL61" si="53">IFERROR(AK48/AJ48,"")</f>
        <v>276.61363636363637</v>
      </c>
      <c r="AM48" s="329">
        <f t="shared" ref="AM48:AM61" si="54">IFERROR(RANK(AL48, AL$47:AL$61),"")</f>
        <v>9</v>
      </c>
      <c r="AN48" s="500"/>
      <c r="AO48" s="329">
        <v>10</v>
      </c>
      <c r="AP48" s="170">
        <v>2765.3097345132742</v>
      </c>
      <c r="AQ48" s="330">
        <f t="shared" ref="AQ48:AQ61" si="55">IFERROR(AP48/AO48,"")</f>
        <v>276.53097345132744</v>
      </c>
      <c r="AR48" s="329">
        <f t="shared" ref="AR48:AR61" si="56">IFERROR(RANK(AQ48, AQ$47:AQ$61),"")</f>
        <v>10</v>
      </c>
      <c r="AS48" s="500"/>
      <c r="AT48" s="329">
        <v>10</v>
      </c>
      <c r="AU48" s="170">
        <v>2778.5840707964603</v>
      </c>
      <c r="AV48" s="330">
        <f t="shared" ref="AV48:AV61" si="57">IFERROR(AU48/AT48,"")</f>
        <v>277.85840707964604</v>
      </c>
      <c r="AW48" s="329">
        <f t="shared" ref="AW48:AW61" si="58">IFERROR(RANK(AV48, AV$47:AV$61),"")</f>
        <v>7</v>
      </c>
      <c r="AX48" s="500"/>
    </row>
    <row r="49" spans="2:50" hidden="1" x14ac:dyDescent="0.2">
      <c r="B49" s="506"/>
      <c r="C49" s="211">
        <v>3</v>
      </c>
      <c r="D49" s="211" t="s">
        <v>448</v>
      </c>
      <c r="E49" s="211">
        <v>10</v>
      </c>
      <c r="F49" s="211">
        <v>3000</v>
      </c>
      <c r="G49" s="330">
        <f t="shared" si="43"/>
        <v>300</v>
      </c>
      <c r="H49" s="500"/>
      <c r="I49" s="172">
        <f t="shared" si="40"/>
        <v>10</v>
      </c>
      <c r="J49" s="172">
        <f t="shared" si="41"/>
        <v>2782.4444773931946</v>
      </c>
      <c r="K49" s="328">
        <f t="shared" si="42"/>
        <v>278.24444773931947</v>
      </c>
      <c r="L49" s="525"/>
      <c r="M49" s="172">
        <f t="shared" si="44"/>
        <v>8</v>
      </c>
      <c r="N49" s="501"/>
      <c r="O49" s="501"/>
      <c r="P49" s="329">
        <v>10</v>
      </c>
      <c r="Q49" s="170">
        <v>2788.2352941176482</v>
      </c>
      <c r="R49" s="330">
        <f t="shared" si="45"/>
        <v>278.82352941176481</v>
      </c>
      <c r="S49" s="329">
        <f t="shared" si="46"/>
        <v>5</v>
      </c>
      <c r="T49" s="500"/>
      <c r="U49" s="329">
        <v>10</v>
      </c>
      <c r="V49" s="170">
        <v>2785.6310679611643</v>
      </c>
      <c r="W49" s="330">
        <f t="shared" si="47"/>
        <v>278.56310679611641</v>
      </c>
      <c r="X49" s="329">
        <f t="shared" si="48"/>
        <v>5</v>
      </c>
      <c r="Y49" s="500"/>
      <c r="Z49" s="329">
        <v>10</v>
      </c>
      <c r="AA49" s="170">
        <v>2788.7755102040824</v>
      </c>
      <c r="AB49" s="330">
        <f t="shared" si="49"/>
        <v>278.87755102040825</v>
      </c>
      <c r="AC49" s="329">
        <f t="shared" si="50"/>
        <v>8</v>
      </c>
      <c r="AD49" s="500"/>
      <c r="AE49" s="329">
        <v>10</v>
      </c>
      <c r="AF49" s="170">
        <v>2776.2962962962952</v>
      </c>
      <c r="AG49" s="330">
        <f t="shared" si="51"/>
        <v>277.62962962962951</v>
      </c>
      <c r="AH49" s="329">
        <f t="shared" si="52"/>
        <v>9</v>
      </c>
      <c r="AI49" s="500"/>
      <c r="AJ49" s="329">
        <v>10</v>
      </c>
      <c r="AK49" s="170">
        <v>2789.6296296296287</v>
      </c>
      <c r="AL49" s="330">
        <f t="shared" si="53"/>
        <v>278.96296296296288</v>
      </c>
      <c r="AM49" s="329">
        <f t="shared" si="54"/>
        <v>7</v>
      </c>
      <c r="AN49" s="500"/>
      <c r="AO49" s="329">
        <v>10</v>
      </c>
      <c r="AP49" s="170">
        <v>2776.1111111111109</v>
      </c>
      <c r="AQ49" s="330">
        <f t="shared" si="55"/>
        <v>277.61111111111109</v>
      </c>
      <c r="AR49" s="329">
        <f t="shared" si="56"/>
        <v>8</v>
      </c>
      <c r="AS49" s="500"/>
      <c r="AT49" s="329">
        <v>10</v>
      </c>
      <c r="AU49" s="170">
        <v>2772.4324324324325</v>
      </c>
      <c r="AV49" s="330">
        <f t="shared" si="57"/>
        <v>277.24324324324323</v>
      </c>
      <c r="AW49" s="329">
        <f t="shared" si="58"/>
        <v>9</v>
      </c>
      <c r="AX49" s="500"/>
    </row>
    <row r="50" spans="2:50" hidden="1" x14ac:dyDescent="0.2">
      <c r="B50" s="506"/>
      <c r="C50" s="211">
        <v>4</v>
      </c>
      <c r="D50" s="211" t="s">
        <v>449</v>
      </c>
      <c r="E50" s="211">
        <v>10</v>
      </c>
      <c r="F50" s="211">
        <v>3000</v>
      </c>
      <c r="G50" s="330">
        <f t="shared" si="43"/>
        <v>300</v>
      </c>
      <c r="H50" s="500"/>
      <c r="I50" s="172">
        <f>IFERROR(AVERAGE(P50,U50,Z50,AE50,AJ50,AO50,AT50),"")</f>
        <v>10</v>
      </c>
      <c r="J50" s="172">
        <f>IFERROR(AVERAGE(Q50,V50,AA50,AF50,AK50,AP50,AU50),"")</f>
        <v>2803.3515573201225</v>
      </c>
      <c r="K50" s="328">
        <f>IFERROR(AVERAGE(R50,W50,AB50,AG50,AL50,AQ50,AV50),"")</f>
        <v>280.3351557320122</v>
      </c>
      <c r="L50" s="525"/>
      <c r="M50" s="172">
        <f t="shared" si="44"/>
        <v>4</v>
      </c>
      <c r="N50" s="501"/>
      <c r="O50" s="501"/>
      <c r="P50" s="329">
        <v>10</v>
      </c>
      <c r="Q50" s="170">
        <v>2791.304347826087</v>
      </c>
      <c r="R50" s="330">
        <f t="shared" si="45"/>
        <v>279.13043478260869</v>
      </c>
      <c r="S50" s="329">
        <f t="shared" si="46"/>
        <v>4</v>
      </c>
      <c r="T50" s="500"/>
      <c r="U50" s="329">
        <v>10</v>
      </c>
      <c r="V50" s="170">
        <v>2811.818181818182</v>
      </c>
      <c r="W50" s="330">
        <f t="shared" si="47"/>
        <v>281.18181818181819</v>
      </c>
      <c r="X50" s="329">
        <f t="shared" si="48"/>
        <v>4</v>
      </c>
      <c r="Y50" s="500"/>
      <c r="Z50" s="329">
        <v>10</v>
      </c>
      <c r="AA50" s="170">
        <v>2811.2195121951208</v>
      </c>
      <c r="AB50" s="330">
        <f t="shared" si="49"/>
        <v>281.12195121951208</v>
      </c>
      <c r="AC50" s="329">
        <f t="shared" si="50"/>
        <v>4</v>
      </c>
      <c r="AD50" s="500"/>
      <c r="AE50" s="329">
        <v>10</v>
      </c>
      <c r="AF50" s="170">
        <v>2824.4999999999991</v>
      </c>
      <c r="AG50" s="330">
        <f t="shared" si="51"/>
        <v>282.44999999999993</v>
      </c>
      <c r="AH50" s="329">
        <f t="shared" si="52"/>
        <v>2</v>
      </c>
      <c r="AI50" s="500"/>
      <c r="AJ50" s="329">
        <v>10</v>
      </c>
      <c r="AK50" s="170">
        <v>2798.5714285714275</v>
      </c>
      <c r="AL50" s="330">
        <f t="shared" si="53"/>
        <v>279.85714285714278</v>
      </c>
      <c r="AM50" s="329">
        <f t="shared" si="54"/>
        <v>4</v>
      </c>
      <c r="AN50" s="500"/>
      <c r="AO50" s="329">
        <v>10</v>
      </c>
      <c r="AP50" s="170">
        <v>2776.9565217391305</v>
      </c>
      <c r="AQ50" s="330">
        <f t="shared" si="55"/>
        <v>277.69565217391306</v>
      </c>
      <c r="AR50" s="329">
        <f t="shared" si="56"/>
        <v>7</v>
      </c>
      <c r="AS50" s="500"/>
      <c r="AT50" s="329">
        <v>10</v>
      </c>
      <c r="AU50" s="170">
        <v>2809.090909090909</v>
      </c>
      <c r="AV50" s="330">
        <f t="shared" si="57"/>
        <v>280.90909090909088</v>
      </c>
      <c r="AW50" s="329">
        <f t="shared" si="58"/>
        <v>2</v>
      </c>
      <c r="AX50" s="500"/>
    </row>
    <row r="51" spans="2:50" hidden="1" x14ac:dyDescent="0.2">
      <c r="B51" s="506"/>
      <c r="C51" s="211">
        <v>5</v>
      </c>
      <c r="D51" s="211" t="s">
        <v>450</v>
      </c>
      <c r="E51" s="211">
        <v>10</v>
      </c>
      <c r="F51" s="211">
        <v>3000</v>
      </c>
      <c r="G51" s="330">
        <f t="shared" si="43"/>
        <v>300</v>
      </c>
      <c r="H51" s="500"/>
      <c r="I51" s="172">
        <f t="shared" ref="I51:I61" si="59">IFERROR(AVERAGE(P51,U51,Z51,AE51,AJ51,AO51,AT51),"")</f>
        <v>10</v>
      </c>
      <c r="J51" s="172">
        <f t="shared" ref="J51:J61" si="60">IFERROR(AVERAGE(Q51,V51,AA51,AF51,AK51,AP51,AU51),"")</f>
        <v>2823.4520897821408</v>
      </c>
      <c r="K51" s="328">
        <f t="shared" ref="K51:K61" si="61">IFERROR(AVERAGE(R51,W51,AB51,AG51,AL51,AQ51,AV51),"")</f>
        <v>282.34520897821409</v>
      </c>
      <c r="L51" s="525"/>
      <c r="M51" s="172">
        <f t="shared" si="44"/>
        <v>1</v>
      </c>
      <c r="N51" s="501"/>
      <c r="O51" s="501"/>
      <c r="P51" s="329">
        <v>10</v>
      </c>
      <c r="Q51" s="170">
        <v>2822.1428571428592</v>
      </c>
      <c r="R51" s="330">
        <f t="shared" si="45"/>
        <v>282.21428571428589</v>
      </c>
      <c r="S51" s="329">
        <f t="shared" si="46"/>
        <v>1</v>
      </c>
      <c r="T51" s="500"/>
      <c r="U51" s="329">
        <v>10</v>
      </c>
      <c r="V51" s="170">
        <v>2815.8620689655195</v>
      </c>
      <c r="W51" s="330">
        <f t="shared" si="47"/>
        <v>281.58620689655197</v>
      </c>
      <c r="X51" s="329">
        <f t="shared" si="48"/>
        <v>3</v>
      </c>
      <c r="Y51" s="500"/>
      <c r="Z51" s="329">
        <v>10</v>
      </c>
      <c r="AA51" s="170">
        <v>2811.7241379310362</v>
      </c>
      <c r="AB51" s="330">
        <f t="shared" si="49"/>
        <v>281.1724137931036</v>
      </c>
      <c r="AC51" s="329">
        <f t="shared" si="50"/>
        <v>3</v>
      </c>
      <c r="AD51" s="500"/>
      <c r="AE51" s="329">
        <v>10</v>
      </c>
      <c r="AF51" s="170">
        <v>2852.3076923076937</v>
      </c>
      <c r="AG51" s="330">
        <f t="shared" si="51"/>
        <v>285.2307692307694</v>
      </c>
      <c r="AH51" s="329">
        <f t="shared" si="52"/>
        <v>1</v>
      </c>
      <c r="AI51" s="500"/>
      <c r="AJ51" s="329">
        <v>10</v>
      </c>
      <c r="AK51" s="170">
        <v>2844.5454545454545</v>
      </c>
      <c r="AL51" s="330">
        <f t="shared" si="53"/>
        <v>284.45454545454544</v>
      </c>
      <c r="AM51" s="329">
        <f t="shared" si="54"/>
        <v>2</v>
      </c>
      <c r="AN51" s="500"/>
      <c r="AO51" s="329">
        <v>10</v>
      </c>
      <c r="AP51" s="170">
        <v>2811.4285714285734</v>
      </c>
      <c r="AQ51" s="330">
        <f t="shared" si="55"/>
        <v>281.14285714285734</v>
      </c>
      <c r="AR51" s="329">
        <f t="shared" si="56"/>
        <v>2</v>
      </c>
      <c r="AS51" s="500"/>
      <c r="AT51" s="329">
        <v>10</v>
      </c>
      <c r="AU51" s="170">
        <v>2806.1538461538476</v>
      </c>
      <c r="AV51" s="330">
        <f t="shared" si="57"/>
        <v>280.61538461538476</v>
      </c>
      <c r="AW51" s="329">
        <f t="shared" si="58"/>
        <v>3</v>
      </c>
      <c r="AX51" s="500"/>
    </row>
    <row r="52" spans="2:50" hidden="1" x14ac:dyDescent="0.2">
      <c r="B52" s="506"/>
      <c r="C52" s="211">
        <v>6</v>
      </c>
      <c r="D52" s="211" t="s">
        <v>451</v>
      </c>
      <c r="E52" s="211">
        <v>10</v>
      </c>
      <c r="F52" s="211">
        <v>3000</v>
      </c>
      <c r="G52" s="330">
        <f t="shared" si="43"/>
        <v>300</v>
      </c>
      <c r="H52" s="500"/>
      <c r="I52" s="172">
        <f t="shared" si="59"/>
        <v>10</v>
      </c>
      <c r="J52" s="172">
        <f t="shared" si="60"/>
        <v>2788.7652311015022</v>
      </c>
      <c r="K52" s="328">
        <f t="shared" si="61"/>
        <v>278.87652311015029</v>
      </c>
      <c r="L52" s="525"/>
      <c r="M52" s="172">
        <f t="shared" si="44"/>
        <v>5</v>
      </c>
      <c r="N52" s="501"/>
      <c r="O52" s="501"/>
      <c r="P52" s="329">
        <v>10</v>
      </c>
      <c r="Q52" s="170">
        <v>2769.6000000000013</v>
      </c>
      <c r="R52" s="330">
        <f t="shared" si="45"/>
        <v>276.96000000000015</v>
      </c>
      <c r="S52" s="329">
        <f t="shared" si="46"/>
        <v>10</v>
      </c>
      <c r="T52" s="500"/>
      <c r="U52" s="329">
        <v>10</v>
      </c>
      <c r="V52" s="170">
        <v>2782.1052631578959</v>
      </c>
      <c r="W52" s="330">
        <f t="shared" si="47"/>
        <v>278.21052631578959</v>
      </c>
      <c r="X52" s="329">
        <f t="shared" si="48"/>
        <v>7</v>
      </c>
      <c r="Y52" s="500"/>
      <c r="Z52" s="329">
        <v>10</v>
      </c>
      <c r="AA52" s="170">
        <v>2791.2000000000012</v>
      </c>
      <c r="AB52" s="330">
        <f t="shared" si="49"/>
        <v>279.12000000000012</v>
      </c>
      <c r="AC52" s="329">
        <f t="shared" si="50"/>
        <v>6</v>
      </c>
      <c r="AD52" s="500"/>
      <c r="AE52" s="329">
        <v>10</v>
      </c>
      <c r="AF52" s="170">
        <v>2795.0769230769224</v>
      </c>
      <c r="AG52" s="330">
        <f t="shared" si="51"/>
        <v>279.50769230769225</v>
      </c>
      <c r="AH52" s="329">
        <f t="shared" si="52"/>
        <v>6</v>
      </c>
      <c r="AI52" s="500"/>
      <c r="AJ52" s="329">
        <v>10</v>
      </c>
      <c r="AK52" s="170">
        <v>2793.3333333333326</v>
      </c>
      <c r="AL52" s="330">
        <f t="shared" si="53"/>
        <v>279.33333333333326</v>
      </c>
      <c r="AM52" s="329">
        <f t="shared" si="54"/>
        <v>6</v>
      </c>
      <c r="AN52" s="500"/>
      <c r="AO52" s="329">
        <v>10</v>
      </c>
      <c r="AP52" s="170">
        <v>2796.6233766233777</v>
      </c>
      <c r="AQ52" s="330">
        <f t="shared" si="55"/>
        <v>279.66233766233779</v>
      </c>
      <c r="AR52" s="329">
        <f t="shared" si="56"/>
        <v>4</v>
      </c>
      <c r="AS52" s="500"/>
      <c r="AT52" s="329">
        <v>10</v>
      </c>
      <c r="AU52" s="170">
        <v>2793.4177215189889</v>
      </c>
      <c r="AV52" s="330">
        <f t="shared" si="57"/>
        <v>279.34177215189891</v>
      </c>
      <c r="AW52" s="329">
        <f t="shared" si="58"/>
        <v>4</v>
      </c>
      <c r="AX52" s="500"/>
    </row>
    <row r="53" spans="2:50" hidden="1" x14ac:dyDescent="0.2">
      <c r="B53" s="506"/>
      <c r="C53" s="211">
        <v>7</v>
      </c>
      <c r="D53" s="211" t="s">
        <v>452</v>
      </c>
      <c r="E53" s="211">
        <v>10</v>
      </c>
      <c r="F53" s="211">
        <v>3000</v>
      </c>
      <c r="G53" s="330">
        <f t="shared" si="43"/>
        <v>300</v>
      </c>
      <c r="H53" s="500"/>
      <c r="I53" s="172">
        <f t="shared" si="59"/>
        <v>10</v>
      </c>
      <c r="J53" s="172">
        <f t="shared" si="60"/>
        <v>2777.8095131019677</v>
      </c>
      <c r="K53" s="328">
        <f t="shared" si="61"/>
        <v>277.78095131019671</v>
      </c>
      <c r="L53" s="525"/>
      <c r="M53" s="172">
        <f t="shared" si="44"/>
        <v>9</v>
      </c>
      <c r="N53" s="501"/>
      <c r="O53" s="501"/>
      <c r="P53" s="329">
        <v>10</v>
      </c>
      <c r="Q53" s="170">
        <v>2775.8490566037731</v>
      </c>
      <c r="R53" s="330">
        <f t="shared" si="45"/>
        <v>277.58490566037733</v>
      </c>
      <c r="S53" s="329">
        <f t="shared" si="46"/>
        <v>8</v>
      </c>
      <c r="T53" s="500"/>
      <c r="U53" s="329">
        <v>10</v>
      </c>
      <c r="V53" s="170">
        <v>2767.2413793103451</v>
      </c>
      <c r="W53" s="330">
        <f t="shared" si="47"/>
        <v>276.72413793103453</v>
      </c>
      <c r="X53" s="329">
        <f t="shared" si="48"/>
        <v>10</v>
      </c>
      <c r="Y53" s="500"/>
      <c r="Z53" s="329">
        <v>10</v>
      </c>
      <c r="AA53" s="170">
        <v>2771.9999999999995</v>
      </c>
      <c r="AB53" s="330">
        <f t="shared" si="49"/>
        <v>277.19999999999993</v>
      </c>
      <c r="AC53" s="329">
        <f t="shared" si="50"/>
        <v>10</v>
      </c>
      <c r="AD53" s="500"/>
      <c r="AE53" s="329">
        <v>10</v>
      </c>
      <c r="AF53" s="170">
        <v>2806.9565217391305</v>
      </c>
      <c r="AG53" s="330">
        <f t="shared" si="51"/>
        <v>280.69565217391306</v>
      </c>
      <c r="AH53" s="329">
        <f t="shared" si="52"/>
        <v>5</v>
      </c>
      <c r="AI53" s="500"/>
      <c r="AJ53" s="329">
        <v>10</v>
      </c>
      <c r="AK53" s="170">
        <v>2764.8979591836742</v>
      </c>
      <c r="AL53" s="330">
        <f t="shared" si="53"/>
        <v>276.48979591836741</v>
      </c>
      <c r="AM53" s="329">
        <f t="shared" si="54"/>
        <v>10</v>
      </c>
      <c r="AN53" s="500"/>
      <c r="AO53" s="329">
        <v>10</v>
      </c>
      <c r="AP53" s="170">
        <v>2783.7931034482763</v>
      </c>
      <c r="AQ53" s="330">
        <f t="shared" si="55"/>
        <v>278.37931034482762</v>
      </c>
      <c r="AR53" s="329">
        <f t="shared" si="56"/>
        <v>6</v>
      </c>
      <c r="AS53" s="500"/>
      <c r="AT53" s="329">
        <v>10</v>
      </c>
      <c r="AU53" s="170">
        <v>2773.9285714285711</v>
      </c>
      <c r="AV53" s="330">
        <f t="shared" si="57"/>
        <v>277.39285714285711</v>
      </c>
      <c r="AW53" s="329">
        <f t="shared" si="58"/>
        <v>8</v>
      </c>
      <c r="AX53" s="500"/>
    </row>
    <row r="54" spans="2:50" hidden="1" x14ac:dyDescent="0.2">
      <c r="B54" s="506"/>
      <c r="C54" s="211">
        <v>8</v>
      </c>
      <c r="D54" s="211" t="s">
        <v>453</v>
      </c>
      <c r="E54" s="211">
        <v>10</v>
      </c>
      <c r="F54" s="211">
        <v>3000</v>
      </c>
      <c r="G54" s="330">
        <f t="shared" si="43"/>
        <v>300</v>
      </c>
      <c r="H54" s="500"/>
      <c r="I54" s="172">
        <f t="shared" si="59"/>
        <v>10</v>
      </c>
      <c r="J54" s="172">
        <f t="shared" si="60"/>
        <v>2811.3389527970794</v>
      </c>
      <c r="K54" s="328">
        <f t="shared" si="61"/>
        <v>281.13389527970793</v>
      </c>
      <c r="L54" s="525"/>
      <c r="M54" s="172">
        <f t="shared" si="44"/>
        <v>3</v>
      </c>
      <c r="N54" s="501"/>
      <c r="O54" s="501"/>
      <c r="P54" s="329">
        <v>10</v>
      </c>
      <c r="Q54" s="170">
        <v>2783.9999999999973</v>
      </c>
      <c r="R54" s="330">
        <f t="shared" si="45"/>
        <v>278.39999999999975</v>
      </c>
      <c r="S54" s="329">
        <f t="shared" si="46"/>
        <v>6</v>
      </c>
      <c r="T54" s="500"/>
      <c r="U54" s="329">
        <v>10</v>
      </c>
      <c r="V54" s="170">
        <v>2816.7567567567544</v>
      </c>
      <c r="W54" s="330">
        <f t="shared" si="47"/>
        <v>281.67567567567545</v>
      </c>
      <c r="X54" s="329">
        <f t="shared" si="48"/>
        <v>2</v>
      </c>
      <c r="Y54" s="500"/>
      <c r="Z54" s="329">
        <v>10</v>
      </c>
      <c r="AA54" s="170">
        <v>2827.2727272727238</v>
      </c>
      <c r="AB54" s="330">
        <f t="shared" si="49"/>
        <v>282.72727272727241</v>
      </c>
      <c r="AC54" s="329">
        <f t="shared" si="50"/>
        <v>1</v>
      </c>
      <c r="AD54" s="500"/>
      <c r="AE54" s="329">
        <v>10</v>
      </c>
      <c r="AF54" s="170">
        <v>2811.7241379310362</v>
      </c>
      <c r="AG54" s="330">
        <f t="shared" si="51"/>
        <v>281.1724137931036</v>
      </c>
      <c r="AH54" s="329">
        <f t="shared" si="52"/>
        <v>4</v>
      </c>
      <c r="AI54" s="500"/>
      <c r="AJ54" s="329">
        <v>10</v>
      </c>
      <c r="AK54" s="170">
        <v>2846.0000000000027</v>
      </c>
      <c r="AL54" s="330">
        <f t="shared" si="53"/>
        <v>284.60000000000025</v>
      </c>
      <c r="AM54" s="329">
        <f t="shared" si="54"/>
        <v>1</v>
      </c>
      <c r="AN54" s="500"/>
      <c r="AO54" s="329">
        <v>10</v>
      </c>
      <c r="AP54" s="170">
        <v>2823.3333333333312</v>
      </c>
      <c r="AQ54" s="330">
        <f t="shared" si="55"/>
        <v>282.33333333333314</v>
      </c>
      <c r="AR54" s="329">
        <f t="shared" si="56"/>
        <v>1</v>
      </c>
      <c r="AS54" s="500"/>
      <c r="AT54" s="329">
        <v>10</v>
      </c>
      <c r="AU54" s="170">
        <v>2770.285714285711</v>
      </c>
      <c r="AV54" s="330">
        <f t="shared" si="57"/>
        <v>277.02857142857113</v>
      </c>
      <c r="AW54" s="329">
        <f t="shared" si="58"/>
        <v>10</v>
      </c>
      <c r="AX54" s="500"/>
    </row>
    <row r="55" spans="2:50" hidden="1" x14ac:dyDescent="0.2">
      <c r="B55" s="506"/>
      <c r="C55" s="211">
        <v>9</v>
      </c>
      <c r="D55" s="211" t="s">
        <v>454</v>
      </c>
      <c r="E55" s="211">
        <v>10</v>
      </c>
      <c r="F55" s="211">
        <v>3000</v>
      </c>
      <c r="G55" s="330">
        <f t="shared" si="43"/>
        <v>300</v>
      </c>
      <c r="H55" s="500"/>
      <c r="I55" s="172">
        <f t="shared" si="59"/>
        <v>10</v>
      </c>
      <c r="J55" s="172">
        <f t="shared" si="60"/>
        <v>2823.4421266652762</v>
      </c>
      <c r="K55" s="328">
        <f t="shared" si="61"/>
        <v>282.34421266652765</v>
      </c>
      <c r="L55" s="525"/>
      <c r="M55" s="172">
        <f t="shared" si="44"/>
        <v>2</v>
      </c>
      <c r="N55" s="501"/>
      <c r="O55" s="501"/>
      <c r="P55" s="329">
        <v>10</v>
      </c>
      <c r="Q55" s="170">
        <v>2821.9354838709701</v>
      </c>
      <c r="R55" s="330">
        <f t="shared" si="45"/>
        <v>282.193548387097</v>
      </c>
      <c r="S55" s="329">
        <f t="shared" si="46"/>
        <v>2</v>
      </c>
      <c r="T55" s="500"/>
      <c r="U55" s="329">
        <v>10</v>
      </c>
      <c r="V55" s="170">
        <v>2848.1250000000032</v>
      </c>
      <c r="W55" s="330">
        <f t="shared" si="47"/>
        <v>284.81250000000034</v>
      </c>
      <c r="X55" s="329">
        <f t="shared" si="48"/>
        <v>1</v>
      </c>
      <c r="Y55" s="500"/>
      <c r="Z55" s="329">
        <v>10</v>
      </c>
      <c r="AA55" s="170">
        <v>2816.1290322580671</v>
      </c>
      <c r="AB55" s="330">
        <f t="shared" si="49"/>
        <v>281.61290322580669</v>
      </c>
      <c r="AC55" s="329">
        <f t="shared" si="50"/>
        <v>2</v>
      </c>
      <c r="AD55" s="500"/>
      <c r="AE55" s="329">
        <v>10</v>
      </c>
      <c r="AF55" s="170">
        <v>2817.7777777777792</v>
      </c>
      <c r="AG55" s="330">
        <f t="shared" si="51"/>
        <v>281.77777777777794</v>
      </c>
      <c r="AH55" s="329">
        <f t="shared" si="52"/>
        <v>3</v>
      </c>
      <c r="AI55" s="500"/>
      <c r="AJ55" s="329">
        <v>10</v>
      </c>
      <c r="AK55" s="170">
        <v>2803.4482758620711</v>
      </c>
      <c r="AL55" s="330">
        <f t="shared" si="53"/>
        <v>280.34482758620709</v>
      </c>
      <c r="AM55" s="329">
        <f t="shared" si="54"/>
        <v>3</v>
      </c>
      <c r="AN55" s="500"/>
      <c r="AO55" s="329">
        <v>10</v>
      </c>
      <c r="AP55" s="170">
        <v>2807.6470588235256</v>
      </c>
      <c r="AQ55" s="330">
        <f t="shared" si="55"/>
        <v>280.76470588235259</v>
      </c>
      <c r="AR55" s="329">
        <f t="shared" si="56"/>
        <v>3</v>
      </c>
      <c r="AS55" s="500"/>
      <c r="AT55" s="329">
        <v>10</v>
      </c>
      <c r="AU55" s="170">
        <v>2849.0322580645188</v>
      </c>
      <c r="AV55" s="330">
        <f t="shared" si="57"/>
        <v>284.90322580645187</v>
      </c>
      <c r="AW55" s="329">
        <f t="shared" si="58"/>
        <v>1</v>
      </c>
      <c r="AX55" s="500"/>
    </row>
    <row r="56" spans="2:50" hidden="1" x14ac:dyDescent="0.2">
      <c r="B56" s="506"/>
      <c r="C56" s="211">
        <v>10</v>
      </c>
      <c r="D56" s="211" t="s">
        <v>455</v>
      </c>
      <c r="E56" s="211">
        <v>13</v>
      </c>
      <c r="F56" s="211">
        <v>2000</v>
      </c>
      <c r="G56" s="330">
        <f t="shared" si="43"/>
        <v>153.84615384615384</v>
      </c>
      <c r="H56" s="500"/>
      <c r="I56" s="172">
        <f t="shared" si="59"/>
        <v>13</v>
      </c>
      <c r="J56" s="172">
        <f t="shared" si="60"/>
        <v>1875.0890352388601</v>
      </c>
      <c r="K56" s="328">
        <f t="shared" si="61"/>
        <v>144.23761809529691</v>
      </c>
      <c r="L56" s="525"/>
      <c r="M56" s="172">
        <f t="shared" si="44"/>
        <v>11</v>
      </c>
      <c r="N56" s="501"/>
      <c r="O56" s="501"/>
      <c r="P56" s="329">
        <v>13</v>
      </c>
      <c r="Q56" s="170">
        <v>1877.5609756097556</v>
      </c>
      <c r="R56" s="330">
        <f t="shared" si="45"/>
        <v>144.4277673545966</v>
      </c>
      <c r="S56" s="329">
        <f t="shared" si="46"/>
        <v>11</v>
      </c>
      <c r="T56" s="500"/>
      <c r="U56" s="329">
        <v>13</v>
      </c>
      <c r="V56" s="170">
        <v>1871.4285714285706</v>
      </c>
      <c r="W56" s="330">
        <f t="shared" si="47"/>
        <v>143.95604395604389</v>
      </c>
      <c r="X56" s="329">
        <f t="shared" si="48"/>
        <v>11</v>
      </c>
      <c r="Y56" s="500"/>
      <c r="Z56" s="329">
        <v>13</v>
      </c>
      <c r="AA56" s="170">
        <v>1862.9999999999993</v>
      </c>
      <c r="AB56" s="330">
        <f t="shared" si="49"/>
        <v>143.30769230769226</v>
      </c>
      <c r="AC56" s="329">
        <f t="shared" si="50"/>
        <v>11</v>
      </c>
      <c r="AD56" s="500"/>
      <c r="AE56" s="329">
        <v>13</v>
      </c>
      <c r="AF56" s="170">
        <v>1887.4285714285695</v>
      </c>
      <c r="AG56" s="330">
        <f t="shared" si="51"/>
        <v>145.18681318681303</v>
      </c>
      <c r="AH56" s="329">
        <f t="shared" si="52"/>
        <v>11</v>
      </c>
      <c r="AI56" s="500"/>
      <c r="AJ56" s="329">
        <v>13</v>
      </c>
      <c r="AK56" s="170">
        <v>1866.6666666666652</v>
      </c>
      <c r="AL56" s="330">
        <f t="shared" si="53"/>
        <v>143.58974358974348</v>
      </c>
      <c r="AM56" s="329">
        <f t="shared" si="54"/>
        <v>11</v>
      </c>
      <c r="AN56" s="500"/>
      <c r="AO56" s="329">
        <v>13</v>
      </c>
      <c r="AP56" s="170">
        <v>1881.5384615384605</v>
      </c>
      <c r="AQ56" s="330">
        <f t="shared" si="55"/>
        <v>144.73372781065081</v>
      </c>
      <c r="AR56" s="329">
        <f t="shared" si="56"/>
        <v>11</v>
      </c>
      <c r="AS56" s="500"/>
      <c r="AT56" s="329">
        <v>13</v>
      </c>
      <c r="AU56" s="170">
        <v>1877.9999999999993</v>
      </c>
      <c r="AV56" s="330">
        <f t="shared" si="57"/>
        <v>144.4615384615384</v>
      </c>
      <c r="AW56" s="329">
        <f t="shared" si="58"/>
        <v>11</v>
      </c>
      <c r="AX56" s="500"/>
    </row>
    <row r="57" spans="2:50" hidden="1" x14ac:dyDescent="0.2">
      <c r="B57" s="506"/>
      <c r="C57" s="211">
        <v>11</v>
      </c>
      <c r="D57" s="211" t="s">
        <v>456</v>
      </c>
      <c r="E57" s="211">
        <v>10</v>
      </c>
      <c r="F57" s="211">
        <v>3000</v>
      </c>
      <c r="G57" s="330">
        <f t="shared" si="43"/>
        <v>300</v>
      </c>
      <c r="H57" s="500"/>
      <c r="I57" s="172">
        <f t="shared" si="59"/>
        <v>10</v>
      </c>
      <c r="J57" s="172">
        <f t="shared" si="60"/>
        <v>2783.7148675268863</v>
      </c>
      <c r="K57" s="328">
        <f t="shared" si="61"/>
        <v>278.37148675268861</v>
      </c>
      <c r="L57" s="525"/>
      <c r="M57" s="172">
        <f t="shared" si="44"/>
        <v>7</v>
      </c>
      <c r="N57" s="501"/>
      <c r="O57" s="501"/>
      <c r="P57" s="329">
        <v>10</v>
      </c>
      <c r="Q57" s="170">
        <v>2770.1408450704234</v>
      </c>
      <c r="R57" s="330">
        <f t="shared" si="45"/>
        <v>277.01408450704236</v>
      </c>
      <c r="S57" s="329">
        <f t="shared" si="46"/>
        <v>9</v>
      </c>
      <c r="T57" s="500"/>
      <c r="U57" s="329">
        <v>10</v>
      </c>
      <c r="V57" s="170">
        <v>2781.7391304347825</v>
      </c>
      <c r="W57" s="330">
        <f t="shared" si="47"/>
        <v>278.17391304347825</v>
      </c>
      <c r="X57" s="329">
        <f t="shared" si="48"/>
        <v>8</v>
      </c>
      <c r="Y57" s="500"/>
      <c r="Z57" s="329">
        <v>10</v>
      </c>
      <c r="AA57" s="170">
        <v>2801.1940298507461</v>
      </c>
      <c r="AB57" s="330">
        <f t="shared" si="49"/>
        <v>280.1194029850746</v>
      </c>
      <c r="AC57" s="329">
        <f t="shared" si="50"/>
        <v>5</v>
      </c>
      <c r="AD57" s="500"/>
      <c r="AE57" s="329">
        <v>10</v>
      </c>
      <c r="AF57" s="170">
        <v>2784.4067796610157</v>
      </c>
      <c r="AG57" s="330">
        <f t="shared" si="51"/>
        <v>278.44067796610159</v>
      </c>
      <c r="AH57" s="329">
        <f t="shared" si="52"/>
        <v>8</v>
      </c>
      <c r="AI57" s="500"/>
      <c r="AJ57" s="329">
        <v>10</v>
      </c>
      <c r="AK57" s="170">
        <v>2794.9999999999991</v>
      </c>
      <c r="AL57" s="330">
        <f t="shared" si="53"/>
        <v>279.49999999999989</v>
      </c>
      <c r="AM57" s="329">
        <f t="shared" si="54"/>
        <v>5</v>
      </c>
      <c r="AN57" s="500"/>
      <c r="AO57" s="329">
        <v>10</v>
      </c>
      <c r="AP57" s="170">
        <v>2766.400000000001</v>
      </c>
      <c r="AQ57" s="330">
        <f t="shared" si="55"/>
        <v>276.6400000000001</v>
      </c>
      <c r="AR57" s="329">
        <f t="shared" si="56"/>
        <v>9</v>
      </c>
      <c r="AS57" s="500"/>
      <c r="AT57" s="329">
        <v>10</v>
      </c>
      <c r="AU57" s="170">
        <v>2787.1232876712334</v>
      </c>
      <c r="AV57" s="330">
        <f t="shared" si="57"/>
        <v>278.71232876712332</v>
      </c>
      <c r="AW57" s="329">
        <f t="shared" si="58"/>
        <v>5</v>
      </c>
      <c r="AX57" s="500"/>
    </row>
    <row r="58" spans="2:50" hidden="1" x14ac:dyDescent="0.2">
      <c r="B58" s="506"/>
      <c r="C58" s="211">
        <v>12</v>
      </c>
      <c r="D58" s="211"/>
      <c r="E58" s="211"/>
      <c r="F58" s="211"/>
      <c r="G58" s="330"/>
      <c r="H58" s="500"/>
      <c r="I58" s="172" t="str">
        <f t="shared" si="59"/>
        <v/>
      </c>
      <c r="J58" s="172" t="str">
        <f t="shared" si="60"/>
        <v/>
      </c>
      <c r="K58" s="328" t="str">
        <f t="shared" si="61"/>
        <v/>
      </c>
      <c r="L58" s="525"/>
      <c r="M58" s="172" t="str">
        <f t="shared" si="44"/>
        <v/>
      </c>
      <c r="N58" s="501"/>
      <c r="O58" s="501"/>
      <c r="P58" s="329"/>
      <c r="Q58" s="170"/>
      <c r="R58" s="330" t="str">
        <f t="shared" si="45"/>
        <v/>
      </c>
      <c r="S58" s="329" t="str">
        <f t="shared" si="46"/>
        <v/>
      </c>
      <c r="T58" s="500"/>
      <c r="U58" s="329"/>
      <c r="V58" s="170"/>
      <c r="W58" s="330" t="str">
        <f t="shared" si="47"/>
        <v/>
      </c>
      <c r="X58" s="329" t="str">
        <f t="shared" si="48"/>
        <v/>
      </c>
      <c r="Y58" s="500"/>
      <c r="Z58" s="329"/>
      <c r="AA58" s="170"/>
      <c r="AB58" s="330" t="str">
        <f t="shared" si="49"/>
        <v/>
      </c>
      <c r="AC58" s="329" t="str">
        <f t="shared" si="50"/>
        <v/>
      </c>
      <c r="AD58" s="500"/>
      <c r="AE58" s="329"/>
      <c r="AF58" s="170"/>
      <c r="AG58" s="330" t="str">
        <f t="shared" si="51"/>
        <v/>
      </c>
      <c r="AH58" s="329" t="str">
        <f t="shared" si="52"/>
        <v/>
      </c>
      <c r="AI58" s="500"/>
      <c r="AJ58" s="329"/>
      <c r="AK58" s="170"/>
      <c r="AL58" s="330" t="str">
        <f t="shared" si="53"/>
        <v/>
      </c>
      <c r="AM58" s="329" t="str">
        <f t="shared" si="54"/>
        <v/>
      </c>
      <c r="AN58" s="500"/>
      <c r="AO58" s="329"/>
      <c r="AP58" s="170"/>
      <c r="AQ58" s="330" t="str">
        <f t="shared" si="55"/>
        <v/>
      </c>
      <c r="AR58" s="329" t="str">
        <f t="shared" si="56"/>
        <v/>
      </c>
      <c r="AS58" s="500"/>
      <c r="AT58" s="329"/>
      <c r="AU58" s="170"/>
      <c r="AV58" s="330" t="str">
        <f t="shared" si="57"/>
        <v/>
      </c>
      <c r="AW58" s="329" t="str">
        <f t="shared" si="58"/>
        <v/>
      </c>
      <c r="AX58" s="500"/>
    </row>
    <row r="59" spans="2:50" hidden="1" x14ac:dyDescent="0.2">
      <c r="B59" s="506"/>
      <c r="C59" s="211">
        <v>13</v>
      </c>
      <c r="D59" s="211"/>
      <c r="E59" s="211"/>
      <c r="F59" s="211"/>
      <c r="G59" s="330"/>
      <c r="H59" s="500"/>
      <c r="I59" s="172" t="str">
        <f t="shared" si="59"/>
        <v/>
      </c>
      <c r="J59" s="172" t="str">
        <f t="shared" si="60"/>
        <v/>
      </c>
      <c r="K59" s="328" t="str">
        <f t="shared" si="61"/>
        <v/>
      </c>
      <c r="L59" s="525"/>
      <c r="M59" s="172" t="str">
        <f t="shared" si="44"/>
        <v/>
      </c>
      <c r="N59" s="501"/>
      <c r="O59" s="501"/>
      <c r="P59" s="329"/>
      <c r="Q59" s="170"/>
      <c r="R59" s="330" t="str">
        <f t="shared" si="45"/>
        <v/>
      </c>
      <c r="S59" s="329" t="str">
        <f t="shared" si="46"/>
        <v/>
      </c>
      <c r="T59" s="500"/>
      <c r="U59" s="329"/>
      <c r="V59" s="170"/>
      <c r="W59" s="330" t="str">
        <f t="shared" si="47"/>
        <v/>
      </c>
      <c r="X59" s="329" t="str">
        <f t="shared" si="48"/>
        <v/>
      </c>
      <c r="Y59" s="500"/>
      <c r="Z59" s="329"/>
      <c r="AA59" s="170"/>
      <c r="AB59" s="330" t="str">
        <f t="shared" si="49"/>
        <v/>
      </c>
      <c r="AC59" s="329" t="str">
        <f t="shared" si="50"/>
        <v/>
      </c>
      <c r="AD59" s="500"/>
      <c r="AE59" s="329"/>
      <c r="AF59" s="170"/>
      <c r="AG59" s="330" t="str">
        <f t="shared" si="51"/>
        <v/>
      </c>
      <c r="AH59" s="329" t="str">
        <f t="shared" si="52"/>
        <v/>
      </c>
      <c r="AI59" s="500"/>
      <c r="AJ59" s="329"/>
      <c r="AK59" s="170"/>
      <c r="AL59" s="330" t="str">
        <f t="shared" si="53"/>
        <v/>
      </c>
      <c r="AM59" s="329" t="str">
        <f t="shared" si="54"/>
        <v/>
      </c>
      <c r="AN59" s="500"/>
      <c r="AO59" s="329"/>
      <c r="AP59" s="170"/>
      <c r="AQ59" s="330" t="str">
        <f t="shared" si="55"/>
        <v/>
      </c>
      <c r="AR59" s="329" t="str">
        <f t="shared" si="56"/>
        <v/>
      </c>
      <c r="AS59" s="500"/>
      <c r="AT59" s="329"/>
      <c r="AU59" s="170"/>
      <c r="AV59" s="330" t="str">
        <f t="shared" si="57"/>
        <v/>
      </c>
      <c r="AW59" s="329" t="str">
        <f t="shared" si="58"/>
        <v/>
      </c>
      <c r="AX59" s="500"/>
    </row>
    <row r="60" spans="2:50" hidden="1" x14ac:dyDescent="0.2">
      <c r="B60" s="506"/>
      <c r="C60" s="211">
        <v>14</v>
      </c>
      <c r="D60" s="211"/>
      <c r="E60" s="211"/>
      <c r="F60" s="211"/>
      <c r="G60" s="330"/>
      <c r="H60" s="500"/>
      <c r="I60" s="172" t="str">
        <f t="shared" si="59"/>
        <v/>
      </c>
      <c r="J60" s="172" t="str">
        <f t="shared" si="60"/>
        <v/>
      </c>
      <c r="K60" s="328" t="str">
        <f t="shared" si="61"/>
        <v/>
      </c>
      <c r="L60" s="525"/>
      <c r="M60" s="172" t="str">
        <f t="shared" si="44"/>
        <v/>
      </c>
      <c r="N60" s="501"/>
      <c r="O60" s="501"/>
      <c r="P60" s="329"/>
      <c r="Q60" s="170"/>
      <c r="R60" s="330" t="str">
        <f t="shared" si="45"/>
        <v/>
      </c>
      <c r="S60" s="329" t="str">
        <f t="shared" si="46"/>
        <v/>
      </c>
      <c r="T60" s="500"/>
      <c r="U60" s="329"/>
      <c r="V60" s="170"/>
      <c r="W60" s="330" t="str">
        <f t="shared" si="47"/>
        <v/>
      </c>
      <c r="X60" s="329" t="str">
        <f t="shared" si="48"/>
        <v/>
      </c>
      <c r="Y60" s="500"/>
      <c r="Z60" s="329"/>
      <c r="AA60" s="170"/>
      <c r="AB60" s="330" t="str">
        <f t="shared" si="49"/>
        <v/>
      </c>
      <c r="AC60" s="329" t="str">
        <f t="shared" si="50"/>
        <v/>
      </c>
      <c r="AD60" s="500"/>
      <c r="AE60" s="329"/>
      <c r="AF60" s="170"/>
      <c r="AG60" s="330" t="str">
        <f t="shared" si="51"/>
        <v/>
      </c>
      <c r="AH60" s="329" t="str">
        <f t="shared" si="52"/>
        <v/>
      </c>
      <c r="AI60" s="500"/>
      <c r="AJ60" s="329"/>
      <c r="AK60" s="170"/>
      <c r="AL60" s="330" t="str">
        <f t="shared" si="53"/>
        <v/>
      </c>
      <c r="AM60" s="329" t="str">
        <f t="shared" si="54"/>
        <v/>
      </c>
      <c r="AN60" s="500"/>
      <c r="AO60" s="329"/>
      <c r="AP60" s="170"/>
      <c r="AQ60" s="330" t="str">
        <f t="shared" si="55"/>
        <v/>
      </c>
      <c r="AR60" s="329" t="str">
        <f t="shared" si="56"/>
        <v/>
      </c>
      <c r="AS60" s="500"/>
      <c r="AT60" s="329"/>
      <c r="AU60" s="170"/>
      <c r="AV60" s="330" t="str">
        <f t="shared" si="57"/>
        <v/>
      </c>
      <c r="AW60" s="329" t="str">
        <f t="shared" si="58"/>
        <v/>
      </c>
      <c r="AX60" s="500"/>
    </row>
    <row r="61" spans="2:50" hidden="1" x14ac:dyDescent="0.2">
      <c r="B61" s="506"/>
      <c r="C61" s="211">
        <v>15</v>
      </c>
      <c r="D61" s="211"/>
      <c r="E61" s="211"/>
      <c r="F61" s="211"/>
      <c r="G61" s="330"/>
      <c r="H61" s="500"/>
      <c r="I61" s="172" t="str">
        <f t="shared" si="59"/>
        <v/>
      </c>
      <c r="J61" s="172" t="str">
        <f t="shared" si="60"/>
        <v/>
      </c>
      <c r="K61" s="328" t="str">
        <f t="shared" si="61"/>
        <v/>
      </c>
      <c r="L61" s="525"/>
      <c r="M61" s="172" t="str">
        <f t="shared" si="44"/>
        <v/>
      </c>
      <c r="N61" s="501"/>
      <c r="O61" s="501"/>
      <c r="P61" s="329"/>
      <c r="Q61" s="170"/>
      <c r="R61" s="330" t="str">
        <f t="shared" si="45"/>
        <v/>
      </c>
      <c r="S61" s="329" t="str">
        <f t="shared" si="46"/>
        <v/>
      </c>
      <c r="T61" s="500"/>
      <c r="U61" s="329"/>
      <c r="V61" s="170"/>
      <c r="W61" s="330" t="str">
        <f t="shared" si="47"/>
        <v/>
      </c>
      <c r="X61" s="329" t="str">
        <f t="shared" si="48"/>
        <v/>
      </c>
      <c r="Y61" s="500"/>
      <c r="Z61" s="329"/>
      <c r="AA61" s="170"/>
      <c r="AB61" s="330" t="str">
        <f t="shared" si="49"/>
        <v/>
      </c>
      <c r="AC61" s="329" t="str">
        <f t="shared" si="50"/>
        <v/>
      </c>
      <c r="AD61" s="500"/>
      <c r="AE61" s="329"/>
      <c r="AF61" s="170"/>
      <c r="AG61" s="330" t="str">
        <f t="shared" si="51"/>
        <v/>
      </c>
      <c r="AH61" s="329" t="str">
        <f t="shared" si="52"/>
        <v/>
      </c>
      <c r="AI61" s="500"/>
      <c r="AJ61" s="329"/>
      <c r="AK61" s="170"/>
      <c r="AL61" s="330" t="str">
        <f t="shared" si="53"/>
        <v/>
      </c>
      <c r="AM61" s="329" t="str">
        <f t="shared" si="54"/>
        <v/>
      </c>
      <c r="AN61" s="500"/>
      <c r="AO61" s="329"/>
      <c r="AP61" s="170"/>
      <c r="AQ61" s="330" t="str">
        <f t="shared" si="55"/>
        <v/>
      </c>
      <c r="AR61" s="329" t="str">
        <f t="shared" si="56"/>
        <v/>
      </c>
      <c r="AS61" s="500"/>
      <c r="AT61" s="329"/>
      <c r="AU61" s="170"/>
      <c r="AV61" s="330" t="str">
        <f t="shared" si="57"/>
        <v/>
      </c>
      <c r="AW61" s="329" t="str">
        <f t="shared" si="58"/>
        <v/>
      </c>
      <c r="AX61" s="500"/>
    </row>
    <row r="62" spans="2:50" ht="15.75" hidden="1" x14ac:dyDescent="0.2">
      <c r="B62" s="510" t="s">
        <v>169</v>
      </c>
      <c r="C62" s="511"/>
      <c r="D62" s="511"/>
      <c r="E62" s="511"/>
      <c r="F62" s="511"/>
      <c r="G62" s="511"/>
      <c r="H62" s="512"/>
      <c r="I62" s="207"/>
      <c r="J62" s="207"/>
      <c r="K62" s="207"/>
      <c r="L62" s="207"/>
      <c r="M62" s="207"/>
      <c r="N62" s="501" t="s">
        <v>161</v>
      </c>
      <c r="O62" s="514" t="s">
        <v>106</v>
      </c>
      <c r="P62" s="516">
        <v>45888</v>
      </c>
      <c r="Q62" s="506"/>
      <c r="R62" s="506"/>
      <c r="S62" s="506"/>
      <c r="T62" s="506"/>
      <c r="U62" s="516">
        <v>45889</v>
      </c>
      <c r="V62" s="506"/>
      <c r="W62" s="506"/>
      <c r="X62" s="506"/>
      <c r="Y62" s="506"/>
      <c r="Z62" s="516">
        <v>45890</v>
      </c>
      <c r="AA62" s="506"/>
      <c r="AB62" s="506"/>
      <c r="AC62" s="506"/>
      <c r="AD62" s="506"/>
      <c r="AE62" s="516">
        <v>45891</v>
      </c>
      <c r="AF62" s="506"/>
      <c r="AG62" s="506"/>
      <c r="AH62" s="506"/>
      <c r="AI62" s="506"/>
      <c r="AJ62" s="516">
        <v>45892</v>
      </c>
      <c r="AK62" s="506"/>
      <c r="AL62" s="506"/>
      <c r="AM62" s="506"/>
      <c r="AN62" s="506"/>
      <c r="AO62" s="516">
        <v>45893</v>
      </c>
      <c r="AP62" s="506"/>
      <c r="AQ62" s="506"/>
      <c r="AR62" s="506"/>
      <c r="AS62" s="506"/>
      <c r="AT62" s="516">
        <v>45894</v>
      </c>
      <c r="AU62" s="506"/>
      <c r="AV62" s="506"/>
      <c r="AW62" s="506"/>
      <c r="AX62" s="506"/>
    </row>
    <row r="63" spans="2:50" ht="15.75" hidden="1" x14ac:dyDescent="0.2">
      <c r="B63" s="513"/>
      <c r="C63" s="513"/>
      <c r="D63" s="513"/>
      <c r="E63" s="513"/>
      <c r="F63" s="513"/>
      <c r="G63" s="513"/>
      <c r="H63" s="513"/>
      <c r="I63" s="207"/>
      <c r="J63" s="207"/>
      <c r="K63" s="207"/>
      <c r="L63" s="207"/>
      <c r="M63" s="207"/>
      <c r="N63" s="501"/>
      <c r="O63" s="515"/>
      <c r="P63" s="516" t="s">
        <v>120</v>
      </c>
      <c r="Q63" s="506"/>
      <c r="R63" s="506"/>
      <c r="S63" s="506"/>
      <c r="T63" s="506"/>
      <c r="U63" s="516" t="s">
        <v>114</v>
      </c>
      <c r="V63" s="506"/>
      <c r="W63" s="506"/>
      <c r="X63" s="506"/>
      <c r="Y63" s="506"/>
      <c r="Z63" s="516" t="s">
        <v>115</v>
      </c>
      <c r="AA63" s="506"/>
      <c r="AB63" s="506"/>
      <c r="AC63" s="506"/>
      <c r="AD63" s="506"/>
      <c r="AE63" s="516" t="s">
        <v>116</v>
      </c>
      <c r="AF63" s="506"/>
      <c r="AG63" s="506"/>
      <c r="AH63" s="506"/>
      <c r="AI63" s="506"/>
      <c r="AJ63" s="516" t="s">
        <v>117</v>
      </c>
      <c r="AK63" s="506"/>
      <c r="AL63" s="506"/>
      <c r="AM63" s="506"/>
      <c r="AN63" s="506"/>
      <c r="AO63" s="516" t="s">
        <v>118</v>
      </c>
      <c r="AP63" s="506"/>
      <c r="AQ63" s="506"/>
      <c r="AR63" s="506"/>
      <c r="AS63" s="506"/>
      <c r="AT63" s="516" t="s">
        <v>119</v>
      </c>
      <c r="AU63" s="506"/>
      <c r="AV63" s="506"/>
      <c r="AW63" s="506"/>
      <c r="AX63" s="506"/>
    </row>
    <row r="64" spans="2:50" hidden="1" x14ac:dyDescent="0.2">
      <c r="B64" s="501" t="s">
        <v>157</v>
      </c>
      <c r="C64" s="501" t="s">
        <v>149</v>
      </c>
      <c r="D64" s="501"/>
      <c r="E64" s="501" t="s">
        <v>151</v>
      </c>
      <c r="F64" s="501"/>
      <c r="G64" s="501"/>
      <c r="H64" s="502" t="s">
        <v>158</v>
      </c>
      <c r="I64" s="505" t="s">
        <v>227</v>
      </c>
      <c r="J64" s="505"/>
      <c r="K64" s="505"/>
      <c r="L64" s="505" t="s">
        <v>158</v>
      </c>
      <c r="M64" s="505" t="s">
        <v>170</v>
      </c>
      <c r="N64" s="501"/>
      <c r="O64" s="501" t="s">
        <v>160</v>
      </c>
      <c r="P64" s="497" t="s">
        <v>154</v>
      </c>
      <c r="Q64" s="498"/>
      <c r="R64" s="498"/>
      <c r="S64" s="499"/>
      <c r="T64" s="501" t="s">
        <v>158</v>
      </c>
      <c r="U64" s="497" t="s">
        <v>154</v>
      </c>
      <c r="V64" s="498"/>
      <c r="W64" s="498"/>
      <c r="X64" s="499"/>
      <c r="Y64" s="501" t="s">
        <v>158</v>
      </c>
      <c r="Z64" s="497" t="s">
        <v>154</v>
      </c>
      <c r="AA64" s="498"/>
      <c r="AB64" s="498"/>
      <c r="AC64" s="499"/>
      <c r="AD64" s="501" t="s">
        <v>158</v>
      </c>
      <c r="AE64" s="497" t="s">
        <v>154</v>
      </c>
      <c r="AF64" s="498"/>
      <c r="AG64" s="498"/>
      <c r="AH64" s="499"/>
      <c r="AI64" s="501" t="s">
        <v>158</v>
      </c>
      <c r="AJ64" s="497" t="s">
        <v>154</v>
      </c>
      <c r="AK64" s="498"/>
      <c r="AL64" s="498"/>
      <c r="AM64" s="499"/>
      <c r="AN64" s="501" t="s">
        <v>158</v>
      </c>
      <c r="AO64" s="497" t="s">
        <v>154</v>
      </c>
      <c r="AP64" s="498"/>
      <c r="AQ64" s="498"/>
      <c r="AR64" s="499"/>
      <c r="AS64" s="501" t="s">
        <v>158</v>
      </c>
      <c r="AT64" s="497" t="s">
        <v>154</v>
      </c>
      <c r="AU64" s="498"/>
      <c r="AV64" s="498"/>
      <c r="AW64" s="499"/>
      <c r="AX64" s="501" t="s">
        <v>158</v>
      </c>
    </row>
    <row r="65" spans="2:50" hidden="1" x14ac:dyDescent="0.2">
      <c r="B65" s="501"/>
      <c r="C65" s="501"/>
      <c r="D65" s="501"/>
      <c r="E65" s="501" t="s">
        <v>150</v>
      </c>
      <c r="F65" s="501"/>
      <c r="G65" s="501"/>
      <c r="H65" s="503"/>
      <c r="I65" s="505" t="s">
        <v>150</v>
      </c>
      <c r="J65" s="505"/>
      <c r="K65" s="505"/>
      <c r="L65" s="505"/>
      <c r="M65" s="505"/>
      <c r="N65" s="501"/>
      <c r="O65" s="501"/>
      <c r="P65" s="497" t="s">
        <v>155</v>
      </c>
      <c r="Q65" s="498"/>
      <c r="R65" s="498"/>
      <c r="S65" s="499"/>
      <c r="T65" s="501"/>
      <c r="U65" s="497" t="s">
        <v>155</v>
      </c>
      <c r="V65" s="498"/>
      <c r="W65" s="498"/>
      <c r="X65" s="499"/>
      <c r="Y65" s="501"/>
      <c r="Z65" s="497" t="s">
        <v>155</v>
      </c>
      <c r="AA65" s="498"/>
      <c r="AB65" s="498"/>
      <c r="AC65" s="499"/>
      <c r="AD65" s="501"/>
      <c r="AE65" s="497" t="s">
        <v>155</v>
      </c>
      <c r="AF65" s="498"/>
      <c r="AG65" s="498"/>
      <c r="AH65" s="499"/>
      <c r="AI65" s="501"/>
      <c r="AJ65" s="497" t="s">
        <v>155</v>
      </c>
      <c r="AK65" s="498"/>
      <c r="AL65" s="498"/>
      <c r="AM65" s="499"/>
      <c r="AN65" s="501"/>
      <c r="AO65" s="497" t="s">
        <v>155</v>
      </c>
      <c r="AP65" s="498"/>
      <c r="AQ65" s="498"/>
      <c r="AR65" s="499"/>
      <c r="AS65" s="501"/>
      <c r="AT65" s="497" t="s">
        <v>155</v>
      </c>
      <c r="AU65" s="498"/>
      <c r="AV65" s="498"/>
      <c r="AW65" s="499"/>
      <c r="AX65" s="501"/>
    </row>
    <row r="66" spans="2:50" hidden="1" x14ac:dyDescent="0.2">
      <c r="B66" s="501"/>
      <c r="C66" s="501"/>
      <c r="D66" s="501"/>
      <c r="E66" s="212" t="s">
        <v>152</v>
      </c>
      <c r="F66" s="212" t="s">
        <v>153</v>
      </c>
      <c r="G66" s="212" t="s">
        <v>156</v>
      </c>
      <c r="H66" s="504"/>
      <c r="I66" s="208" t="s">
        <v>152</v>
      </c>
      <c r="J66" s="208" t="s">
        <v>153</v>
      </c>
      <c r="K66" s="208" t="s">
        <v>156</v>
      </c>
      <c r="L66" s="505"/>
      <c r="M66" s="505"/>
      <c r="N66" s="501"/>
      <c r="O66" s="501"/>
      <c r="P66" s="212" t="s">
        <v>152</v>
      </c>
      <c r="Q66" s="212" t="s">
        <v>153</v>
      </c>
      <c r="R66" s="212" t="s">
        <v>156</v>
      </c>
      <c r="S66" s="212" t="s">
        <v>170</v>
      </c>
      <c r="T66" s="501"/>
      <c r="U66" s="212" t="s">
        <v>152</v>
      </c>
      <c r="V66" s="212" t="s">
        <v>153</v>
      </c>
      <c r="W66" s="212" t="s">
        <v>156</v>
      </c>
      <c r="X66" s="212" t="s">
        <v>170</v>
      </c>
      <c r="Y66" s="501"/>
      <c r="Z66" s="212" t="s">
        <v>152</v>
      </c>
      <c r="AA66" s="212" t="s">
        <v>153</v>
      </c>
      <c r="AB66" s="212" t="s">
        <v>156</v>
      </c>
      <c r="AC66" s="212" t="s">
        <v>170</v>
      </c>
      <c r="AD66" s="501"/>
      <c r="AE66" s="212" t="s">
        <v>152</v>
      </c>
      <c r="AF66" s="212" t="s">
        <v>153</v>
      </c>
      <c r="AG66" s="212" t="s">
        <v>156</v>
      </c>
      <c r="AH66" s="212" t="s">
        <v>170</v>
      </c>
      <c r="AI66" s="501"/>
      <c r="AJ66" s="212" t="s">
        <v>152</v>
      </c>
      <c r="AK66" s="212" t="s">
        <v>153</v>
      </c>
      <c r="AL66" s="212" t="s">
        <v>156</v>
      </c>
      <c r="AM66" s="212" t="s">
        <v>170</v>
      </c>
      <c r="AN66" s="501"/>
      <c r="AO66" s="212" t="s">
        <v>152</v>
      </c>
      <c r="AP66" s="212" t="s">
        <v>153</v>
      </c>
      <c r="AQ66" s="212" t="s">
        <v>156</v>
      </c>
      <c r="AR66" s="212" t="s">
        <v>170</v>
      </c>
      <c r="AS66" s="501"/>
      <c r="AT66" s="212" t="s">
        <v>152</v>
      </c>
      <c r="AU66" s="212" t="s">
        <v>153</v>
      </c>
      <c r="AV66" s="212" t="s">
        <v>156</v>
      </c>
      <c r="AW66" s="212" t="s">
        <v>170</v>
      </c>
      <c r="AX66" s="501"/>
    </row>
    <row r="67" spans="2:50" hidden="1" x14ac:dyDescent="0.2">
      <c r="B67" s="506" t="s">
        <v>237</v>
      </c>
      <c r="C67" s="211">
        <v>1</v>
      </c>
      <c r="D67" s="211" t="s">
        <v>446</v>
      </c>
      <c r="E67" s="211">
        <v>10</v>
      </c>
      <c r="F67" s="211">
        <v>3000</v>
      </c>
      <c r="G67" s="341">
        <f>F67/E67</f>
        <v>300</v>
      </c>
      <c r="H67" s="500">
        <f>AVERAGE(G67:G81)</f>
        <v>287.82051282051282</v>
      </c>
      <c r="I67" s="172">
        <f t="shared" ref="I67:I69" si="62">IFERROR(AVERAGE(P67,U67,Z67,AE67,AJ67,AO67,AT67),"")</f>
        <v>10</v>
      </c>
      <c r="J67" s="172">
        <f t="shared" ref="J67:J69" si="63">IFERROR(AVERAGE(Q67,V67,AA67,AF67,AK67,AP67,AU67),"")</f>
        <v>2789.3656529835457</v>
      </c>
      <c r="K67" s="342">
        <f t="shared" ref="K67:K69" si="64">IFERROR(AVERAGE(R67,W67,AB67,AG67,AL67,AQ67,AV67),"")</f>
        <v>278.93656529835465</v>
      </c>
      <c r="L67" s="525">
        <f>IFERROR(AVERAGE(K67:K81),"-")</f>
        <v>269.33560089313704</v>
      </c>
      <c r="M67" s="172">
        <f>IFERROR(RANK(K67, K$67:K$81),"")</f>
        <v>10</v>
      </c>
      <c r="N67" s="501"/>
      <c r="O67" s="501"/>
      <c r="P67" s="340">
        <v>10</v>
      </c>
      <c r="Q67" s="170">
        <v>2789.6864111498253</v>
      </c>
      <c r="R67" s="341">
        <f>IFERROR(Q67/P67,"")</f>
        <v>278.96864111498252</v>
      </c>
      <c r="S67" s="340">
        <f>IFERROR(RANK(R67, R$67:R$81),"")</f>
        <v>8</v>
      </c>
      <c r="T67" s="500">
        <f>AVERAGE(R67:R81)</f>
        <v>268.32945073816251</v>
      </c>
      <c r="U67" s="340">
        <v>10</v>
      </c>
      <c r="V67" s="170">
        <v>2792.9887218045101</v>
      </c>
      <c r="W67" s="341">
        <f>IFERROR(V67/U67,"")</f>
        <v>279.29887218045099</v>
      </c>
      <c r="X67" s="340">
        <f>IFERROR(RANK(W67, W$67:W$81),"")</f>
        <v>7</v>
      </c>
      <c r="Y67" s="500">
        <f>AVERAGE(W67:W81)</f>
        <v>269.15099884328072</v>
      </c>
      <c r="Z67" s="340">
        <v>10</v>
      </c>
      <c r="AA67" s="170">
        <v>2795.1298701298683</v>
      </c>
      <c r="AB67" s="341">
        <f>IFERROR(AA67/Z67,"")</f>
        <v>279.51298701298686</v>
      </c>
      <c r="AC67" s="340">
        <f>IFERROR(RANK(AB67, AB$67:AB$81),"")</f>
        <v>6</v>
      </c>
      <c r="AD67" s="500">
        <f>AVERAGE(AB67:AB81)</f>
        <v>268.75563880224371</v>
      </c>
      <c r="AE67" s="340">
        <v>10</v>
      </c>
      <c r="AF67" s="170">
        <v>2784.3750000000009</v>
      </c>
      <c r="AG67" s="341">
        <f>IFERROR(AF67/AE67,"")</f>
        <v>278.43750000000011</v>
      </c>
      <c r="AH67" s="340">
        <f>IFERROR(RANK(AG67, AG$67:AG$81),"")</f>
        <v>9</v>
      </c>
      <c r="AI67" s="500">
        <f>AVERAGE(AG67:AG81)</f>
        <v>270.16794371929245</v>
      </c>
      <c r="AJ67" s="340">
        <v>10</v>
      </c>
      <c r="AK67" s="170">
        <v>2783.6363636363644</v>
      </c>
      <c r="AL67" s="341">
        <f>IFERROR(AK67/AJ67,"")</f>
        <v>278.36363636363643</v>
      </c>
      <c r="AM67" s="340">
        <f>IFERROR(RANK(AL67, AL$67:AL$81),"")</f>
        <v>8</v>
      </c>
      <c r="AN67" s="500">
        <f>AVERAGE(AL67:AL81)</f>
        <v>270.59204121183245</v>
      </c>
      <c r="AO67" s="340">
        <v>10</v>
      </c>
      <c r="AP67" s="170">
        <v>2788.6153846153838</v>
      </c>
      <c r="AQ67" s="341">
        <f>IFERROR(AP67/AO67,"")</f>
        <v>278.86153846153837</v>
      </c>
      <c r="AR67" s="340">
        <f>IFERROR(RANK(AQ67, AQ$67:AQ$81),"")</f>
        <v>9</v>
      </c>
      <c r="AS67" s="500">
        <f>AVERAGE(AQ67:AQ81)</f>
        <v>268.79321396081144</v>
      </c>
      <c r="AT67" s="340">
        <v>10</v>
      </c>
      <c r="AU67" s="170">
        <v>2791.1278195488721</v>
      </c>
      <c r="AV67" s="341">
        <f>IFERROR(AU67/AT67,"")</f>
        <v>279.11278195488723</v>
      </c>
      <c r="AW67" s="340">
        <f>IFERROR(RANK(AV67, AV$67:AV$81),"")</f>
        <v>8</v>
      </c>
      <c r="AX67" s="500">
        <f>AVERAGE(AV67:AV81)</f>
        <v>268.4990381873767</v>
      </c>
    </row>
    <row r="68" spans="2:50" hidden="1" x14ac:dyDescent="0.2">
      <c r="B68" s="506"/>
      <c r="C68" s="211">
        <v>2</v>
      </c>
      <c r="D68" s="211" t="s">
        <v>447</v>
      </c>
      <c r="E68" s="211">
        <v>10</v>
      </c>
      <c r="F68" s="211">
        <v>3000</v>
      </c>
      <c r="G68" s="341">
        <f t="shared" ref="G68:G78" si="65">F68/E68</f>
        <v>300</v>
      </c>
      <c r="H68" s="500"/>
      <c r="I68" s="172">
        <f t="shared" si="62"/>
        <v>10</v>
      </c>
      <c r="J68" s="172">
        <f t="shared" si="63"/>
        <v>2795.659926941149</v>
      </c>
      <c r="K68" s="342">
        <f t="shared" si="64"/>
        <v>279.56599269411487</v>
      </c>
      <c r="L68" s="525"/>
      <c r="M68" s="172">
        <f t="shared" ref="M68:M81" si="66">IFERROR(RANK(K68, K$67:K$81),"")</f>
        <v>7</v>
      </c>
      <c r="N68" s="501"/>
      <c r="O68" s="501"/>
      <c r="P68" s="340">
        <v>10</v>
      </c>
      <c r="Q68" s="170">
        <v>2790.5555555555552</v>
      </c>
      <c r="R68" s="341">
        <f t="shared" ref="R68:R81" si="67">IFERROR(Q68/P68,"")</f>
        <v>279.05555555555554</v>
      </c>
      <c r="S68" s="340">
        <f t="shared" ref="S68:S81" si="68">IFERROR(RANK(R68, R$67:R$81),"")</f>
        <v>7</v>
      </c>
      <c r="T68" s="500"/>
      <c r="U68" s="340">
        <v>10</v>
      </c>
      <c r="V68" s="170">
        <v>2784.1121495327097</v>
      </c>
      <c r="W68" s="341">
        <f t="shared" ref="W68:W81" si="69">IFERROR(V68/U68,"")</f>
        <v>278.41121495327099</v>
      </c>
      <c r="X68" s="340">
        <f t="shared" ref="X68:X81" si="70">IFERROR(RANK(W68, W$67:W$81),"")</f>
        <v>10</v>
      </c>
      <c r="Y68" s="500"/>
      <c r="Z68" s="340">
        <v>10</v>
      </c>
      <c r="AA68" s="170">
        <v>2798.1818181818189</v>
      </c>
      <c r="AB68" s="341">
        <f t="shared" ref="AB68:AB81" si="71">IFERROR(AA68/Z68,"")</f>
        <v>279.81818181818187</v>
      </c>
      <c r="AC68" s="340">
        <f t="shared" ref="AC68:AC81" si="72">IFERROR(RANK(AB68, AB$67:AB$81),"")</f>
        <v>5</v>
      </c>
      <c r="AD68" s="500"/>
      <c r="AE68" s="340">
        <v>10</v>
      </c>
      <c r="AF68" s="170">
        <v>2808.3116883116882</v>
      </c>
      <c r="AG68" s="341">
        <f t="shared" ref="AG68:AG81" si="73">IFERROR(AF68/AE68,"")</f>
        <v>280.83116883116884</v>
      </c>
      <c r="AH68" s="340">
        <f t="shared" ref="AH68:AH81" si="74">IFERROR(RANK(AG68, AG$67:AG$81),"")</f>
        <v>6</v>
      </c>
      <c r="AI68" s="500"/>
      <c r="AJ68" s="340">
        <v>10</v>
      </c>
      <c r="AK68" s="170">
        <v>2787.341772151899</v>
      </c>
      <c r="AL68" s="341">
        <f t="shared" ref="AL68:AL81" si="75">IFERROR(AK68/AJ68,"")</f>
        <v>278.7341772151899</v>
      </c>
      <c r="AM68" s="340">
        <f t="shared" ref="AM68:AM81" si="76">IFERROR(RANK(AL68, AL$67:AL$81),"")</f>
        <v>7</v>
      </c>
      <c r="AN68" s="500"/>
      <c r="AO68" s="340">
        <v>10</v>
      </c>
      <c r="AP68" s="170">
        <v>2796.1165048543689</v>
      </c>
      <c r="AQ68" s="341">
        <f t="shared" ref="AQ68:AQ81" si="77">IFERROR(AP68/AO68,"")</f>
        <v>279.61165048543688</v>
      </c>
      <c r="AR68" s="340">
        <f t="shared" ref="AR68:AR81" si="78">IFERROR(RANK(AQ68, AQ$67:AQ$81),"")</f>
        <v>7</v>
      </c>
      <c r="AS68" s="500"/>
      <c r="AT68" s="340">
        <v>10</v>
      </c>
      <c r="AU68" s="170">
        <v>2805.0000000000005</v>
      </c>
      <c r="AV68" s="341">
        <f t="shared" ref="AV68:AV81" si="79">IFERROR(AU68/AT68,"")</f>
        <v>280.50000000000006</v>
      </c>
      <c r="AW68" s="340">
        <f t="shared" ref="AW68:AW81" si="80">IFERROR(RANK(AV68, AV$67:AV$81),"")</f>
        <v>6</v>
      </c>
      <c r="AX68" s="500"/>
    </row>
    <row r="69" spans="2:50" hidden="1" x14ac:dyDescent="0.2">
      <c r="B69" s="506"/>
      <c r="C69" s="211">
        <v>3</v>
      </c>
      <c r="D69" s="211" t="s">
        <v>448</v>
      </c>
      <c r="E69" s="211">
        <v>10</v>
      </c>
      <c r="F69" s="211">
        <v>3000</v>
      </c>
      <c r="G69" s="341">
        <f t="shared" si="65"/>
        <v>300</v>
      </c>
      <c r="H69" s="500"/>
      <c r="I69" s="172">
        <f t="shared" si="62"/>
        <v>10</v>
      </c>
      <c r="J69" s="172">
        <f t="shared" si="63"/>
        <v>2788.2476105368978</v>
      </c>
      <c r="K69" s="342">
        <f t="shared" si="64"/>
        <v>278.82476105368971</v>
      </c>
      <c r="L69" s="525"/>
      <c r="M69" s="172">
        <f t="shared" si="66"/>
        <v>11</v>
      </c>
      <c r="N69" s="501"/>
      <c r="O69" s="501"/>
      <c r="P69" s="340">
        <v>10</v>
      </c>
      <c r="Q69" s="170">
        <v>2788.0373831775705</v>
      </c>
      <c r="R69" s="341">
        <f t="shared" si="67"/>
        <v>278.80373831775705</v>
      </c>
      <c r="S69" s="340">
        <f t="shared" si="68"/>
        <v>11</v>
      </c>
      <c r="T69" s="500"/>
      <c r="U69" s="340">
        <v>10</v>
      </c>
      <c r="V69" s="170">
        <v>2792.3529411764721</v>
      </c>
      <c r="W69" s="341">
        <f t="shared" si="69"/>
        <v>279.23529411764719</v>
      </c>
      <c r="X69" s="340">
        <f t="shared" si="70"/>
        <v>8</v>
      </c>
      <c r="Y69" s="500"/>
      <c r="Z69" s="340">
        <v>10</v>
      </c>
      <c r="AA69" s="170">
        <v>2777.8723404255325</v>
      </c>
      <c r="AB69" s="341">
        <f t="shared" si="71"/>
        <v>277.78723404255322</v>
      </c>
      <c r="AC69" s="340">
        <f t="shared" si="72"/>
        <v>11</v>
      </c>
      <c r="AD69" s="500"/>
      <c r="AE69" s="340">
        <v>10</v>
      </c>
      <c r="AF69" s="170">
        <v>2781.6000000000013</v>
      </c>
      <c r="AG69" s="341">
        <f t="shared" si="73"/>
        <v>278.16000000000014</v>
      </c>
      <c r="AH69" s="340">
        <f t="shared" si="74"/>
        <v>10</v>
      </c>
      <c r="AI69" s="500"/>
      <c r="AJ69" s="340">
        <v>10</v>
      </c>
      <c r="AK69" s="170">
        <v>2815.8904109589048</v>
      </c>
      <c r="AL69" s="341">
        <f t="shared" si="75"/>
        <v>281.58904109589048</v>
      </c>
      <c r="AM69" s="340">
        <f t="shared" si="76"/>
        <v>5</v>
      </c>
      <c r="AN69" s="500"/>
      <c r="AO69" s="340">
        <v>10</v>
      </c>
      <c r="AP69" s="170">
        <v>2780.0000000000009</v>
      </c>
      <c r="AQ69" s="341">
        <f t="shared" si="77"/>
        <v>278.00000000000011</v>
      </c>
      <c r="AR69" s="340">
        <f t="shared" si="78"/>
        <v>10</v>
      </c>
      <c r="AS69" s="500"/>
      <c r="AT69" s="340">
        <v>10</v>
      </c>
      <c r="AU69" s="170">
        <v>2781.9801980198008</v>
      </c>
      <c r="AV69" s="341">
        <f t="shared" si="79"/>
        <v>278.19801980198008</v>
      </c>
      <c r="AW69" s="340">
        <f t="shared" si="80"/>
        <v>9</v>
      </c>
      <c r="AX69" s="500"/>
    </row>
    <row r="70" spans="2:50" hidden="1" x14ac:dyDescent="0.2">
      <c r="B70" s="506"/>
      <c r="C70" s="211">
        <v>4</v>
      </c>
      <c r="D70" s="211" t="s">
        <v>449</v>
      </c>
      <c r="E70" s="211">
        <v>10</v>
      </c>
      <c r="F70" s="211">
        <v>3000</v>
      </c>
      <c r="G70" s="341">
        <f t="shared" si="65"/>
        <v>300</v>
      </c>
      <c r="H70" s="500"/>
      <c r="I70" s="172">
        <f>IFERROR(AVERAGE(P70,U70,Z70,AE70,AJ70,AO70,AT70),"")</f>
        <v>10</v>
      </c>
      <c r="J70" s="172">
        <f>IFERROR(AVERAGE(Q70,V70,AA70,AF70,AK70,AP70,AU70),"")</f>
        <v>2803.0884282292677</v>
      </c>
      <c r="K70" s="342">
        <f>IFERROR(AVERAGE(R70,W70,AB70,AG70,AL70,AQ70,AV70),"")</f>
        <v>280.30884282292675</v>
      </c>
      <c r="L70" s="525"/>
      <c r="M70" s="172">
        <f t="shared" si="66"/>
        <v>5</v>
      </c>
      <c r="N70" s="501"/>
      <c r="O70" s="501"/>
      <c r="P70" s="340">
        <v>10</v>
      </c>
      <c r="Q70" s="170">
        <v>2824.3902439024382</v>
      </c>
      <c r="R70" s="341">
        <f t="shared" si="67"/>
        <v>282.43902439024384</v>
      </c>
      <c r="S70" s="340">
        <f t="shared" si="68"/>
        <v>1</v>
      </c>
      <c r="T70" s="500"/>
      <c r="U70" s="340">
        <v>10</v>
      </c>
      <c r="V70" s="170">
        <v>2782.4999999999991</v>
      </c>
      <c r="W70" s="341">
        <f t="shared" si="69"/>
        <v>278.24999999999989</v>
      </c>
      <c r="X70" s="340">
        <f t="shared" si="70"/>
        <v>11</v>
      </c>
      <c r="Y70" s="500"/>
      <c r="Z70" s="340">
        <v>10</v>
      </c>
      <c r="AA70" s="170">
        <v>2778.9473684210507</v>
      </c>
      <c r="AB70" s="341">
        <f t="shared" si="71"/>
        <v>277.89473684210509</v>
      </c>
      <c r="AC70" s="340">
        <f t="shared" si="72"/>
        <v>10</v>
      </c>
      <c r="AD70" s="500"/>
      <c r="AE70" s="340">
        <v>10</v>
      </c>
      <c r="AF70" s="170">
        <v>2829.0909090909122</v>
      </c>
      <c r="AG70" s="341">
        <f t="shared" si="73"/>
        <v>282.90909090909122</v>
      </c>
      <c r="AH70" s="340">
        <f t="shared" si="74"/>
        <v>3</v>
      </c>
      <c r="AI70" s="500"/>
      <c r="AJ70" s="340">
        <v>10</v>
      </c>
      <c r="AK70" s="170">
        <v>2783.3333333333312</v>
      </c>
      <c r="AL70" s="341">
        <f t="shared" si="75"/>
        <v>278.33333333333314</v>
      </c>
      <c r="AM70" s="340">
        <f t="shared" si="76"/>
        <v>9</v>
      </c>
      <c r="AN70" s="500"/>
      <c r="AO70" s="340">
        <v>10</v>
      </c>
      <c r="AP70" s="170">
        <v>2800.4999999999991</v>
      </c>
      <c r="AQ70" s="341">
        <f t="shared" si="77"/>
        <v>280.0499999999999</v>
      </c>
      <c r="AR70" s="340">
        <f t="shared" si="78"/>
        <v>5</v>
      </c>
      <c r="AS70" s="500"/>
      <c r="AT70" s="340">
        <v>10</v>
      </c>
      <c r="AU70" s="170">
        <v>2822.8571428571418</v>
      </c>
      <c r="AV70" s="341">
        <f t="shared" si="79"/>
        <v>282.28571428571416</v>
      </c>
      <c r="AW70" s="340">
        <f t="shared" si="80"/>
        <v>4</v>
      </c>
      <c r="AX70" s="500"/>
    </row>
    <row r="71" spans="2:50" hidden="1" x14ac:dyDescent="0.2">
      <c r="B71" s="506"/>
      <c r="C71" s="211">
        <v>5</v>
      </c>
      <c r="D71" s="211" t="s">
        <v>450</v>
      </c>
      <c r="E71" s="211">
        <v>10</v>
      </c>
      <c r="F71" s="211">
        <v>3000</v>
      </c>
      <c r="G71" s="341">
        <f t="shared" si="65"/>
        <v>300</v>
      </c>
      <c r="H71" s="500"/>
      <c r="I71" s="172">
        <f t="shared" ref="I71:I81" si="81">IFERROR(AVERAGE(P71,U71,Z71,AE71,AJ71,AO71,AT71),"")</f>
        <v>10</v>
      </c>
      <c r="J71" s="172">
        <f t="shared" ref="J71:J81" si="82">IFERROR(AVERAGE(Q71,V71,AA71,AF71,AK71,AP71,AU71),"")</f>
        <v>2851.6622039287945</v>
      </c>
      <c r="K71" s="342">
        <f t="shared" ref="K71:K81" si="83">IFERROR(AVERAGE(R71,W71,AB71,AG71,AL71,AQ71,AV71),"")</f>
        <v>285.16622039287938</v>
      </c>
      <c r="L71" s="525"/>
      <c r="M71" s="172">
        <f t="shared" si="66"/>
        <v>1</v>
      </c>
      <c r="N71" s="501"/>
      <c r="O71" s="501"/>
      <c r="P71" s="340">
        <v>10</v>
      </c>
      <c r="Q71" s="170">
        <v>2803.2000000000007</v>
      </c>
      <c r="R71" s="341">
        <f t="shared" si="67"/>
        <v>280.32000000000005</v>
      </c>
      <c r="S71" s="340">
        <f t="shared" si="68"/>
        <v>3</v>
      </c>
      <c r="T71" s="500"/>
      <c r="U71" s="340">
        <v>10</v>
      </c>
      <c r="V71" s="170">
        <v>2848.8000000000006</v>
      </c>
      <c r="W71" s="341">
        <f t="shared" si="69"/>
        <v>284.88000000000005</v>
      </c>
      <c r="X71" s="340">
        <f t="shared" si="70"/>
        <v>1</v>
      </c>
      <c r="Y71" s="500"/>
      <c r="Z71" s="340">
        <v>10</v>
      </c>
      <c r="AA71" s="170">
        <v>2835.6521739130435</v>
      </c>
      <c r="AB71" s="341">
        <f t="shared" si="71"/>
        <v>283.56521739130437</v>
      </c>
      <c r="AC71" s="340">
        <f t="shared" si="72"/>
        <v>2</v>
      </c>
      <c r="AD71" s="500"/>
      <c r="AE71" s="340">
        <v>10</v>
      </c>
      <c r="AF71" s="170">
        <v>2889.473684210524</v>
      </c>
      <c r="AG71" s="341">
        <f t="shared" si="73"/>
        <v>288.94736842105237</v>
      </c>
      <c r="AH71" s="340">
        <f t="shared" si="74"/>
        <v>1</v>
      </c>
      <c r="AI71" s="500"/>
      <c r="AJ71" s="340">
        <v>10</v>
      </c>
      <c r="AK71" s="170">
        <v>2914.7368421052611</v>
      </c>
      <c r="AL71" s="341">
        <f t="shared" si="75"/>
        <v>291.47368421052613</v>
      </c>
      <c r="AM71" s="340">
        <f t="shared" si="76"/>
        <v>1</v>
      </c>
      <c r="AN71" s="500"/>
      <c r="AO71" s="340">
        <v>10</v>
      </c>
      <c r="AP71" s="170">
        <v>2822.5000000000009</v>
      </c>
      <c r="AQ71" s="341">
        <f t="shared" si="77"/>
        <v>282.25000000000011</v>
      </c>
      <c r="AR71" s="340">
        <f t="shared" si="78"/>
        <v>2</v>
      </c>
      <c r="AS71" s="500"/>
      <c r="AT71" s="340">
        <v>10</v>
      </c>
      <c r="AU71" s="170">
        <v>2847.272727272727</v>
      </c>
      <c r="AV71" s="341">
        <f t="shared" si="79"/>
        <v>284.72727272727269</v>
      </c>
      <c r="AW71" s="340">
        <f t="shared" si="80"/>
        <v>1</v>
      </c>
      <c r="AX71" s="500"/>
    </row>
    <row r="72" spans="2:50" hidden="1" x14ac:dyDescent="0.2">
      <c r="B72" s="506"/>
      <c r="C72" s="211">
        <v>6</v>
      </c>
      <c r="D72" s="211" t="s">
        <v>451</v>
      </c>
      <c r="E72" s="211">
        <v>10</v>
      </c>
      <c r="F72" s="211">
        <v>3000</v>
      </c>
      <c r="G72" s="341">
        <f t="shared" si="65"/>
        <v>300</v>
      </c>
      <c r="H72" s="500"/>
      <c r="I72" s="172">
        <f t="shared" si="81"/>
        <v>10</v>
      </c>
      <c r="J72" s="172">
        <f t="shared" si="82"/>
        <v>2793.0640419449369</v>
      </c>
      <c r="K72" s="342">
        <f t="shared" si="83"/>
        <v>279.30640419449367</v>
      </c>
      <c r="L72" s="525"/>
      <c r="M72" s="172">
        <f t="shared" si="66"/>
        <v>9</v>
      </c>
      <c r="N72" s="501"/>
      <c r="O72" s="501"/>
      <c r="P72" s="340">
        <v>10</v>
      </c>
      <c r="Q72" s="170">
        <v>2810.2702702702713</v>
      </c>
      <c r="R72" s="341">
        <f t="shared" si="67"/>
        <v>281.02702702702715</v>
      </c>
      <c r="S72" s="340">
        <f t="shared" si="68"/>
        <v>2</v>
      </c>
      <c r="T72" s="500"/>
      <c r="U72" s="340">
        <v>10</v>
      </c>
      <c r="V72" s="170">
        <v>2809.1666666666674</v>
      </c>
      <c r="W72" s="341">
        <f t="shared" si="69"/>
        <v>280.91666666666674</v>
      </c>
      <c r="X72" s="340">
        <f t="shared" si="70"/>
        <v>4</v>
      </c>
      <c r="Y72" s="500"/>
      <c r="Z72" s="340">
        <v>10</v>
      </c>
      <c r="AA72" s="170">
        <v>2780</v>
      </c>
      <c r="AB72" s="341">
        <f t="shared" si="71"/>
        <v>278</v>
      </c>
      <c r="AC72" s="340">
        <f t="shared" si="72"/>
        <v>9</v>
      </c>
      <c r="AD72" s="500"/>
      <c r="AE72" s="340">
        <v>10</v>
      </c>
      <c r="AF72" s="170">
        <v>2786.1818181818198</v>
      </c>
      <c r="AG72" s="341">
        <f t="shared" si="73"/>
        <v>278.61818181818199</v>
      </c>
      <c r="AH72" s="340">
        <f t="shared" si="74"/>
        <v>8</v>
      </c>
      <c r="AI72" s="500"/>
      <c r="AJ72" s="340">
        <v>10</v>
      </c>
      <c r="AK72" s="170">
        <v>2804.7272727272748</v>
      </c>
      <c r="AL72" s="341">
        <f t="shared" si="75"/>
        <v>280.47272727272747</v>
      </c>
      <c r="AM72" s="340">
        <f t="shared" si="76"/>
        <v>6</v>
      </c>
      <c r="AN72" s="500"/>
      <c r="AO72" s="340">
        <v>10</v>
      </c>
      <c r="AP72" s="170">
        <v>2779.130434782609</v>
      </c>
      <c r="AQ72" s="341">
        <f t="shared" si="77"/>
        <v>277.91304347826087</v>
      </c>
      <c r="AR72" s="340">
        <f t="shared" si="78"/>
        <v>11</v>
      </c>
      <c r="AS72" s="500"/>
      <c r="AT72" s="340">
        <v>10</v>
      </c>
      <c r="AU72" s="170">
        <v>2781.9718309859159</v>
      </c>
      <c r="AV72" s="341">
        <f t="shared" si="79"/>
        <v>278.19718309859161</v>
      </c>
      <c r="AW72" s="340">
        <f t="shared" si="80"/>
        <v>10</v>
      </c>
      <c r="AX72" s="500"/>
    </row>
    <row r="73" spans="2:50" hidden="1" x14ac:dyDescent="0.2">
      <c r="B73" s="506"/>
      <c r="C73" s="211">
        <v>7</v>
      </c>
      <c r="D73" s="211" t="s">
        <v>452</v>
      </c>
      <c r="E73" s="211">
        <v>10</v>
      </c>
      <c r="F73" s="211">
        <v>3000</v>
      </c>
      <c r="G73" s="341">
        <f t="shared" si="65"/>
        <v>300</v>
      </c>
      <c r="H73" s="500"/>
      <c r="I73" s="172">
        <f t="shared" si="81"/>
        <v>10</v>
      </c>
      <c r="J73" s="172">
        <f t="shared" si="82"/>
        <v>2813.6105316220651</v>
      </c>
      <c r="K73" s="342">
        <f t="shared" si="83"/>
        <v>281.36105316220653</v>
      </c>
      <c r="L73" s="525"/>
      <c r="M73" s="172">
        <f t="shared" si="66"/>
        <v>3</v>
      </c>
      <c r="N73" s="501"/>
      <c r="O73" s="501"/>
      <c r="P73" s="340">
        <v>10</v>
      </c>
      <c r="Q73" s="170">
        <v>2796.6666666666683</v>
      </c>
      <c r="R73" s="341">
        <f t="shared" si="67"/>
        <v>279.66666666666686</v>
      </c>
      <c r="S73" s="340">
        <f t="shared" si="68"/>
        <v>5</v>
      </c>
      <c r="T73" s="500"/>
      <c r="U73" s="340">
        <v>10</v>
      </c>
      <c r="V73" s="170">
        <v>2829.8181818181815</v>
      </c>
      <c r="W73" s="341">
        <f t="shared" si="69"/>
        <v>282.98181818181814</v>
      </c>
      <c r="X73" s="340">
        <f t="shared" si="70"/>
        <v>3</v>
      </c>
      <c r="Y73" s="500"/>
      <c r="Z73" s="340">
        <v>10</v>
      </c>
      <c r="AA73" s="170">
        <v>2808.6792452830182</v>
      </c>
      <c r="AB73" s="341">
        <f t="shared" si="71"/>
        <v>280.86792452830184</v>
      </c>
      <c r="AC73" s="340">
        <f t="shared" si="72"/>
        <v>4</v>
      </c>
      <c r="AD73" s="500"/>
      <c r="AE73" s="340">
        <v>10</v>
      </c>
      <c r="AF73" s="170">
        <v>2818.5714285714275</v>
      </c>
      <c r="AG73" s="341">
        <f t="shared" si="73"/>
        <v>281.85714285714278</v>
      </c>
      <c r="AH73" s="340">
        <f t="shared" si="74"/>
        <v>5</v>
      </c>
      <c r="AI73" s="500"/>
      <c r="AJ73" s="340">
        <v>10</v>
      </c>
      <c r="AK73" s="170">
        <v>2840.9302325581389</v>
      </c>
      <c r="AL73" s="341">
        <f t="shared" si="75"/>
        <v>284.09302325581388</v>
      </c>
      <c r="AM73" s="340">
        <f t="shared" si="76"/>
        <v>4</v>
      </c>
      <c r="AN73" s="500"/>
      <c r="AO73" s="340">
        <v>10</v>
      </c>
      <c r="AP73" s="170">
        <v>2807.7777777777774</v>
      </c>
      <c r="AQ73" s="341">
        <f t="shared" si="77"/>
        <v>280.77777777777771</v>
      </c>
      <c r="AR73" s="340">
        <f t="shared" si="78"/>
        <v>3</v>
      </c>
      <c r="AS73" s="500"/>
      <c r="AT73" s="340">
        <v>10</v>
      </c>
      <c r="AU73" s="170">
        <v>2792.8301886792447</v>
      </c>
      <c r="AV73" s="341">
        <f t="shared" si="79"/>
        <v>279.28301886792445</v>
      </c>
      <c r="AW73" s="340">
        <f t="shared" si="80"/>
        <v>7</v>
      </c>
      <c r="AX73" s="500"/>
    </row>
    <row r="74" spans="2:50" hidden="1" x14ac:dyDescent="0.2">
      <c r="B74" s="506"/>
      <c r="C74" s="211">
        <v>8</v>
      </c>
      <c r="D74" s="211" t="s">
        <v>453</v>
      </c>
      <c r="E74" s="211">
        <v>10</v>
      </c>
      <c r="F74" s="211">
        <v>3000</v>
      </c>
      <c r="G74" s="341">
        <f t="shared" si="65"/>
        <v>300</v>
      </c>
      <c r="H74" s="500"/>
      <c r="I74" s="172">
        <f t="shared" si="81"/>
        <v>10</v>
      </c>
      <c r="J74" s="172">
        <f t="shared" si="82"/>
        <v>2839.0972170686441</v>
      </c>
      <c r="K74" s="342">
        <f t="shared" si="83"/>
        <v>283.90972170686445</v>
      </c>
      <c r="L74" s="525"/>
      <c r="M74" s="172">
        <f t="shared" si="66"/>
        <v>2</v>
      </c>
      <c r="N74" s="501"/>
      <c r="O74" s="501"/>
      <c r="P74" s="340">
        <v>10</v>
      </c>
      <c r="Q74" s="170">
        <v>2793.3333333333312</v>
      </c>
      <c r="R74" s="341">
        <f t="shared" si="67"/>
        <v>279.33333333333314</v>
      </c>
      <c r="S74" s="340">
        <f t="shared" si="68"/>
        <v>6</v>
      </c>
      <c r="T74" s="500"/>
      <c r="U74" s="340">
        <v>10</v>
      </c>
      <c r="V74" s="170">
        <v>2848.3333333333312</v>
      </c>
      <c r="W74" s="341">
        <f t="shared" si="69"/>
        <v>284.83333333333314</v>
      </c>
      <c r="X74" s="340">
        <f t="shared" si="70"/>
        <v>2</v>
      </c>
      <c r="Y74" s="500"/>
      <c r="Z74" s="340">
        <v>10</v>
      </c>
      <c r="AA74" s="170">
        <v>2845.4545454545482</v>
      </c>
      <c r="AB74" s="341">
        <f t="shared" si="71"/>
        <v>284.54545454545485</v>
      </c>
      <c r="AC74" s="340">
        <f t="shared" si="72"/>
        <v>1</v>
      </c>
      <c r="AD74" s="500"/>
      <c r="AE74" s="340">
        <v>10</v>
      </c>
      <c r="AF74" s="170">
        <v>2863.2000000000007</v>
      </c>
      <c r="AG74" s="341">
        <f t="shared" si="73"/>
        <v>286.32000000000005</v>
      </c>
      <c r="AH74" s="340">
        <f t="shared" si="74"/>
        <v>2</v>
      </c>
      <c r="AI74" s="500"/>
      <c r="AJ74" s="340">
        <v>10</v>
      </c>
      <c r="AK74" s="170">
        <v>2873.3333333333348</v>
      </c>
      <c r="AL74" s="341">
        <f t="shared" si="75"/>
        <v>287.33333333333348</v>
      </c>
      <c r="AM74" s="340">
        <f t="shared" si="76"/>
        <v>2</v>
      </c>
      <c r="AN74" s="500"/>
      <c r="AO74" s="340">
        <v>10</v>
      </c>
      <c r="AP74" s="170">
        <v>2804.5714285714257</v>
      </c>
      <c r="AQ74" s="341">
        <f t="shared" si="77"/>
        <v>280.45714285714257</v>
      </c>
      <c r="AR74" s="340">
        <f t="shared" si="78"/>
        <v>4</v>
      </c>
      <c r="AS74" s="500"/>
      <c r="AT74" s="340">
        <v>10</v>
      </c>
      <c r="AU74" s="170">
        <v>2845.4545454545419</v>
      </c>
      <c r="AV74" s="341">
        <f t="shared" si="79"/>
        <v>284.54545454545416</v>
      </c>
      <c r="AW74" s="340">
        <f t="shared" si="80"/>
        <v>2</v>
      </c>
      <c r="AX74" s="500"/>
    </row>
    <row r="75" spans="2:50" hidden="1" x14ac:dyDescent="0.2">
      <c r="B75" s="506"/>
      <c r="C75" s="211">
        <v>9</v>
      </c>
      <c r="D75" s="211" t="s">
        <v>454</v>
      </c>
      <c r="E75" s="211">
        <v>10</v>
      </c>
      <c r="F75" s="211">
        <v>3000</v>
      </c>
      <c r="G75" s="341">
        <f t="shared" si="65"/>
        <v>300</v>
      </c>
      <c r="H75" s="500"/>
      <c r="I75" s="172">
        <f t="shared" si="81"/>
        <v>10</v>
      </c>
      <c r="J75" s="172">
        <f t="shared" si="82"/>
        <v>2812.2960765489001</v>
      </c>
      <c r="K75" s="342">
        <f t="shared" si="83"/>
        <v>281.22960765489</v>
      </c>
      <c r="L75" s="525"/>
      <c r="M75" s="172">
        <f t="shared" si="66"/>
        <v>4</v>
      </c>
      <c r="N75" s="501"/>
      <c r="O75" s="501"/>
      <c r="P75" s="340">
        <v>10</v>
      </c>
      <c r="Q75" s="170">
        <v>2801.1428571428546</v>
      </c>
      <c r="R75" s="341">
        <f t="shared" si="67"/>
        <v>280.11428571428547</v>
      </c>
      <c r="S75" s="340">
        <f t="shared" si="68"/>
        <v>4</v>
      </c>
      <c r="T75" s="500"/>
      <c r="U75" s="340">
        <v>10</v>
      </c>
      <c r="V75" s="170">
        <v>2796.6666666666642</v>
      </c>
      <c r="W75" s="341">
        <f t="shared" si="69"/>
        <v>279.6666666666664</v>
      </c>
      <c r="X75" s="340">
        <f t="shared" si="70"/>
        <v>5</v>
      </c>
      <c r="Y75" s="500"/>
      <c r="Z75" s="340">
        <v>10</v>
      </c>
      <c r="AA75" s="170">
        <v>2810.6250000000032</v>
      </c>
      <c r="AB75" s="341">
        <f t="shared" si="71"/>
        <v>281.06250000000034</v>
      </c>
      <c r="AC75" s="340">
        <f t="shared" si="72"/>
        <v>3</v>
      </c>
      <c r="AD75" s="500"/>
      <c r="AE75" s="340">
        <v>10</v>
      </c>
      <c r="AF75" s="170">
        <v>2786.4000000000005</v>
      </c>
      <c r="AG75" s="341">
        <f t="shared" si="73"/>
        <v>278.64000000000004</v>
      </c>
      <c r="AH75" s="340">
        <f t="shared" si="74"/>
        <v>7</v>
      </c>
      <c r="AI75" s="500"/>
      <c r="AJ75" s="340">
        <v>10</v>
      </c>
      <c r="AK75" s="170">
        <v>2851.2000000000007</v>
      </c>
      <c r="AL75" s="341">
        <f t="shared" si="75"/>
        <v>285.12000000000006</v>
      </c>
      <c r="AM75" s="340">
        <f t="shared" si="76"/>
        <v>3</v>
      </c>
      <c r="AN75" s="500"/>
      <c r="AO75" s="340">
        <v>10</v>
      </c>
      <c r="AP75" s="170">
        <v>2827.7419354838739</v>
      </c>
      <c r="AQ75" s="341">
        <f t="shared" si="77"/>
        <v>282.77419354838742</v>
      </c>
      <c r="AR75" s="340">
        <f t="shared" si="78"/>
        <v>1</v>
      </c>
      <c r="AS75" s="500"/>
      <c r="AT75" s="353"/>
      <c r="AU75" s="354"/>
      <c r="AV75" s="355" t="str">
        <f t="shared" si="79"/>
        <v/>
      </c>
      <c r="AW75" s="353" t="str">
        <f t="shared" si="80"/>
        <v/>
      </c>
      <c r="AX75" s="500"/>
    </row>
    <row r="76" spans="2:50" hidden="1" x14ac:dyDescent="0.2">
      <c r="B76" s="506"/>
      <c r="C76" s="211">
        <v>10</v>
      </c>
      <c r="D76" s="211" t="s">
        <v>455</v>
      </c>
      <c r="E76" s="211">
        <v>13</v>
      </c>
      <c r="F76" s="211">
        <v>2000</v>
      </c>
      <c r="G76" s="341">
        <f t="shared" si="65"/>
        <v>153.84615384615384</v>
      </c>
      <c r="H76" s="500"/>
      <c r="I76" s="172">
        <f t="shared" si="81"/>
        <v>13</v>
      </c>
      <c r="J76" s="172">
        <f t="shared" si="82"/>
        <v>1876.1508143019776</v>
      </c>
      <c r="K76" s="342">
        <f t="shared" si="83"/>
        <v>144.31929340784441</v>
      </c>
      <c r="L76" s="525"/>
      <c r="M76" s="172">
        <f t="shared" si="66"/>
        <v>12</v>
      </c>
      <c r="N76" s="501"/>
      <c r="O76" s="501"/>
      <c r="P76" s="340">
        <v>13</v>
      </c>
      <c r="Q76" s="170">
        <v>1853.1818181818182</v>
      </c>
      <c r="R76" s="341">
        <f t="shared" si="67"/>
        <v>142.55244755244755</v>
      </c>
      <c r="S76" s="340">
        <f t="shared" si="68"/>
        <v>12</v>
      </c>
      <c r="T76" s="500"/>
      <c r="U76" s="340">
        <v>13</v>
      </c>
      <c r="V76" s="170">
        <v>1858.6046511627903</v>
      </c>
      <c r="W76" s="341">
        <f t="shared" si="69"/>
        <v>142.96958855098387</v>
      </c>
      <c r="X76" s="340">
        <f t="shared" si="70"/>
        <v>12</v>
      </c>
      <c r="Y76" s="500"/>
      <c r="Z76" s="340">
        <v>13</v>
      </c>
      <c r="AA76" s="170">
        <v>1865.9999999999993</v>
      </c>
      <c r="AB76" s="341">
        <f t="shared" si="71"/>
        <v>143.53846153846149</v>
      </c>
      <c r="AC76" s="340">
        <f t="shared" si="72"/>
        <v>12</v>
      </c>
      <c r="AD76" s="500"/>
      <c r="AE76" s="340">
        <v>13</v>
      </c>
      <c r="AF76" s="170">
        <v>1904.0000000000018</v>
      </c>
      <c r="AG76" s="341">
        <f t="shared" si="73"/>
        <v>146.46153846153859</v>
      </c>
      <c r="AH76" s="340">
        <f t="shared" si="74"/>
        <v>12</v>
      </c>
      <c r="AI76" s="500"/>
      <c r="AJ76" s="340">
        <v>13</v>
      </c>
      <c r="AK76" s="170">
        <v>1897.500000000002</v>
      </c>
      <c r="AL76" s="341">
        <f t="shared" si="75"/>
        <v>145.96153846153862</v>
      </c>
      <c r="AM76" s="340">
        <f t="shared" si="76"/>
        <v>12</v>
      </c>
      <c r="AN76" s="500"/>
      <c r="AO76" s="340">
        <v>13</v>
      </c>
      <c r="AP76" s="170">
        <v>1890.7692307692298</v>
      </c>
      <c r="AQ76" s="341">
        <f t="shared" si="77"/>
        <v>145.44378698224844</v>
      </c>
      <c r="AR76" s="340">
        <f t="shared" si="78"/>
        <v>12</v>
      </c>
      <c r="AS76" s="500"/>
      <c r="AT76" s="340">
        <v>13</v>
      </c>
      <c r="AU76" s="170">
        <v>1862.9999999999993</v>
      </c>
      <c r="AV76" s="341">
        <f t="shared" si="79"/>
        <v>143.30769230769226</v>
      </c>
      <c r="AW76" s="340">
        <f t="shared" si="80"/>
        <v>11</v>
      </c>
      <c r="AX76" s="500"/>
    </row>
    <row r="77" spans="2:50" hidden="1" x14ac:dyDescent="0.2">
      <c r="B77" s="506"/>
      <c r="C77" s="211">
        <v>11</v>
      </c>
      <c r="D77" s="211" t="s">
        <v>456</v>
      </c>
      <c r="E77" s="211">
        <v>10</v>
      </c>
      <c r="F77" s="211">
        <v>3000</v>
      </c>
      <c r="G77" s="341">
        <f t="shared" si="65"/>
        <v>300</v>
      </c>
      <c r="H77" s="500"/>
      <c r="I77" s="172">
        <f t="shared" si="81"/>
        <v>10</v>
      </c>
      <c r="J77" s="172">
        <f t="shared" si="82"/>
        <v>2796.6976146283409</v>
      </c>
      <c r="K77" s="342">
        <f t="shared" si="83"/>
        <v>279.66976146283406</v>
      </c>
      <c r="L77" s="525"/>
      <c r="M77" s="172">
        <f t="shared" si="66"/>
        <v>6</v>
      </c>
      <c r="N77" s="501"/>
      <c r="O77" s="501"/>
      <c r="P77" s="340">
        <v>10</v>
      </c>
      <c r="Q77" s="170">
        <v>2788.6567164179141</v>
      </c>
      <c r="R77" s="341">
        <f t="shared" si="67"/>
        <v>278.86567164179144</v>
      </c>
      <c r="S77" s="340">
        <f t="shared" si="68"/>
        <v>9</v>
      </c>
      <c r="T77" s="500"/>
      <c r="U77" s="340">
        <v>10</v>
      </c>
      <c r="V77" s="170">
        <v>2793.2307692307686</v>
      </c>
      <c r="W77" s="341">
        <f t="shared" si="69"/>
        <v>279.32307692307688</v>
      </c>
      <c r="X77" s="340">
        <f t="shared" si="70"/>
        <v>6</v>
      </c>
      <c r="Y77" s="500"/>
      <c r="Z77" s="340">
        <v>10</v>
      </c>
      <c r="AA77" s="170">
        <v>2791.5789473684194</v>
      </c>
      <c r="AB77" s="341">
        <f t="shared" si="71"/>
        <v>279.15789473684197</v>
      </c>
      <c r="AC77" s="340">
        <f t="shared" si="72"/>
        <v>8</v>
      </c>
      <c r="AD77" s="500"/>
      <c r="AE77" s="340">
        <v>10</v>
      </c>
      <c r="AF77" s="170">
        <v>2827.5000000000009</v>
      </c>
      <c r="AG77" s="341">
        <f t="shared" si="73"/>
        <v>282.75000000000011</v>
      </c>
      <c r="AH77" s="340">
        <f t="shared" si="74"/>
        <v>4</v>
      </c>
      <c r="AI77" s="500"/>
      <c r="AJ77" s="340">
        <v>10</v>
      </c>
      <c r="AK77" s="170">
        <v>2776.8000000000011</v>
      </c>
      <c r="AL77" s="341">
        <f t="shared" si="75"/>
        <v>277.68000000000012</v>
      </c>
      <c r="AM77" s="340">
        <f t="shared" si="76"/>
        <v>11</v>
      </c>
      <c r="AN77" s="500"/>
      <c r="AO77" s="340">
        <v>10</v>
      </c>
      <c r="AP77" s="170">
        <v>2793.8709677419379</v>
      </c>
      <c r="AQ77" s="341">
        <f t="shared" si="77"/>
        <v>279.38709677419376</v>
      </c>
      <c r="AR77" s="340">
        <f t="shared" si="78"/>
        <v>8</v>
      </c>
      <c r="AS77" s="500"/>
      <c r="AT77" s="340">
        <v>10</v>
      </c>
      <c r="AU77" s="170">
        <v>2805.2459016393436</v>
      </c>
      <c r="AV77" s="341">
        <f t="shared" si="79"/>
        <v>280.52459016393436</v>
      </c>
      <c r="AW77" s="340">
        <f t="shared" si="80"/>
        <v>5</v>
      </c>
      <c r="AX77" s="500"/>
    </row>
    <row r="78" spans="2:50" hidden="1" x14ac:dyDescent="0.2">
      <c r="B78" s="506"/>
      <c r="C78" s="211">
        <v>12</v>
      </c>
      <c r="D78" s="211" t="s">
        <v>636</v>
      </c>
      <c r="E78" s="211">
        <v>10</v>
      </c>
      <c r="F78" s="211">
        <v>3000</v>
      </c>
      <c r="G78" s="341">
        <f t="shared" si="65"/>
        <v>300</v>
      </c>
      <c r="H78" s="500"/>
      <c r="I78" s="172">
        <f t="shared" si="81"/>
        <v>10</v>
      </c>
      <c r="J78" s="172">
        <f t="shared" si="82"/>
        <v>2794.2898686654612</v>
      </c>
      <c r="K78" s="342">
        <f t="shared" si="83"/>
        <v>279.4289868665461</v>
      </c>
      <c r="L78" s="525"/>
      <c r="M78" s="172">
        <f t="shared" si="66"/>
        <v>8</v>
      </c>
      <c r="N78" s="501"/>
      <c r="O78" s="501"/>
      <c r="P78" s="340">
        <v>10</v>
      </c>
      <c r="Q78" s="170">
        <v>2788.0701754385959</v>
      </c>
      <c r="R78" s="341">
        <f t="shared" si="67"/>
        <v>278.80701754385962</v>
      </c>
      <c r="S78" s="340">
        <f t="shared" si="68"/>
        <v>10</v>
      </c>
      <c r="T78" s="500"/>
      <c r="U78" s="340">
        <v>10</v>
      </c>
      <c r="V78" s="170">
        <v>2790.4545454545455</v>
      </c>
      <c r="W78" s="341">
        <f t="shared" si="69"/>
        <v>279.04545454545456</v>
      </c>
      <c r="X78" s="340">
        <f t="shared" si="70"/>
        <v>9</v>
      </c>
      <c r="Y78" s="500"/>
      <c r="Z78" s="340">
        <v>10</v>
      </c>
      <c r="AA78" s="170">
        <v>2793.1707317073178</v>
      </c>
      <c r="AB78" s="341">
        <f t="shared" si="71"/>
        <v>279.31707317073176</v>
      </c>
      <c r="AC78" s="340">
        <f t="shared" si="72"/>
        <v>7</v>
      </c>
      <c r="AD78" s="500"/>
      <c r="AE78" s="340">
        <v>10</v>
      </c>
      <c r="AF78" s="170">
        <v>2780.8333333333339</v>
      </c>
      <c r="AG78" s="341">
        <f t="shared" si="73"/>
        <v>278.08333333333337</v>
      </c>
      <c r="AH78" s="340">
        <f t="shared" si="74"/>
        <v>11</v>
      </c>
      <c r="AI78" s="500"/>
      <c r="AJ78" s="340">
        <v>10</v>
      </c>
      <c r="AK78" s="170">
        <v>2779.4999999999991</v>
      </c>
      <c r="AL78" s="341">
        <f t="shared" si="75"/>
        <v>277.94999999999993</v>
      </c>
      <c r="AM78" s="340">
        <f t="shared" si="76"/>
        <v>10</v>
      </c>
      <c r="AN78" s="500"/>
      <c r="AO78" s="340">
        <v>10</v>
      </c>
      <c r="AP78" s="170">
        <v>2799.9233716475092</v>
      </c>
      <c r="AQ78" s="341">
        <f t="shared" si="77"/>
        <v>279.99233716475089</v>
      </c>
      <c r="AR78" s="340">
        <f t="shared" si="78"/>
        <v>6</v>
      </c>
      <c r="AS78" s="500"/>
      <c r="AT78" s="340">
        <v>10</v>
      </c>
      <c r="AU78" s="170">
        <v>2828.0769230769247</v>
      </c>
      <c r="AV78" s="341">
        <f t="shared" si="79"/>
        <v>282.80769230769249</v>
      </c>
      <c r="AW78" s="340">
        <f t="shared" si="80"/>
        <v>3</v>
      </c>
      <c r="AX78" s="500"/>
    </row>
    <row r="79" spans="2:50" hidden="1" x14ac:dyDescent="0.2">
      <c r="B79" s="506"/>
      <c r="C79" s="211">
        <v>13</v>
      </c>
      <c r="D79" s="211"/>
      <c r="E79" s="211"/>
      <c r="F79" s="211"/>
      <c r="G79" s="341"/>
      <c r="H79" s="500"/>
      <c r="I79" s="172" t="str">
        <f t="shared" si="81"/>
        <v/>
      </c>
      <c r="J79" s="172" t="str">
        <f t="shared" si="82"/>
        <v/>
      </c>
      <c r="K79" s="342" t="str">
        <f t="shared" si="83"/>
        <v/>
      </c>
      <c r="L79" s="525"/>
      <c r="M79" s="172" t="str">
        <f t="shared" si="66"/>
        <v/>
      </c>
      <c r="N79" s="501"/>
      <c r="O79" s="501"/>
      <c r="P79" s="340"/>
      <c r="Q79" s="170"/>
      <c r="R79" s="341" t="str">
        <f t="shared" si="67"/>
        <v/>
      </c>
      <c r="S79" s="340" t="str">
        <f t="shared" si="68"/>
        <v/>
      </c>
      <c r="T79" s="500"/>
      <c r="U79" s="340"/>
      <c r="V79" s="170"/>
      <c r="W79" s="341" t="str">
        <f t="shared" si="69"/>
        <v/>
      </c>
      <c r="X79" s="340" t="str">
        <f t="shared" si="70"/>
        <v/>
      </c>
      <c r="Y79" s="500"/>
      <c r="Z79" s="340"/>
      <c r="AA79" s="170"/>
      <c r="AB79" s="341" t="str">
        <f t="shared" si="71"/>
        <v/>
      </c>
      <c r="AC79" s="340" t="str">
        <f t="shared" si="72"/>
        <v/>
      </c>
      <c r="AD79" s="500"/>
      <c r="AE79" s="340"/>
      <c r="AF79" s="170"/>
      <c r="AG79" s="341" t="str">
        <f t="shared" si="73"/>
        <v/>
      </c>
      <c r="AH79" s="340" t="str">
        <f t="shared" si="74"/>
        <v/>
      </c>
      <c r="AI79" s="500"/>
      <c r="AJ79" s="340"/>
      <c r="AK79" s="170"/>
      <c r="AL79" s="341" t="str">
        <f t="shared" si="75"/>
        <v/>
      </c>
      <c r="AM79" s="340" t="str">
        <f t="shared" si="76"/>
        <v/>
      </c>
      <c r="AN79" s="500"/>
      <c r="AO79" s="340"/>
      <c r="AP79" s="170"/>
      <c r="AQ79" s="341" t="str">
        <f t="shared" si="77"/>
        <v/>
      </c>
      <c r="AR79" s="340" t="str">
        <f t="shared" si="78"/>
        <v/>
      </c>
      <c r="AS79" s="500"/>
      <c r="AT79" s="340"/>
      <c r="AU79" s="170"/>
      <c r="AV79" s="341" t="str">
        <f t="shared" si="79"/>
        <v/>
      </c>
      <c r="AW79" s="340" t="str">
        <f t="shared" si="80"/>
        <v/>
      </c>
      <c r="AX79" s="500"/>
    </row>
    <row r="80" spans="2:50" hidden="1" x14ac:dyDescent="0.2">
      <c r="B80" s="506"/>
      <c r="C80" s="211">
        <v>14</v>
      </c>
      <c r="D80" s="211"/>
      <c r="E80" s="211"/>
      <c r="F80" s="211"/>
      <c r="G80" s="341"/>
      <c r="H80" s="500"/>
      <c r="I80" s="172" t="str">
        <f t="shared" si="81"/>
        <v/>
      </c>
      <c r="J80" s="172" t="str">
        <f t="shared" si="82"/>
        <v/>
      </c>
      <c r="K80" s="342" t="str">
        <f t="shared" si="83"/>
        <v/>
      </c>
      <c r="L80" s="525"/>
      <c r="M80" s="172" t="str">
        <f t="shared" si="66"/>
        <v/>
      </c>
      <c r="N80" s="501"/>
      <c r="O80" s="501"/>
      <c r="P80" s="340"/>
      <c r="Q80" s="170"/>
      <c r="R80" s="341" t="str">
        <f t="shared" si="67"/>
        <v/>
      </c>
      <c r="S80" s="340" t="str">
        <f t="shared" si="68"/>
        <v/>
      </c>
      <c r="T80" s="500"/>
      <c r="U80" s="340"/>
      <c r="V80" s="170"/>
      <c r="W80" s="341" t="str">
        <f t="shared" si="69"/>
        <v/>
      </c>
      <c r="X80" s="340" t="str">
        <f t="shared" si="70"/>
        <v/>
      </c>
      <c r="Y80" s="500"/>
      <c r="Z80" s="340"/>
      <c r="AA80" s="170"/>
      <c r="AB80" s="341" t="str">
        <f t="shared" si="71"/>
        <v/>
      </c>
      <c r="AC80" s="340" t="str">
        <f t="shared" si="72"/>
        <v/>
      </c>
      <c r="AD80" s="500"/>
      <c r="AE80" s="340"/>
      <c r="AF80" s="170"/>
      <c r="AG80" s="341" t="str">
        <f t="shared" si="73"/>
        <v/>
      </c>
      <c r="AH80" s="340" t="str">
        <f t="shared" si="74"/>
        <v/>
      </c>
      <c r="AI80" s="500"/>
      <c r="AJ80" s="340"/>
      <c r="AK80" s="170"/>
      <c r="AL80" s="341" t="str">
        <f t="shared" si="75"/>
        <v/>
      </c>
      <c r="AM80" s="340" t="str">
        <f t="shared" si="76"/>
        <v/>
      </c>
      <c r="AN80" s="500"/>
      <c r="AO80" s="340"/>
      <c r="AP80" s="170"/>
      <c r="AQ80" s="341" t="str">
        <f t="shared" si="77"/>
        <v/>
      </c>
      <c r="AR80" s="340" t="str">
        <f t="shared" si="78"/>
        <v/>
      </c>
      <c r="AS80" s="500"/>
      <c r="AT80" s="340"/>
      <c r="AU80" s="170"/>
      <c r="AV80" s="341" t="str">
        <f t="shared" si="79"/>
        <v/>
      </c>
      <c r="AW80" s="340" t="str">
        <f t="shared" si="80"/>
        <v/>
      </c>
      <c r="AX80" s="500"/>
    </row>
    <row r="81" spans="2:50" hidden="1" x14ac:dyDescent="0.2">
      <c r="B81" s="506"/>
      <c r="C81" s="211">
        <v>15</v>
      </c>
      <c r="D81" s="211"/>
      <c r="E81" s="211"/>
      <c r="F81" s="211"/>
      <c r="G81" s="341"/>
      <c r="H81" s="500"/>
      <c r="I81" s="172" t="str">
        <f t="shared" si="81"/>
        <v/>
      </c>
      <c r="J81" s="172" t="str">
        <f t="shared" si="82"/>
        <v/>
      </c>
      <c r="K81" s="342" t="str">
        <f t="shared" si="83"/>
        <v/>
      </c>
      <c r="L81" s="525"/>
      <c r="M81" s="172" t="str">
        <f t="shared" si="66"/>
        <v/>
      </c>
      <c r="N81" s="501"/>
      <c r="O81" s="501"/>
      <c r="P81" s="340"/>
      <c r="Q81" s="170"/>
      <c r="R81" s="341" t="str">
        <f t="shared" si="67"/>
        <v/>
      </c>
      <c r="S81" s="340" t="str">
        <f t="shared" si="68"/>
        <v/>
      </c>
      <c r="T81" s="500"/>
      <c r="U81" s="340"/>
      <c r="V81" s="170"/>
      <c r="W81" s="341" t="str">
        <f t="shared" si="69"/>
        <v/>
      </c>
      <c r="X81" s="340" t="str">
        <f t="shared" si="70"/>
        <v/>
      </c>
      <c r="Y81" s="500"/>
      <c r="Z81" s="340"/>
      <c r="AA81" s="170"/>
      <c r="AB81" s="341" t="str">
        <f t="shared" si="71"/>
        <v/>
      </c>
      <c r="AC81" s="340" t="str">
        <f t="shared" si="72"/>
        <v/>
      </c>
      <c r="AD81" s="500"/>
      <c r="AE81" s="340"/>
      <c r="AF81" s="170"/>
      <c r="AG81" s="341" t="str">
        <f t="shared" si="73"/>
        <v/>
      </c>
      <c r="AH81" s="340" t="str">
        <f t="shared" si="74"/>
        <v/>
      </c>
      <c r="AI81" s="500"/>
      <c r="AJ81" s="340"/>
      <c r="AK81" s="170"/>
      <c r="AL81" s="341" t="str">
        <f t="shared" si="75"/>
        <v/>
      </c>
      <c r="AM81" s="340" t="str">
        <f t="shared" si="76"/>
        <v/>
      </c>
      <c r="AN81" s="500"/>
      <c r="AO81" s="340"/>
      <c r="AP81" s="170"/>
      <c r="AQ81" s="341" t="str">
        <f t="shared" si="77"/>
        <v/>
      </c>
      <c r="AR81" s="340" t="str">
        <f t="shared" si="78"/>
        <v/>
      </c>
      <c r="AS81" s="500"/>
      <c r="AT81" s="340"/>
      <c r="AU81" s="170"/>
      <c r="AV81" s="341" t="str">
        <f t="shared" si="79"/>
        <v/>
      </c>
      <c r="AW81" s="340" t="str">
        <f t="shared" si="80"/>
        <v/>
      </c>
      <c r="AX81" s="500"/>
    </row>
    <row r="82" spans="2:50" ht="15.75" hidden="1" x14ac:dyDescent="0.2">
      <c r="B82" s="510" t="s">
        <v>169</v>
      </c>
      <c r="C82" s="511"/>
      <c r="D82" s="511"/>
      <c r="E82" s="511"/>
      <c r="F82" s="511"/>
      <c r="G82" s="511"/>
      <c r="H82" s="512"/>
      <c r="I82" s="207"/>
      <c r="J82" s="207"/>
      <c r="K82" s="207"/>
      <c r="L82" s="207"/>
      <c r="M82" s="207"/>
      <c r="N82" s="501" t="s">
        <v>161</v>
      </c>
      <c r="O82" s="514" t="s">
        <v>106</v>
      </c>
      <c r="P82" s="516">
        <v>45895</v>
      </c>
      <c r="Q82" s="506"/>
      <c r="R82" s="506"/>
      <c r="S82" s="506"/>
      <c r="T82" s="506"/>
      <c r="U82" s="516">
        <v>45896</v>
      </c>
      <c r="V82" s="506"/>
      <c r="W82" s="506"/>
      <c r="X82" s="506"/>
      <c r="Y82" s="506"/>
      <c r="Z82" s="516">
        <v>45897</v>
      </c>
      <c r="AA82" s="506"/>
      <c r="AB82" s="506"/>
      <c r="AC82" s="506"/>
      <c r="AD82" s="506"/>
      <c r="AE82" s="516">
        <v>45898</v>
      </c>
      <c r="AF82" s="506"/>
      <c r="AG82" s="506"/>
      <c r="AH82" s="506"/>
      <c r="AI82" s="506"/>
      <c r="AJ82" s="516">
        <v>45899</v>
      </c>
      <c r="AK82" s="506"/>
      <c r="AL82" s="506"/>
      <c r="AM82" s="506"/>
      <c r="AN82" s="506"/>
      <c r="AO82" s="516">
        <v>45900</v>
      </c>
      <c r="AP82" s="506"/>
      <c r="AQ82" s="506"/>
      <c r="AR82" s="506"/>
      <c r="AS82" s="506"/>
      <c r="AT82" s="516">
        <v>45901</v>
      </c>
      <c r="AU82" s="506"/>
      <c r="AV82" s="506"/>
      <c r="AW82" s="506"/>
      <c r="AX82" s="506"/>
    </row>
    <row r="83" spans="2:50" ht="15.75" hidden="1" x14ac:dyDescent="0.2">
      <c r="B83" s="513"/>
      <c r="C83" s="513"/>
      <c r="D83" s="513"/>
      <c r="E83" s="513"/>
      <c r="F83" s="513"/>
      <c r="G83" s="513"/>
      <c r="H83" s="513"/>
      <c r="I83" s="207"/>
      <c r="J83" s="207"/>
      <c r="K83" s="207"/>
      <c r="L83" s="207"/>
      <c r="M83" s="207"/>
      <c r="N83" s="501"/>
      <c r="O83" s="515"/>
      <c r="P83" s="516" t="s">
        <v>120</v>
      </c>
      <c r="Q83" s="506"/>
      <c r="R83" s="506"/>
      <c r="S83" s="506"/>
      <c r="T83" s="506"/>
      <c r="U83" s="516" t="s">
        <v>114</v>
      </c>
      <c r="V83" s="506"/>
      <c r="W83" s="506"/>
      <c r="X83" s="506"/>
      <c r="Y83" s="506"/>
      <c r="Z83" s="516" t="s">
        <v>115</v>
      </c>
      <c r="AA83" s="506"/>
      <c r="AB83" s="506"/>
      <c r="AC83" s="506"/>
      <c r="AD83" s="506"/>
      <c r="AE83" s="516" t="s">
        <v>116</v>
      </c>
      <c r="AF83" s="506"/>
      <c r="AG83" s="506"/>
      <c r="AH83" s="506"/>
      <c r="AI83" s="506"/>
      <c r="AJ83" s="516" t="s">
        <v>117</v>
      </c>
      <c r="AK83" s="506"/>
      <c r="AL83" s="506"/>
      <c r="AM83" s="506"/>
      <c r="AN83" s="506"/>
      <c r="AO83" s="516" t="s">
        <v>118</v>
      </c>
      <c r="AP83" s="506"/>
      <c r="AQ83" s="506"/>
      <c r="AR83" s="506"/>
      <c r="AS83" s="506"/>
      <c r="AT83" s="516" t="s">
        <v>119</v>
      </c>
      <c r="AU83" s="506"/>
      <c r="AV83" s="506"/>
      <c r="AW83" s="506"/>
      <c r="AX83" s="506"/>
    </row>
    <row r="84" spans="2:50" hidden="1" x14ac:dyDescent="0.2">
      <c r="B84" s="501" t="s">
        <v>157</v>
      </c>
      <c r="C84" s="501" t="s">
        <v>149</v>
      </c>
      <c r="D84" s="501"/>
      <c r="E84" s="501" t="s">
        <v>151</v>
      </c>
      <c r="F84" s="501"/>
      <c r="G84" s="501"/>
      <c r="H84" s="502" t="s">
        <v>158</v>
      </c>
      <c r="I84" s="505" t="s">
        <v>227</v>
      </c>
      <c r="J84" s="505"/>
      <c r="K84" s="505"/>
      <c r="L84" s="505" t="s">
        <v>158</v>
      </c>
      <c r="M84" s="505" t="s">
        <v>170</v>
      </c>
      <c r="N84" s="501"/>
      <c r="O84" s="501" t="s">
        <v>160</v>
      </c>
      <c r="P84" s="497" t="s">
        <v>154</v>
      </c>
      <c r="Q84" s="498"/>
      <c r="R84" s="498"/>
      <c r="S84" s="499"/>
      <c r="T84" s="501" t="s">
        <v>158</v>
      </c>
      <c r="U84" s="497" t="s">
        <v>154</v>
      </c>
      <c r="V84" s="498"/>
      <c r="W84" s="498"/>
      <c r="X84" s="499"/>
      <c r="Y84" s="501" t="s">
        <v>158</v>
      </c>
      <c r="Z84" s="497" t="s">
        <v>154</v>
      </c>
      <c r="AA84" s="498"/>
      <c r="AB84" s="498"/>
      <c r="AC84" s="499"/>
      <c r="AD84" s="501" t="s">
        <v>158</v>
      </c>
      <c r="AE84" s="497" t="s">
        <v>154</v>
      </c>
      <c r="AF84" s="498"/>
      <c r="AG84" s="498"/>
      <c r="AH84" s="499"/>
      <c r="AI84" s="501" t="s">
        <v>158</v>
      </c>
      <c r="AJ84" s="497" t="s">
        <v>154</v>
      </c>
      <c r="AK84" s="498"/>
      <c r="AL84" s="498"/>
      <c r="AM84" s="499"/>
      <c r="AN84" s="501" t="s">
        <v>158</v>
      </c>
      <c r="AO84" s="497" t="s">
        <v>154</v>
      </c>
      <c r="AP84" s="498"/>
      <c r="AQ84" s="498"/>
      <c r="AR84" s="499"/>
      <c r="AS84" s="501" t="s">
        <v>158</v>
      </c>
      <c r="AT84" s="497" t="s">
        <v>154</v>
      </c>
      <c r="AU84" s="498"/>
      <c r="AV84" s="498"/>
      <c r="AW84" s="499"/>
      <c r="AX84" s="501" t="s">
        <v>158</v>
      </c>
    </row>
    <row r="85" spans="2:50" hidden="1" x14ac:dyDescent="0.2">
      <c r="B85" s="501"/>
      <c r="C85" s="501"/>
      <c r="D85" s="501"/>
      <c r="E85" s="501" t="s">
        <v>150</v>
      </c>
      <c r="F85" s="501"/>
      <c r="G85" s="501"/>
      <c r="H85" s="503"/>
      <c r="I85" s="505" t="s">
        <v>150</v>
      </c>
      <c r="J85" s="505"/>
      <c r="K85" s="505"/>
      <c r="L85" s="505"/>
      <c r="M85" s="505"/>
      <c r="N85" s="501"/>
      <c r="O85" s="501"/>
      <c r="P85" s="497" t="s">
        <v>155</v>
      </c>
      <c r="Q85" s="498"/>
      <c r="R85" s="498"/>
      <c r="S85" s="499"/>
      <c r="T85" s="501"/>
      <c r="U85" s="497" t="s">
        <v>155</v>
      </c>
      <c r="V85" s="498"/>
      <c r="W85" s="498"/>
      <c r="X85" s="499"/>
      <c r="Y85" s="501"/>
      <c r="Z85" s="497" t="s">
        <v>155</v>
      </c>
      <c r="AA85" s="498"/>
      <c r="AB85" s="498"/>
      <c r="AC85" s="499"/>
      <c r="AD85" s="501"/>
      <c r="AE85" s="497" t="s">
        <v>155</v>
      </c>
      <c r="AF85" s="498"/>
      <c r="AG85" s="498"/>
      <c r="AH85" s="499"/>
      <c r="AI85" s="501"/>
      <c r="AJ85" s="497" t="s">
        <v>155</v>
      </c>
      <c r="AK85" s="498"/>
      <c r="AL85" s="498"/>
      <c r="AM85" s="499"/>
      <c r="AN85" s="501"/>
      <c r="AO85" s="497" t="s">
        <v>155</v>
      </c>
      <c r="AP85" s="498"/>
      <c r="AQ85" s="498"/>
      <c r="AR85" s="499"/>
      <c r="AS85" s="501"/>
      <c r="AT85" s="497" t="s">
        <v>155</v>
      </c>
      <c r="AU85" s="498"/>
      <c r="AV85" s="498"/>
      <c r="AW85" s="499"/>
      <c r="AX85" s="501"/>
    </row>
    <row r="86" spans="2:50" hidden="1" x14ac:dyDescent="0.2">
      <c r="B86" s="501"/>
      <c r="C86" s="501"/>
      <c r="D86" s="501"/>
      <c r="E86" s="212" t="s">
        <v>152</v>
      </c>
      <c r="F86" s="212" t="s">
        <v>153</v>
      </c>
      <c r="G86" s="212" t="s">
        <v>156</v>
      </c>
      <c r="H86" s="504"/>
      <c r="I86" s="208" t="s">
        <v>152</v>
      </c>
      <c r="J86" s="208" t="s">
        <v>153</v>
      </c>
      <c r="K86" s="208" t="s">
        <v>156</v>
      </c>
      <c r="L86" s="505"/>
      <c r="M86" s="505"/>
      <c r="N86" s="501"/>
      <c r="O86" s="501"/>
      <c r="P86" s="212" t="s">
        <v>152</v>
      </c>
      <c r="Q86" s="212" t="s">
        <v>153</v>
      </c>
      <c r="R86" s="212" t="s">
        <v>156</v>
      </c>
      <c r="S86" s="212" t="s">
        <v>170</v>
      </c>
      <c r="T86" s="501"/>
      <c r="U86" s="212" t="s">
        <v>152</v>
      </c>
      <c r="V86" s="212" t="s">
        <v>153</v>
      </c>
      <c r="W86" s="212" t="s">
        <v>156</v>
      </c>
      <c r="X86" s="212" t="s">
        <v>170</v>
      </c>
      <c r="Y86" s="501"/>
      <c r="Z86" s="212" t="s">
        <v>152</v>
      </c>
      <c r="AA86" s="212" t="s">
        <v>153</v>
      </c>
      <c r="AB86" s="212" t="s">
        <v>156</v>
      </c>
      <c r="AC86" s="212" t="s">
        <v>170</v>
      </c>
      <c r="AD86" s="501"/>
      <c r="AE86" s="212" t="s">
        <v>152</v>
      </c>
      <c r="AF86" s="212" t="s">
        <v>153</v>
      </c>
      <c r="AG86" s="212" t="s">
        <v>156</v>
      </c>
      <c r="AH86" s="212" t="s">
        <v>170</v>
      </c>
      <c r="AI86" s="501"/>
      <c r="AJ86" s="212" t="s">
        <v>152</v>
      </c>
      <c r="AK86" s="212" t="s">
        <v>153</v>
      </c>
      <c r="AL86" s="212" t="s">
        <v>156</v>
      </c>
      <c r="AM86" s="212" t="s">
        <v>170</v>
      </c>
      <c r="AN86" s="501"/>
      <c r="AO86" s="212" t="s">
        <v>152</v>
      </c>
      <c r="AP86" s="212" t="s">
        <v>153</v>
      </c>
      <c r="AQ86" s="212" t="s">
        <v>156</v>
      </c>
      <c r="AR86" s="212" t="s">
        <v>170</v>
      </c>
      <c r="AS86" s="501"/>
      <c r="AT86" s="212" t="s">
        <v>152</v>
      </c>
      <c r="AU86" s="212" t="s">
        <v>153</v>
      </c>
      <c r="AV86" s="212" t="s">
        <v>156</v>
      </c>
      <c r="AW86" s="212" t="s">
        <v>170</v>
      </c>
      <c r="AX86" s="501"/>
    </row>
    <row r="87" spans="2:50" hidden="1" x14ac:dyDescent="0.2">
      <c r="B87" s="506" t="s">
        <v>237</v>
      </c>
      <c r="C87" s="211">
        <v>1</v>
      </c>
      <c r="D87" s="211" t="s">
        <v>446</v>
      </c>
      <c r="E87" s="211">
        <v>10</v>
      </c>
      <c r="F87" s="211">
        <v>3000</v>
      </c>
      <c r="G87" s="360">
        <f>F87/E87</f>
        <v>300</v>
      </c>
      <c r="H87" s="526">
        <f>AVERAGE(G87:G101)</f>
        <v>286.71328671328672</v>
      </c>
      <c r="I87" s="172">
        <f>IFERROR(AVERAGE(P87,U87,Z87,AE87,AJ87,AO87,AT87),"")</f>
        <v>10</v>
      </c>
      <c r="J87" s="172">
        <f t="shared" ref="J87:J89" si="84">IFERROR(AVERAGE(Q87,V87,AA87,AF87,AK87,AP87,AU87),"")</f>
        <v>2809.9010232675978</v>
      </c>
      <c r="K87" s="361">
        <f t="shared" ref="K87:K89" si="85">IFERROR(AVERAGE(R87,W87,AB87,AG87,AL87,AQ87,AV87),"")</f>
        <v>280.99010232675977</v>
      </c>
      <c r="L87" s="525">
        <f>IFERROR(AVERAGE(K87:K101),"-")</f>
        <v>270.04091406362619</v>
      </c>
      <c r="M87" s="172">
        <f>IFERROR(RANK(K87, K$87:K$101),"")</f>
        <v>7</v>
      </c>
      <c r="N87" s="501"/>
      <c r="O87" s="501"/>
      <c r="P87" s="359">
        <v>10</v>
      </c>
      <c r="Q87" s="170">
        <v>2797.4436090225563</v>
      </c>
      <c r="R87" s="360">
        <f>IFERROR(Q87/P87,"")</f>
        <v>279.74436090225561</v>
      </c>
      <c r="S87" s="359">
        <f>IFERROR(RANK(R87, R$87:R$101),"")</f>
        <v>9</v>
      </c>
      <c r="T87" s="500">
        <f>AVERAGE(R87:R101)</f>
        <v>269.12212078074566</v>
      </c>
      <c r="U87" s="359">
        <v>10</v>
      </c>
      <c r="V87" s="170">
        <v>2812.1538461538457</v>
      </c>
      <c r="W87" s="360">
        <f>IFERROR(V87/U87,"")</f>
        <v>281.21538461538455</v>
      </c>
      <c r="X87" s="359">
        <f>IFERROR(RANK(W87, W$87:W$101),"")</f>
        <v>9</v>
      </c>
      <c r="Y87" s="500">
        <f>AVERAGE(W87:W101)</f>
        <v>270.66628048448479</v>
      </c>
      <c r="Z87" s="359">
        <v>10</v>
      </c>
      <c r="AA87" s="170">
        <v>2809.9999999999991</v>
      </c>
      <c r="AB87" s="360">
        <f>IFERROR(AA87/Z87,"")</f>
        <v>280.99999999999989</v>
      </c>
      <c r="AC87" s="359">
        <f>IFERROR(RANK(AB87, AB$87:AB$101),"")</f>
        <v>5</v>
      </c>
      <c r="AD87" s="500">
        <f>AVERAGE(AB87:AB101)</f>
        <v>269.43649463588497</v>
      </c>
      <c r="AE87" s="359">
        <v>10</v>
      </c>
      <c r="AF87" s="170">
        <v>2812.9411764705883</v>
      </c>
      <c r="AG87" s="360">
        <f>IFERROR(AF87/AE87,"")</f>
        <v>281.29411764705884</v>
      </c>
      <c r="AH87" s="359">
        <f>IFERROR(RANK(AG87, AG$87:AG$101),"")</f>
        <v>6</v>
      </c>
      <c r="AI87" s="500">
        <f>AVERAGE(AG87:AG101)</f>
        <v>270.34415848960163</v>
      </c>
      <c r="AJ87" s="359">
        <v>10</v>
      </c>
      <c r="AK87" s="170">
        <v>2805.1485148514848</v>
      </c>
      <c r="AL87" s="360">
        <f>IFERROR(AK87/AJ87,"")</f>
        <v>280.51485148514848</v>
      </c>
      <c r="AM87" s="359">
        <f>IFERROR(RANK(AL87, AL$87:AL$101),"")</f>
        <v>7</v>
      </c>
      <c r="AN87" s="500">
        <f>AVERAGE(AL87:AL101)</f>
        <v>269.28309345902835</v>
      </c>
      <c r="AO87" s="359">
        <v>10</v>
      </c>
      <c r="AP87" s="170">
        <v>2804.9936143039604</v>
      </c>
      <c r="AQ87" s="360">
        <f>IFERROR(AP87/AO87,"")</f>
        <v>280.49936143039605</v>
      </c>
      <c r="AR87" s="359">
        <f>IFERROR(RANK(AQ87, AQ$87:AQ$101),"")</f>
        <v>8</v>
      </c>
      <c r="AS87" s="500">
        <f>AVERAGE(AQ87:AQ101)</f>
        <v>270.02190338063059</v>
      </c>
      <c r="AT87" s="359">
        <v>10</v>
      </c>
      <c r="AU87" s="170">
        <v>2826.6264020707517</v>
      </c>
      <c r="AV87" s="360">
        <f>IFERROR(AU87/AT87,"")</f>
        <v>282.66264020707519</v>
      </c>
      <c r="AW87" s="359">
        <f>IFERROR(RANK(AV87, AV$87:AV$101),"")</f>
        <v>7</v>
      </c>
      <c r="AX87" s="500">
        <f>AVERAGE(AV87:AV101)</f>
        <v>271.41234721500757</v>
      </c>
    </row>
    <row r="88" spans="2:50" hidden="1" x14ac:dyDescent="0.2">
      <c r="B88" s="506"/>
      <c r="C88" s="211">
        <v>2</v>
      </c>
      <c r="D88" s="211" t="s">
        <v>447</v>
      </c>
      <c r="E88" s="211">
        <v>10</v>
      </c>
      <c r="F88" s="211">
        <v>3000</v>
      </c>
      <c r="G88" s="360">
        <f t="shared" ref="G88:G97" si="86">F88/E88</f>
        <v>300</v>
      </c>
      <c r="H88" s="527"/>
      <c r="I88" s="172">
        <f t="shared" ref="I88:I89" si="87">IFERROR(AVERAGE(P88,U88,Z88,AE88,AJ88,AO88,AT88),"")</f>
        <v>10</v>
      </c>
      <c r="J88" s="172">
        <f t="shared" si="84"/>
        <v>2807.8893608018766</v>
      </c>
      <c r="K88" s="361">
        <f t="shared" si="85"/>
        <v>280.78893608018763</v>
      </c>
      <c r="L88" s="525"/>
      <c r="M88" s="172">
        <f t="shared" ref="M88:M101" si="88">IFERROR(RANK(K88, K$87:K$101),"")</f>
        <v>9</v>
      </c>
      <c r="N88" s="501"/>
      <c r="O88" s="501"/>
      <c r="P88" s="359">
        <v>10</v>
      </c>
      <c r="Q88" s="170">
        <v>2805.283018867925</v>
      </c>
      <c r="R88" s="360">
        <f t="shared" ref="R88:R101" si="89">IFERROR(Q88/P88,"")</f>
        <v>280.52830188679252</v>
      </c>
      <c r="S88" s="359">
        <f t="shared" ref="S88:S101" si="90">IFERROR(RANK(R88, R$87:R$101),"")</f>
        <v>8</v>
      </c>
      <c r="T88" s="500"/>
      <c r="U88" s="359">
        <v>10</v>
      </c>
      <c r="V88" s="170">
        <v>2820.5940594059407</v>
      </c>
      <c r="W88" s="360">
        <f t="shared" ref="W88:W101" si="91">IFERROR(V88/U88,"")</f>
        <v>282.05940594059405</v>
      </c>
      <c r="X88" s="359">
        <f t="shared" ref="X88:X101" si="92">IFERROR(RANK(W88, W$87:W$101),"")</f>
        <v>5</v>
      </c>
      <c r="Y88" s="500"/>
      <c r="Z88" s="359">
        <v>10</v>
      </c>
      <c r="AA88" s="170">
        <v>2804.242424242424</v>
      </c>
      <c r="AB88" s="360">
        <f t="shared" ref="AB88:AB101" si="93">IFERROR(AA88/Z88,"")</f>
        <v>280.42424242424238</v>
      </c>
      <c r="AC88" s="359">
        <f t="shared" ref="AC88:AC101" si="94">IFERROR(RANK(AB88, AB$87:AB$101),"")</f>
        <v>7</v>
      </c>
      <c r="AD88" s="500"/>
      <c r="AE88" s="359">
        <v>10</v>
      </c>
      <c r="AF88" s="170">
        <v>2797.037037037036</v>
      </c>
      <c r="AG88" s="360">
        <f t="shared" ref="AG88:AG101" si="95">IFERROR(AF88/AE88,"")</f>
        <v>279.70370370370358</v>
      </c>
      <c r="AH88" s="359">
        <f t="shared" ref="AH88:AH101" si="96">IFERROR(RANK(AG88, AG$87:AG$101),"")</f>
        <v>9</v>
      </c>
      <c r="AI88" s="500"/>
      <c r="AJ88" s="359">
        <v>10</v>
      </c>
      <c r="AK88" s="170">
        <v>2797.8571428571418</v>
      </c>
      <c r="AL88" s="360">
        <f t="shared" ref="AL88:AL101" si="97">IFERROR(AK88/AJ88,"")</f>
        <v>279.78571428571416</v>
      </c>
      <c r="AM88" s="359">
        <f t="shared" ref="AM88:AM101" si="98">IFERROR(RANK(AL88, AL$87:AL$101),"")</f>
        <v>9</v>
      </c>
      <c r="AN88" s="500"/>
      <c r="AO88" s="359">
        <v>10</v>
      </c>
      <c r="AP88" s="170">
        <v>2806.9090909090905</v>
      </c>
      <c r="AQ88" s="360">
        <f t="shared" ref="AQ88:AQ101" si="99">IFERROR(AP88/AO88,"")</f>
        <v>280.69090909090903</v>
      </c>
      <c r="AR88" s="359">
        <f t="shared" ref="AR88:AR101" si="100">IFERROR(RANK(AQ88, AQ$87:AQ$101),"")</f>
        <v>7</v>
      </c>
      <c r="AS88" s="500"/>
      <c r="AT88" s="359">
        <v>10</v>
      </c>
      <c r="AU88" s="170">
        <v>2823.3027522935777</v>
      </c>
      <c r="AV88" s="360">
        <f t="shared" ref="AV88:AV101" si="101">IFERROR(AU88/AT88,"")</f>
        <v>282.33027522935777</v>
      </c>
      <c r="AW88" s="359">
        <f t="shared" ref="AW88:AW101" si="102">IFERROR(RANK(AV88, AV$87:AV$101),"")</f>
        <v>8</v>
      </c>
      <c r="AX88" s="500"/>
    </row>
    <row r="89" spans="2:50" hidden="1" x14ac:dyDescent="0.2">
      <c r="B89" s="506"/>
      <c r="C89" s="211">
        <v>3</v>
      </c>
      <c r="D89" s="211" t="s">
        <v>448</v>
      </c>
      <c r="E89" s="211">
        <v>10</v>
      </c>
      <c r="F89" s="211">
        <v>3000</v>
      </c>
      <c r="G89" s="360">
        <f t="shared" si="86"/>
        <v>300</v>
      </c>
      <c r="H89" s="527"/>
      <c r="I89" s="172">
        <f t="shared" si="87"/>
        <v>10</v>
      </c>
      <c r="J89" s="172">
        <f t="shared" si="84"/>
        <v>2806.2696371001575</v>
      </c>
      <c r="K89" s="361">
        <f t="shared" si="85"/>
        <v>280.62696371001579</v>
      </c>
      <c r="L89" s="525"/>
      <c r="M89" s="172">
        <f t="shared" si="88"/>
        <v>10</v>
      </c>
      <c r="N89" s="501"/>
      <c r="O89" s="501"/>
      <c r="P89" s="359">
        <v>10</v>
      </c>
      <c r="Q89" s="170">
        <v>2815.7999999999988</v>
      </c>
      <c r="R89" s="360">
        <f t="shared" si="89"/>
        <v>281.57999999999987</v>
      </c>
      <c r="S89" s="359">
        <f t="shared" si="90"/>
        <v>6</v>
      </c>
      <c r="T89" s="500"/>
      <c r="U89" s="359">
        <v>10</v>
      </c>
      <c r="V89" s="170">
        <v>2811.2500000000009</v>
      </c>
      <c r="W89" s="360">
        <f t="shared" si="91"/>
        <v>281.12500000000011</v>
      </c>
      <c r="X89" s="359">
        <f t="shared" si="92"/>
        <v>10</v>
      </c>
      <c r="Y89" s="500"/>
      <c r="Z89" s="359">
        <v>10</v>
      </c>
      <c r="AA89" s="170">
        <v>2799.1304347826085</v>
      </c>
      <c r="AB89" s="360">
        <f t="shared" si="93"/>
        <v>279.91304347826087</v>
      </c>
      <c r="AC89" s="359">
        <f t="shared" si="94"/>
        <v>9</v>
      </c>
      <c r="AD89" s="500"/>
      <c r="AE89" s="359">
        <v>10</v>
      </c>
      <c r="AF89" s="170">
        <v>2797.4025974025985</v>
      </c>
      <c r="AG89" s="360">
        <f t="shared" si="95"/>
        <v>279.74025974025983</v>
      </c>
      <c r="AH89" s="359">
        <f t="shared" si="96"/>
        <v>8</v>
      </c>
      <c r="AI89" s="500"/>
      <c r="AJ89" s="359">
        <v>10</v>
      </c>
      <c r="AK89" s="170">
        <v>2808.6075949367105</v>
      </c>
      <c r="AL89" s="360">
        <f t="shared" si="97"/>
        <v>280.86075949367103</v>
      </c>
      <c r="AM89" s="359">
        <f t="shared" si="98"/>
        <v>6</v>
      </c>
      <c r="AN89" s="500"/>
      <c r="AO89" s="359">
        <v>10</v>
      </c>
      <c r="AP89" s="170">
        <v>2793.4615384615377</v>
      </c>
      <c r="AQ89" s="360">
        <f t="shared" si="99"/>
        <v>279.34615384615375</v>
      </c>
      <c r="AR89" s="359">
        <f t="shared" si="100"/>
        <v>10</v>
      </c>
      <c r="AS89" s="500"/>
      <c r="AT89" s="359">
        <v>10</v>
      </c>
      <c r="AU89" s="170">
        <v>2818.2352941176482</v>
      </c>
      <c r="AV89" s="360">
        <f t="shared" si="101"/>
        <v>281.82352941176481</v>
      </c>
      <c r="AW89" s="359">
        <f t="shared" si="102"/>
        <v>10</v>
      </c>
      <c r="AX89" s="500"/>
    </row>
    <row r="90" spans="2:50" hidden="1" x14ac:dyDescent="0.2">
      <c r="B90" s="506"/>
      <c r="C90" s="211">
        <v>4</v>
      </c>
      <c r="D90" s="211" t="s">
        <v>449</v>
      </c>
      <c r="E90" s="211">
        <v>10</v>
      </c>
      <c r="F90" s="211">
        <v>3000</v>
      </c>
      <c r="G90" s="360">
        <f t="shared" si="86"/>
        <v>300</v>
      </c>
      <c r="H90" s="527"/>
      <c r="I90" s="172">
        <f>IFERROR(AVERAGE(P90,U90,Z90,AE90,AJ90,AO90,AT90),"")</f>
        <v>10</v>
      </c>
      <c r="J90" s="172">
        <f>IFERROR(AVERAGE(Q90,V90,AA90,AF90,AK90,AP90,AU90),"")</f>
        <v>2828.7875303204132</v>
      </c>
      <c r="K90" s="361">
        <f>IFERROR(AVERAGE(R90,W90,AB90,AG90,AL90,AQ90,AV90),"")</f>
        <v>282.87875303204135</v>
      </c>
      <c r="L90" s="525"/>
      <c r="M90" s="172">
        <f t="shared" si="88"/>
        <v>4</v>
      </c>
      <c r="N90" s="501"/>
      <c r="O90" s="501"/>
      <c r="P90" s="359">
        <v>10</v>
      </c>
      <c r="Q90" s="170">
        <v>2829.473684210524</v>
      </c>
      <c r="R90" s="360">
        <f t="shared" si="89"/>
        <v>282.94736842105237</v>
      </c>
      <c r="S90" s="359">
        <f t="shared" si="90"/>
        <v>2</v>
      </c>
      <c r="T90" s="500"/>
      <c r="U90" s="359">
        <v>10</v>
      </c>
      <c r="V90" s="170">
        <v>2851.578947368419</v>
      </c>
      <c r="W90" s="360">
        <f t="shared" si="91"/>
        <v>285.15789473684191</v>
      </c>
      <c r="X90" s="359">
        <f t="shared" si="92"/>
        <v>2</v>
      </c>
      <c r="Y90" s="500"/>
      <c r="Z90" s="359">
        <v>10</v>
      </c>
      <c r="AA90" s="170">
        <v>2802.6315789473661</v>
      </c>
      <c r="AB90" s="360">
        <f t="shared" si="93"/>
        <v>280.26315789473659</v>
      </c>
      <c r="AC90" s="359">
        <f t="shared" si="94"/>
        <v>8</v>
      </c>
      <c r="AD90" s="500"/>
      <c r="AE90" s="359">
        <v>10</v>
      </c>
      <c r="AF90" s="170">
        <v>2835.8823529411729</v>
      </c>
      <c r="AG90" s="360">
        <f t="shared" si="95"/>
        <v>283.58823529411728</v>
      </c>
      <c r="AH90" s="359">
        <f t="shared" si="96"/>
        <v>3</v>
      </c>
      <c r="AI90" s="500"/>
      <c r="AJ90" s="359">
        <v>10</v>
      </c>
      <c r="AK90" s="170">
        <v>2826.486486486484</v>
      </c>
      <c r="AL90" s="360">
        <f t="shared" si="97"/>
        <v>282.64864864864842</v>
      </c>
      <c r="AM90" s="359">
        <f t="shared" si="98"/>
        <v>3</v>
      </c>
      <c r="AN90" s="500"/>
      <c r="AO90" s="359">
        <v>10</v>
      </c>
      <c r="AP90" s="170">
        <v>2818.5365853658527</v>
      </c>
      <c r="AQ90" s="360">
        <f t="shared" si="99"/>
        <v>281.85365853658527</v>
      </c>
      <c r="AR90" s="359">
        <f t="shared" si="100"/>
        <v>5</v>
      </c>
      <c r="AS90" s="500"/>
      <c r="AT90" s="359">
        <v>10</v>
      </c>
      <c r="AU90" s="170">
        <v>2836.9230769230753</v>
      </c>
      <c r="AV90" s="360">
        <f t="shared" si="101"/>
        <v>283.69230769230751</v>
      </c>
      <c r="AW90" s="359">
        <f t="shared" si="102"/>
        <v>5</v>
      </c>
      <c r="AX90" s="500"/>
    </row>
    <row r="91" spans="2:50" hidden="1" x14ac:dyDescent="0.2">
      <c r="B91" s="506"/>
      <c r="C91" s="211">
        <v>5</v>
      </c>
      <c r="D91" s="211" t="s">
        <v>450</v>
      </c>
      <c r="E91" s="211">
        <v>10</v>
      </c>
      <c r="F91" s="211">
        <v>3000</v>
      </c>
      <c r="G91" s="360">
        <f t="shared" si="86"/>
        <v>300</v>
      </c>
      <c r="H91" s="527"/>
      <c r="I91" s="172">
        <f t="shared" ref="I91:I101" si="103">IFERROR(AVERAGE(P91,U91,Z91,AE91,AJ91,AO91,AT91),"")</f>
        <v>10</v>
      </c>
      <c r="J91" s="172">
        <f t="shared" ref="J91:J101" si="104">IFERROR(AVERAGE(Q91,V91,AA91,AF91,AK91,AP91,AU91),"")</f>
        <v>2872.9171955863685</v>
      </c>
      <c r="K91" s="361">
        <f t="shared" ref="K91:K101" si="105">IFERROR(AVERAGE(R91,W91,AB91,AG91,AL91,AQ91,AV91),"")</f>
        <v>287.29171955863688</v>
      </c>
      <c r="L91" s="525"/>
      <c r="M91" s="172">
        <f t="shared" si="88"/>
        <v>1</v>
      </c>
      <c r="N91" s="501"/>
      <c r="O91" s="501"/>
      <c r="P91" s="359">
        <v>10</v>
      </c>
      <c r="Q91" s="170">
        <v>2820</v>
      </c>
      <c r="R91" s="360">
        <f t="shared" si="89"/>
        <v>282</v>
      </c>
      <c r="S91" s="359">
        <f t="shared" si="90"/>
        <v>5</v>
      </c>
      <c r="T91" s="500"/>
      <c r="U91" s="359">
        <v>10</v>
      </c>
      <c r="V91" s="170">
        <v>2907.272727272727</v>
      </c>
      <c r="W91" s="360">
        <f t="shared" si="91"/>
        <v>290.72727272727269</v>
      </c>
      <c r="X91" s="359">
        <f t="shared" si="92"/>
        <v>1</v>
      </c>
      <c r="Y91" s="500"/>
      <c r="Z91" s="359">
        <v>10</v>
      </c>
      <c r="AA91" s="170">
        <v>2865.0000000000032</v>
      </c>
      <c r="AB91" s="360">
        <f t="shared" si="93"/>
        <v>286.50000000000034</v>
      </c>
      <c r="AC91" s="359">
        <f t="shared" si="94"/>
        <v>1</v>
      </c>
      <c r="AD91" s="500"/>
      <c r="AE91" s="359">
        <v>10</v>
      </c>
      <c r="AF91" s="170">
        <v>2927.3684210526294</v>
      </c>
      <c r="AG91" s="360">
        <f t="shared" si="95"/>
        <v>292.73684210526295</v>
      </c>
      <c r="AH91" s="359">
        <f t="shared" si="96"/>
        <v>1</v>
      </c>
      <c r="AI91" s="500"/>
      <c r="AJ91" s="359">
        <v>10</v>
      </c>
      <c r="AK91" s="170">
        <v>2797.1428571428564</v>
      </c>
      <c r="AL91" s="360">
        <f t="shared" si="97"/>
        <v>279.71428571428567</v>
      </c>
      <c r="AM91" s="359">
        <f t="shared" si="98"/>
        <v>10</v>
      </c>
      <c r="AN91" s="500"/>
      <c r="AO91" s="359">
        <v>10</v>
      </c>
      <c r="AP91" s="170">
        <v>2900.0000000000009</v>
      </c>
      <c r="AQ91" s="360">
        <f t="shared" si="99"/>
        <v>290.00000000000011</v>
      </c>
      <c r="AR91" s="359">
        <f t="shared" si="100"/>
        <v>1</v>
      </c>
      <c r="AS91" s="500"/>
      <c r="AT91" s="359">
        <v>10</v>
      </c>
      <c r="AU91" s="170">
        <v>2893.6363636363635</v>
      </c>
      <c r="AV91" s="360">
        <f t="shared" si="101"/>
        <v>289.36363636363637</v>
      </c>
      <c r="AW91" s="359">
        <f t="shared" si="102"/>
        <v>1</v>
      </c>
      <c r="AX91" s="500"/>
    </row>
    <row r="92" spans="2:50" hidden="1" x14ac:dyDescent="0.2">
      <c r="B92" s="506"/>
      <c r="C92" s="211">
        <v>6</v>
      </c>
      <c r="D92" s="211" t="s">
        <v>451</v>
      </c>
      <c r="E92" s="211">
        <v>10</v>
      </c>
      <c r="F92" s="211">
        <v>3000</v>
      </c>
      <c r="G92" s="360">
        <f t="shared" si="86"/>
        <v>300</v>
      </c>
      <c r="H92" s="527"/>
      <c r="I92" s="172">
        <f t="shared" si="103"/>
        <v>10</v>
      </c>
      <c r="J92" s="172">
        <f t="shared" si="104"/>
        <v>2809.7824063622065</v>
      </c>
      <c r="K92" s="361">
        <f t="shared" si="105"/>
        <v>280.97824063622068</v>
      </c>
      <c r="L92" s="525"/>
      <c r="M92" s="172">
        <f t="shared" si="88"/>
        <v>8</v>
      </c>
      <c r="N92" s="501"/>
      <c r="O92" s="501"/>
      <c r="P92" s="359">
        <v>10</v>
      </c>
      <c r="Q92" s="170">
        <v>2824.4776119402982</v>
      </c>
      <c r="R92" s="360">
        <f t="shared" si="89"/>
        <v>282.44776119402979</v>
      </c>
      <c r="S92" s="359">
        <f t="shared" si="90"/>
        <v>3</v>
      </c>
      <c r="T92" s="500"/>
      <c r="U92" s="359">
        <v>10</v>
      </c>
      <c r="V92" s="170">
        <v>2819.090909090909</v>
      </c>
      <c r="W92" s="360">
        <f t="shared" si="91"/>
        <v>281.90909090909088</v>
      </c>
      <c r="X92" s="359">
        <f t="shared" si="92"/>
        <v>7</v>
      </c>
      <c r="Y92" s="500"/>
      <c r="Z92" s="359">
        <v>10</v>
      </c>
      <c r="AA92" s="170">
        <v>2795.2380952380945</v>
      </c>
      <c r="AB92" s="360">
        <f t="shared" si="93"/>
        <v>279.52380952380946</v>
      </c>
      <c r="AC92" s="359">
        <f t="shared" si="94"/>
        <v>10</v>
      </c>
      <c r="AD92" s="500"/>
      <c r="AE92" s="359">
        <v>10</v>
      </c>
      <c r="AF92" s="170">
        <v>2796.4285714285693</v>
      </c>
      <c r="AG92" s="360">
        <f t="shared" si="95"/>
        <v>279.64285714285694</v>
      </c>
      <c r="AH92" s="359">
        <f t="shared" si="96"/>
        <v>10</v>
      </c>
      <c r="AI92" s="500"/>
      <c r="AJ92" s="359">
        <v>10</v>
      </c>
      <c r="AK92" s="170">
        <v>2798.2758620689638</v>
      </c>
      <c r="AL92" s="360">
        <f t="shared" si="97"/>
        <v>279.8275862068964</v>
      </c>
      <c r="AM92" s="359">
        <f t="shared" si="98"/>
        <v>8</v>
      </c>
      <c r="AN92" s="500"/>
      <c r="AO92" s="359">
        <v>10</v>
      </c>
      <c r="AP92" s="170">
        <v>2812.3943661971834</v>
      </c>
      <c r="AQ92" s="360">
        <f t="shared" si="99"/>
        <v>281.23943661971833</v>
      </c>
      <c r="AR92" s="359">
        <f t="shared" si="100"/>
        <v>6</v>
      </c>
      <c r="AS92" s="500"/>
      <c r="AT92" s="359">
        <v>10</v>
      </c>
      <c r="AU92" s="170">
        <v>2822.5714285714289</v>
      </c>
      <c r="AV92" s="360">
        <f t="shared" si="101"/>
        <v>282.25714285714287</v>
      </c>
      <c r="AW92" s="359">
        <f t="shared" si="102"/>
        <v>9</v>
      </c>
      <c r="AX92" s="500"/>
    </row>
    <row r="93" spans="2:50" hidden="1" x14ac:dyDescent="0.2">
      <c r="B93" s="506"/>
      <c r="C93" s="211">
        <v>7</v>
      </c>
      <c r="D93" s="211" t="s">
        <v>452</v>
      </c>
      <c r="E93" s="211">
        <v>10</v>
      </c>
      <c r="F93" s="211">
        <v>3000</v>
      </c>
      <c r="G93" s="360">
        <f t="shared" si="86"/>
        <v>300</v>
      </c>
      <c r="H93" s="527"/>
      <c r="I93" s="172">
        <f t="shared" si="103"/>
        <v>10</v>
      </c>
      <c r="J93" s="172">
        <f t="shared" si="104"/>
        <v>2825.5549937415117</v>
      </c>
      <c r="K93" s="361">
        <f t="shared" si="105"/>
        <v>282.55549937415111</v>
      </c>
      <c r="L93" s="525"/>
      <c r="M93" s="172">
        <f t="shared" si="88"/>
        <v>5</v>
      </c>
      <c r="N93" s="501"/>
      <c r="O93" s="501"/>
      <c r="P93" s="359">
        <v>10</v>
      </c>
      <c r="Q93" s="170">
        <v>2830.3846153846148</v>
      </c>
      <c r="R93" s="360">
        <f t="shared" si="89"/>
        <v>283.03846153846149</v>
      </c>
      <c r="S93" s="359">
        <f t="shared" si="90"/>
        <v>1</v>
      </c>
      <c r="T93" s="500"/>
      <c r="U93" s="359">
        <v>10</v>
      </c>
      <c r="V93" s="170">
        <v>2819.9999999999995</v>
      </c>
      <c r="W93" s="360">
        <f t="shared" si="91"/>
        <v>281.99999999999994</v>
      </c>
      <c r="X93" s="359">
        <f t="shared" si="92"/>
        <v>6</v>
      </c>
      <c r="Y93" s="500"/>
      <c r="Z93" s="359">
        <v>10</v>
      </c>
      <c r="AA93" s="170">
        <v>2807.3076923076915</v>
      </c>
      <c r="AB93" s="360">
        <f t="shared" si="93"/>
        <v>280.73076923076917</v>
      </c>
      <c r="AC93" s="359">
        <f t="shared" si="94"/>
        <v>6</v>
      </c>
      <c r="AD93" s="500"/>
      <c r="AE93" s="359">
        <v>10</v>
      </c>
      <c r="AF93" s="170">
        <v>2828</v>
      </c>
      <c r="AG93" s="360">
        <f t="shared" si="95"/>
        <v>282.8</v>
      </c>
      <c r="AH93" s="359">
        <f t="shared" si="96"/>
        <v>5</v>
      </c>
      <c r="AI93" s="500"/>
      <c r="AJ93" s="359">
        <v>10</v>
      </c>
      <c r="AK93" s="170">
        <v>2814.8936170212769</v>
      </c>
      <c r="AL93" s="360">
        <f t="shared" si="97"/>
        <v>281.48936170212767</v>
      </c>
      <c r="AM93" s="359">
        <f t="shared" si="98"/>
        <v>5</v>
      </c>
      <c r="AN93" s="500"/>
      <c r="AO93" s="359">
        <v>10</v>
      </c>
      <c r="AP93" s="170">
        <v>2825.0847457627119</v>
      </c>
      <c r="AQ93" s="360">
        <f t="shared" si="99"/>
        <v>282.50847457627117</v>
      </c>
      <c r="AR93" s="359">
        <f t="shared" si="100"/>
        <v>4</v>
      </c>
      <c r="AS93" s="500"/>
      <c r="AT93" s="359">
        <v>10</v>
      </c>
      <c r="AU93" s="170">
        <v>2853.2142857142858</v>
      </c>
      <c r="AV93" s="360">
        <f t="shared" si="101"/>
        <v>285.32142857142856</v>
      </c>
      <c r="AW93" s="359">
        <f t="shared" si="102"/>
        <v>2</v>
      </c>
      <c r="AX93" s="500"/>
    </row>
    <row r="94" spans="2:50" hidden="1" x14ac:dyDescent="0.2">
      <c r="B94" s="506"/>
      <c r="C94" s="211">
        <v>8</v>
      </c>
      <c r="D94" s="211" t="s">
        <v>453</v>
      </c>
      <c r="E94" s="211">
        <v>10</v>
      </c>
      <c r="F94" s="211">
        <v>3000</v>
      </c>
      <c r="G94" s="360">
        <f t="shared" si="86"/>
        <v>300</v>
      </c>
      <c r="H94" s="527"/>
      <c r="I94" s="172">
        <f t="shared" si="103"/>
        <v>10</v>
      </c>
      <c r="J94" s="172">
        <f t="shared" si="104"/>
        <v>2836.5970439006492</v>
      </c>
      <c r="K94" s="361">
        <f t="shared" si="105"/>
        <v>283.65970439006486</v>
      </c>
      <c r="L94" s="525"/>
      <c r="M94" s="172">
        <f t="shared" si="88"/>
        <v>2</v>
      </c>
      <c r="N94" s="501"/>
      <c r="O94" s="501"/>
      <c r="P94" s="359">
        <v>10</v>
      </c>
      <c r="Q94" s="170">
        <v>2809.090909090909</v>
      </c>
      <c r="R94" s="360">
        <f t="shared" si="89"/>
        <v>280.90909090909088</v>
      </c>
      <c r="S94" s="359">
        <f t="shared" si="90"/>
        <v>7</v>
      </c>
      <c r="T94" s="500"/>
      <c r="U94" s="359">
        <v>10</v>
      </c>
      <c r="V94" s="170">
        <v>2843.6363636363635</v>
      </c>
      <c r="W94" s="360">
        <f t="shared" si="91"/>
        <v>284.36363636363637</v>
      </c>
      <c r="X94" s="359">
        <f t="shared" si="92"/>
        <v>3</v>
      </c>
      <c r="Y94" s="500"/>
      <c r="Z94" s="359">
        <v>10</v>
      </c>
      <c r="AA94" s="170">
        <v>2837.4193548387088</v>
      </c>
      <c r="AB94" s="360">
        <f t="shared" si="93"/>
        <v>283.74193548387086</v>
      </c>
      <c r="AC94" s="359">
        <f t="shared" si="94"/>
        <v>2</v>
      </c>
      <c r="AD94" s="500"/>
      <c r="AE94" s="359">
        <v>10</v>
      </c>
      <c r="AF94" s="170">
        <v>2811.1111111111127</v>
      </c>
      <c r="AG94" s="360">
        <f t="shared" si="95"/>
        <v>281.11111111111126</v>
      </c>
      <c r="AH94" s="359">
        <f t="shared" si="96"/>
        <v>7</v>
      </c>
      <c r="AI94" s="500"/>
      <c r="AJ94" s="359">
        <v>10</v>
      </c>
      <c r="AK94" s="170">
        <v>2855.9999999999986</v>
      </c>
      <c r="AL94" s="360">
        <f t="shared" si="97"/>
        <v>285.59999999999985</v>
      </c>
      <c r="AM94" s="359">
        <f t="shared" si="98"/>
        <v>1</v>
      </c>
      <c r="AN94" s="500"/>
      <c r="AO94" s="359">
        <v>10</v>
      </c>
      <c r="AP94" s="170">
        <v>2868.3333333333339</v>
      </c>
      <c r="AQ94" s="360">
        <f t="shared" si="99"/>
        <v>286.83333333333337</v>
      </c>
      <c r="AR94" s="359">
        <f t="shared" si="100"/>
        <v>2</v>
      </c>
      <c r="AS94" s="500"/>
      <c r="AT94" s="359">
        <v>10</v>
      </c>
      <c r="AU94" s="170">
        <v>2830.588235294118</v>
      </c>
      <c r="AV94" s="360">
        <f t="shared" si="101"/>
        <v>283.05882352941182</v>
      </c>
      <c r="AW94" s="359">
        <f t="shared" si="102"/>
        <v>6</v>
      </c>
      <c r="AX94" s="500"/>
    </row>
    <row r="95" spans="2:50" hidden="1" x14ac:dyDescent="0.2">
      <c r="B95" s="506"/>
      <c r="C95" s="211">
        <v>9</v>
      </c>
      <c r="D95" s="211" t="s">
        <v>455</v>
      </c>
      <c r="E95" s="211">
        <v>13</v>
      </c>
      <c r="F95" s="211">
        <v>2000</v>
      </c>
      <c r="G95" s="360">
        <f t="shared" si="86"/>
        <v>153.84615384615384</v>
      </c>
      <c r="H95" s="527"/>
      <c r="I95" s="172">
        <f t="shared" si="103"/>
        <v>13</v>
      </c>
      <c r="J95" s="172">
        <f t="shared" si="104"/>
        <v>1888.5811487822134</v>
      </c>
      <c r="K95" s="361">
        <f t="shared" si="105"/>
        <v>145.27547298324717</v>
      </c>
      <c r="L95" s="525"/>
      <c r="M95" s="172">
        <f t="shared" si="88"/>
        <v>11</v>
      </c>
      <c r="N95" s="501"/>
      <c r="O95" s="501"/>
      <c r="P95" s="359">
        <v>13</v>
      </c>
      <c r="Q95" s="170">
        <v>1889.2307692307684</v>
      </c>
      <c r="R95" s="360">
        <f t="shared" si="89"/>
        <v>145.32544378698219</v>
      </c>
      <c r="S95" s="359">
        <f t="shared" si="90"/>
        <v>11</v>
      </c>
      <c r="T95" s="500"/>
      <c r="U95" s="359">
        <v>13</v>
      </c>
      <c r="V95" s="170">
        <v>1872.3076923076912</v>
      </c>
      <c r="W95" s="360">
        <f t="shared" si="91"/>
        <v>144.02366863905317</v>
      </c>
      <c r="X95" s="359">
        <f t="shared" si="92"/>
        <v>11</v>
      </c>
      <c r="Y95" s="500"/>
      <c r="Z95" s="359">
        <v>13</v>
      </c>
      <c r="AA95" s="170">
        <v>1906.2857142857124</v>
      </c>
      <c r="AB95" s="360">
        <f t="shared" si="93"/>
        <v>146.63736263736249</v>
      </c>
      <c r="AC95" s="359">
        <f t="shared" si="94"/>
        <v>11</v>
      </c>
      <c r="AD95" s="500"/>
      <c r="AE95" s="359">
        <v>13</v>
      </c>
      <c r="AF95" s="170">
        <v>1882.941176470586</v>
      </c>
      <c r="AG95" s="360">
        <f t="shared" si="95"/>
        <v>144.84162895927585</v>
      </c>
      <c r="AH95" s="359">
        <f t="shared" si="96"/>
        <v>11</v>
      </c>
      <c r="AI95" s="500"/>
      <c r="AJ95" s="359">
        <v>13</v>
      </c>
      <c r="AK95" s="170">
        <v>1891.6666666666652</v>
      </c>
      <c r="AL95" s="360">
        <f t="shared" si="97"/>
        <v>145.51282051282038</v>
      </c>
      <c r="AM95" s="359">
        <f t="shared" si="98"/>
        <v>11</v>
      </c>
      <c r="AN95" s="500"/>
      <c r="AO95" s="359">
        <v>13</v>
      </c>
      <c r="AP95" s="170">
        <v>1876.0975609756092</v>
      </c>
      <c r="AQ95" s="360">
        <f t="shared" si="99"/>
        <v>144.31519699812378</v>
      </c>
      <c r="AR95" s="359">
        <f t="shared" si="100"/>
        <v>11</v>
      </c>
      <c r="AS95" s="500"/>
      <c r="AT95" s="359">
        <v>13</v>
      </c>
      <c r="AU95" s="170">
        <v>1901.5384615384605</v>
      </c>
      <c r="AV95" s="360">
        <f t="shared" si="101"/>
        <v>146.27218934911235</v>
      </c>
      <c r="AW95" s="359">
        <f t="shared" si="102"/>
        <v>11</v>
      </c>
      <c r="AX95" s="500"/>
    </row>
    <row r="96" spans="2:50" hidden="1" x14ac:dyDescent="0.2">
      <c r="B96" s="506"/>
      <c r="C96" s="211">
        <v>10</v>
      </c>
      <c r="D96" s="211" t="s">
        <v>456</v>
      </c>
      <c r="E96" s="211">
        <v>10</v>
      </c>
      <c r="F96" s="211">
        <v>3000</v>
      </c>
      <c r="G96" s="360">
        <f t="shared" si="86"/>
        <v>300</v>
      </c>
      <c r="H96" s="527"/>
      <c r="I96" s="172">
        <f t="shared" si="103"/>
        <v>10</v>
      </c>
      <c r="J96" s="172">
        <f t="shared" si="104"/>
        <v>2828.8981891179678</v>
      </c>
      <c r="K96" s="361">
        <f t="shared" si="105"/>
        <v>282.88981891179674</v>
      </c>
      <c r="L96" s="525"/>
      <c r="M96" s="172">
        <f t="shared" si="88"/>
        <v>3</v>
      </c>
      <c r="N96" s="501"/>
      <c r="O96" s="501"/>
      <c r="P96" s="359">
        <v>10</v>
      </c>
      <c r="Q96" s="170">
        <v>2823.10344827586</v>
      </c>
      <c r="R96" s="360">
        <f t="shared" si="89"/>
        <v>282.31034482758599</v>
      </c>
      <c r="S96" s="359">
        <f t="shared" si="90"/>
        <v>4</v>
      </c>
      <c r="T96" s="500"/>
      <c r="U96" s="359">
        <v>10</v>
      </c>
      <c r="V96" s="170">
        <v>2833.6842105263177</v>
      </c>
      <c r="W96" s="360">
        <f t="shared" si="91"/>
        <v>283.36842105263179</v>
      </c>
      <c r="X96" s="359">
        <f t="shared" si="92"/>
        <v>4</v>
      </c>
      <c r="Y96" s="500"/>
      <c r="Z96" s="359">
        <v>10</v>
      </c>
      <c r="AA96" s="170">
        <v>2818.8679245283033</v>
      </c>
      <c r="AB96" s="360">
        <f t="shared" si="93"/>
        <v>281.88679245283032</v>
      </c>
      <c r="AC96" s="359">
        <f t="shared" si="94"/>
        <v>4</v>
      </c>
      <c r="AD96" s="500"/>
      <c r="AE96" s="359">
        <v>10</v>
      </c>
      <c r="AF96" s="170">
        <v>2850.6382978723409</v>
      </c>
      <c r="AG96" s="360">
        <f t="shared" si="95"/>
        <v>285.06382978723411</v>
      </c>
      <c r="AH96" s="359">
        <f t="shared" si="96"/>
        <v>2</v>
      </c>
      <c r="AI96" s="500"/>
      <c r="AJ96" s="359">
        <v>10</v>
      </c>
      <c r="AK96" s="170">
        <v>2841.6000000000008</v>
      </c>
      <c r="AL96" s="360">
        <f t="shared" si="97"/>
        <v>284.16000000000008</v>
      </c>
      <c r="AM96" s="359">
        <f t="shared" si="98"/>
        <v>2</v>
      </c>
      <c r="AN96" s="500"/>
      <c r="AO96" s="359">
        <v>10</v>
      </c>
      <c r="AP96" s="170">
        <v>2796.3934426229498</v>
      </c>
      <c r="AQ96" s="360">
        <f t="shared" si="99"/>
        <v>279.63934426229497</v>
      </c>
      <c r="AR96" s="359">
        <f t="shared" si="100"/>
        <v>9</v>
      </c>
      <c r="AS96" s="500"/>
      <c r="AT96" s="359">
        <v>10</v>
      </c>
      <c r="AU96" s="170">
        <v>2837.9999999999986</v>
      </c>
      <c r="AV96" s="360">
        <f t="shared" si="101"/>
        <v>283.79999999999984</v>
      </c>
      <c r="AW96" s="359">
        <f t="shared" si="102"/>
        <v>4</v>
      </c>
      <c r="AX96" s="500"/>
    </row>
    <row r="97" spans="2:50" hidden="1" x14ac:dyDescent="0.2">
      <c r="B97" s="506"/>
      <c r="C97" s="211">
        <v>11</v>
      </c>
      <c r="D97" s="211" t="s">
        <v>636</v>
      </c>
      <c r="E97" s="211">
        <v>10</v>
      </c>
      <c r="F97" s="211">
        <v>3000</v>
      </c>
      <c r="G97" s="360">
        <f t="shared" si="86"/>
        <v>300</v>
      </c>
      <c r="H97" s="527"/>
      <c r="I97" s="172">
        <f t="shared" si="103"/>
        <v>10</v>
      </c>
      <c r="J97" s="172">
        <f t="shared" si="104"/>
        <v>2825.1484369676646</v>
      </c>
      <c r="K97" s="361">
        <f t="shared" si="105"/>
        <v>282.51484369676643</v>
      </c>
      <c r="L97" s="525"/>
      <c r="M97" s="172">
        <f t="shared" si="88"/>
        <v>6</v>
      </c>
      <c r="N97" s="501"/>
      <c r="O97" s="501"/>
      <c r="P97" s="359">
        <v>10</v>
      </c>
      <c r="Q97" s="170">
        <v>2795.1219512195112</v>
      </c>
      <c r="R97" s="360">
        <f t="shared" si="89"/>
        <v>279.51219512195109</v>
      </c>
      <c r="S97" s="359">
        <f t="shared" si="90"/>
        <v>10</v>
      </c>
      <c r="T97" s="500"/>
      <c r="U97" s="359">
        <v>10</v>
      </c>
      <c r="V97" s="170">
        <v>2813.793103448274</v>
      </c>
      <c r="W97" s="360">
        <f t="shared" si="91"/>
        <v>281.37931034482739</v>
      </c>
      <c r="X97" s="359">
        <f t="shared" si="92"/>
        <v>8</v>
      </c>
      <c r="Y97" s="500"/>
      <c r="Z97" s="359">
        <v>10</v>
      </c>
      <c r="AA97" s="170">
        <v>2831.8032786885237</v>
      </c>
      <c r="AB97" s="360">
        <f t="shared" si="93"/>
        <v>283.18032786885237</v>
      </c>
      <c r="AC97" s="359">
        <f t="shared" si="94"/>
        <v>3</v>
      </c>
      <c r="AD97" s="500"/>
      <c r="AE97" s="359">
        <v>10</v>
      </c>
      <c r="AF97" s="170">
        <v>2832.6315789473706</v>
      </c>
      <c r="AG97" s="360">
        <f t="shared" si="95"/>
        <v>283.26315789473705</v>
      </c>
      <c r="AH97" s="359">
        <f t="shared" si="96"/>
        <v>4</v>
      </c>
      <c r="AI97" s="500"/>
      <c r="AJ97" s="359">
        <v>10</v>
      </c>
      <c r="AK97" s="170">
        <v>2819.9999999999995</v>
      </c>
      <c r="AL97" s="360">
        <f t="shared" si="97"/>
        <v>281.99999999999994</v>
      </c>
      <c r="AM97" s="359">
        <f t="shared" si="98"/>
        <v>4</v>
      </c>
      <c r="AN97" s="500"/>
      <c r="AO97" s="359">
        <v>10</v>
      </c>
      <c r="AP97" s="170">
        <v>2833.1506849315074</v>
      </c>
      <c r="AQ97" s="360">
        <f t="shared" si="99"/>
        <v>283.31506849315076</v>
      </c>
      <c r="AR97" s="359">
        <f t="shared" si="100"/>
        <v>3</v>
      </c>
      <c r="AS97" s="500"/>
      <c r="AT97" s="359">
        <v>10</v>
      </c>
      <c r="AU97" s="170">
        <v>2849.5384615384646</v>
      </c>
      <c r="AV97" s="360">
        <f t="shared" si="101"/>
        <v>284.95384615384648</v>
      </c>
      <c r="AW97" s="359">
        <f t="shared" si="102"/>
        <v>3</v>
      </c>
      <c r="AX97" s="500"/>
    </row>
    <row r="98" spans="2:50" hidden="1" x14ac:dyDescent="0.2">
      <c r="B98" s="506"/>
      <c r="C98" s="211">
        <v>12</v>
      </c>
      <c r="D98" s="211"/>
      <c r="E98" s="211"/>
      <c r="F98" s="211"/>
      <c r="G98" s="360"/>
      <c r="H98" s="527"/>
      <c r="I98" s="172" t="str">
        <f t="shared" si="103"/>
        <v/>
      </c>
      <c r="J98" s="172" t="str">
        <f t="shared" si="104"/>
        <v/>
      </c>
      <c r="K98" s="361" t="str">
        <f t="shared" si="105"/>
        <v/>
      </c>
      <c r="L98" s="525"/>
      <c r="M98" s="172" t="str">
        <f t="shared" si="88"/>
        <v/>
      </c>
      <c r="N98" s="501"/>
      <c r="O98" s="501"/>
      <c r="P98" s="359"/>
      <c r="Q98" s="170"/>
      <c r="R98" s="360" t="str">
        <f t="shared" si="89"/>
        <v/>
      </c>
      <c r="S98" s="359" t="str">
        <f t="shared" si="90"/>
        <v/>
      </c>
      <c r="T98" s="500"/>
      <c r="U98" s="359"/>
      <c r="V98" s="170"/>
      <c r="W98" s="360" t="str">
        <f t="shared" si="91"/>
        <v/>
      </c>
      <c r="X98" s="359" t="str">
        <f t="shared" si="92"/>
        <v/>
      </c>
      <c r="Y98" s="500"/>
      <c r="Z98" s="359"/>
      <c r="AA98" s="170"/>
      <c r="AB98" s="360" t="str">
        <f t="shared" si="93"/>
        <v/>
      </c>
      <c r="AC98" s="359" t="str">
        <f t="shared" si="94"/>
        <v/>
      </c>
      <c r="AD98" s="500"/>
      <c r="AE98" s="359"/>
      <c r="AF98" s="170"/>
      <c r="AG98" s="360" t="str">
        <f t="shared" si="95"/>
        <v/>
      </c>
      <c r="AH98" s="359" t="str">
        <f t="shared" si="96"/>
        <v/>
      </c>
      <c r="AI98" s="500"/>
      <c r="AJ98" s="359"/>
      <c r="AK98" s="170"/>
      <c r="AL98" s="360" t="str">
        <f t="shared" si="97"/>
        <v/>
      </c>
      <c r="AM98" s="359" t="str">
        <f t="shared" si="98"/>
        <v/>
      </c>
      <c r="AN98" s="500"/>
      <c r="AO98" s="359"/>
      <c r="AP98" s="170"/>
      <c r="AQ98" s="360" t="str">
        <f t="shared" si="99"/>
        <v/>
      </c>
      <c r="AR98" s="359" t="str">
        <f t="shared" si="100"/>
        <v/>
      </c>
      <c r="AS98" s="500"/>
      <c r="AT98" s="359"/>
      <c r="AU98" s="170"/>
      <c r="AV98" s="360" t="str">
        <f t="shared" si="101"/>
        <v/>
      </c>
      <c r="AW98" s="359" t="str">
        <f t="shared" si="102"/>
        <v/>
      </c>
      <c r="AX98" s="500"/>
    </row>
    <row r="99" spans="2:50" hidden="1" x14ac:dyDescent="0.2">
      <c r="B99" s="506"/>
      <c r="C99" s="211">
        <v>13</v>
      </c>
      <c r="D99" s="211"/>
      <c r="E99" s="211"/>
      <c r="F99" s="211"/>
      <c r="G99" s="211"/>
      <c r="H99" s="527"/>
      <c r="I99" s="172" t="str">
        <f t="shared" si="103"/>
        <v/>
      </c>
      <c r="J99" s="172" t="str">
        <f t="shared" si="104"/>
        <v/>
      </c>
      <c r="K99" s="361" t="str">
        <f t="shared" si="105"/>
        <v/>
      </c>
      <c r="L99" s="525"/>
      <c r="M99" s="172" t="str">
        <f t="shared" si="88"/>
        <v/>
      </c>
      <c r="N99" s="501"/>
      <c r="O99" s="501"/>
      <c r="P99" s="359"/>
      <c r="Q99" s="170"/>
      <c r="R99" s="360" t="str">
        <f t="shared" si="89"/>
        <v/>
      </c>
      <c r="S99" s="359" t="str">
        <f t="shared" si="90"/>
        <v/>
      </c>
      <c r="T99" s="500"/>
      <c r="U99" s="359"/>
      <c r="V99" s="170"/>
      <c r="W99" s="360" t="str">
        <f t="shared" si="91"/>
        <v/>
      </c>
      <c r="X99" s="359" t="str">
        <f t="shared" si="92"/>
        <v/>
      </c>
      <c r="Y99" s="500"/>
      <c r="Z99" s="359"/>
      <c r="AA99" s="170"/>
      <c r="AB99" s="360" t="str">
        <f t="shared" si="93"/>
        <v/>
      </c>
      <c r="AC99" s="359" t="str">
        <f t="shared" si="94"/>
        <v/>
      </c>
      <c r="AD99" s="500"/>
      <c r="AE99" s="359"/>
      <c r="AF99" s="170"/>
      <c r="AG99" s="360" t="str">
        <f t="shared" si="95"/>
        <v/>
      </c>
      <c r="AH99" s="359" t="str">
        <f t="shared" si="96"/>
        <v/>
      </c>
      <c r="AI99" s="500"/>
      <c r="AJ99" s="359"/>
      <c r="AK99" s="170"/>
      <c r="AL99" s="360" t="str">
        <f t="shared" si="97"/>
        <v/>
      </c>
      <c r="AM99" s="359" t="str">
        <f t="shared" si="98"/>
        <v/>
      </c>
      <c r="AN99" s="500"/>
      <c r="AO99" s="359"/>
      <c r="AP99" s="170"/>
      <c r="AQ99" s="360" t="str">
        <f t="shared" si="99"/>
        <v/>
      </c>
      <c r="AR99" s="359" t="str">
        <f t="shared" si="100"/>
        <v/>
      </c>
      <c r="AS99" s="500"/>
      <c r="AT99" s="359"/>
      <c r="AU99" s="170"/>
      <c r="AV99" s="360" t="str">
        <f t="shared" si="101"/>
        <v/>
      </c>
      <c r="AW99" s="359" t="str">
        <f t="shared" si="102"/>
        <v/>
      </c>
      <c r="AX99" s="500"/>
    </row>
    <row r="100" spans="2:50" hidden="1" x14ac:dyDescent="0.2">
      <c r="B100" s="506"/>
      <c r="C100" s="211">
        <v>14</v>
      </c>
      <c r="D100" s="211"/>
      <c r="E100" s="211"/>
      <c r="F100" s="211"/>
      <c r="G100" s="211"/>
      <c r="H100" s="527"/>
      <c r="I100" s="172" t="str">
        <f t="shared" si="103"/>
        <v/>
      </c>
      <c r="J100" s="172" t="str">
        <f t="shared" si="104"/>
        <v/>
      </c>
      <c r="K100" s="361" t="str">
        <f t="shared" si="105"/>
        <v/>
      </c>
      <c r="L100" s="525"/>
      <c r="M100" s="172" t="str">
        <f t="shared" si="88"/>
        <v/>
      </c>
      <c r="N100" s="501"/>
      <c r="O100" s="501"/>
      <c r="P100" s="359"/>
      <c r="Q100" s="170"/>
      <c r="R100" s="360" t="str">
        <f t="shared" si="89"/>
        <v/>
      </c>
      <c r="S100" s="359" t="str">
        <f t="shared" si="90"/>
        <v/>
      </c>
      <c r="T100" s="500"/>
      <c r="U100" s="359"/>
      <c r="V100" s="170"/>
      <c r="W100" s="360" t="str">
        <f t="shared" si="91"/>
        <v/>
      </c>
      <c r="X100" s="359" t="str">
        <f t="shared" si="92"/>
        <v/>
      </c>
      <c r="Y100" s="500"/>
      <c r="Z100" s="359"/>
      <c r="AA100" s="170"/>
      <c r="AB100" s="360" t="str">
        <f t="shared" si="93"/>
        <v/>
      </c>
      <c r="AC100" s="359" t="str">
        <f t="shared" si="94"/>
        <v/>
      </c>
      <c r="AD100" s="500"/>
      <c r="AE100" s="359"/>
      <c r="AF100" s="170"/>
      <c r="AG100" s="360" t="str">
        <f t="shared" si="95"/>
        <v/>
      </c>
      <c r="AH100" s="359" t="str">
        <f t="shared" si="96"/>
        <v/>
      </c>
      <c r="AI100" s="500"/>
      <c r="AJ100" s="359"/>
      <c r="AK100" s="170"/>
      <c r="AL100" s="360" t="str">
        <f t="shared" si="97"/>
        <v/>
      </c>
      <c r="AM100" s="359" t="str">
        <f t="shared" si="98"/>
        <v/>
      </c>
      <c r="AN100" s="500"/>
      <c r="AO100" s="359"/>
      <c r="AP100" s="170"/>
      <c r="AQ100" s="360" t="str">
        <f t="shared" si="99"/>
        <v/>
      </c>
      <c r="AR100" s="359" t="str">
        <f t="shared" si="100"/>
        <v/>
      </c>
      <c r="AS100" s="500"/>
      <c r="AT100" s="359"/>
      <c r="AU100" s="170"/>
      <c r="AV100" s="360" t="str">
        <f t="shared" si="101"/>
        <v/>
      </c>
      <c r="AW100" s="359" t="str">
        <f t="shared" si="102"/>
        <v/>
      </c>
      <c r="AX100" s="500"/>
    </row>
    <row r="101" spans="2:50" hidden="1" x14ac:dyDescent="0.2">
      <c r="B101" s="506"/>
      <c r="C101" s="211">
        <v>15</v>
      </c>
      <c r="D101" s="211"/>
      <c r="E101" s="211"/>
      <c r="F101" s="211"/>
      <c r="G101" s="211"/>
      <c r="H101" s="528"/>
      <c r="I101" s="172" t="str">
        <f t="shared" si="103"/>
        <v/>
      </c>
      <c r="J101" s="172" t="str">
        <f t="shared" si="104"/>
        <v/>
      </c>
      <c r="K101" s="361" t="str">
        <f t="shared" si="105"/>
        <v/>
      </c>
      <c r="L101" s="525"/>
      <c r="M101" s="172" t="str">
        <f t="shared" si="88"/>
        <v/>
      </c>
      <c r="N101" s="501"/>
      <c r="O101" s="501"/>
      <c r="P101" s="359"/>
      <c r="Q101" s="170"/>
      <c r="R101" s="360" t="str">
        <f t="shared" si="89"/>
        <v/>
      </c>
      <c r="S101" s="359" t="str">
        <f t="shared" si="90"/>
        <v/>
      </c>
      <c r="T101" s="500"/>
      <c r="U101" s="359"/>
      <c r="V101" s="170"/>
      <c r="W101" s="360" t="str">
        <f t="shared" si="91"/>
        <v/>
      </c>
      <c r="X101" s="359" t="str">
        <f t="shared" si="92"/>
        <v/>
      </c>
      <c r="Y101" s="500"/>
      <c r="Z101" s="359"/>
      <c r="AA101" s="170"/>
      <c r="AB101" s="360" t="str">
        <f t="shared" si="93"/>
        <v/>
      </c>
      <c r="AC101" s="359" t="str">
        <f t="shared" si="94"/>
        <v/>
      </c>
      <c r="AD101" s="500"/>
      <c r="AE101" s="359"/>
      <c r="AF101" s="170"/>
      <c r="AG101" s="360" t="str">
        <f t="shared" si="95"/>
        <v/>
      </c>
      <c r="AH101" s="359" t="str">
        <f t="shared" si="96"/>
        <v/>
      </c>
      <c r="AI101" s="500"/>
      <c r="AJ101" s="359"/>
      <c r="AK101" s="170"/>
      <c r="AL101" s="360" t="str">
        <f t="shared" si="97"/>
        <v/>
      </c>
      <c r="AM101" s="359" t="str">
        <f t="shared" si="98"/>
        <v/>
      </c>
      <c r="AN101" s="500"/>
      <c r="AO101" s="359"/>
      <c r="AP101" s="170"/>
      <c r="AQ101" s="360" t="str">
        <f t="shared" si="99"/>
        <v/>
      </c>
      <c r="AR101" s="359" t="str">
        <f t="shared" si="100"/>
        <v/>
      </c>
      <c r="AS101" s="500"/>
      <c r="AT101" s="359"/>
      <c r="AU101" s="170"/>
      <c r="AV101" s="360" t="str">
        <f t="shared" si="101"/>
        <v/>
      </c>
      <c r="AW101" s="359" t="str">
        <f t="shared" si="102"/>
        <v/>
      </c>
      <c r="AX101" s="500"/>
    </row>
    <row r="102" spans="2:50" ht="15.75" hidden="1" x14ac:dyDescent="0.2">
      <c r="B102" s="510" t="s">
        <v>169</v>
      </c>
      <c r="C102" s="511"/>
      <c r="D102" s="511"/>
      <c r="E102" s="511"/>
      <c r="F102" s="511"/>
      <c r="G102" s="511"/>
      <c r="H102" s="512"/>
      <c r="I102" s="207"/>
      <c r="J102" s="207"/>
      <c r="K102" s="207"/>
      <c r="L102" s="207"/>
      <c r="M102" s="207"/>
      <c r="N102" s="501" t="s">
        <v>161</v>
      </c>
      <c r="O102" s="514" t="s">
        <v>106</v>
      </c>
      <c r="P102" s="516">
        <f>AT82+1</f>
        <v>45902</v>
      </c>
      <c r="Q102" s="506"/>
      <c r="R102" s="506"/>
      <c r="S102" s="506"/>
      <c r="T102" s="506"/>
      <c r="U102" s="516">
        <f>P102+1</f>
        <v>45903</v>
      </c>
      <c r="V102" s="506"/>
      <c r="W102" s="506"/>
      <c r="X102" s="506"/>
      <c r="Y102" s="506"/>
      <c r="Z102" s="516">
        <f>U102+1</f>
        <v>45904</v>
      </c>
      <c r="AA102" s="506"/>
      <c r="AB102" s="506"/>
      <c r="AC102" s="506"/>
      <c r="AD102" s="506"/>
      <c r="AE102" s="516">
        <f>Z102+1</f>
        <v>45905</v>
      </c>
      <c r="AF102" s="506"/>
      <c r="AG102" s="506"/>
      <c r="AH102" s="506"/>
      <c r="AI102" s="506"/>
      <c r="AJ102" s="516">
        <f>AE102+1</f>
        <v>45906</v>
      </c>
      <c r="AK102" s="506"/>
      <c r="AL102" s="506"/>
      <c r="AM102" s="506"/>
      <c r="AN102" s="506"/>
      <c r="AO102" s="516">
        <f>AJ102+1</f>
        <v>45907</v>
      </c>
      <c r="AP102" s="506"/>
      <c r="AQ102" s="506"/>
      <c r="AR102" s="506"/>
      <c r="AS102" s="506"/>
      <c r="AT102" s="516">
        <f>AO102+1</f>
        <v>45908</v>
      </c>
      <c r="AU102" s="506"/>
      <c r="AV102" s="506"/>
      <c r="AW102" s="506"/>
      <c r="AX102" s="506"/>
    </row>
    <row r="103" spans="2:50" ht="15.75" hidden="1" x14ac:dyDescent="0.2">
      <c r="B103" s="513"/>
      <c r="C103" s="513"/>
      <c r="D103" s="513"/>
      <c r="E103" s="513"/>
      <c r="F103" s="513"/>
      <c r="G103" s="513"/>
      <c r="H103" s="513"/>
      <c r="I103" s="207"/>
      <c r="J103" s="207"/>
      <c r="K103" s="207"/>
      <c r="L103" s="207"/>
      <c r="M103" s="207"/>
      <c r="N103" s="501"/>
      <c r="O103" s="515"/>
      <c r="P103" s="516" t="s">
        <v>120</v>
      </c>
      <c r="Q103" s="506"/>
      <c r="R103" s="506"/>
      <c r="S103" s="506"/>
      <c r="T103" s="506"/>
      <c r="U103" s="516" t="s">
        <v>114</v>
      </c>
      <c r="V103" s="506"/>
      <c r="W103" s="506"/>
      <c r="X103" s="506"/>
      <c r="Y103" s="506"/>
      <c r="Z103" s="516" t="s">
        <v>115</v>
      </c>
      <c r="AA103" s="506"/>
      <c r="AB103" s="506"/>
      <c r="AC103" s="506"/>
      <c r="AD103" s="506"/>
      <c r="AE103" s="516" t="s">
        <v>116</v>
      </c>
      <c r="AF103" s="506"/>
      <c r="AG103" s="506"/>
      <c r="AH103" s="506"/>
      <c r="AI103" s="506"/>
      <c r="AJ103" s="516" t="s">
        <v>117</v>
      </c>
      <c r="AK103" s="506"/>
      <c r="AL103" s="506"/>
      <c r="AM103" s="506"/>
      <c r="AN103" s="506"/>
      <c r="AO103" s="516" t="s">
        <v>118</v>
      </c>
      <c r="AP103" s="506"/>
      <c r="AQ103" s="506"/>
      <c r="AR103" s="506"/>
      <c r="AS103" s="506"/>
      <c r="AT103" s="516" t="s">
        <v>119</v>
      </c>
      <c r="AU103" s="506"/>
      <c r="AV103" s="506"/>
      <c r="AW103" s="506"/>
      <c r="AX103" s="506"/>
    </row>
    <row r="104" spans="2:50" hidden="1" x14ac:dyDescent="0.2">
      <c r="B104" s="501" t="s">
        <v>157</v>
      </c>
      <c r="C104" s="501" t="s">
        <v>149</v>
      </c>
      <c r="D104" s="501"/>
      <c r="E104" s="501" t="s">
        <v>151</v>
      </c>
      <c r="F104" s="501"/>
      <c r="G104" s="501"/>
      <c r="H104" s="502" t="s">
        <v>158</v>
      </c>
      <c r="I104" s="505" t="s">
        <v>227</v>
      </c>
      <c r="J104" s="505"/>
      <c r="K104" s="505"/>
      <c r="L104" s="505" t="s">
        <v>158</v>
      </c>
      <c r="M104" s="505" t="s">
        <v>170</v>
      </c>
      <c r="N104" s="501"/>
      <c r="O104" s="501" t="s">
        <v>160</v>
      </c>
      <c r="P104" s="497" t="s">
        <v>154</v>
      </c>
      <c r="Q104" s="498"/>
      <c r="R104" s="498"/>
      <c r="S104" s="499"/>
      <c r="T104" s="501" t="s">
        <v>158</v>
      </c>
      <c r="U104" s="497" t="s">
        <v>154</v>
      </c>
      <c r="V104" s="498"/>
      <c r="W104" s="498"/>
      <c r="X104" s="499"/>
      <c r="Y104" s="501" t="s">
        <v>158</v>
      </c>
      <c r="Z104" s="497" t="s">
        <v>154</v>
      </c>
      <c r="AA104" s="498"/>
      <c r="AB104" s="498"/>
      <c r="AC104" s="499"/>
      <c r="AD104" s="501" t="s">
        <v>158</v>
      </c>
      <c r="AE104" s="497" t="s">
        <v>154</v>
      </c>
      <c r="AF104" s="498"/>
      <c r="AG104" s="498"/>
      <c r="AH104" s="499"/>
      <c r="AI104" s="501" t="s">
        <v>158</v>
      </c>
      <c r="AJ104" s="497" t="s">
        <v>154</v>
      </c>
      <c r="AK104" s="498"/>
      <c r="AL104" s="498"/>
      <c r="AM104" s="499"/>
      <c r="AN104" s="501" t="s">
        <v>158</v>
      </c>
      <c r="AO104" s="497" t="s">
        <v>154</v>
      </c>
      <c r="AP104" s="498"/>
      <c r="AQ104" s="498"/>
      <c r="AR104" s="499"/>
      <c r="AS104" s="501" t="s">
        <v>158</v>
      </c>
      <c r="AT104" s="497" t="s">
        <v>154</v>
      </c>
      <c r="AU104" s="498"/>
      <c r="AV104" s="498"/>
      <c r="AW104" s="499"/>
      <c r="AX104" s="501" t="s">
        <v>158</v>
      </c>
    </row>
    <row r="105" spans="2:50" hidden="1" x14ac:dyDescent="0.2">
      <c r="B105" s="501"/>
      <c r="C105" s="501"/>
      <c r="D105" s="501"/>
      <c r="E105" s="501" t="s">
        <v>150</v>
      </c>
      <c r="F105" s="501"/>
      <c r="G105" s="501"/>
      <c r="H105" s="503"/>
      <c r="I105" s="505" t="s">
        <v>150</v>
      </c>
      <c r="J105" s="505"/>
      <c r="K105" s="505"/>
      <c r="L105" s="505"/>
      <c r="M105" s="505"/>
      <c r="N105" s="501"/>
      <c r="O105" s="501"/>
      <c r="P105" s="497" t="s">
        <v>155</v>
      </c>
      <c r="Q105" s="498"/>
      <c r="R105" s="498"/>
      <c r="S105" s="499"/>
      <c r="T105" s="501"/>
      <c r="U105" s="497" t="s">
        <v>155</v>
      </c>
      <c r="V105" s="498"/>
      <c r="W105" s="498"/>
      <c r="X105" s="499"/>
      <c r="Y105" s="501"/>
      <c r="Z105" s="497" t="s">
        <v>155</v>
      </c>
      <c r="AA105" s="498"/>
      <c r="AB105" s="498"/>
      <c r="AC105" s="499"/>
      <c r="AD105" s="501"/>
      <c r="AE105" s="497" t="s">
        <v>155</v>
      </c>
      <c r="AF105" s="498"/>
      <c r="AG105" s="498"/>
      <c r="AH105" s="499"/>
      <c r="AI105" s="501"/>
      <c r="AJ105" s="497" t="s">
        <v>155</v>
      </c>
      <c r="AK105" s="498"/>
      <c r="AL105" s="498"/>
      <c r="AM105" s="499"/>
      <c r="AN105" s="501"/>
      <c r="AO105" s="497" t="s">
        <v>155</v>
      </c>
      <c r="AP105" s="498"/>
      <c r="AQ105" s="498"/>
      <c r="AR105" s="499"/>
      <c r="AS105" s="501"/>
      <c r="AT105" s="497" t="s">
        <v>155</v>
      </c>
      <c r="AU105" s="498"/>
      <c r="AV105" s="498"/>
      <c r="AW105" s="499"/>
      <c r="AX105" s="501"/>
    </row>
    <row r="106" spans="2:50" hidden="1" x14ac:dyDescent="0.2">
      <c r="B106" s="501"/>
      <c r="C106" s="501"/>
      <c r="D106" s="501"/>
      <c r="E106" s="367" t="s">
        <v>152</v>
      </c>
      <c r="F106" s="367" t="s">
        <v>153</v>
      </c>
      <c r="G106" s="367" t="s">
        <v>156</v>
      </c>
      <c r="H106" s="504"/>
      <c r="I106" s="368" t="s">
        <v>152</v>
      </c>
      <c r="J106" s="368" t="s">
        <v>153</v>
      </c>
      <c r="K106" s="368" t="s">
        <v>156</v>
      </c>
      <c r="L106" s="505"/>
      <c r="M106" s="505"/>
      <c r="N106" s="501"/>
      <c r="O106" s="501"/>
      <c r="P106" s="367" t="s">
        <v>152</v>
      </c>
      <c r="Q106" s="367" t="s">
        <v>153</v>
      </c>
      <c r="R106" s="367" t="s">
        <v>156</v>
      </c>
      <c r="S106" s="367" t="s">
        <v>170</v>
      </c>
      <c r="T106" s="501"/>
      <c r="U106" s="367" t="s">
        <v>152</v>
      </c>
      <c r="V106" s="367" t="s">
        <v>153</v>
      </c>
      <c r="W106" s="367" t="s">
        <v>156</v>
      </c>
      <c r="X106" s="367" t="s">
        <v>170</v>
      </c>
      <c r="Y106" s="501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01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01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01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01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01"/>
    </row>
    <row r="107" spans="2:50" hidden="1" x14ac:dyDescent="0.2">
      <c r="B107" s="506" t="s">
        <v>237</v>
      </c>
      <c r="C107" s="369">
        <v>1</v>
      </c>
      <c r="D107" s="369" t="s">
        <v>446</v>
      </c>
      <c r="E107" s="369">
        <v>10</v>
      </c>
      <c r="F107" s="369">
        <v>3000</v>
      </c>
      <c r="G107" s="370">
        <f>F107/E107</f>
        <v>300</v>
      </c>
      <c r="H107" s="526">
        <f>AVERAGE(G107:G121)</f>
        <v>286.71328671328672</v>
      </c>
      <c r="I107" s="172">
        <f>IFERROR(AVERAGE(P107,U107,Z107,AE107,AJ107,AO107,AT107),"")</f>
        <v>10</v>
      </c>
      <c r="J107" s="172">
        <f t="shared" ref="J107:J109" si="106">IFERROR(AVERAGE(Q107,V107,AA107,AF107,AK107,AP107,AU107),"")</f>
        <v>2821.784961265731</v>
      </c>
      <c r="K107" s="371">
        <f t="shared" ref="K107:K109" si="107">IFERROR(AVERAGE(R107,W107,AB107,AG107,AL107,AQ107,AV107),"")</f>
        <v>282.17849612657312</v>
      </c>
      <c r="L107" s="525">
        <f>IFERROR(AVERAGE(K107:K121),"-")</f>
        <v>271.39761988023253</v>
      </c>
      <c r="M107" s="172">
        <f>IFERROR(RANK(K107, K$107:K$121),"")</f>
        <v>10</v>
      </c>
      <c r="N107" s="501"/>
      <c r="O107" s="501"/>
      <c r="P107" s="369">
        <v>10</v>
      </c>
      <c r="Q107" s="170">
        <v>2822.6086956521731</v>
      </c>
      <c r="R107" s="370">
        <f>IFERROR(Q107/P107,"")</f>
        <v>282.26086956521732</v>
      </c>
      <c r="S107" s="369">
        <f>IFERROR(RANK(R107, R$107:R$121),"")</f>
        <v>8</v>
      </c>
      <c r="T107" s="500">
        <f>AVERAGE(R107:R121)</f>
        <v>270.87659871633582</v>
      </c>
      <c r="U107" s="369">
        <v>10</v>
      </c>
      <c r="V107" s="170">
        <v>2822.706766917292</v>
      </c>
      <c r="W107" s="370">
        <f>IFERROR(V107/U107,"")</f>
        <v>282.27067669172919</v>
      </c>
      <c r="X107" s="369">
        <f>IFERROR(RANK(W107, W$107:W$121),"")</f>
        <v>5</v>
      </c>
      <c r="Y107" s="500">
        <f>AVERAGE(W107:W121)</f>
        <v>270.69274135848752</v>
      </c>
      <c r="Z107" s="369">
        <v>10</v>
      </c>
      <c r="AA107" s="170">
        <v>2831.4285714285711</v>
      </c>
      <c r="AB107" s="370">
        <f>IFERROR(AA107/Z107,"")</f>
        <v>283.14285714285711</v>
      </c>
      <c r="AC107" s="369">
        <f>IFERROR(RANK(AB107, AB$107:AB$121),"")</f>
        <v>9</v>
      </c>
      <c r="AD107" s="500">
        <f>AVERAGE(AB107:AB121)</f>
        <v>272.21676149562575</v>
      </c>
      <c r="AE107" s="369">
        <v>10</v>
      </c>
      <c r="AF107" s="170">
        <v>2812.7272727272725</v>
      </c>
      <c r="AG107" s="370">
        <f>IFERROR(AF107/AE107,"")</f>
        <v>281.27272727272725</v>
      </c>
      <c r="AH107" s="369">
        <f>IFERROR(RANK(AG107, AG$107:AG$121),"")</f>
        <v>9</v>
      </c>
      <c r="AI107" s="500">
        <f>AVERAGE(AG107:AG121)</f>
        <v>271.21884117094942</v>
      </c>
      <c r="AJ107" s="369">
        <v>10</v>
      </c>
      <c r="AK107" s="170">
        <v>2834.1176470588234</v>
      </c>
      <c r="AL107" s="370">
        <f>IFERROR(AK107/AJ107,"")</f>
        <v>283.41176470588232</v>
      </c>
      <c r="AM107" s="369">
        <f>IFERROR(RANK(AL107, AL$107:AL$121),"")</f>
        <v>6</v>
      </c>
      <c r="AN107" s="500">
        <f>AVERAGE(AL107:AL121)</f>
        <v>272.21821187209292</v>
      </c>
      <c r="AO107" s="369">
        <v>10</v>
      </c>
      <c r="AP107" s="170">
        <v>2815.7142857142862</v>
      </c>
      <c r="AQ107" s="370">
        <f>IFERROR(AP107/AO107,"")</f>
        <v>281.57142857142861</v>
      </c>
      <c r="AR107" s="369">
        <f>IFERROR(RANK(AQ107, AQ$107:AQ$121),"")</f>
        <v>9</v>
      </c>
      <c r="AS107" s="500">
        <f>AVERAGE(AQ107:AQ121)</f>
        <v>271.11967715559661</v>
      </c>
      <c r="AT107" s="369">
        <v>10</v>
      </c>
      <c r="AU107" s="170">
        <v>2813.1914893617013</v>
      </c>
      <c r="AV107" s="370">
        <f>IFERROR(AU107/AT107,"")</f>
        <v>281.31914893617011</v>
      </c>
      <c r="AW107" s="369">
        <f>IFERROR(RANK(AV107, AV$107:AV$121),"")</f>
        <v>8</v>
      </c>
      <c r="AX107" s="500">
        <f>AVERAGE(AV107:AV121)</f>
        <v>271.44050739253976</v>
      </c>
    </row>
    <row r="108" spans="2:50" hidden="1" x14ac:dyDescent="0.2">
      <c r="B108" s="506"/>
      <c r="C108" s="369">
        <v>2</v>
      </c>
      <c r="D108" s="369" t="s">
        <v>447</v>
      </c>
      <c r="E108" s="369">
        <v>10</v>
      </c>
      <c r="F108" s="369">
        <v>3000</v>
      </c>
      <c r="G108" s="370">
        <f t="shared" ref="G108:G117" si="108">F108/E108</f>
        <v>300</v>
      </c>
      <c r="H108" s="527"/>
      <c r="I108" s="172">
        <f t="shared" ref="I108:I109" si="109">IFERROR(AVERAGE(P108,U108,Z108,AE108,AJ108,AO108,AT108),"")</f>
        <v>10</v>
      </c>
      <c r="J108" s="172">
        <f t="shared" si="106"/>
        <v>2822.1642972524533</v>
      </c>
      <c r="K108" s="371">
        <f t="shared" si="107"/>
        <v>282.21642972524535</v>
      </c>
      <c r="L108" s="525"/>
      <c r="M108" s="172">
        <f t="shared" ref="M108:M121" si="110">IFERROR(RANK(K108, K$107:K$121),"")</f>
        <v>9</v>
      </c>
      <c r="N108" s="501"/>
      <c r="O108" s="501"/>
      <c r="P108" s="369">
        <v>10</v>
      </c>
      <c r="Q108" s="170">
        <v>2822.1818181818189</v>
      </c>
      <c r="R108" s="370">
        <f t="shared" ref="R108:R121" si="111">IFERROR(Q108/P108,"")</f>
        <v>282.2181818181819</v>
      </c>
      <c r="S108" s="369">
        <f t="shared" ref="S108:S121" si="112">IFERROR(RANK(R108, R$107:R$121),"")</f>
        <v>9</v>
      </c>
      <c r="T108" s="500"/>
      <c r="U108" s="369">
        <v>10</v>
      </c>
      <c r="V108" s="170">
        <v>2828.727272727273</v>
      </c>
      <c r="W108" s="370">
        <f t="shared" ref="W108:W121" si="113">IFERROR(V108/U108,"")</f>
        <v>282.87272727272727</v>
      </c>
      <c r="X108" s="369">
        <f t="shared" ref="X108:X121" si="114">IFERROR(RANK(W108, W$107:W$121),"")</f>
        <v>3</v>
      </c>
      <c r="Y108" s="500"/>
      <c r="Z108" s="369">
        <v>10</v>
      </c>
      <c r="AA108" s="170">
        <v>2817.6237623762372</v>
      </c>
      <c r="AB108" s="370">
        <f t="shared" ref="AB108:AB121" si="115">IFERROR(AA108/Z108,"")</f>
        <v>281.7623762376237</v>
      </c>
      <c r="AC108" s="369">
        <f t="shared" ref="AC108:AC121" si="116">IFERROR(RANK(AB108, AB$107:AB$121),"")</f>
        <v>10</v>
      </c>
      <c r="AD108" s="500"/>
      <c r="AE108" s="369">
        <v>10</v>
      </c>
      <c r="AF108" s="170">
        <v>2839.7468354430375</v>
      </c>
      <c r="AG108" s="370">
        <f t="shared" ref="AG108:AG121" si="117">IFERROR(AF108/AE108,"")</f>
        <v>283.97468354430373</v>
      </c>
      <c r="AH108" s="369">
        <f t="shared" ref="AH108:AH121" si="118">IFERROR(RANK(AG108, AG$107:AG$121),"")</f>
        <v>5</v>
      </c>
      <c r="AI108" s="500"/>
      <c r="AJ108" s="369">
        <v>10</v>
      </c>
      <c r="AK108" s="170">
        <v>2828.0487804878048</v>
      </c>
      <c r="AL108" s="370">
        <f t="shared" ref="AL108:AL121" si="119">IFERROR(AK108/AJ108,"")</f>
        <v>282.80487804878049</v>
      </c>
      <c r="AM108" s="369">
        <f t="shared" ref="AM108:AM121" si="120">IFERROR(RANK(AL108, AL$107:AL$121),"")</f>
        <v>8</v>
      </c>
      <c r="AN108" s="500"/>
      <c r="AO108" s="369">
        <v>10</v>
      </c>
      <c r="AP108" s="170">
        <v>2813.1578947368425</v>
      </c>
      <c r="AQ108" s="370">
        <f t="shared" ref="AQ108:AQ121" si="121">IFERROR(AP108/AO108,"")</f>
        <v>281.31578947368428</v>
      </c>
      <c r="AR108" s="369">
        <f t="shared" ref="AR108:AR121" si="122">IFERROR(RANK(AQ108, AQ$107:AQ$121),"")</f>
        <v>10</v>
      </c>
      <c r="AS108" s="500"/>
      <c r="AT108" s="369">
        <v>10</v>
      </c>
      <c r="AU108" s="170">
        <v>2805.6637168141597</v>
      </c>
      <c r="AV108" s="370">
        <f t="shared" ref="AV108:AV121" si="123">IFERROR(AU108/AT108,"")</f>
        <v>280.56637168141594</v>
      </c>
      <c r="AW108" s="369">
        <f t="shared" ref="AW108:AW121" si="124">IFERROR(RANK(AV108, AV$107:AV$121),"")</f>
        <v>10</v>
      </c>
      <c r="AX108" s="500"/>
    </row>
    <row r="109" spans="2:50" hidden="1" x14ac:dyDescent="0.2">
      <c r="B109" s="506"/>
      <c r="C109" s="369">
        <v>3</v>
      </c>
      <c r="D109" s="369" t="s">
        <v>448</v>
      </c>
      <c r="E109" s="369">
        <v>10</v>
      </c>
      <c r="F109" s="369">
        <v>3000</v>
      </c>
      <c r="G109" s="370">
        <f t="shared" si="108"/>
        <v>300</v>
      </c>
      <c r="H109" s="527"/>
      <c r="I109" s="172">
        <f t="shared" si="109"/>
        <v>10</v>
      </c>
      <c r="J109" s="172">
        <f t="shared" si="106"/>
        <v>2825.8631188056956</v>
      </c>
      <c r="K109" s="371">
        <f t="shared" si="107"/>
        <v>282.58631188056961</v>
      </c>
      <c r="L109" s="525"/>
      <c r="M109" s="172">
        <f t="shared" si="110"/>
        <v>8</v>
      </c>
      <c r="N109" s="501"/>
      <c r="O109" s="501"/>
      <c r="P109" s="369">
        <v>10</v>
      </c>
      <c r="Q109" s="170">
        <v>2833.0693069306944</v>
      </c>
      <c r="R109" s="370">
        <f t="shared" si="111"/>
        <v>283.30693069306943</v>
      </c>
      <c r="S109" s="369">
        <f t="shared" si="112"/>
        <v>3</v>
      </c>
      <c r="T109" s="500"/>
      <c r="U109" s="369">
        <v>10</v>
      </c>
      <c r="V109" s="170">
        <v>2811.8750000000009</v>
      </c>
      <c r="W109" s="370">
        <f t="shared" si="113"/>
        <v>281.18750000000011</v>
      </c>
      <c r="X109" s="369">
        <f t="shared" si="114"/>
        <v>9</v>
      </c>
      <c r="Y109" s="500"/>
      <c r="Z109" s="369">
        <v>10</v>
      </c>
      <c r="AA109" s="170">
        <v>2832.6666666666665</v>
      </c>
      <c r="AB109" s="370">
        <f t="shared" si="115"/>
        <v>283.26666666666665</v>
      </c>
      <c r="AC109" s="369">
        <f t="shared" si="116"/>
        <v>8</v>
      </c>
      <c r="AD109" s="500"/>
      <c r="AE109" s="369">
        <v>10</v>
      </c>
      <c r="AF109" s="170">
        <v>2804.9999999999986</v>
      </c>
      <c r="AG109" s="370">
        <f t="shared" si="117"/>
        <v>280.49999999999989</v>
      </c>
      <c r="AH109" s="369">
        <f t="shared" si="118"/>
        <v>10</v>
      </c>
      <c r="AI109" s="500"/>
      <c r="AJ109" s="369">
        <v>10</v>
      </c>
      <c r="AK109" s="170">
        <v>2842.7027027027034</v>
      </c>
      <c r="AL109" s="370">
        <f t="shared" si="119"/>
        <v>284.27027027027032</v>
      </c>
      <c r="AM109" s="369">
        <f t="shared" si="120"/>
        <v>4</v>
      </c>
      <c r="AN109" s="500"/>
      <c r="AO109" s="369">
        <v>10</v>
      </c>
      <c r="AP109" s="170">
        <v>2819.9999999999986</v>
      </c>
      <c r="AQ109" s="370">
        <f t="shared" si="121"/>
        <v>281.99999999999989</v>
      </c>
      <c r="AR109" s="369">
        <f t="shared" si="122"/>
        <v>8</v>
      </c>
      <c r="AS109" s="500"/>
      <c r="AT109" s="369">
        <v>10</v>
      </c>
      <c r="AU109" s="170">
        <v>2835.728155339807</v>
      </c>
      <c r="AV109" s="370">
        <f t="shared" si="123"/>
        <v>283.5728155339807</v>
      </c>
      <c r="AW109" s="369">
        <f t="shared" si="124"/>
        <v>6</v>
      </c>
      <c r="AX109" s="500"/>
    </row>
    <row r="110" spans="2:50" hidden="1" x14ac:dyDescent="0.2">
      <c r="B110" s="506"/>
      <c r="C110" s="369">
        <v>4</v>
      </c>
      <c r="D110" s="369" t="s">
        <v>449</v>
      </c>
      <c r="E110" s="369">
        <v>10</v>
      </c>
      <c r="F110" s="369">
        <v>3000</v>
      </c>
      <c r="G110" s="370">
        <f t="shared" si="108"/>
        <v>300</v>
      </c>
      <c r="H110" s="527"/>
      <c r="I110" s="172">
        <f>IFERROR(AVERAGE(P110,U110,Z110,AE110,AJ110,AO110,AT110),"")</f>
        <v>10</v>
      </c>
      <c r="J110" s="172">
        <f>IFERROR(AVERAGE(Q110,V110,AA110,AF110,AK110,AP110,AU110),"")</f>
        <v>2854.7580123860948</v>
      </c>
      <c r="K110" s="371">
        <f>IFERROR(AVERAGE(R110,W110,AB110,AG110,AL110,AQ110,AV110),"")</f>
        <v>285.47580123860951</v>
      </c>
      <c r="L110" s="525"/>
      <c r="M110" s="172">
        <f t="shared" si="110"/>
        <v>3</v>
      </c>
      <c r="N110" s="501"/>
      <c r="O110" s="501"/>
      <c r="P110" s="369">
        <v>10</v>
      </c>
      <c r="Q110" s="170">
        <v>2838.4615384615372</v>
      </c>
      <c r="R110" s="370">
        <f t="shared" si="111"/>
        <v>283.8461538461537</v>
      </c>
      <c r="S110" s="369">
        <f t="shared" si="112"/>
        <v>2</v>
      </c>
      <c r="T110" s="500"/>
      <c r="U110" s="369">
        <v>10</v>
      </c>
      <c r="V110" s="170">
        <v>2879.9999999999977</v>
      </c>
      <c r="W110" s="370">
        <f t="shared" si="113"/>
        <v>287.99999999999977</v>
      </c>
      <c r="X110" s="369">
        <f t="shared" si="114"/>
        <v>2</v>
      </c>
      <c r="Y110" s="500"/>
      <c r="Z110" s="369">
        <v>10</v>
      </c>
      <c r="AA110" s="170">
        <v>2850.0000000000036</v>
      </c>
      <c r="AB110" s="370">
        <f t="shared" si="115"/>
        <v>285.00000000000034</v>
      </c>
      <c r="AC110" s="369">
        <f t="shared" si="116"/>
        <v>5</v>
      </c>
      <c r="AD110" s="500"/>
      <c r="AE110" s="369">
        <v>10</v>
      </c>
      <c r="AF110" s="170">
        <v>2845.1612903225832</v>
      </c>
      <c r="AG110" s="370">
        <f t="shared" si="117"/>
        <v>284.51612903225833</v>
      </c>
      <c r="AH110" s="369">
        <f t="shared" si="118"/>
        <v>3</v>
      </c>
      <c r="AI110" s="500"/>
      <c r="AJ110" s="369">
        <v>10</v>
      </c>
      <c r="AK110" s="170">
        <v>2823.5294117647022</v>
      </c>
      <c r="AL110" s="370">
        <f t="shared" si="119"/>
        <v>282.35294117647021</v>
      </c>
      <c r="AM110" s="369">
        <f t="shared" si="120"/>
        <v>9</v>
      </c>
      <c r="AN110" s="500"/>
      <c r="AO110" s="369">
        <v>10</v>
      </c>
      <c r="AP110" s="170">
        <v>2866.1538461538448</v>
      </c>
      <c r="AQ110" s="370">
        <f t="shared" si="121"/>
        <v>286.61538461538447</v>
      </c>
      <c r="AR110" s="369">
        <f t="shared" si="122"/>
        <v>1</v>
      </c>
      <c r="AS110" s="500"/>
      <c r="AT110" s="369">
        <v>10</v>
      </c>
      <c r="AU110" s="170">
        <v>2879.9999999999982</v>
      </c>
      <c r="AV110" s="370">
        <f t="shared" si="123"/>
        <v>287.99999999999983</v>
      </c>
      <c r="AW110" s="369">
        <f t="shared" si="124"/>
        <v>2</v>
      </c>
      <c r="AX110" s="500"/>
    </row>
    <row r="111" spans="2:50" hidden="1" x14ac:dyDescent="0.2">
      <c r="B111" s="506"/>
      <c r="C111" s="369">
        <v>5</v>
      </c>
      <c r="D111" s="369" t="s">
        <v>450</v>
      </c>
      <c r="E111" s="369">
        <v>10</v>
      </c>
      <c r="F111" s="369">
        <v>3000</v>
      </c>
      <c r="G111" s="370">
        <f t="shared" si="108"/>
        <v>300</v>
      </c>
      <c r="H111" s="527"/>
      <c r="I111" s="172">
        <f t="shared" ref="I111:I121" si="125">IFERROR(AVERAGE(P111,U111,Z111,AE111,AJ111,AO111,AT111),"")</f>
        <v>10</v>
      </c>
      <c r="J111" s="172">
        <f t="shared" ref="J111:J121" si="126">IFERROR(AVERAGE(Q111,V111,AA111,AF111,AK111,AP111,AU111),"")</f>
        <v>2880.6428921683078</v>
      </c>
      <c r="K111" s="371">
        <f t="shared" ref="K111:K121" si="127">IFERROR(AVERAGE(R111,W111,AB111,AG111,AL111,AQ111,AV111),"")</f>
        <v>288.06428921683079</v>
      </c>
      <c r="L111" s="525"/>
      <c r="M111" s="172">
        <f t="shared" si="110"/>
        <v>1</v>
      </c>
      <c r="N111" s="501"/>
      <c r="O111" s="501"/>
      <c r="P111" s="369">
        <v>10</v>
      </c>
      <c r="Q111" s="170">
        <v>2897.1428571428564</v>
      </c>
      <c r="R111" s="370">
        <f t="shared" si="111"/>
        <v>289.71428571428567</v>
      </c>
      <c r="S111" s="369">
        <f t="shared" si="112"/>
        <v>1</v>
      </c>
      <c r="T111" s="500"/>
      <c r="U111" s="369">
        <v>10</v>
      </c>
      <c r="V111" s="170">
        <v>2897.1428571428564</v>
      </c>
      <c r="W111" s="370">
        <f t="shared" si="113"/>
        <v>289.71428571428567</v>
      </c>
      <c r="X111" s="369">
        <f t="shared" si="114"/>
        <v>1</v>
      </c>
      <c r="Y111" s="500"/>
      <c r="Z111" s="369">
        <v>10</v>
      </c>
      <c r="AA111" s="170">
        <v>2879.9999999999991</v>
      </c>
      <c r="AB111" s="370">
        <f t="shared" si="115"/>
        <v>287.99999999999989</v>
      </c>
      <c r="AC111" s="369">
        <f t="shared" si="116"/>
        <v>1</v>
      </c>
      <c r="AD111" s="500"/>
      <c r="AE111" s="369">
        <v>10</v>
      </c>
      <c r="AF111" s="170">
        <v>2868.7499999999964</v>
      </c>
      <c r="AG111" s="370">
        <f t="shared" si="117"/>
        <v>286.87499999999966</v>
      </c>
      <c r="AH111" s="369">
        <f t="shared" si="118"/>
        <v>2</v>
      </c>
      <c r="AI111" s="500"/>
      <c r="AJ111" s="369">
        <v>10</v>
      </c>
      <c r="AK111" s="170">
        <v>2908.4210526315769</v>
      </c>
      <c r="AL111" s="370">
        <f t="shared" si="119"/>
        <v>290.84210526315769</v>
      </c>
      <c r="AM111" s="369">
        <f t="shared" si="120"/>
        <v>1</v>
      </c>
      <c r="AN111" s="500"/>
      <c r="AO111" s="369">
        <v>10</v>
      </c>
      <c r="AP111" s="170">
        <v>2833.0434782608695</v>
      </c>
      <c r="AQ111" s="370">
        <f t="shared" si="121"/>
        <v>283.30434782608694</v>
      </c>
      <c r="AR111" s="369">
        <f t="shared" si="122"/>
        <v>6</v>
      </c>
      <c r="AS111" s="500"/>
      <c r="AT111" s="369">
        <v>10</v>
      </c>
      <c r="AU111" s="170">
        <v>2879.9999999999991</v>
      </c>
      <c r="AV111" s="370">
        <f t="shared" si="123"/>
        <v>287.99999999999989</v>
      </c>
      <c r="AW111" s="369">
        <f t="shared" si="124"/>
        <v>1</v>
      </c>
      <c r="AX111" s="500"/>
    </row>
    <row r="112" spans="2:50" hidden="1" x14ac:dyDescent="0.2">
      <c r="B112" s="506"/>
      <c r="C112" s="369">
        <v>6</v>
      </c>
      <c r="D112" s="369" t="s">
        <v>451</v>
      </c>
      <c r="E112" s="369">
        <v>10</v>
      </c>
      <c r="F112" s="369">
        <v>3000</v>
      </c>
      <c r="G112" s="370">
        <f t="shared" si="108"/>
        <v>300</v>
      </c>
      <c r="H112" s="527"/>
      <c r="I112" s="172">
        <f t="shared" si="125"/>
        <v>10</v>
      </c>
      <c r="J112" s="172">
        <f t="shared" si="126"/>
        <v>2830.7108981016277</v>
      </c>
      <c r="K112" s="371">
        <f t="shared" si="127"/>
        <v>283.07108981016279</v>
      </c>
      <c r="L112" s="525"/>
      <c r="M112" s="172">
        <f t="shared" si="110"/>
        <v>6</v>
      </c>
      <c r="N112" s="501"/>
      <c r="O112" s="501"/>
      <c r="P112" s="369">
        <v>10</v>
      </c>
      <c r="Q112" s="170">
        <v>2828.181818181818</v>
      </c>
      <c r="R112" s="370">
        <f t="shared" si="111"/>
        <v>282.81818181818181</v>
      </c>
      <c r="S112" s="369">
        <f t="shared" si="112"/>
        <v>5</v>
      </c>
      <c r="T112" s="500"/>
      <c r="U112" s="369">
        <v>10</v>
      </c>
      <c r="V112" s="170">
        <v>2820.9230769230762</v>
      </c>
      <c r="W112" s="370">
        <f t="shared" si="113"/>
        <v>282.0923076923076</v>
      </c>
      <c r="X112" s="369">
        <f t="shared" si="114"/>
        <v>7</v>
      </c>
      <c r="Y112" s="500"/>
      <c r="Z112" s="369">
        <v>10</v>
      </c>
      <c r="AA112" s="170">
        <v>2848.0645161290313</v>
      </c>
      <c r="AB112" s="370">
        <f t="shared" si="115"/>
        <v>284.80645161290312</v>
      </c>
      <c r="AC112" s="369">
        <f t="shared" si="116"/>
        <v>6</v>
      </c>
      <c r="AD112" s="500"/>
      <c r="AE112" s="369">
        <v>10</v>
      </c>
      <c r="AF112" s="170">
        <v>2818.8000000000006</v>
      </c>
      <c r="AG112" s="370">
        <f t="shared" si="117"/>
        <v>281.88000000000005</v>
      </c>
      <c r="AH112" s="369">
        <f t="shared" si="118"/>
        <v>7</v>
      </c>
      <c r="AI112" s="500"/>
      <c r="AJ112" s="369">
        <v>10</v>
      </c>
      <c r="AK112" s="170">
        <v>2833.0909090909108</v>
      </c>
      <c r="AL112" s="370">
        <f t="shared" si="119"/>
        <v>283.30909090909108</v>
      </c>
      <c r="AM112" s="369">
        <f t="shared" si="120"/>
        <v>7</v>
      </c>
      <c r="AN112" s="500"/>
      <c r="AO112" s="369">
        <v>10</v>
      </c>
      <c r="AP112" s="170">
        <v>2827.0588235294117</v>
      </c>
      <c r="AQ112" s="370">
        <f t="shared" si="121"/>
        <v>282.70588235294116</v>
      </c>
      <c r="AR112" s="369">
        <f t="shared" si="122"/>
        <v>7</v>
      </c>
      <c r="AS112" s="500"/>
      <c r="AT112" s="369">
        <v>10</v>
      </c>
      <c r="AU112" s="170">
        <v>2838.8571428571436</v>
      </c>
      <c r="AV112" s="370">
        <f t="shared" si="123"/>
        <v>283.88571428571436</v>
      </c>
      <c r="AW112" s="369">
        <f t="shared" si="124"/>
        <v>5</v>
      </c>
      <c r="AX112" s="500"/>
    </row>
    <row r="113" spans="2:50" hidden="1" x14ac:dyDescent="0.2">
      <c r="B113" s="506"/>
      <c r="C113" s="369">
        <v>7</v>
      </c>
      <c r="D113" s="369" t="s">
        <v>452</v>
      </c>
      <c r="E113" s="369">
        <v>10</v>
      </c>
      <c r="F113" s="369">
        <v>3000</v>
      </c>
      <c r="G113" s="370">
        <f t="shared" si="108"/>
        <v>300</v>
      </c>
      <c r="H113" s="527"/>
      <c r="I113" s="172">
        <f t="shared" si="125"/>
        <v>10</v>
      </c>
      <c r="J113" s="172">
        <f t="shared" si="126"/>
        <v>2837.1340365093288</v>
      </c>
      <c r="K113" s="371">
        <f t="shared" si="127"/>
        <v>283.71340365093295</v>
      </c>
      <c r="L113" s="525"/>
      <c r="M113" s="172">
        <f t="shared" si="110"/>
        <v>4</v>
      </c>
      <c r="N113" s="501"/>
      <c r="O113" s="501"/>
      <c r="P113" s="369">
        <v>10</v>
      </c>
      <c r="Q113" s="170">
        <v>2823.1578947368421</v>
      </c>
      <c r="R113" s="370">
        <f t="shared" si="111"/>
        <v>282.31578947368422</v>
      </c>
      <c r="S113" s="369">
        <f t="shared" si="112"/>
        <v>7</v>
      </c>
      <c r="T113" s="500"/>
      <c r="U113" s="369">
        <v>10</v>
      </c>
      <c r="V113" s="170">
        <v>2825.1724137931037</v>
      </c>
      <c r="W113" s="370">
        <f t="shared" si="113"/>
        <v>282.51724137931035</v>
      </c>
      <c r="X113" s="369">
        <f t="shared" si="114"/>
        <v>4</v>
      </c>
      <c r="Y113" s="500"/>
      <c r="Z113" s="369">
        <v>10</v>
      </c>
      <c r="AA113" s="170">
        <v>2842.2222222222222</v>
      </c>
      <c r="AB113" s="370">
        <f t="shared" si="115"/>
        <v>284.22222222222223</v>
      </c>
      <c r="AC113" s="369">
        <f t="shared" si="116"/>
        <v>7</v>
      </c>
      <c r="AD113" s="500"/>
      <c r="AE113" s="369">
        <v>10</v>
      </c>
      <c r="AF113" s="170">
        <v>2838.5714285714275</v>
      </c>
      <c r="AG113" s="370">
        <f t="shared" si="117"/>
        <v>283.85714285714278</v>
      </c>
      <c r="AH113" s="369">
        <f t="shared" si="118"/>
        <v>6</v>
      </c>
      <c r="AI113" s="500"/>
      <c r="AJ113" s="369">
        <v>10</v>
      </c>
      <c r="AK113" s="170">
        <v>2848.695652173913</v>
      </c>
      <c r="AL113" s="370">
        <f t="shared" si="119"/>
        <v>284.86956521739131</v>
      </c>
      <c r="AM113" s="369">
        <f t="shared" si="120"/>
        <v>3</v>
      </c>
      <c r="AN113" s="500"/>
      <c r="AO113" s="369">
        <v>10</v>
      </c>
      <c r="AP113" s="170">
        <v>2855.0000000000005</v>
      </c>
      <c r="AQ113" s="370">
        <f t="shared" si="121"/>
        <v>285.50000000000006</v>
      </c>
      <c r="AR113" s="369">
        <f t="shared" si="122"/>
        <v>2</v>
      </c>
      <c r="AS113" s="500"/>
      <c r="AT113" s="369">
        <v>10</v>
      </c>
      <c r="AU113" s="170">
        <v>2827.118644067797</v>
      </c>
      <c r="AV113" s="370">
        <f t="shared" si="123"/>
        <v>282.71186440677968</v>
      </c>
      <c r="AW113" s="369">
        <f t="shared" si="124"/>
        <v>7</v>
      </c>
      <c r="AX113" s="500"/>
    </row>
    <row r="114" spans="2:50" hidden="1" x14ac:dyDescent="0.2">
      <c r="B114" s="506"/>
      <c r="C114" s="369">
        <v>8</v>
      </c>
      <c r="D114" s="369" t="s">
        <v>453</v>
      </c>
      <c r="E114" s="369">
        <v>10</v>
      </c>
      <c r="F114" s="369">
        <v>3000</v>
      </c>
      <c r="G114" s="370">
        <f t="shared" si="108"/>
        <v>300</v>
      </c>
      <c r="H114" s="527"/>
      <c r="I114" s="172">
        <f t="shared" si="125"/>
        <v>10</v>
      </c>
      <c r="J114" s="172">
        <f t="shared" si="126"/>
        <v>2854.8548994441849</v>
      </c>
      <c r="K114" s="371">
        <f t="shared" si="127"/>
        <v>285.48548994441853</v>
      </c>
      <c r="L114" s="525"/>
      <c r="M114" s="172">
        <f t="shared" si="110"/>
        <v>2</v>
      </c>
      <c r="N114" s="501"/>
      <c r="O114" s="501"/>
      <c r="P114" s="369">
        <v>10</v>
      </c>
      <c r="Q114" s="170">
        <v>2815.0000000000009</v>
      </c>
      <c r="R114" s="370">
        <f t="shared" si="111"/>
        <v>281.50000000000011</v>
      </c>
      <c r="S114" s="369">
        <f t="shared" si="112"/>
        <v>10</v>
      </c>
      <c r="T114" s="500"/>
      <c r="U114" s="369">
        <v>10</v>
      </c>
      <c r="V114" s="170">
        <v>2821.7142857142862</v>
      </c>
      <c r="W114" s="370">
        <f t="shared" si="113"/>
        <v>282.17142857142863</v>
      </c>
      <c r="X114" s="369">
        <f t="shared" si="114"/>
        <v>6</v>
      </c>
      <c r="Y114" s="500"/>
      <c r="Z114" s="369">
        <v>10</v>
      </c>
      <c r="AA114" s="170">
        <v>2851.8749999999995</v>
      </c>
      <c r="AB114" s="370">
        <f t="shared" si="115"/>
        <v>285.18749999999994</v>
      </c>
      <c r="AC114" s="369">
        <f t="shared" si="116"/>
        <v>4</v>
      </c>
      <c r="AD114" s="500"/>
      <c r="AE114" s="369">
        <v>10</v>
      </c>
      <c r="AF114" s="170">
        <v>2907.6923076923094</v>
      </c>
      <c r="AG114" s="370">
        <f t="shared" si="117"/>
        <v>290.76923076923094</v>
      </c>
      <c r="AH114" s="369">
        <f t="shared" si="118"/>
        <v>1</v>
      </c>
      <c r="AI114" s="500"/>
      <c r="AJ114" s="369">
        <v>10</v>
      </c>
      <c r="AK114" s="170">
        <v>2894.9999999999977</v>
      </c>
      <c r="AL114" s="370">
        <f t="shared" si="119"/>
        <v>289.49999999999977</v>
      </c>
      <c r="AM114" s="369">
        <f t="shared" si="120"/>
        <v>2</v>
      </c>
      <c r="AN114" s="500"/>
      <c r="AO114" s="369">
        <v>10</v>
      </c>
      <c r="AP114" s="170">
        <v>2842.7027027027034</v>
      </c>
      <c r="AQ114" s="370">
        <f t="shared" si="121"/>
        <v>284.27027027027032</v>
      </c>
      <c r="AR114" s="369">
        <f t="shared" si="122"/>
        <v>5</v>
      </c>
      <c r="AS114" s="500"/>
      <c r="AT114" s="369">
        <v>10</v>
      </c>
      <c r="AU114" s="170">
        <v>2850.0000000000005</v>
      </c>
      <c r="AV114" s="370">
        <f t="shared" si="123"/>
        <v>285.00000000000006</v>
      </c>
      <c r="AW114" s="369">
        <f t="shared" si="124"/>
        <v>4</v>
      </c>
      <c r="AX114" s="500"/>
    </row>
    <row r="115" spans="2:50" hidden="1" x14ac:dyDescent="0.2">
      <c r="B115" s="506"/>
      <c r="C115" s="369">
        <v>9</v>
      </c>
      <c r="D115" s="369" t="s">
        <v>455</v>
      </c>
      <c r="E115" s="369">
        <v>13</v>
      </c>
      <c r="F115" s="369">
        <v>2000</v>
      </c>
      <c r="G115" s="370">
        <f t="shared" si="108"/>
        <v>153.84615384615384</v>
      </c>
      <c r="H115" s="527"/>
      <c r="I115" s="172">
        <f t="shared" si="125"/>
        <v>13</v>
      </c>
      <c r="J115" s="172">
        <f t="shared" si="126"/>
        <v>1896.9020671582305</v>
      </c>
      <c r="K115" s="371">
        <f t="shared" si="127"/>
        <v>145.91554362755619</v>
      </c>
      <c r="L115" s="525"/>
      <c r="M115" s="172">
        <f t="shared" si="110"/>
        <v>11</v>
      </c>
      <c r="N115" s="501"/>
      <c r="O115" s="501"/>
      <c r="P115" s="369">
        <v>13</v>
      </c>
      <c r="Q115" s="170">
        <v>1899.0697674418602</v>
      </c>
      <c r="R115" s="370">
        <f t="shared" si="111"/>
        <v>146.08228980322002</v>
      </c>
      <c r="S115" s="369">
        <f t="shared" si="112"/>
        <v>11</v>
      </c>
      <c r="T115" s="500"/>
      <c r="U115" s="369">
        <v>13</v>
      </c>
      <c r="V115" s="170">
        <v>1875</v>
      </c>
      <c r="W115" s="370">
        <f t="shared" si="113"/>
        <v>144.23076923076923</v>
      </c>
      <c r="X115" s="369">
        <f t="shared" si="114"/>
        <v>11</v>
      </c>
      <c r="Y115" s="500"/>
      <c r="Z115" s="369">
        <v>13</v>
      </c>
      <c r="AA115" s="170">
        <v>1915.2631578947355</v>
      </c>
      <c r="AB115" s="370">
        <f t="shared" si="115"/>
        <v>147.32793522267195</v>
      </c>
      <c r="AC115" s="369">
        <f t="shared" si="116"/>
        <v>11</v>
      </c>
      <c r="AD115" s="500"/>
      <c r="AE115" s="369">
        <v>13</v>
      </c>
      <c r="AF115" s="170">
        <v>1872.7272727272702</v>
      </c>
      <c r="AG115" s="370">
        <f t="shared" si="117"/>
        <v>144.05594405594385</v>
      </c>
      <c r="AH115" s="369">
        <f t="shared" si="118"/>
        <v>11</v>
      </c>
      <c r="AI115" s="500"/>
      <c r="AJ115" s="369">
        <v>13</v>
      </c>
      <c r="AK115" s="170">
        <v>1921.818181818184</v>
      </c>
      <c r="AL115" s="370">
        <f t="shared" si="119"/>
        <v>147.83216783216801</v>
      </c>
      <c r="AM115" s="369">
        <f t="shared" si="120"/>
        <v>11</v>
      </c>
      <c r="AN115" s="500"/>
      <c r="AO115" s="369">
        <v>13</v>
      </c>
      <c r="AP115" s="170">
        <v>1891.5789473684197</v>
      </c>
      <c r="AQ115" s="370">
        <f t="shared" si="121"/>
        <v>145.50607287449381</v>
      </c>
      <c r="AR115" s="369">
        <f t="shared" si="122"/>
        <v>11</v>
      </c>
      <c r="AS115" s="500"/>
      <c r="AT115" s="369">
        <v>13</v>
      </c>
      <c r="AU115" s="170">
        <v>1902.8571428571422</v>
      </c>
      <c r="AV115" s="370">
        <f t="shared" si="123"/>
        <v>146.37362637362634</v>
      </c>
      <c r="AW115" s="369">
        <f t="shared" si="124"/>
        <v>11</v>
      </c>
      <c r="AX115" s="500"/>
    </row>
    <row r="116" spans="2:50" hidden="1" x14ac:dyDescent="0.2">
      <c r="B116" s="506"/>
      <c r="C116" s="369">
        <v>10</v>
      </c>
      <c r="D116" s="369" t="s">
        <v>456</v>
      </c>
      <c r="E116" s="369">
        <v>10</v>
      </c>
      <c r="F116" s="369">
        <v>3000</v>
      </c>
      <c r="G116" s="370">
        <f t="shared" si="108"/>
        <v>300</v>
      </c>
      <c r="H116" s="527"/>
      <c r="I116" s="172">
        <f t="shared" si="125"/>
        <v>10</v>
      </c>
      <c r="J116" s="172">
        <f t="shared" si="126"/>
        <v>2836.5736400045726</v>
      </c>
      <c r="K116" s="371">
        <f t="shared" si="127"/>
        <v>283.65736400045728</v>
      </c>
      <c r="L116" s="525"/>
      <c r="M116" s="172">
        <f t="shared" si="110"/>
        <v>5</v>
      </c>
      <c r="N116" s="501"/>
      <c r="O116" s="501"/>
      <c r="P116" s="369">
        <v>10</v>
      </c>
      <c r="Q116" s="170">
        <v>2830.7142857142881</v>
      </c>
      <c r="R116" s="370">
        <f t="shared" si="111"/>
        <v>283.07142857142878</v>
      </c>
      <c r="S116" s="369">
        <f t="shared" si="112"/>
        <v>4</v>
      </c>
      <c r="T116" s="500"/>
      <c r="U116" s="369">
        <v>10</v>
      </c>
      <c r="V116" s="170">
        <v>2806.6666666666679</v>
      </c>
      <c r="W116" s="370">
        <f t="shared" si="113"/>
        <v>280.6666666666668</v>
      </c>
      <c r="X116" s="369">
        <f t="shared" si="114"/>
        <v>10</v>
      </c>
      <c r="Y116" s="500"/>
      <c r="Z116" s="369">
        <v>10</v>
      </c>
      <c r="AA116" s="170">
        <v>2857.5000000000009</v>
      </c>
      <c r="AB116" s="370">
        <f t="shared" si="115"/>
        <v>285.75000000000011</v>
      </c>
      <c r="AC116" s="369">
        <f t="shared" si="116"/>
        <v>3</v>
      </c>
      <c r="AD116" s="500"/>
      <c r="AE116" s="369">
        <v>10</v>
      </c>
      <c r="AF116" s="170">
        <v>2815.8139534883717</v>
      </c>
      <c r="AG116" s="370">
        <f t="shared" si="117"/>
        <v>281.58139534883719</v>
      </c>
      <c r="AH116" s="369">
        <f t="shared" si="118"/>
        <v>8</v>
      </c>
      <c r="AI116" s="500"/>
      <c r="AJ116" s="369">
        <v>10</v>
      </c>
      <c r="AK116" s="170">
        <v>2840</v>
      </c>
      <c r="AL116" s="370">
        <f t="shared" si="119"/>
        <v>284</v>
      </c>
      <c r="AM116" s="369">
        <f t="shared" si="120"/>
        <v>5</v>
      </c>
      <c r="AN116" s="500"/>
      <c r="AO116" s="369">
        <v>10</v>
      </c>
      <c r="AP116" s="170">
        <v>2851.6363636363658</v>
      </c>
      <c r="AQ116" s="370">
        <f t="shared" si="121"/>
        <v>285.16363636363656</v>
      </c>
      <c r="AR116" s="369">
        <f t="shared" si="122"/>
        <v>3</v>
      </c>
      <c r="AS116" s="500"/>
      <c r="AT116" s="369">
        <v>10</v>
      </c>
      <c r="AU116" s="170">
        <v>2853.684210526314</v>
      </c>
      <c r="AV116" s="370">
        <f t="shared" si="123"/>
        <v>285.36842105263139</v>
      </c>
      <c r="AW116" s="369">
        <f t="shared" si="124"/>
        <v>3</v>
      </c>
      <c r="AX116" s="500"/>
    </row>
    <row r="117" spans="2:50" hidden="1" x14ac:dyDescent="0.2">
      <c r="B117" s="506"/>
      <c r="C117" s="369">
        <v>11</v>
      </c>
      <c r="D117" s="369" t="s">
        <v>636</v>
      </c>
      <c r="E117" s="369">
        <v>10</v>
      </c>
      <c r="F117" s="369">
        <v>3000</v>
      </c>
      <c r="G117" s="370">
        <f t="shared" si="108"/>
        <v>300</v>
      </c>
      <c r="H117" s="527"/>
      <c r="I117" s="172">
        <f t="shared" si="125"/>
        <v>10</v>
      </c>
      <c r="J117" s="172">
        <f t="shared" si="126"/>
        <v>2830.0959946120215</v>
      </c>
      <c r="K117" s="371">
        <f t="shared" si="127"/>
        <v>283.00959946120219</v>
      </c>
      <c r="L117" s="525"/>
      <c r="M117" s="172">
        <f t="shared" si="110"/>
        <v>7</v>
      </c>
      <c r="N117" s="501"/>
      <c r="O117" s="501"/>
      <c r="P117" s="369">
        <v>10</v>
      </c>
      <c r="Q117" s="170">
        <v>2825.0847457627106</v>
      </c>
      <c r="R117" s="370">
        <f t="shared" si="111"/>
        <v>282.50847457627106</v>
      </c>
      <c r="S117" s="369">
        <f t="shared" si="112"/>
        <v>6</v>
      </c>
      <c r="T117" s="500"/>
      <c r="U117" s="369">
        <v>10</v>
      </c>
      <c r="V117" s="170">
        <v>2818.9655172413777</v>
      </c>
      <c r="W117" s="370">
        <f t="shared" si="113"/>
        <v>281.89655172413779</v>
      </c>
      <c r="X117" s="369">
        <f t="shared" si="114"/>
        <v>8</v>
      </c>
      <c r="Y117" s="500"/>
      <c r="Z117" s="369">
        <v>10</v>
      </c>
      <c r="AA117" s="170">
        <v>2859.1836734693889</v>
      </c>
      <c r="AB117" s="370">
        <f t="shared" si="115"/>
        <v>285.91836734693891</v>
      </c>
      <c r="AC117" s="369">
        <f t="shared" si="116"/>
        <v>2</v>
      </c>
      <c r="AD117" s="500"/>
      <c r="AE117" s="369">
        <v>10</v>
      </c>
      <c r="AF117" s="170">
        <v>2841.2500000000009</v>
      </c>
      <c r="AG117" s="370">
        <f t="shared" si="117"/>
        <v>284.12500000000011</v>
      </c>
      <c r="AH117" s="369">
        <f t="shared" si="118"/>
        <v>4</v>
      </c>
      <c r="AI117" s="500"/>
      <c r="AJ117" s="369">
        <v>10</v>
      </c>
      <c r="AK117" s="170">
        <v>2812.0754716981146</v>
      </c>
      <c r="AL117" s="370">
        <f t="shared" si="119"/>
        <v>281.20754716981145</v>
      </c>
      <c r="AM117" s="369">
        <f t="shared" si="120"/>
        <v>10</v>
      </c>
      <c r="AN117" s="500"/>
      <c r="AO117" s="369">
        <v>10</v>
      </c>
      <c r="AP117" s="170">
        <v>2843.6363636363667</v>
      </c>
      <c r="AQ117" s="370">
        <f t="shared" si="121"/>
        <v>284.36363636363666</v>
      </c>
      <c r="AR117" s="369">
        <f t="shared" si="122"/>
        <v>4</v>
      </c>
      <c r="AS117" s="500"/>
      <c r="AT117" s="369">
        <v>10</v>
      </c>
      <c r="AU117" s="170">
        <v>2810.4761904761936</v>
      </c>
      <c r="AV117" s="370">
        <f t="shared" si="123"/>
        <v>281.04761904761938</v>
      </c>
      <c r="AW117" s="369">
        <f t="shared" si="124"/>
        <v>9</v>
      </c>
      <c r="AX117" s="500"/>
    </row>
    <row r="118" spans="2:50" hidden="1" x14ac:dyDescent="0.2">
      <c r="B118" s="506"/>
      <c r="C118" s="369">
        <v>12</v>
      </c>
      <c r="D118" s="369"/>
      <c r="E118" s="369"/>
      <c r="F118" s="369"/>
      <c r="G118" s="370"/>
      <c r="H118" s="527"/>
      <c r="I118" s="172" t="str">
        <f t="shared" si="125"/>
        <v/>
      </c>
      <c r="J118" s="172" t="str">
        <f t="shared" si="126"/>
        <v/>
      </c>
      <c r="K118" s="371" t="str">
        <f t="shared" si="127"/>
        <v/>
      </c>
      <c r="L118" s="525"/>
      <c r="M118" s="172" t="str">
        <f t="shared" si="110"/>
        <v/>
      </c>
      <c r="N118" s="501"/>
      <c r="O118" s="501"/>
      <c r="P118" s="369"/>
      <c r="Q118" s="170"/>
      <c r="R118" s="370" t="str">
        <f t="shared" si="111"/>
        <v/>
      </c>
      <c r="S118" s="369" t="str">
        <f t="shared" si="112"/>
        <v/>
      </c>
      <c r="T118" s="500"/>
      <c r="U118" s="369"/>
      <c r="V118" s="170"/>
      <c r="W118" s="370" t="str">
        <f t="shared" si="113"/>
        <v/>
      </c>
      <c r="X118" s="369" t="str">
        <f t="shared" si="114"/>
        <v/>
      </c>
      <c r="Y118" s="500"/>
      <c r="Z118" s="369"/>
      <c r="AA118" s="170"/>
      <c r="AB118" s="370" t="str">
        <f t="shared" si="115"/>
        <v/>
      </c>
      <c r="AC118" s="369" t="str">
        <f t="shared" si="116"/>
        <v/>
      </c>
      <c r="AD118" s="500"/>
      <c r="AE118" s="369"/>
      <c r="AF118" s="170"/>
      <c r="AG118" s="370" t="str">
        <f t="shared" si="117"/>
        <v/>
      </c>
      <c r="AH118" s="369" t="str">
        <f t="shared" si="118"/>
        <v/>
      </c>
      <c r="AI118" s="500"/>
      <c r="AJ118" s="369"/>
      <c r="AK118" s="170"/>
      <c r="AL118" s="370" t="str">
        <f t="shared" si="119"/>
        <v/>
      </c>
      <c r="AM118" s="369" t="str">
        <f t="shared" si="120"/>
        <v/>
      </c>
      <c r="AN118" s="500"/>
      <c r="AO118" s="369"/>
      <c r="AP118" s="170"/>
      <c r="AQ118" s="370" t="str">
        <f t="shared" si="121"/>
        <v/>
      </c>
      <c r="AR118" s="369" t="str">
        <f t="shared" si="122"/>
        <v/>
      </c>
      <c r="AS118" s="500"/>
      <c r="AT118" s="369"/>
      <c r="AU118" s="170"/>
      <c r="AV118" s="370" t="str">
        <f t="shared" si="123"/>
        <v/>
      </c>
      <c r="AW118" s="369" t="str">
        <f t="shared" si="124"/>
        <v/>
      </c>
      <c r="AX118" s="500"/>
    </row>
    <row r="119" spans="2:50" hidden="1" x14ac:dyDescent="0.2">
      <c r="B119" s="506"/>
      <c r="C119" s="369">
        <v>13</v>
      </c>
      <c r="D119" s="369"/>
      <c r="E119" s="369"/>
      <c r="F119" s="369"/>
      <c r="G119" s="369"/>
      <c r="H119" s="527"/>
      <c r="I119" s="172" t="str">
        <f t="shared" si="125"/>
        <v/>
      </c>
      <c r="J119" s="172" t="str">
        <f t="shared" si="126"/>
        <v/>
      </c>
      <c r="K119" s="371" t="str">
        <f t="shared" si="127"/>
        <v/>
      </c>
      <c r="L119" s="525"/>
      <c r="M119" s="172" t="str">
        <f t="shared" si="110"/>
        <v/>
      </c>
      <c r="N119" s="501"/>
      <c r="O119" s="501"/>
      <c r="P119" s="369"/>
      <c r="Q119" s="170"/>
      <c r="R119" s="370" t="str">
        <f t="shared" si="111"/>
        <v/>
      </c>
      <c r="S119" s="369" t="str">
        <f t="shared" si="112"/>
        <v/>
      </c>
      <c r="T119" s="500"/>
      <c r="U119" s="369"/>
      <c r="V119" s="170"/>
      <c r="W119" s="370" t="str">
        <f t="shared" si="113"/>
        <v/>
      </c>
      <c r="X119" s="369" t="str">
        <f t="shared" si="114"/>
        <v/>
      </c>
      <c r="Y119" s="500"/>
      <c r="Z119" s="369"/>
      <c r="AA119" s="170"/>
      <c r="AB119" s="370" t="str">
        <f t="shared" si="115"/>
        <v/>
      </c>
      <c r="AC119" s="369" t="str">
        <f t="shared" si="116"/>
        <v/>
      </c>
      <c r="AD119" s="500"/>
      <c r="AE119" s="369"/>
      <c r="AF119" s="170"/>
      <c r="AG119" s="370" t="str">
        <f t="shared" si="117"/>
        <v/>
      </c>
      <c r="AH119" s="369" t="str">
        <f t="shared" si="118"/>
        <v/>
      </c>
      <c r="AI119" s="500"/>
      <c r="AJ119" s="369"/>
      <c r="AK119" s="170"/>
      <c r="AL119" s="370" t="str">
        <f t="shared" si="119"/>
        <v/>
      </c>
      <c r="AM119" s="369" t="str">
        <f t="shared" si="120"/>
        <v/>
      </c>
      <c r="AN119" s="500"/>
      <c r="AO119" s="369"/>
      <c r="AP119" s="170"/>
      <c r="AQ119" s="370" t="str">
        <f t="shared" si="121"/>
        <v/>
      </c>
      <c r="AR119" s="369" t="str">
        <f t="shared" si="122"/>
        <v/>
      </c>
      <c r="AS119" s="500"/>
      <c r="AT119" s="369"/>
      <c r="AU119" s="170"/>
      <c r="AV119" s="370" t="str">
        <f t="shared" si="123"/>
        <v/>
      </c>
      <c r="AW119" s="369" t="str">
        <f t="shared" si="124"/>
        <v/>
      </c>
      <c r="AX119" s="500"/>
    </row>
    <row r="120" spans="2:50" hidden="1" x14ac:dyDescent="0.2">
      <c r="B120" s="506"/>
      <c r="C120" s="369">
        <v>14</v>
      </c>
      <c r="D120" s="369"/>
      <c r="E120" s="369"/>
      <c r="F120" s="369"/>
      <c r="G120" s="369"/>
      <c r="H120" s="527"/>
      <c r="I120" s="172" t="str">
        <f t="shared" si="125"/>
        <v/>
      </c>
      <c r="J120" s="172" t="str">
        <f t="shared" si="126"/>
        <v/>
      </c>
      <c r="K120" s="371" t="str">
        <f t="shared" si="127"/>
        <v/>
      </c>
      <c r="L120" s="525"/>
      <c r="M120" s="172" t="str">
        <f t="shared" si="110"/>
        <v/>
      </c>
      <c r="N120" s="501"/>
      <c r="O120" s="501"/>
      <c r="P120" s="369"/>
      <c r="Q120" s="170"/>
      <c r="R120" s="370" t="str">
        <f t="shared" si="111"/>
        <v/>
      </c>
      <c r="S120" s="369" t="str">
        <f t="shared" si="112"/>
        <v/>
      </c>
      <c r="T120" s="500"/>
      <c r="U120" s="369"/>
      <c r="V120" s="170"/>
      <c r="W120" s="370" t="str">
        <f t="shared" si="113"/>
        <v/>
      </c>
      <c r="X120" s="369" t="str">
        <f t="shared" si="114"/>
        <v/>
      </c>
      <c r="Y120" s="500"/>
      <c r="Z120" s="369"/>
      <c r="AA120" s="170"/>
      <c r="AB120" s="370" t="str">
        <f t="shared" si="115"/>
        <v/>
      </c>
      <c r="AC120" s="369" t="str">
        <f t="shared" si="116"/>
        <v/>
      </c>
      <c r="AD120" s="500"/>
      <c r="AE120" s="369"/>
      <c r="AF120" s="170"/>
      <c r="AG120" s="370" t="str">
        <f t="shared" si="117"/>
        <v/>
      </c>
      <c r="AH120" s="369" t="str">
        <f t="shared" si="118"/>
        <v/>
      </c>
      <c r="AI120" s="500"/>
      <c r="AJ120" s="369"/>
      <c r="AK120" s="170"/>
      <c r="AL120" s="370" t="str">
        <f t="shared" si="119"/>
        <v/>
      </c>
      <c r="AM120" s="369" t="str">
        <f t="shared" si="120"/>
        <v/>
      </c>
      <c r="AN120" s="500"/>
      <c r="AO120" s="369"/>
      <c r="AP120" s="170"/>
      <c r="AQ120" s="370" t="str">
        <f t="shared" si="121"/>
        <v/>
      </c>
      <c r="AR120" s="369" t="str">
        <f t="shared" si="122"/>
        <v/>
      </c>
      <c r="AS120" s="500"/>
      <c r="AT120" s="369"/>
      <c r="AU120" s="170"/>
      <c r="AV120" s="370" t="str">
        <f t="shared" si="123"/>
        <v/>
      </c>
      <c r="AW120" s="369" t="str">
        <f t="shared" si="124"/>
        <v/>
      </c>
      <c r="AX120" s="500"/>
    </row>
    <row r="121" spans="2:50" hidden="1" x14ac:dyDescent="0.2">
      <c r="B121" s="506"/>
      <c r="C121" s="369">
        <v>15</v>
      </c>
      <c r="D121" s="369"/>
      <c r="E121" s="369"/>
      <c r="F121" s="369"/>
      <c r="G121" s="369"/>
      <c r="H121" s="528"/>
      <c r="I121" s="172" t="str">
        <f t="shared" si="125"/>
        <v/>
      </c>
      <c r="J121" s="172" t="str">
        <f t="shared" si="126"/>
        <v/>
      </c>
      <c r="K121" s="371" t="str">
        <f t="shared" si="127"/>
        <v/>
      </c>
      <c r="L121" s="525"/>
      <c r="M121" s="172" t="str">
        <f t="shared" si="110"/>
        <v/>
      </c>
      <c r="N121" s="501"/>
      <c r="O121" s="501"/>
      <c r="P121" s="369"/>
      <c r="Q121" s="170"/>
      <c r="R121" s="370" t="str">
        <f t="shared" si="111"/>
        <v/>
      </c>
      <c r="S121" s="369" t="str">
        <f t="shared" si="112"/>
        <v/>
      </c>
      <c r="T121" s="500"/>
      <c r="U121" s="369"/>
      <c r="V121" s="170"/>
      <c r="W121" s="370" t="str">
        <f t="shared" si="113"/>
        <v/>
      </c>
      <c r="X121" s="369" t="str">
        <f t="shared" si="114"/>
        <v/>
      </c>
      <c r="Y121" s="500"/>
      <c r="Z121" s="369"/>
      <c r="AA121" s="170"/>
      <c r="AB121" s="370" t="str">
        <f t="shared" si="115"/>
        <v/>
      </c>
      <c r="AC121" s="369" t="str">
        <f t="shared" si="116"/>
        <v/>
      </c>
      <c r="AD121" s="500"/>
      <c r="AE121" s="369"/>
      <c r="AF121" s="170"/>
      <c r="AG121" s="370" t="str">
        <f t="shared" si="117"/>
        <v/>
      </c>
      <c r="AH121" s="369" t="str">
        <f t="shared" si="118"/>
        <v/>
      </c>
      <c r="AI121" s="500"/>
      <c r="AJ121" s="369"/>
      <c r="AK121" s="170"/>
      <c r="AL121" s="370" t="str">
        <f t="shared" si="119"/>
        <v/>
      </c>
      <c r="AM121" s="369" t="str">
        <f t="shared" si="120"/>
        <v/>
      </c>
      <c r="AN121" s="500"/>
      <c r="AO121" s="369"/>
      <c r="AP121" s="170"/>
      <c r="AQ121" s="370" t="str">
        <f t="shared" si="121"/>
        <v/>
      </c>
      <c r="AR121" s="369" t="str">
        <f t="shared" si="122"/>
        <v/>
      </c>
      <c r="AS121" s="500"/>
      <c r="AT121" s="369"/>
      <c r="AU121" s="170"/>
      <c r="AV121" s="370" t="str">
        <f t="shared" si="123"/>
        <v/>
      </c>
      <c r="AW121" s="369" t="str">
        <f t="shared" si="124"/>
        <v/>
      </c>
      <c r="AX121" s="500"/>
    </row>
    <row r="122" spans="2:50" ht="15.75" hidden="1" x14ac:dyDescent="0.2">
      <c r="B122" s="510" t="s">
        <v>169</v>
      </c>
      <c r="C122" s="511"/>
      <c r="D122" s="511"/>
      <c r="E122" s="511"/>
      <c r="F122" s="511"/>
      <c r="G122" s="511"/>
      <c r="H122" s="512"/>
      <c r="I122" s="207"/>
      <c r="J122" s="207"/>
      <c r="K122" s="207"/>
      <c r="L122" s="207"/>
      <c r="M122" s="207"/>
      <c r="N122" s="501" t="s">
        <v>161</v>
      </c>
      <c r="O122" s="514" t="s">
        <v>106</v>
      </c>
      <c r="P122" s="516">
        <f>AT102+1</f>
        <v>45909</v>
      </c>
      <c r="Q122" s="506"/>
      <c r="R122" s="506"/>
      <c r="S122" s="506"/>
      <c r="T122" s="506"/>
      <c r="U122" s="516">
        <f>P122+1</f>
        <v>45910</v>
      </c>
      <c r="V122" s="506"/>
      <c r="W122" s="506"/>
      <c r="X122" s="506"/>
      <c r="Y122" s="506"/>
      <c r="Z122" s="516">
        <f>U122+1</f>
        <v>45911</v>
      </c>
      <c r="AA122" s="506"/>
      <c r="AB122" s="506"/>
      <c r="AC122" s="506"/>
      <c r="AD122" s="506"/>
      <c r="AE122" s="516">
        <f>Z122+1</f>
        <v>45912</v>
      </c>
      <c r="AF122" s="506"/>
      <c r="AG122" s="506"/>
      <c r="AH122" s="506"/>
      <c r="AI122" s="506"/>
      <c r="AJ122" s="516">
        <f>AE122+1</f>
        <v>45913</v>
      </c>
      <c r="AK122" s="506"/>
      <c r="AL122" s="506"/>
      <c r="AM122" s="506"/>
      <c r="AN122" s="506"/>
      <c r="AO122" s="516">
        <f>AJ122+1</f>
        <v>45914</v>
      </c>
      <c r="AP122" s="506"/>
      <c r="AQ122" s="506"/>
      <c r="AR122" s="506"/>
      <c r="AS122" s="506"/>
      <c r="AT122" s="516">
        <f>AO122+1</f>
        <v>45915</v>
      </c>
      <c r="AU122" s="506"/>
      <c r="AV122" s="506"/>
      <c r="AW122" s="506"/>
      <c r="AX122" s="506"/>
    </row>
    <row r="123" spans="2:50" ht="15.75" hidden="1" x14ac:dyDescent="0.2">
      <c r="B123" s="513"/>
      <c r="C123" s="513"/>
      <c r="D123" s="513"/>
      <c r="E123" s="513"/>
      <c r="F123" s="513"/>
      <c r="G123" s="513"/>
      <c r="H123" s="513"/>
      <c r="I123" s="207"/>
      <c r="J123" s="207"/>
      <c r="K123" s="207"/>
      <c r="L123" s="207"/>
      <c r="M123" s="207"/>
      <c r="N123" s="501"/>
      <c r="O123" s="515"/>
      <c r="P123" s="516" t="s">
        <v>120</v>
      </c>
      <c r="Q123" s="506"/>
      <c r="R123" s="506"/>
      <c r="S123" s="506"/>
      <c r="T123" s="506"/>
      <c r="U123" s="516" t="s">
        <v>114</v>
      </c>
      <c r="V123" s="506"/>
      <c r="W123" s="506"/>
      <c r="X123" s="506"/>
      <c r="Y123" s="506"/>
      <c r="Z123" s="516" t="s">
        <v>115</v>
      </c>
      <c r="AA123" s="506"/>
      <c r="AB123" s="506"/>
      <c r="AC123" s="506"/>
      <c r="AD123" s="506"/>
      <c r="AE123" s="516" t="s">
        <v>116</v>
      </c>
      <c r="AF123" s="506"/>
      <c r="AG123" s="506"/>
      <c r="AH123" s="506"/>
      <c r="AI123" s="506"/>
      <c r="AJ123" s="516" t="s">
        <v>117</v>
      </c>
      <c r="AK123" s="506"/>
      <c r="AL123" s="506"/>
      <c r="AM123" s="506"/>
      <c r="AN123" s="506"/>
      <c r="AO123" s="516" t="s">
        <v>118</v>
      </c>
      <c r="AP123" s="506"/>
      <c r="AQ123" s="506"/>
      <c r="AR123" s="506"/>
      <c r="AS123" s="506"/>
      <c r="AT123" s="516" t="s">
        <v>119</v>
      </c>
      <c r="AU123" s="506"/>
      <c r="AV123" s="506"/>
      <c r="AW123" s="506"/>
      <c r="AX123" s="506"/>
    </row>
    <row r="124" spans="2:50" hidden="1" x14ac:dyDescent="0.2">
      <c r="B124" s="501" t="s">
        <v>157</v>
      </c>
      <c r="C124" s="501" t="s">
        <v>149</v>
      </c>
      <c r="D124" s="501"/>
      <c r="E124" s="501" t="s">
        <v>151</v>
      </c>
      <c r="F124" s="501"/>
      <c r="G124" s="501"/>
      <c r="H124" s="502" t="s">
        <v>158</v>
      </c>
      <c r="I124" s="505" t="s">
        <v>227</v>
      </c>
      <c r="J124" s="505"/>
      <c r="K124" s="505"/>
      <c r="L124" s="505" t="s">
        <v>158</v>
      </c>
      <c r="M124" s="505" t="s">
        <v>170</v>
      </c>
      <c r="N124" s="501"/>
      <c r="O124" s="501" t="s">
        <v>160</v>
      </c>
      <c r="P124" s="497" t="s">
        <v>154</v>
      </c>
      <c r="Q124" s="498"/>
      <c r="R124" s="498"/>
      <c r="S124" s="499"/>
      <c r="T124" s="501" t="s">
        <v>158</v>
      </c>
      <c r="U124" s="497" t="s">
        <v>154</v>
      </c>
      <c r="V124" s="498"/>
      <c r="W124" s="498"/>
      <c r="X124" s="499"/>
      <c r="Y124" s="501" t="s">
        <v>158</v>
      </c>
      <c r="Z124" s="497" t="s">
        <v>154</v>
      </c>
      <c r="AA124" s="498"/>
      <c r="AB124" s="498"/>
      <c r="AC124" s="499"/>
      <c r="AD124" s="501" t="s">
        <v>158</v>
      </c>
      <c r="AE124" s="497" t="s">
        <v>154</v>
      </c>
      <c r="AF124" s="498"/>
      <c r="AG124" s="498"/>
      <c r="AH124" s="499"/>
      <c r="AI124" s="501" t="s">
        <v>158</v>
      </c>
      <c r="AJ124" s="497" t="s">
        <v>154</v>
      </c>
      <c r="AK124" s="498"/>
      <c r="AL124" s="498"/>
      <c r="AM124" s="499"/>
      <c r="AN124" s="501" t="s">
        <v>158</v>
      </c>
      <c r="AO124" s="497" t="s">
        <v>154</v>
      </c>
      <c r="AP124" s="498"/>
      <c r="AQ124" s="498"/>
      <c r="AR124" s="499"/>
      <c r="AS124" s="501" t="s">
        <v>158</v>
      </c>
      <c r="AT124" s="497" t="s">
        <v>154</v>
      </c>
      <c r="AU124" s="498"/>
      <c r="AV124" s="498"/>
      <c r="AW124" s="499"/>
      <c r="AX124" s="501" t="s">
        <v>158</v>
      </c>
    </row>
    <row r="125" spans="2:50" hidden="1" x14ac:dyDescent="0.2">
      <c r="B125" s="501"/>
      <c r="C125" s="501"/>
      <c r="D125" s="501"/>
      <c r="E125" s="501" t="s">
        <v>150</v>
      </c>
      <c r="F125" s="501"/>
      <c r="G125" s="501"/>
      <c r="H125" s="503"/>
      <c r="I125" s="505" t="s">
        <v>150</v>
      </c>
      <c r="J125" s="505"/>
      <c r="K125" s="505"/>
      <c r="L125" s="505"/>
      <c r="M125" s="505"/>
      <c r="N125" s="501"/>
      <c r="O125" s="501"/>
      <c r="P125" s="497" t="s">
        <v>155</v>
      </c>
      <c r="Q125" s="498"/>
      <c r="R125" s="498"/>
      <c r="S125" s="499"/>
      <c r="T125" s="501"/>
      <c r="U125" s="497" t="s">
        <v>155</v>
      </c>
      <c r="V125" s="498"/>
      <c r="W125" s="498"/>
      <c r="X125" s="499"/>
      <c r="Y125" s="501"/>
      <c r="Z125" s="497" t="s">
        <v>155</v>
      </c>
      <c r="AA125" s="498"/>
      <c r="AB125" s="498"/>
      <c r="AC125" s="499"/>
      <c r="AD125" s="501"/>
      <c r="AE125" s="497" t="s">
        <v>155</v>
      </c>
      <c r="AF125" s="498"/>
      <c r="AG125" s="498"/>
      <c r="AH125" s="499"/>
      <c r="AI125" s="501"/>
      <c r="AJ125" s="497" t="s">
        <v>155</v>
      </c>
      <c r="AK125" s="498"/>
      <c r="AL125" s="498"/>
      <c r="AM125" s="499"/>
      <c r="AN125" s="501"/>
      <c r="AO125" s="497" t="s">
        <v>155</v>
      </c>
      <c r="AP125" s="498"/>
      <c r="AQ125" s="498"/>
      <c r="AR125" s="499"/>
      <c r="AS125" s="501"/>
      <c r="AT125" s="497" t="s">
        <v>155</v>
      </c>
      <c r="AU125" s="498"/>
      <c r="AV125" s="498"/>
      <c r="AW125" s="499"/>
      <c r="AX125" s="501"/>
    </row>
    <row r="126" spans="2:50" hidden="1" x14ac:dyDescent="0.2">
      <c r="B126" s="501"/>
      <c r="C126" s="501"/>
      <c r="D126" s="501"/>
      <c r="E126" s="376" t="s">
        <v>152</v>
      </c>
      <c r="F126" s="376" t="s">
        <v>153</v>
      </c>
      <c r="G126" s="376" t="s">
        <v>156</v>
      </c>
      <c r="H126" s="504"/>
      <c r="I126" s="373" t="s">
        <v>152</v>
      </c>
      <c r="J126" s="373" t="s">
        <v>153</v>
      </c>
      <c r="K126" s="373" t="s">
        <v>156</v>
      </c>
      <c r="L126" s="505"/>
      <c r="M126" s="505"/>
      <c r="N126" s="501"/>
      <c r="O126" s="501"/>
      <c r="P126" s="376" t="s">
        <v>152</v>
      </c>
      <c r="Q126" s="376" t="s">
        <v>153</v>
      </c>
      <c r="R126" s="376" t="s">
        <v>156</v>
      </c>
      <c r="S126" s="376" t="s">
        <v>170</v>
      </c>
      <c r="T126" s="501"/>
      <c r="U126" s="376" t="s">
        <v>152</v>
      </c>
      <c r="V126" s="376" t="s">
        <v>153</v>
      </c>
      <c r="W126" s="376" t="s">
        <v>156</v>
      </c>
      <c r="X126" s="376" t="s">
        <v>170</v>
      </c>
      <c r="Y126" s="501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01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01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01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01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01"/>
    </row>
    <row r="127" spans="2:50" hidden="1" x14ac:dyDescent="0.2">
      <c r="B127" s="506" t="s">
        <v>237</v>
      </c>
      <c r="C127" s="375">
        <v>1</v>
      </c>
      <c r="D127" s="375" t="s">
        <v>446</v>
      </c>
      <c r="E127" s="375">
        <v>10</v>
      </c>
      <c r="F127" s="375">
        <v>3000</v>
      </c>
      <c r="G127" s="377">
        <f t="shared" ref="G127:G137" si="128">F127/E127</f>
        <v>300</v>
      </c>
      <c r="H127" s="526">
        <f>AVERAGE(G127:G141)</f>
        <v>293.53146853146853</v>
      </c>
      <c r="I127" s="172">
        <f t="shared" ref="I127:K129" si="129">IFERROR(AVERAGE(P127,U127,Z127,AE127,AJ127,AO127,AT127),"")</f>
        <v>10</v>
      </c>
      <c r="J127" s="172">
        <f t="shared" si="129"/>
        <v>2847.604115996965</v>
      </c>
      <c r="K127" s="374">
        <f t="shared" si="129"/>
        <v>284.76041159969651</v>
      </c>
      <c r="L127" s="525">
        <f>IFERROR(AVERAGE(K127:K141),"-")</f>
        <v>279.81875979537381</v>
      </c>
      <c r="M127" s="172">
        <f>IFERROR(RANK(K127, K$127:K$141),"")</f>
        <v>8</v>
      </c>
      <c r="N127" s="501"/>
      <c r="O127" s="501"/>
      <c r="P127" s="375">
        <v>10</v>
      </c>
      <c r="Q127" s="377">
        <v>2839.9180327868862</v>
      </c>
      <c r="R127" s="377">
        <f>IFERROR(Q127/P127,"")</f>
        <v>283.99180327868862</v>
      </c>
      <c r="S127" s="375">
        <f>IFERROR(RANK(R127, R$127:R$141),"")</f>
        <v>8</v>
      </c>
      <c r="T127" s="500">
        <f>AVERAGE(R127:R141)</f>
        <v>279.43642710537171</v>
      </c>
      <c r="U127" s="375">
        <v>10</v>
      </c>
      <c r="V127" s="377">
        <v>2841.8852459016402</v>
      </c>
      <c r="W127" s="377">
        <f>IFERROR(V127/U127,"")</f>
        <v>284.18852459016404</v>
      </c>
      <c r="X127" s="375">
        <f>IFERROR(RANK(W127, W$127:W$141),"")</f>
        <v>8</v>
      </c>
      <c r="Y127" s="500">
        <f>AVERAGE(W127:W141)</f>
        <v>279.88737081280118</v>
      </c>
      <c r="Z127" s="375">
        <v>10</v>
      </c>
      <c r="AA127" s="377">
        <v>2861.4705882352946</v>
      </c>
      <c r="AB127" s="377">
        <f>IFERROR(AA127/Z127,"")</f>
        <v>286.14705882352945</v>
      </c>
      <c r="AC127" s="375">
        <f>IFERROR(RANK(AB127, AB$127:AB$141),"")</f>
        <v>6</v>
      </c>
      <c r="AD127" s="500">
        <f>AVERAGE(AB127:AB141)</f>
        <v>279.7786128825374</v>
      </c>
      <c r="AE127" s="375">
        <v>10</v>
      </c>
      <c r="AF127" s="377">
        <v>2837.3999999999955</v>
      </c>
      <c r="AG127" s="377">
        <f>IFERROR(AF127/AE127,"")</f>
        <v>283.73999999999955</v>
      </c>
      <c r="AH127" s="375">
        <f>IFERROR(RANK(AG127, AG$127:AG$141),"")</f>
        <v>10</v>
      </c>
      <c r="AI127" s="500">
        <f>AVERAGE(AG127:AG141)</f>
        <v>281.05163656732304</v>
      </c>
      <c r="AJ127" s="375">
        <v>10</v>
      </c>
      <c r="AK127" s="377">
        <v>2855.7692307692264</v>
      </c>
      <c r="AL127" s="377">
        <f>IFERROR(AK127/AJ127,"")</f>
        <v>285.57692307692264</v>
      </c>
      <c r="AM127" s="375">
        <f>IFERROR(RANK(AL127, AL$127:AL$141),"")</f>
        <v>7</v>
      </c>
      <c r="AN127" s="500">
        <f>AVERAGE(AL127:AL141)</f>
        <v>279.83036762035357</v>
      </c>
      <c r="AO127" s="375">
        <v>10</v>
      </c>
      <c r="AP127" s="377">
        <v>2847.8571428571422</v>
      </c>
      <c r="AQ127" s="377">
        <f>IFERROR(AP127/AO127,"")</f>
        <v>284.78571428571422</v>
      </c>
      <c r="AR127" s="375">
        <f>IFERROR(RANK(AQ127, AQ$127:AQ$141),"")</f>
        <v>4</v>
      </c>
      <c r="AS127" s="500">
        <f>AVERAGE(AQ127:AQ141)</f>
        <v>278.68426248421395</v>
      </c>
      <c r="AT127" s="375">
        <v>10</v>
      </c>
      <c r="AU127" s="377">
        <v>2848.9285714285706</v>
      </c>
      <c r="AV127" s="377">
        <f>IFERROR(AU127/AT127,"")</f>
        <v>284.89285714285705</v>
      </c>
      <c r="AW127" s="375">
        <f>IFERROR(RANK(AV127, AV$127:AV$141),"")</f>
        <v>9</v>
      </c>
      <c r="AX127" s="500">
        <f>AVERAGE(AV127:AV141)</f>
        <v>280.06264109501569</v>
      </c>
    </row>
    <row r="128" spans="2:50" hidden="1" x14ac:dyDescent="0.2">
      <c r="B128" s="506"/>
      <c r="C128" s="375">
        <v>2</v>
      </c>
      <c r="D128" s="375" t="s">
        <v>447</v>
      </c>
      <c r="E128" s="375">
        <v>10</v>
      </c>
      <c r="F128" s="375">
        <v>3000</v>
      </c>
      <c r="G128" s="377">
        <f t="shared" si="128"/>
        <v>300</v>
      </c>
      <c r="H128" s="527"/>
      <c r="I128" s="172">
        <f t="shared" si="129"/>
        <v>10</v>
      </c>
      <c r="J128" s="172">
        <f t="shared" si="129"/>
        <v>2859.1515946569207</v>
      </c>
      <c r="K128" s="374">
        <f t="shared" si="129"/>
        <v>285.91515946569211</v>
      </c>
      <c r="L128" s="525"/>
      <c r="M128" s="172">
        <f t="shared" ref="M128:M141" si="130">IFERROR(RANK(K128, K$127:K$141),"")</f>
        <v>4</v>
      </c>
      <c r="N128" s="501"/>
      <c r="O128" s="501"/>
      <c r="P128" s="375">
        <v>10</v>
      </c>
      <c r="Q128" s="377">
        <v>2856.1801242236033</v>
      </c>
      <c r="R128" s="377">
        <f t="shared" ref="R128:R141" si="131">IFERROR(Q128/P128,"")</f>
        <v>285.61801242236032</v>
      </c>
      <c r="S128" s="375">
        <f t="shared" ref="S128:S141" si="132">IFERROR(RANK(R128, R$127:R$141),"")</f>
        <v>4</v>
      </c>
      <c r="T128" s="500"/>
      <c r="U128" s="375">
        <v>10</v>
      </c>
      <c r="V128" s="377">
        <v>2862.1978021978039</v>
      </c>
      <c r="W128" s="377">
        <f t="shared" ref="W128:W141" si="133">IFERROR(V128/U128,"")</f>
        <v>286.21978021978038</v>
      </c>
      <c r="X128" s="375">
        <f t="shared" ref="X128:X141" si="134">IFERROR(RANK(W128, W$127:W$141),"")</f>
        <v>5</v>
      </c>
      <c r="Y128" s="500"/>
      <c r="Z128" s="375">
        <v>10</v>
      </c>
      <c r="AA128" s="377">
        <v>2845.0549450549452</v>
      </c>
      <c r="AB128" s="377">
        <f t="shared" ref="AB128:AB141" si="135">IFERROR(AA128/Z128,"")</f>
        <v>284.50549450549454</v>
      </c>
      <c r="AC128" s="375">
        <f t="shared" ref="AC128:AC141" si="136">IFERROR(RANK(AB128, AB$127:AB$141),"")</f>
        <v>9</v>
      </c>
      <c r="AD128" s="500"/>
      <c r="AE128" s="375">
        <v>10</v>
      </c>
      <c r="AF128" s="377">
        <v>2879.7692307692369</v>
      </c>
      <c r="AG128" s="377">
        <f t="shared" ref="AG128:AG141" si="137">IFERROR(AF128/AE128,"")</f>
        <v>287.9769230769237</v>
      </c>
      <c r="AH128" s="375">
        <f t="shared" ref="AH128:AH141" si="138">IFERROR(RANK(AG128, AG$127:AG$141),"")</f>
        <v>3</v>
      </c>
      <c r="AI128" s="500"/>
      <c r="AJ128" s="375">
        <v>10</v>
      </c>
      <c r="AK128" s="377">
        <v>2869.4648829431399</v>
      </c>
      <c r="AL128" s="377">
        <f t="shared" ref="AL128:AL141" si="139">IFERROR(AK128/AJ128,"")</f>
        <v>286.94648829431401</v>
      </c>
      <c r="AM128" s="375">
        <f t="shared" ref="AM128:AM141" si="140">IFERROR(RANK(AL128, AL$127:AL$141),"")</f>
        <v>3</v>
      </c>
      <c r="AN128" s="500"/>
      <c r="AO128" s="375">
        <v>10</v>
      </c>
      <c r="AP128" s="377">
        <v>2841.9457013574674</v>
      </c>
      <c r="AQ128" s="377">
        <f t="shared" ref="AQ128:AQ141" si="141">IFERROR(AP128/AO128,"")</f>
        <v>284.19457013574674</v>
      </c>
      <c r="AR128" s="375">
        <f t="shared" ref="AR128:AR141" si="142">IFERROR(RANK(AQ128, AQ$127:AQ$141),"")</f>
        <v>5</v>
      </c>
      <c r="AS128" s="500"/>
      <c r="AT128" s="375">
        <v>10</v>
      </c>
      <c r="AU128" s="377">
        <v>2859.448476052251</v>
      </c>
      <c r="AV128" s="377">
        <f t="shared" ref="AV128:AV141" si="143">IFERROR(AU128/AT128,"")</f>
        <v>285.94484760522511</v>
      </c>
      <c r="AW128" s="375">
        <f t="shared" ref="AW128:AW141" si="144">IFERROR(RANK(AV128, AV$127:AV$141),"")</f>
        <v>6</v>
      </c>
      <c r="AX128" s="500"/>
    </row>
    <row r="129" spans="2:50" hidden="1" x14ac:dyDescent="0.2">
      <c r="B129" s="506"/>
      <c r="C129" s="375">
        <v>3</v>
      </c>
      <c r="D129" s="375" t="s">
        <v>448</v>
      </c>
      <c r="E129" s="375">
        <v>10</v>
      </c>
      <c r="F129" s="375">
        <v>3000</v>
      </c>
      <c r="G129" s="379">
        <f t="shared" si="128"/>
        <v>300</v>
      </c>
      <c r="H129" s="527"/>
      <c r="I129" s="172">
        <f t="shared" si="129"/>
        <v>10</v>
      </c>
      <c r="J129" s="172">
        <f t="shared" si="129"/>
        <v>2848.3983426699233</v>
      </c>
      <c r="K129" s="374">
        <f t="shared" si="129"/>
        <v>284.83983426699234</v>
      </c>
      <c r="L129" s="525"/>
      <c r="M129" s="172">
        <f t="shared" si="130"/>
        <v>7</v>
      </c>
      <c r="N129" s="501"/>
      <c r="O129" s="501"/>
      <c r="P129" s="375">
        <v>10</v>
      </c>
      <c r="Q129" s="377">
        <v>2843.2410086812724</v>
      </c>
      <c r="R129" s="377">
        <f t="shared" si="131"/>
        <v>284.32410086812723</v>
      </c>
      <c r="S129" s="375">
        <f t="shared" si="132"/>
        <v>7</v>
      </c>
      <c r="T129" s="500"/>
      <c r="U129" s="375">
        <v>10</v>
      </c>
      <c r="V129" s="377">
        <v>2854.443099273607</v>
      </c>
      <c r="W129" s="377">
        <f t="shared" si="133"/>
        <v>285.44430992736068</v>
      </c>
      <c r="X129" s="375">
        <f t="shared" si="134"/>
        <v>7</v>
      </c>
      <c r="Y129" s="500"/>
      <c r="Z129" s="375">
        <v>10</v>
      </c>
      <c r="AA129" s="377">
        <v>2869.0229312063784</v>
      </c>
      <c r="AB129" s="377">
        <f t="shared" si="135"/>
        <v>286.90229312063786</v>
      </c>
      <c r="AC129" s="375">
        <f t="shared" si="136"/>
        <v>3</v>
      </c>
      <c r="AD129" s="500"/>
      <c r="AE129" s="375">
        <v>10</v>
      </c>
      <c r="AF129" s="377">
        <v>2858.7288135593267</v>
      </c>
      <c r="AG129" s="377">
        <f t="shared" si="137"/>
        <v>285.87288135593269</v>
      </c>
      <c r="AH129" s="375">
        <f t="shared" si="138"/>
        <v>6</v>
      </c>
      <c r="AI129" s="500"/>
      <c r="AJ129" s="375">
        <v>10</v>
      </c>
      <c r="AK129" s="377">
        <v>2838.7499999999991</v>
      </c>
      <c r="AL129" s="377">
        <f t="shared" si="139"/>
        <v>283.87499999999989</v>
      </c>
      <c r="AM129" s="375">
        <f t="shared" si="140"/>
        <v>8</v>
      </c>
      <c r="AN129" s="500"/>
      <c r="AO129" s="375">
        <v>10</v>
      </c>
      <c r="AP129" s="377">
        <v>2828.316831683167</v>
      </c>
      <c r="AQ129" s="377">
        <f t="shared" si="141"/>
        <v>282.83168316831672</v>
      </c>
      <c r="AR129" s="375">
        <f t="shared" si="142"/>
        <v>10</v>
      </c>
      <c r="AS129" s="500"/>
      <c r="AT129" s="375">
        <v>10</v>
      </c>
      <c r="AU129" s="377">
        <v>2846.2857142857133</v>
      </c>
      <c r="AV129" s="377">
        <f t="shared" si="143"/>
        <v>284.62857142857132</v>
      </c>
      <c r="AW129" s="375">
        <f t="shared" si="144"/>
        <v>10</v>
      </c>
      <c r="AX129" s="500"/>
    </row>
    <row r="130" spans="2:50" hidden="1" x14ac:dyDescent="0.2">
      <c r="B130" s="506"/>
      <c r="C130" s="375">
        <v>4</v>
      </c>
      <c r="D130" s="375" t="s">
        <v>449</v>
      </c>
      <c r="E130" s="375">
        <v>10</v>
      </c>
      <c r="F130" s="375">
        <v>3000</v>
      </c>
      <c r="G130" s="379">
        <f t="shared" si="128"/>
        <v>300</v>
      </c>
      <c r="H130" s="527"/>
      <c r="I130" s="172">
        <f>IFERROR(AVERAGE(P130,U130,Z130,AE130,AJ130,AO130,AT130),"")</f>
        <v>10</v>
      </c>
      <c r="J130" s="172">
        <f>IFERROR(AVERAGE(Q130,V130,AA130,AF130,AK130,AP130,AU130),"")</f>
        <v>2854.5363533709383</v>
      </c>
      <c r="K130" s="374">
        <f>IFERROR(AVERAGE(R130,W130,AB130,AG130,AL130,AQ130,AV130),"")</f>
        <v>285.45363533709389</v>
      </c>
      <c r="L130" s="525"/>
      <c r="M130" s="172">
        <f t="shared" si="130"/>
        <v>5</v>
      </c>
      <c r="N130" s="501"/>
      <c r="O130" s="501"/>
      <c r="P130" s="375">
        <v>10</v>
      </c>
      <c r="Q130" s="377">
        <v>2843.6842105263136</v>
      </c>
      <c r="R130" s="377">
        <f t="shared" si="131"/>
        <v>284.36842105263133</v>
      </c>
      <c r="S130" s="375">
        <f t="shared" si="132"/>
        <v>6</v>
      </c>
      <c r="T130" s="500"/>
      <c r="U130" s="375">
        <v>10</v>
      </c>
      <c r="V130" s="377">
        <v>2900.5714285714257</v>
      </c>
      <c r="W130" s="377">
        <f t="shared" si="133"/>
        <v>290.05714285714259</v>
      </c>
      <c r="X130" s="375">
        <f t="shared" si="134"/>
        <v>3</v>
      </c>
      <c r="Y130" s="500"/>
      <c r="Z130" s="375">
        <v>10</v>
      </c>
      <c r="AA130" s="377">
        <v>2861.6666666666642</v>
      </c>
      <c r="AB130" s="377">
        <f t="shared" si="135"/>
        <v>286.1666666666664</v>
      </c>
      <c r="AC130" s="375">
        <f t="shared" si="136"/>
        <v>5</v>
      </c>
      <c r="AD130" s="500"/>
      <c r="AE130" s="375">
        <v>10</v>
      </c>
      <c r="AF130" s="377">
        <v>2850.9090909090937</v>
      </c>
      <c r="AG130" s="377">
        <f t="shared" si="137"/>
        <v>285.09090909090935</v>
      </c>
      <c r="AH130" s="375">
        <f t="shared" si="138"/>
        <v>8</v>
      </c>
      <c r="AI130" s="500"/>
      <c r="AJ130" s="375">
        <v>10</v>
      </c>
      <c r="AK130" s="377">
        <v>2831.9999999999973</v>
      </c>
      <c r="AL130" s="377">
        <f t="shared" si="139"/>
        <v>283.1999999999997</v>
      </c>
      <c r="AM130" s="375">
        <f t="shared" si="140"/>
        <v>9</v>
      </c>
      <c r="AN130" s="500"/>
      <c r="AO130" s="375">
        <v>10</v>
      </c>
      <c r="AP130" s="377">
        <v>2836.9230769230753</v>
      </c>
      <c r="AQ130" s="377">
        <f t="shared" si="141"/>
        <v>283.69230769230751</v>
      </c>
      <c r="AR130" s="375">
        <f t="shared" si="142"/>
        <v>7</v>
      </c>
      <c r="AS130" s="500"/>
      <c r="AT130" s="375">
        <v>10</v>
      </c>
      <c r="AU130" s="377">
        <v>2855.9999999999986</v>
      </c>
      <c r="AV130" s="377">
        <f t="shared" si="143"/>
        <v>285.59999999999985</v>
      </c>
      <c r="AW130" s="375">
        <f t="shared" si="144"/>
        <v>7</v>
      </c>
      <c r="AX130" s="500"/>
    </row>
    <row r="131" spans="2:50" hidden="1" x14ac:dyDescent="0.2">
      <c r="B131" s="506"/>
      <c r="C131" s="375">
        <v>5</v>
      </c>
      <c r="D131" s="375" t="s">
        <v>450</v>
      </c>
      <c r="E131" s="375">
        <v>10</v>
      </c>
      <c r="F131" s="375">
        <v>3000</v>
      </c>
      <c r="G131" s="379">
        <f t="shared" si="128"/>
        <v>300</v>
      </c>
      <c r="H131" s="527"/>
      <c r="I131" s="172">
        <f t="shared" ref="I131:K141" si="145">IFERROR(AVERAGE(P131,U131,Z131,AE131,AJ131,AO131,AT131),"")</f>
        <v>10</v>
      </c>
      <c r="J131" s="172">
        <f t="shared" si="145"/>
        <v>2908.8112244897952</v>
      </c>
      <c r="K131" s="374">
        <f t="shared" si="145"/>
        <v>290.88112244897951</v>
      </c>
      <c r="L131" s="525"/>
      <c r="M131" s="172">
        <f t="shared" si="130"/>
        <v>2</v>
      </c>
      <c r="N131" s="501"/>
      <c r="O131" s="501"/>
      <c r="P131" s="375">
        <v>10</v>
      </c>
      <c r="Q131" s="377">
        <v>2922.8571428571422</v>
      </c>
      <c r="R131" s="377">
        <f t="shared" si="131"/>
        <v>292.28571428571422</v>
      </c>
      <c r="S131" s="375">
        <f t="shared" si="132"/>
        <v>2</v>
      </c>
      <c r="T131" s="500"/>
      <c r="U131" s="375">
        <v>10</v>
      </c>
      <c r="V131" s="377">
        <v>2908.5714285714275</v>
      </c>
      <c r="W131" s="377">
        <f t="shared" si="133"/>
        <v>290.85714285714278</v>
      </c>
      <c r="X131" s="375">
        <f t="shared" si="134"/>
        <v>2</v>
      </c>
      <c r="Y131" s="500"/>
      <c r="Z131" s="375">
        <v>10</v>
      </c>
      <c r="AA131" s="377">
        <v>2936.9999999999991</v>
      </c>
      <c r="AB131" s="377">
        <f t="shared" si="135"/>
        <v>293.69999999999993</v>
      </c>
      <c r="AC131" s="375">
        <f t="shared" si="136"/>
        <v>2</v>
      </c>
      <c r="AD131" s="500"/>
      <c r="AE131" s="375">
        <v>10</v>
      </c>
      <c r="AF131" s="377">
        <v>2951.2499999999964</v>
      </c>
      <c r="AG131" s="377">
        <f t="shared" si="137"/>
        <v>295.12499999999966</v>
      </c>
      <c r="AH131" s="375">
        <f t="shared" si="138"/>
        <v>2</v>
      </c>
      <c r="AI131" s="500"/>
      <c r="AJ131" s="375">
        <v>10</v>
      </c>
      <c r="AK131" s="377">
        <v>2861.9999999999991</v>
      </c>
      <c r="AL131" s="377">
        <f t="shared" si="139"/>
        <v>286.19999999999993</v>
      </c>
      <c r="AM131" s="375">
        <f t="shared" si="140"/>
        <v>5</v>
      </c>
      <c r="AN131" s="500"/>
      <c r="AO131" s="375">
        <v>10</v>
      </c>
      <c r="AP131" s="377">
        <v>2891.4285714285706</v>
      </c>
      <c r="AQ131" s="377">
        <f t="shared" si="141"/>
        <v>289.14285714285705</v>
      </c>
      <c r="AR131" s="375">
        <f t="shared" si="142"/>
        <v>2</v>
      </c>
      <c r="AS131" s="500"/>
      <c r="AT131" s="375">
        <v>10</v>
      </c>
      <c r="AU131" s="377">
        <v>2888.5714285714275</v>
      </c>
      <c r="AV131" s="377">
        <f t="shared" si="143"/>
        <v>288.85714285714278</v>
      </c>
      <c r="AW131" s="375">
        <f t="shared" si="144"/>
        <v>3</v>
      </c>
      <c r="AX131" s="500"/>
    </row>
    <row r="132" spans="2:50" hidden="1" x14ac:dyDescent="0.2">
      <c r="B132" s="506"/>
      <c r="C132" s="375">
        <v>6</v>
      </c>
      <c r="D132" s="375" t="s">
        <v>451</v>
      </c>
      <c r="E132" s="375">
        <v>10</v>
      </c>
      <c r="F132" s="375">
        <v>3000</v>
      </c>
      <c r="G132" s="379">
        <f t="shared" si="128"/>
        <v>300</v>
      </c>
      <c r="H132" s="527"/>
      <c r="I132" s="172">
        <f t="shared" si="145"/>
        <v>10</v>
      </c>
      <c r="J132" s="172">
        <f t="shared" si="145"/>
        <v>2842.4203005150493</v>
      </c>
      <c r="K132" s="374">
        <f t="shared" si="145"/>
        <v>284.24203005150497</v>
      </c>
      <c r="L132" s="525"/>
      <c r="M132" s="172">
        <f t="shared" si="130"/>
        <v>10</v>
      </c>
      <c r="N132" s="501"/>
      <c r="O132" s="501"/>
      <c r="P132" s="375">
        <v>10</v>
      </c>
      <c r="Q132" s="377">
        <v>2837.9104477611941</v>
      </c>
      <c r="R132" s="377">
        <f t="shared" si="131"/>
        <v>283.79104477611941</v>
      </c>
      <c r="S132" s="375">
        <f t="shared" si="132"/>
        <v>9</v>
      </c>
      <c r="T132" s="500"/>
      <c r="U132" s="375">
        <v>10</v>
      </c>
      <c r="V132" s="377">
        <v>2857.2727272727275</v>
      </c>
      <c r="W132" s="377">
        <f t="shared" si="133"/>
        <v>285.72727272727275</v>
      </c>
      <c r="X132" s="375">
        <f t="shared" si="134"/>
        <v>6</v>
      </c>
      <c r="Y132" s="500"/>
      <c r="Z132" s="375">
        <v>10</v>
      </c>
      <c r="AA132" s="377">
        <v>2824.6874999999995</v>
      </c>
      <c r="AB132" s="377">
        <f t="shared" si="135"/>
        <v>282.46874999999994</v>
      </c>
      <c r="AC132" s="375">
        <f t="shared" si="136"/>
        <v>10</v>
      </c>
      <c r="AD132" s="500"/>
      <c r="AE132" s="375">
        <v>10</v>
      </c>
      <c r="AF132" s="377">
        <v>2840.3571428571408</v>
      </c>
      <c r="AG132" s="377">
        <f t="shared" si="137"/>
        <v>284.03571428571411</v>
      </c>
      <c r="AH132" s="375">
        <f t="shared" si="138"/>
        <v>9</v>
      </c>
      <c r="AI132" s="500"/>
      <c r="AJ132" s="375">
        <v>10</v>
      </c>
      <c r="AK132" s="377">
        <v>2856.4285714285693</v>
      </c>
      <c r="AL132" s="377">
        <f t="shared" si="139"/>
        <v>285.64285714285694</v>
      </c>
      <c r="AM132" s="375">
        <f t="shared" si="140"/>
        <v>6</v>
      </c>
      <c r="AN132" s="500"/>
      <c r="AO132" s="375">
        <v>10</v>
      </c>
      <c r="AP132" s="377">
        <v>2831.1428571428578</v>
      </c>
      <c r="AQ132" s="377">
        <f t="shared" si="141"/>
        <v>283.11428571428576</v>
      </c>
      <c r="AR132" s="375">
        <f t="shared" si="142"/>
        <v>8</v>
      </c>
      <c r="AS132" s="500"/>
      <c r="AT132" s="375">
        <v>10</v>
      </c>
      <c r="AU132" s="377">
        <v>2849.1428571428578</v>
      </c>
      <c r="AV132" s="377">
        <f t="shared" si="143"/>
        <v>284.91428571428577</v>
      </c>
      <c r="AW132" s="375">
        <f t="shared" si="144"/>
        <v>8</v>
      </c>
      <c r="AX132" s="500"/>
    </row>
    <row r="133" spans="2:50" hidden="1" x14ac:dyDescent="0.2">
      <c r="B133" s="506"/>
      <c r="C133" s="375">
        <v>7</v>
      </c>
      <c r="D133" s="375" t="s">
        <v>452</v>
      </c>
      <c r="E133" s="375">
        <v>10</v>
      </c>
      <c r="F133" s="375">
        <v>3000</v>
      </c>
      <c r="G133" s="379">
        <f t="shared" si="128"/>
        <v>300</v>
      </c>
      <c r="H133" s="527"/>
      <c r="I133" s="172">
        <f t="shared" si="145"/>
        <v>10</v>
      </c>
      <c r="J133" s="172">
        <f t="shared" si="145"/>
        <v>2853.5682040015286</v>
      </c>
      <c r="K133" s="374">
        <f t="shared" si="145"/>
        <v>285.35682040015291</v>
      </c>
      <c r="L133" s="525"/>
      <c r="M133" s="172">
        <f t="shared" si="130"/>
        <v>6</v>
      </c>
      <c r="N133" s="501"/>
      <c r="O133" s="501"/>
      <c r="P133" s="375">
        <v>10</v>
      </c>
      <c r="Q133" s="377">
        <v>2852.1428571428569</v>
      </c>
      <c r="R133" s="377">
        <f t="shared" si="131"/>
        <v>285.21428571428567</v>
      </c>
      <c r="S133" s="375">
        <f t="shared" si="132"/>
        <v>5</v>
      </c>
      <c r="T133" s="500"/>
      <c r="U133" s="375">
        <v>10</v>
      </c>
      <c r="V133" s="377">
        <v>2865.7627118644068</v>
      </c>
      <c r="W133" s="377">
        <f t="shared" si="133"/>
        <v>286.57627118644069</v>
      </c>
      <c r="X133" s="375">
        <f t="shared" si="134"/>
        <v>4</v>
      </c>
      <c r="Y133" s="500"/>
      <c r="Z133" s="375">
        <v>10</v>
      </c>
      <c r="AA133" s="377">
        <v>2851.6363636363635</v>
      </c>
      <c r="AB133" s="377">
        <f t="shared" si="135"/>
        <v>285.16363636363633</v>
      </c>
      <c r="AC133" s="375">
        <f t="shared" si="136"/>
        <v>7</v>
      </c>
      <c r="AD133" s="500"/>
      <c r="AE133" s="375">
        <v>10</v>
      </c>
      <c r="AF133" s="377">
        <v>2851.304347826087</v>
      </c>
      <c r="AG133" s="377">
        <f t="shared" si="137"/>
        <v>285.13043478260869</v>
      </c>
      <c r="AH133" s="375">
        <f t="shared" si="138"/>
        <v>7</v>
      </c>
      <c r="AI133" s="500"/>
      <c r="AJ133" s="375">
        <v>10</v>
      </c>
      <c r="AK133" s="377">
        <v>2862.0000000000009</v>
      </c>
      <c r="AL133" s="377">
        <f t="shared" si="139"/>
        <v>286.2000000000001</v>
      </c>
      <c r="AM133" s="375">
        <f t="shared" si="140"/>
        <v>4</v>
      </c>
      <c r="AN133" s="500"/>
      <c r="AO133" s="375">
        <v>10</v>
      </c>
      <c r="AP133" s="377">
        <v>2828.8524590163943</v>
      </c>
      <c r="AQ133" s="377">
        <f t="shared" si="141"/>
        <v>282.88524590163945</v>
      </c>
      <c r="AR133" s="375">
        <f t="shared" si="142"/>
        <v>9</v>
      </c>
      <c r="AS133" s="500"/>
      <c r="AT133" s="375">
        <v>10</v>
      </c>
      <c r="AU133" s="377">
        <v>2863.278688524591</v>
      </c>
      <c r="AV133" s="377">
        <f t="shared" si="143"/>
        <v>286.32786885245912</v>
      </c>
      <c r="AW133" s="375">
        <f t="shared" si="144"/>
        <v>5</v>
      </c>
      <c r="AX133" s="500"/>
    </row>
    <row r="134" spans="2:50" hidden="1" x14ac:dyDescent="0.2">
      <c r="B134" s="506"/>
      <c r="C134" s="375">
        <v>8</v>
      </c>
      <c r="D134" s="375" t="s">
        <v>453</v>
      </c>
      <c r="E134" s="375">
        <v>10</v>
      </c>
      <c r="F134" s="375">
        <v>3000</v>
      </c>
      <c r="G134" s="379">
        <f t="shared" si="128"/>
        <v>300</v>
      </c>
      <c r="H134" s="527"/>
      <c r="I134" s="172">
        <f t="shared" si="145"/>
        <v>10</v>
      </c>
      <c r="J134" s="172">
        <f t="shared" si="145"/>
        <v>2869.0720773157736</v>
      </c>
      <c r="K134" s="374">
        <f t="shared" si="145"/>
        <v>286.90720773157733</v>
      </c>
      <c r="L134" s="525"/>
      <c r="M134" s="172">
        <f t="shared" si="130"/>
        <v>3</v>
      </c>
      <c r="N134" s="501"/>
      <c r="O134" s="501"/>
      <c r="P134" s="375">
        <v>10</v>
      </c>
      <c r="Q134" s="377">
        <v>2881.8181818181779</v>
      </c>
      <c r="R134" s="377">
        <f t="shared" si="131"/>
        <v>288.18181818181779</v>
      </c>
      <c r="S134" s="375">
        <f t="shared" si="132"/>
        <v>3</v>
      </c>
      <c r="T134" s="500"/>
      <c r="U134" s="375">
        <v>10</v>
      </c>
      <c r="V134" s="377">
        <v>2830.5882352941212</v>
      </c>
      <c r="W134" s="377">
        <f t="shared" si="133"/>
        <v>283.05882352941211</v>
      </c>
      <c r="X134" s="375">
        <f t="shared" si="134"/>
        <v>9</v>
      </c>
      <c r="Y134" s="500"/>
      <c r="Z134" s="375">
        <v>10</v>
      </c>
      <c r="AA134" s="377">
        <v>2847.2727272727238</v>
      </c>
      <c r="AB134" s="377">
        <f t="shared" si="135"/>
        <v>284.72727272727241</v>
      </c>
      <c r="AC134" s="375">
        <f t="shared" si="136"/>
        <v>8</v>
      </c>
      <c r="AD134" s="500"/>
      <c r="AE134" s="375">
        <v>10</v>
      </c>
      <c r="AF134" s="377">
        <v>2877.7777777777792</v>
      </c>
      <c r="AG134" s="377">
        <f t="shared" si="137"/>
        <v>287.77777777777794</v>
      </c>
      <c r="AH134" s="375">
        <f t="shared" si="138"/>
        <v>4</v>
      </c>
      <c r="AI134" s="500"/>
      <c r="AJ134" s="375">
        <v>10</v>
      </c>
      <c r="AK134" s="377">
        <v>2913.9999999999986</v>
      </c>
      <c r="AL134" s="377">
        <f t="shared" si="139"/>
        <v>291.39999999999986</v>
      </c>
      <c r="AM134" s="375">
        <f t="shared" si="140"/>
        <v>2</v>
      </c>
      <c r="AN134" s="500"/>
      <c r="AO134" s="375">
        <v>10</v>
      </c>
      <c r="AP134" s="377">
        <v>2838.3333333333312</v>
      </c>
      <c r="AQ134" s="377">
        <f t="shared" si="141"/>
        <v>283.83333333333314</v>
      </c>
      <c r="AR134" s="375">
        <f t="shared" si="142"/>
        <v>6</v>
      </c>
      <c r="AS134" s="500"/>
      <c r="AT134" s="375">
        <v>10</v>
      </c>
      <c r="AU134" s="377">
        <v>2893.7142857142826</v>
      </c>
      <c r="AV134" s="377">
        <f t="shared" si="143"/>
        <v>289.37142857142828</v>
      </c>
      <c r="AW134" s="375">
        <f t="shared" si="144"/>
        <v>2</v>
      </c>
      <c r="AX134" s="500"/>
    </row>
    <row r="135" spans="2:50" hidden="1" x14ac:dyDescent="0.2">
      <c r="B135" s="506"/>
      <c r="C135" s="375">
        <v>9</v>
      </c>
      <c r="D135" s="375" t="s">
        <v>455</v>
      </c>
      <c r="E135" s="375">
        <v>13</v>
      </c>
      <c r="F135" s="375">
        <v>2000</v>
      </c>
      <c r="G135" s="379">
        <f t="shared" si="128"/>
        <v>153.84615384615384</v>
      </c>
      <c r="H135" s="527"/>
      <c r="I135" s="172">
        <f t="shared" si="145"/>
        <v>13</v>
      </c>
      <c r="J135" s="172">
        <f t="shared" si="145"/>
        <v>1905.4645542427493</v>
      </c>
      <c r="K135" s="374">
        <f t="shared" si="145"/>
        <v>146.57419648021147</v>
      </c>
      <c r="L135" s="525"/>
      <c r="M135" s="172">
        <f t="shared" si="130"/>
        <v>11</v>
      </c>
      <c r="N135" s="501"/>
      <c r="O135" s="501"/>
      <c r="P135" s="375">
        <v>13</v>
      </c>
      <c r="Q135" s="377">
        <v>1883.0769230769222</v>
      </c>
      <c r="R135" s="377">
        <f t="shared" si="131"/>
        <v>144.85207100591708</v>
      </c>
      <c r="S135" s="375">
        <f t="shared" si="132"/>
        <v>11</v>
      </c>
      <c r="T135" s="500"/>
      <c r="U135" s="375">
        <v>13</v>
      </c>
      <c r="V135" s="377">
        <v>1882.4999999999993</v>
      </c>
      <c r="W135" s="377">
        <f t="shared" si="133"/>
        <v>144.80769230769226</v>
      </c>
      <c r="X135" s="375">
        <f t="shared" si="134"/>
        <v>11</v>
      </c>
      <c r="Y135" s="500"/>
      <c r="Z135" s="375">
        <v>13</v>
      </c>
      <c r="AA135" s="377">
        <v>1897.8947368421038</v>
      </c>
      <c r="AB135" s="377">
        <f t="shared" si="135"/>
        <v>145.99190283400799</v>
      </c>
      <c r="AC135" s="375">
        <f t="shared" si="136"/>
        <v>11</v>
      </c>
      <c r="AD135" s="500"/>
      <c r="AE135" s="375">
        <v>13</v>
      </c>
      <c r="AF135" s="377">
        <v>1944.000000000002</v>
      </c>
      <c r="AG135" s="377">
        <f t="shared" si="137"/>
        <v>149.53846153846169</v>
      </c>
      <c r="AH135" s="375">
        <f t="shared" si="138"/>
        <v>11</v>
      </c>
      <c r="AI135" s="500"/>
      <c r="AJ135" s="375">
        <v>13</v>
      </c>
      <c r="AK135" s="377">
        <v>1902.8571428571411</v>
      </c>
      <c r="AL135" s="377">
        <f t="shared" si="139"/>
        <v>146.37362637362622</v>
      </c>
      <c r="AM135" s="375">
        <f t="shared" si="140"/>
        <v>11</v>
      </c>
      <c r="AN135" s="500"/>
      <c r="AO135" s="375">
        <v>13</v>
      </c>
      <c r="AP135" s="377">
        <v>1910.9999999999993</v>
      </c>
      <c r="AQ135" s="377">
        <f t="shared" si="141"/>
        <v>146.99999999999994</v>
      </c>
      <c r="AR135" s="375">
        <f t="shared" si="142"/>
        <v>11</v>
      </c>
      <c r="AS135" s="500"/>
      <c r="AT135" s="375">
        <v>13</v>
      </c>
      <c r="AU135" s="377">
        <v>1916.9230769230758</v>
      </c>
      <c r="AV135" s="377">
        <f t="shared" si="143"/>
        <v>147.45562130177507</v>
      </c>
      <c r="AW135" s="375">
        <f t="shared" si="144"/>
        <v>11</v>
      </c>
      <c r="AX135" s="500"/>
    </row>
    <row r="136" spans="2:50" hidden="1" x14ac:dyDescent="0.2">
      <c r="B136" s="506"/>
      <c r="C136" s="375">
        <v>10</v>
      </c>
      <c r="D136" s="375" t="s">
        <v>456</v>
      </c>
      <c r="E136" s="375">
        <v>10</v>
      </c>
      <c r="F136" s="375">
        <v>3000</v>
      </c>
      <c r="G136" s="379">
        <f t="shared" si="128"/>
        <v>300</v>
      </c>
      <c r="H136" s="527"/>
      <c r="I136" s="172">
        <f t="shared" si="145"/>
        <v>10</v>
      </c>
      <c r="J136" s="172">
        <f t="shared" si="145"/>
        <v>2845.8335310868538</v>
      </c>
      <c r="K136" s="374">
        <f t="shared" si="145"/>
        <v>284.5833531086854</v>
      </c>
      <c r="L136" s="525"/>
      <c r="M136" s="172">
        <f t="shared" si="130"/>
        <v>9</v>
      </c>
      <c r="N136" s="501"/>
      <c r="O136" s="501"/>
      <c r="P136" s="375">
        <v>10</v>
      </c>
      <c r="Q136" s="377">
        <v>2823.2727272727288</v>
      </c>
      <c r="R136" s="377">
        <f t="shared" si="131"/>
        <v>282.32727272727288</v>
      </c>
      <c r="S136" s="375">
        <f t="shared" si="132"/>
        <v>10</v>
      </c>
      <c r="T136" s="500"/>
      <c r="U136" s="375">
        <v>10</v>
      </c>
      <c r="V136" s="377">
        <v>2824.3636363636383</v>
      </c>
      <c r="W136" s="377">
        <f t="shared" si="133"/>
        <v>282.43636363636381</v>
      </c>
      <c r="X136" s="375">
        <f t="shared" si="134"/>
        <v>10</v>
      </c>
      <c r="Y136" s="500"/>
      <c r="Z136" s="375">
        <v>10</v>
      </c>
      <c r="AA136" s="377">
        <v>2866.2500000000009</v>
      </c>
      <c r="AB136" s="377">
        <f t="shared" si="135"/>
        <v>286.62500000000011</v>
      </c>
      <c r="AC136" s="375">
        <f t="shared" si="136"/>
        <v>4</v>
      </c>
      <c r="AD136" s="500"/>
      <c r="AE136" s="375">
        <v>10</v>
      </c>
      <c r="AF136" s="377">
        <v>2867.4418604651155</v>
      </c>
      <c r="AG136" s="377">
        <f t="shared" si="137"/>
        <v>286.74418604651157</v>
      </c>
      <c r="AH136" s="375">
        <f t="shared" si="138"/>
        <v>5</v>
      </c>
      <c r="AI136" s="500"/>
      <c r="AJ136" s="375">
        <v>10</v>
      </c>
      <c r="AK136" s="377">
        <v>2824</v>
      </c>
      <c r="AL136" s="377">
        <f t="shared" si="139"/>
        <v>282.39999999999998</v>
      </c>
      <c r="AM136" s="375">
        <f t="shared" si="140"/>
        <v>10</v>
      </c>
      <c r="AN136" s="500"/>
      <c r="AO136" s="375">
        <v>10</v>
      </c>
      <c r="AP136" s="377">
        <v>2848.3636363636383</v>
      </c>
      <c r="AQ136" s="377">
        <f t="shared" si="141"/>
        <v>284.83636363636384</v>
      </c>
      <c r="AR136" s="375">
        <f t="shared" si="142"/>
        <v>3</v>
      </c>
      <c r="AS136" s="500"/>
      <c r="AT136" s="375">
        <v>10</v>
      </c>
      <c r="AU136" s="377">
        <v>2867.1428571428551</v>
      </c>
      <c r="AV136" s="377">
        <f t="shared" si="143"/>
        <v>286.7142857142855</v>
      </c>
      <c r="AW136" s="375">
        <f t="shared" si="144"/>
        <v>4</v>
      </c>
      <c r="AX136" s="500"/>
    </row>
    <row r="137" spans="2:50" hidden="1" x14ac:dyDescent="0.2">
      <c r="B137" s="506"/>
      <c r="C137" s="375">
        <v>11</v>
      </c>
      <c r="D137" s="375" t="s">
        <v>636</v>
      </c>
      <c r="E137" s="375">
        <v>8</v>
      </c>
      <c r="F137" s="375">
        <v>3000</v>
      </c>
      <c r="G137" s="379">
        <f t="shared" si="128"/>
        <v>375</v>
      </c>
      <c r="H137" s="527"/>
      <c r="I137" s="172">
        <f t="shared" si="145"/>
        <v>8</v>
      </c>
      <c r="J137" s="172">
        <f t="shared" si="145"/>
        <v>2867.9406948682044</v>
      </c>
      <c r="K137" s="374">
        <f t="shared" si="145"/>
        <v>358.49258685852556</v>
      </c>
      <c r="L137" s="525"/>
      <c r="M137" s="172">
        <f t="shared" si="130"/>
        <v>1</v>
      </c>
      <c r="N137" s="501"/>
      <c r="O137" s="501"/>
      <c r="P137" s="375">
        <v>8</v>
      </c>
      <c r="Q137" s="377">
        <v>2870.7692307692323</v>
      </c>
      <c r="R137" s="377">
        <f t="shared" si="131"/>
        <v>358.84615384615404</v>
      </c>
      <c r="S137" s="375">
        <f t="shared" si="132"/>
        <v>1</v>
      </c>
      <c r="T137" s="500"/>
      <c r="U137" s="375">
        <v>8</v>
      </c>
      <c r="V137" s="377">
        <v>2875.1020408163272</v>
      </c>
      <c r="W137" s="377">
        <f t="shared" si="133"/>
        <v>359.3877551020409</v>
      </c>
      <c r="X137" s="375">
        <f t="shared" si="134"/>
        <v>1</v>
      </c>
      <c r="Y137" s="500"/>
      <c r="Z137" s="375">
        <v>8</v>
      </c>
      <c r="AA137" s="377">
        <v>2841.333333333333</v>
      </c>
      <c r="AB137" s="377">
        <f t="shared" si="135"/>
        <v>355.16666666666663</v>
      </c>
      <c r="AC137" s="375">
        <f t="shared" si="136"/>
        <v>1</v>
      </c>
      <c r="AD137" s="500"/>
      <c r="AE137" s="375">
        <v>8</v>
      </c>
      <c r="AF137" s="377">
        <v>2884.2857142857133</v>
      </c>
      <c r="AG137" s="377">
        <f t="shared" si="137"/>
        <v>360.53571428571416</v>
      </c>
      <c r="AH137" s="375">
        <f t="shared" si="138"/>
        <v>1</v>
      </c>
      <c r="AI137" s="500"/>
      <c r="AJ137" s="375">
        <v>8</v>
      </c>
      <c r="AK137" s="377">
        <v>2882.5531914893622</v>
      </c>
      <c r="AL137" s="377">
        <f t="shared" si="139"/>
        <v>360.31914893617028</v>
      </c>
      <c r="AM137" s="375">
        <f t="shared" si="140"/>
        <v>1</v>
      </c>
      <c r="AN137" s="500"/>
      <c r="AO137" s="375">
        <v>8</v>
      </c>
      <c r="AP137" s="377">
        <v>2873.6842105263177</v>
      </c>
      <c r="AQ137" s="377">
        <f t="shared" si="141"/>
        <v>359.21052631578971</v>
      </c>
      <c r="AR137" s="375">
        <f t="shared" si="142"/>
        <v>1</v>
      </c>
      <c r="AS137" s="500"/>
      <c r="AT137" s="375">
        <v>8</v>
      </c>
      <c r="AU137" s="377">
        <v>2847.8571428571449</v>
      </c>
      <c r="AV137" s="377">
        <f t="shared" si="143"/>
        <v>355.98214285714312</v>
      </c>
      <c r="AW137" s="375">
        <f t="shared" si="144"/>
        <v>1</v>
      </c>
      <c r="AX137" s="500"/>
    </row>
    <row r="138" spans="2:50" hidden="1" x14ac:dyDescent="0.2">
      <c r="B138" s="506"/>
      <c r="C138" s="375">
        <v>12</v>
      </c>
      <c r="D138" s="375"/>
      <c r="E138" s="375"/>
      <c r="F138" s="375"/>
      <c r="G138" s="375"/>
      <c r="H138" s="527"/>
      <c r="I138" s="172" t="str">
        <f t="shared" si="145"/>
        <v/>
      </c>
      <c r="J138" s="172" t="str">
        <f t="shared" si="145"/>
        <v/>
      </c>
      <c r="K138" s="374" t="str">
        <f t="shared" si="145"/>
        <v/>
      </c>
      <c r="L138" s="525"/>
      <c r="M138" s="172" t="str">
        <f t="shared" si="130"/>
        <v/>
      </c>
      <c r="N138" s="501"/>
      <c r="O138" s="501"/>
      <c r="P138" s="375"/>
      <c r="Q138" s="377"/>
      <c r="R138" s="377" t="str">
        <f t="shared" si="131"/>
        <v/>
      </c>
      <c r="S138" s="375" t="str">
        <f t="shared" si="132"/>
        <v/>
      </c>
      <c r="T138" s="500"/>
      <c r="U138" s="375"/>
      <c r="V138" s="377"/>
      <c r="W138" s="377" t="str">
        <f t="shared" si="133"/>
        <v/>
      </c>
      <c r="X138" s="375" t="str">
        <f t="shared" si="134"/>
        <v/>
      </c>
      <c r="Y138" s="500"/>
      <c r="Z138" s="375"/>
      <c r="AA138" s="377"/>
      <c r="AB138" s="377" t="str">
        <f t="shared" si="135"/>
        <v/>
      </c>
      <c r="AC138" s="375" t="str">
        <f t="shared" si="136"/>
        <v/>
      </c>
      <c r="AD138" s="500"/>
      <c r="AE138" s="375"/>
      <c r="AF138" s="377"/>
      <c r="AG138" s="377" t="str">
        <f t="shared" si="137"/>
        <v/>
      </c>
      <c r="AH138" s="375" t="str">
        <f t="shared" si="138"/>
        <v/>
      </c>
      <c r="AI138" s="500"/>
      <c r="AJ138" s="375"/>
      <c r="AK138" s="377"/>
      <c r="AL138" s="377" t="str">
        <f t="shared" si="139"/>
        <v/>
      </c>
      <c r="AM138" s="375" t="str">
        <f t="shared" si="140"/>
        <v/>
      </c>
      <c r="AN138" s="500"/>
      <c r="AO138" s="375"/>
      <c r="AP138" s="377"/>
      <c r="AQ138" s="377" t="str">
        <f t="shared" si="141"/>
        <v/>
      </c>
      <c r="AR138" s="375" t="str">
        <f t="shared" si="142"/>
        <v/>
      </c>
      <c r="AS138" s="500"/>
      <c r="AT138" s="375"/>
      <c r="AU138" s="377"/>
      <c r="AV138" s="377" t="str">
        <f t="shared" si="143"/>
        <v/>
      </c>
      <c r="AW138" s="375" t="str">
        <f t="shared" si="144"/>
        <v/>
      </c>
      <c r="AX138" s="500"/>
    </row>
    <row r="139" spans="2:50" hidden="1" x14ac:dyDescent="0.2">
      <c r="B139" s="506"/>
      <c r="C139" s="375">
        <v>13</v>
      </c>
      <c r="D139" s="375"/>
      <c r="E139" s="375"/>
      <c r="F139" s="375"/>
      <c r="G139" s="375"/>
      <c r="H139" s="527"/>
      <c r="I139" s="172" t="str">
        <f t="shared" si="145"/>
        <v/>
      </c>
      <c r="J139" s="172" t="str">
        <f t="shared" si="145"/>
        <v/>
      </c>
      <c r="K139" s="374" t="str">
        <f t="shared" si="145"/>
        <v/>
      </c>
      <c r="L139" s="525"/>
      <c r="M139" s="172" t="str">
        <f t="shared" si="130"/>
        <v/>
      </c>
      <c r="N139" s="501"/>
      <c r="O139" s="501"/>
      <c r="P139" s="375"/>
      <c r="Q139" s="377"/>
      <c r="R139" s="377" t="str">
        <f t="shared" si="131"/>
        <v/>
      </c>
      <c r="S139" s="375" t="str">
        <f t="shared" si="132"/>
        <v/>
      </c>
      <c r="T139" s="500"/>
      <c r="U139" s="375"/>
      <c r="V139" s="377"/>
      <c r="W139" s="377" t="str">
        <f t="shared" si="133"/>
        <v/>
      </c>
      <c r="X139" s="375" t="str">
        <f t="shared" si="134"/>
        <v/>
      </c>
      <c r="Y139" s="500"/>
      <c r="Z139" s="375"/>
      <c r="AA139" s="377"/>
      <c r="AB139" s="377" t="str">
        <f t="shared" si="135"/>
        <v/>
      </c>
      <c r="AC139" s="375" t="str">
        <f t="shared" si="136"/>
        <v/>
      </c>
      <c r="AD139" s="500"/>
      <c r="AE139" s="375"/>
      <c r="AF139" s="377"/>
      <c r="AG139" s="377" t="str">
        <f t="shared" si="137"/>
        <v/>
      </c>
      <c r="AH139" s="375" t="str">
        <f t="shared" si="138"/>
        <v/>
      </c>
      <c r="AI139" s="500"/>
      <c r="AJ139" s="375"/>
      <c r="AK139" s="377"/>
      <c r="AL139" s="377" t="str">
        <f t="shared" si="139"/>
        <v/>
      </c>
      <c r="AM139" s="375" t="str">
        <f t="shared" si="140"/>
        <v/>
      </c>
      <c r="AN139" s="500"/>
      <c r="AO139" s="375"/>
      <c r="AP139" s="377"/>
      <c r="AQ139" s="377" t="str">
        <f t="shared" si="141"/>
        <v/>
      </c>
      <c r="AR139" s="375" t="str">
        <f t="shared" si="142"/>
        <v/>
      </c>
      <c r="AS139" s="500"/>
      <c r="AT139" s="375"/>
      <c r="AU139" s="377"/>
      <c r="AV139" s="377" t="str">
        <f t="shared" si="143"/>
        <v/>
      </c>
      <c r="AW139" s="375" t="str">
        <f t="shared" si="144"/>
        <v/>
      </c>
      <c r="AX139" s="500"/>
    </row>
    <row r="140" spans="2:50" hidden="1" x14ac:dyDescent="0.2">
      <c r="B140" s="506"/>
      <c r="C140" s="375">
        <v>14</v>
      </c>
      <c r="D140" s="375"/>
      <c r="E140" s="375"/>
      <c r="F140" s="375"/>
      <c r="G140" s="375"/>
      <c r="H140" s="527"/>
      <c r="I140" s="172" t="str">
        <f t="shared" si="145"/>
        <v/>
      </c>
      <c r="J140" s="172" t="str">
        <f t="shared" si="145"/>
        <v/>
      </c>
      <c r="K140" s="374" t="str">
        <f t="shared" si="145"/>
        <v/>
      </c>
      <c r="L140" s="525"/>
      <c r="M140" s="172" t="str">
        <f t="shared" si="130"/>
        <v/>
      </c>
      <c r="N140" s="501"/>
      <c r="O140" s="501"/>
      <c r="P140" s="375"/>
      <c r="Q140" s="377"/>
      <c r="R140" s="377" t="str">
        <f t="shared" si="131"/>
        <v/>
      </c>
      <c r="S140" s="375" t="str">
        <f t="shared" si="132"/>
        <v/>
      </c>
      <c r="T140" s="500"/>
      <c r="U140" s="375"/>
      <c r="V140" s="377"/>
      <c r="W140" s="377" t="str">
        <f t="shared" si="133"/>
        <v/>
      </c>
      <c r="X140" s="375" t="str">
        <f t="shared" si="134"/>
        <v/>
      </c>
      <c r="Y140" s="500"/>
      <c r="Z140" s="375"/>
      <c r="AA140" s="377"/>
      <c r="AB140" s="377" t="str">
        <f t="shared" si="135"/>
        <v/>
      </c>
      <c r="AC140" s="375" t="str">
        <f t="shared" si="136"/>
        <v/>
      </c>
      <c r="AD140" s="500"/>
      <c r="AE140" s="375"/>
      <c r="AF140" s="377"/>
      <c r="AG140" s="377" t="str">
        <f t="shared" si="137"/>
        <v/>
      </c>
      <c r="AH140" s="375" t="str">
        <f t="shared" si="138"/>
        <v/>
      </c>
      <c r="AI140" s="500"/>
      <c r="AJ140" s="375"/>
      <c r="AK140" s="377"/>
      <c r="AL140" s="377" t="str">
        <f t="shared" si="139"/>
        <v/>
      </c>
      <c r="AM140" s="375" t="str">
        <f t="shared" si="140"/>
        <v/>
      </c>
      <c r="AN140" s="500"/>
      <c r="AO140" s="375"/>
      <c r="AP140" s="377"/>
      <c r="AQ140" s="377" t="str">
        <f t="shared" si="141"/>
        <v/>
      </c>
      <c r="AR140" s="375" t="str">
        <f t="shared" si="142"/>
        <v/>
      </c>
      <c r="AS140" s="500"/>
      <c r="AT140" s="375"/>
      <c r="AU140" s="377"/>
      <c r="AV140" s="377" t="str">
        <f t="shared" si="143"/>
        <v/>
      </c>
      <c r="AW140" s="375" t="str">
        <f t="shared" si="144"/>
        <v/>
      </c>
      <c r="AX140" s="500"/>
    </row>
    <row r="141" spans="2:50" hidden="1" x14ac:dyDescent="0.2">
      <c r="B141" s="506"/>
      <c r="C141" s="375">
        <v>15</v>
      </c>
      <c r="D141" s="375"/>
      <c r="E141" s="375"/>
      <c r="F141" s="375"/>
      <c r="G141" s="375"/>
      <c r="H141" s="528"/>
      <c r="I141" s="172" t="str">
        <f t="shared" si="145"/>
        <v/>
      </c>
      <c r="J141" s="172" t="str">
        <f t="shared" si="145"/>
        <v/>
      </c>
      <c r="K141" s="374" t="str">
        <f t="shared" si="145"/>
        <v/>
      </c>
      <c r="L141" s="525"/>
      <c r="M141" s="172" t="str">
        <f t="shared" si="130"/>
        <v/>
      </c>
      <c r="N141" s="501"/>
      <c r="O141" s="501"/>
      <c r="P141" s="375"/>
      <c r="Q141" s="377"/>
      <c r="R141" s="377" t="str">
        <f t="shared" si="131"/>
        <v/>
      </c>
      <c r="S141" s="375" t="str">
        <f t="shared" si="132"/>
        <v/>
      </c>
      <c r="T141" s="500"/>
      <c r="U141" s="375"/>
      <c r="V141" s="377"/>
      <c r="W141" s="377" t="str">
        <f t="shared" si="133"/>
        <v/>
      </c>
      <c r="X141" s="375" t="str">
        <f t="shared" si="134"/>
        <v/>
      </c>
      <c r="Y141" s="500"/>
      <c r="Z141" s="375"/>
      <c r="AA141" s="377"/>
      <c r="AB141" s="377" t="str">
        <f t="shared" si="135"/>
        <v/>
      </c>
      <c r="AC141" s="375" t="str">
        <f t="shared" si="136"/>
        <v/>
      </c>
      <c r="AD141" s="500"/>
      <c r="AE141" s="375"/>
      <c r="AF141" s="377"/>
      <c r="AG141" s="377" t="str">
        <f t="shared" si="137"/>
        <v/>
      </c>
      <c r="AH141" s="375" t="str">
        <f t="shared" si="138"/>
        <v/>
      </c>
      <c r="AI141" s="500"/>
      <c r="AJ141" s="375"/>
      <c r="AK141" s="377"/>
      <c r="AL141" s="377" t="str">
        <f t="shared" si="139"/>
        <v/>
      </c>
      <c r="AM141" s="375" t="str">
        <f t="shared" si="140"/>
        <v/>
      </c>
      <c r="AN141" s="500"/>
      <c r="AO141" s="375"/>
      <c r="AP141" s="377"/>
      <c r="AQ141" s="377" t="str">
        <f t="shared" si="141"/>
        <v/>
      </c>
      <c r="AR141" s="375" t="str">
        <f t="shared" si="142"/>
        <v/>
      </c>
      <c r="AS141" s="500"/>
      <c r="AT141" s="375"/>
      <c r="AU141" s="377"/>
      <c r="AV141" s="377" t="str">
        <f t="shared" si="143"/>
        <v/>
      </c>
      <c r="AW141" s="375" t="str">
        <f t="shared" si="144"/>
        <v/>
      </c>
      <c r="AX141" s="500"/>
    </row>
    <row r="142" spans="2:50" ht="15.75" hidden="1" x14ac:dyDescent="0.2">
      <c r="B142" s="510" t="s">
        <v>169</v>
      </c>
      <c r="C142" s="511"/>
      <c r="D142" s="511"/>
      <c r="E142" s="511"/>
      <c r="F142" s="511"/>
      <c r="G142" s="511"/>
      <c r="H142" s="512"/>
      <c r="I142" s="207"/>
      <c r="J142" s="207"/>
      <c r="K142" s="207"/>
      <c r="L142" s="207"/>
      <c r="M142" s="207"/>
      <c r="N142" s="501" t="s">
        <v>161</v>
      </c>
      <c r="O142" s="514" t="s">
        <v>106</v>
      </c>
      <c r="P142" s="516">
        <f>AT122+1</f>
        <v>45916</v>
      </c>
      <c r="Q142" s="506"/>
      <c r="R142" s="506"/>
      <c r="S142" s="506"/>
      <c r="T142" s="506"/>
      <c r="U142" s="516">
        <f>P142+1</f>
        <v>45917</v>
      </c>
      <c r="V142" s="506"/>
      <c r="W142" s="506"/>
      <c r="X142" s="506"/>
      <c r="Y142" s="506"/>
      <c r="Z142" s="516">
        <f>U142+1</f>
        <v>45918</v>
      </c>
      <c r="AA142" s="506"/>
      <c r="AB142" s="506"/>
      <c r="AC142" s="506"/>
      <c r="AD142" s="506"/>
      <c r="AE142" s="516">
        <f>Z142+1</f>
        <v>45919</v>
      </c>
      <c r="AF142" s="506"/>
      <c r="AG142" s="506"/>
      <c r="AH142" s="506"/>
      <c r="AI142" s="506"/>
      <c r="AJ142" s="516">
        <f>AE142+1</f>
        <v>45920</v>
      </c>
      <c r="AK142" s="506"/>
      <c r="AL142" s="506"/>
      <c r="AM142" s="506"/>
      <c r="AN142" s="506"/>
      <c r="AO142" s="516">
        <f>AJ142+1</f>
        <v>45921</v>
      </c>
      <c r="AP142" s="506"/>
      <c r="AQ142" s="506"/>
      <c r="AR142" s="506"/>
      <c r="AS142" s="506"/>
      <c r="AT142" s="516">
        <f>AO142+1</f>
        <v>45922</v>
      </c>
      <c r="AU142" s="506"/>
      <c r="AV142" s="506"/>
      <c r="AW142" s="506"/>
      <c r="AX142" s="506"/>
    </row>
    <row r="143" spans="2:50" ht="15.75" hidden="1" x14ac:dyDescent="0.2">
      <c r="B143" s="513"/>
      <c r="C143" s="513"/>
      <c r="D143" s="513"/>
      <c r="E143" s="513"/>
      <c r="F143" s="513"/>
      <c r="G143" s="513"/>
      <c r="H143" s="513"/>
      <c r="I143" s="207"/>
      <c r="J143" s="207"/>
      <c r="K143" s="207"/>
      <c r="L143" s="207"/>
      <c r="M143" s="207"/>
      <c r="N143" s="501"/>
      <c r="O143" s="515"/>
      <c r="P143" s="516" t="s">
        <v>120</v>
      </c>
      <c r="Q143" s="506"/>
      <c r="R143" s="506"/>
      <c r="S143" s="506"/>
      <c r="T143" s="506"/>
      <c r="U143" s="516" t="s">
        <v>114</v>
      </c>
      <c r="V143" s="506"/>
      <c r="W143" s="506"/>
      <c r="X143" s="506"/>
      <c r="Y143" s="506"/>
      <c r="Z143" s="516" t="s">
        <v>115</v>
      </c>
      <c r="AA143" s="506"/>
      <c r="AB143" s="506"/>
      <c r="AC143" s="506"/>
      <c r="AD143" s="506"/>
      <c r="AE143" s="516" t="s">
        <v>116</v>
      </c>
      <c r="AF143" s="506"/>
      <c r="AG143" s="506"/>
      <c r="AH143" s="506"/>
      <c r="AI143" s="506"/>
      <c r="AJ143" s="516" t="s">
        <v>117</v>
      </c>
      <c r="AK143" s="506"/>
      <c r="AL143" s="506"/>
      <c r="AM143" s="506"/>
      <c r="AN143" s="506"/>
      <c r="AO143" s="516" t="s">
        <v>118</v>
      </c>
      <c r="AP143" s="506"/>
      <c r="AQ143" s="506"/>
      <c r="AR143" s="506"/>
      <c r="AS143" s="506"/>
      <c r="AT143" s="516" t="s">
        <v>119</v>
      </c>
      <c r="AU143" s="506"/>
      <c r="AV143" s="506"/>
      <c r="AW143" s="506"/>
      <c r="AX143" s="506"/>
    </row>
    <row r="144" spans="2:50" hidden="1" x14ac:dyDescent="0.2">
      <c r="B144" s="501" t="s">
        <v>157</v>
      </c>
      <c r="C144" s="501" t="s">
        <v>149</v>
      </c>
      <c r="D144" s="501"/>
      <c r="E144" s="501" t="s">
        <v>151</v>
      </c>
      <c r="F144" s="501"/>
      <c r="G144" s="501"/>
      <c r="H144" s="502" t="s">
        <v>158</v>
      </c>
      <c r="I144" s="505" t="s">
        <v>227</v>
      </c>
      <c r="J144" s="505"/>
      <c r="K144" s="505"/>
      <c r="L144" s="505" t="s">
        <v>158</v>
      </c>
      <c r="M144" s="505" t="s">
        <v>170</v>
      </c>
      <c r="N144" s="501"/>
      <c r="O144" s="501" t="s">
        <v>160</v>
      </c>
      <c r="P144" s="497" t="s">
        <v>154</v>
      </c>
      <c r="Q144" s="498"/>
      <c r="R144" s="498"/>
      <c r="S144" s="499"/>
      <c r="T144" s="501" t="s">
        <v>158</v>
      </c>
      <c r="U144" s="497" t="s">
        <v>154</v>
      </c>
      <c r="V144" s="498"/>
      <c r="W144" s="498"/>
      <c r="X144" s="499"/>
      <c r="Y144" s="501" t="s">
        <v>158</v>
      </c>
      <c r="Z144" s="497" t="s">
        <v>154</v>
      </c>
      <c r="AA144" s="498"/>
      <c r="AB144" s="498"/>
      <c r="AC144" s="499"/>
      <c r="AD144" s="501" t="s">
        <v>158</v>
      </c>
      <c r="AE144" s="497" t="s">
        <v>154</v>
      </c>
      <c r="AF144" s="498"/>
      <c r="AG144" s="498"/>
      <c r="AH144" s="499"/>
      <c r="AI144" s="501" t="s">
        <v>158</v>
      </c>
      <c r="AJ144" s="497" t="s">
        <v>154</v>
      </c>
      <c r="AK144" s="498"/>
      <c r="AL144" s="498"/>
      <c r="AM144" s="499"/>
      <c r="AN144" s="501" t="s">
        <v>158</v>
      </c>
      <c r="AO144" s="497" t="s">
        <v>154</v>
      </c>
      <c r="AP144" s="498"/>
      <c r="AQ144" s="498"/>
      <c r="AR144" s="499"/>
      <c r="AS144" s="501" t="s">
        <v>158</v>
      </c>
      <c r="AT144" s="497" t="s">
        <v>154</v>
      </c>
      <c r="AU144" s="498"/>
      <c r="AV144" s="498"/>
      <c r="AW144" s="499"/>
      <c r="AX144" s="501" t="s">
        <v>158</v>
      </c>
    </row>
    <row r="145" spans="2:50" hidden="1" x14ac:dyDescent="0.2">
      <c r="B145" s="501"/>
      <c r="C145" s="501"/>
      <c r="D145" s="501"/>
      <c r="E145" s="501" t="s">
        <v>150</v>
      </c>
      <c r="F145" s="501"/>
      <c r="G145" s="501"/>
      <c r="H145" s="503"/>
      <c r="I145" s="505" t="s">
        <v>150</v>
      </c>
      <c r="J145" s="505"/>
      <c r="K145" s="505"/>
      <c r="L145" s="505"/>
      <c r="M145" s="505"/>
      <c r="N145" s="501"/>
      <c r="O145" s="501"/>
      <c r="P145" s="497" t="s">
        <v>155</v>
      </c>
      <c r="Q145" s="498"/>
      <c r="R145" s="498"/>
      <c r="S145" s="499"/>
      <c r="T145" s="501"/>
      <c r="U145" s="497" t="s">
        <v>155</v>
      </c>
      <c r="V145" s="498"/>
      <c r="W145" s="498"/>
      <c r="X145" s="499"/>
      <c r="Y145" s="501"/>
      <c r="Z145" s="497" t="s">
        <v>155</v>
      </c>
      <c r="AA145" s="498"/>
      <c r="AB145" s="498"/>
      <c r="AC145" s="499"/>
      <c r="AD145" s="501"/>
      <c r="AE145" s="497" t="s">
        <v>155</v>
      </c>
      <c r="AF145" s="498"/>
      <c r="AG145" s="498"/>
      <c r="AH145" s="499"/>
      <c r="AI145" s="501"/>
      <c r="AJ145" s="497" t="s">
        <v>155</v>
      </c>
      <c r="AK145" s="498"/>
      <c r="AL145" s="498"/>
      <c r="AM145" s="499"/>
      <c r="AN145" s="501"/>
      <c r="AO145" s="497" t="s">
        <v>155</v>
      </c>
      <c r="AP145" s="498"/>
      <c r="AQ145" s="498"/>
      <c r="AR145" s="499"/>
      <c r="AS145" s="501"/>
      <c r="AT145" s="497" t="s">
        <v>155</v>
      </c>
      <c r="AU145" s="498"/>
      <c r="AV145" s="498"/>
      <c r="AW145" s="499"/>
      <c r="AX145" s="501"/>
    </row>
    <row r="146" spans="2:50" hidden="1" x14ac:dyDescent="0.2">
      <c r="B146" s="501"/>
      <c r="C146" s="501"/>
      <c r="D146" s="501"/>
      <c r="E146" s="376" t="s">
        <v>152</v>
      </c>
      <c r="F146" s="376" t="s">
        <v>153</v>
      </c>
      <c r="G146" s="376" t="s">
        <v>156</v>
      </c>
      <c r="H146" s="504"/>
      <c r="I146" s="373" t="s">
        <v>152</v>
      </c>
      <c r="J146" s="373" t="s">
        <v>153</v>
      </c>
      <c r="K146" s="373" t="s">
        <v>156</v>
      </c>
      <c r="L146" s="505"/>
      <c r="M146" s="505"/>
      <c r="N146" s="501"/>
      <c r="O146" s="501"/>
      <c r="P146" s="376" t="s">
        <v>152</v>
      </c>
      <c r="Q146" s="376" t="s">
        <v>153</v>
      </c>
      <c r="R146" s="376" t="s">
        <v>156</v>
      </c>
      <c r="S146" s="376" t="s">
        <v>170</v>
      </c>
      <c r="T146" s="501"/>
      <c r="U146" s="376" t="s">
        <v>152</v>
      </c>
      <c r="V146" s="376" t="s">
        <v>153</v>
      </c>
      <c r="W146" s="376" t="s">
        <v>156</v>
      </c>
      <c r="X146" s="376" t="s">
        <v>170</v>
      </c>
      <c r="Y146" s="501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01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01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01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01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01"/>
    </row>
    <row r="147" spans="2:50" hidden="1" x14ac:dyDescent="0.2">
      <c r="B147" s="506" t="s">
        <v>237</v>
      </c>
      <c r="C147" s="375">
        <v>1</v>
      </c>
      <c r="D147" s="375" t="s">
        <v>446</v>
      </c>
      <c r="E147" s="375">
        <v>10</v>
      </c>
      <c r="F147" s="375">
        <v>3000</v>
      </c>
      <c r="G147" s="377">
        <f t="shared" ref="G147:G155" si="146">F147/E147</f>
        <v>300</v>
      </c>
      <c r="H147" s="526">
        <f>AVERAGE(G147:G161)</f>
        <v>292.09401709401709</v>
      </c>
      <c r="I147" s="172">
        <f t="shared" ref="I147:K149" si="147">IFERROR(AVERAGE(P147,U147,Z147,AE147,AJ147,AO147,AT147),"")</f>
        <v>10</v>
      </c>
      <c r="J147" s="172">
        <f t="shared" si="147"/>
        <v>2846.8127253834091</v>
      </c>
      <c r="K147" s="374">
        <f t="shared" si="147"/>
        <v>284.68127253834081</v>
      </c>
      <c r="L147" s="525">
        <f>IFERROR(AVERAGE(K147:K161),"-")</f>
        <v>278.8365765298571</v>
      </c>
      <c r="M147" s="172">
        <f>IFERROR(RANK(K147, K$147:K$161),"")</f>
        <v>8</v>
      </c>
      <c r="N147" s="501"/>
      <c r="O147" s="501"/>
      <c r="P147" s="375">
        <v>10</v>
      </c>
      <c r="Q147" s="377">
        <v>2852.0751699320267</v>
      </c>
      <c r="R147" s="377">
        <f>IFERROR(Q147/P147,"")</f>
        <v>285.20751699320266</v>
      </c>
      <c r="S147" s="375">
        <f>IFERROR(RANK(R147, R$147:R$161),"")</f>
        <v>7</v>
      </c>
      <c r="T147" s="500">
        <f>AVERAGE(R147:R161)</f>
        <v>278.3818940112285</v>
      </c>
      <c r="U147" s="375">
        <v>10</v>
      </c>
      <c r="V147" s="377">
        <v>2845.0684931506853</v>
      </c>
      <c r="W147" s="377">
        <f>IFERROR(V147/U147,"")</f>
        <v>284.50684931506851</v>
      </c>
      <c r="X147" s="375">
        <f>IFERROR(RANK(W147, W$147:W$161),"")</f>
        <v>7</v>
      </c>
      <c r="Y147" s="500">
        <f>AVERAGE(W147:W161)</f>
        <v>278.97375177297909</v>
      </c>
      <c r="Z147" s="375">
        <v>10</v>
      </c>
      <c r="AA147" s="377">
        <v>2837.8260869565215</v>
      </c>
      <c r="AB147" s="377">
        <f>IFERROR(AA147/Z147,"")</f>
        <v>283.78260869565213</v>
      </c>
      <c r="AC147" s="375">
        <f>IFERROR(RANK(AB147, AB$147:AB$161),"")</f>
        <v>8</v>
      </c>
      <c r="AD147" s="500">
        <f>AVERAGE(AB147:AB161)</f>
        <v>278.06868963573072</v>
      </c>
      <c r="AE147" s="375">
        <v>10</v>
      </c>
      <c r="AF147" s="377">
        <v>2858.3333333333339</v>
      </c>
      <c r="AG147" s="377">
        <f>IFERROR(AF147/AE147,"")</f>
        <v>285.83333333333337</v>
      </c>
      <c r="AH147" s="375">
        <f>IFERROR(RANK(AG147, AG$147:AG$161),"")</f>
        <v>7</v>
      </c>
      <c r="AI147" s="500">
        <f>AVERAGE(AG147:AG161)</f>
        <v>279.9701831395642</v>
      </c>
      <c r="AJ147" s="375">
        <v>10</v>
      </c>
      <c r="AK147" s="377">
        <v>2848.9473684210525</v>
      </c>
      <c r="AL147" s="377">
        <f>IFERROR(AK147/AJ147,"")</f>
        <v>284.89473684210526</v>
      </c>
      <c r="AM147" s="375">
        <f>IFERROR(RANK(AL147, AL$147:AL$161),"")</f>
        <v>5</v>
      </c>
      <c r="AN147" s="500">
        <f>AVERAGE(AL147:AL161)</f>
        <v>278.82073993602899</v>
      </c>
      <c r="AO147" s="375">
        <v>10</v>
      </c>
      <c r="AP147" s="377">
        <v>2842.4516129032259</v>
      </c>
      <c r="AQ147" s="377">
        <f>IFERROR(AP147/AO147,"")</f>
        <v>284.24516129032259</v>
      </c>
      <c r="AR147" s="375">
        <f>IFERROR(RANK(AQ147, AQ$147:AQ$161),"")</f>
        <v>8</v>
      </c>
      <c r="AS147" s="500">
        <f>AVERAGE(AQ147:AQ161)</f>
        <v>278.49483802149831</v>
      </c>
      <c r="AT147" s="375">
        <v>10</v>
      </c>
      <c r="AU147" s="377">
        <v>2842.9870129870133</v>
      </c>
      <c r="AV147" s="377">
        <f>IFERROR(AU147/AT147,"")</f>
        <v>284.2987012987013</v>
      </c>
      <c r="AW147" s="375">
        <f>IFERROR(RANK(AV147, AV$147:AV$161),"")</f>
        <v>8</v>
      </c>
      <c r="AX147" s="500">
        <f>AVERAGE(AV147:AV161)</f>
        <v>279.14593919196983</v>
      </c>
    </row>
    <row r="148" spans="2:50" hidden="1" x14ac:dyDescent="0.2">
      <c r="B148" s="506"/>
      <c r="C148" s="375">
        <v>2</v>
      </c>
      <c r="D148" s="375" t="s">
        <v>447</v>
      </c>
      <c r="E148" s="375">
        <v>10</v>
      </c>
      <c r="F148" s="375">
        <v>3000</v>
      </c>
      <c r="G148" s="377">
        <f t="shared" si="146"/>
        <v>300</v>
      </c>
      <c r="H148" s="527"/>
      <c r="I148" s="172">
        <f t="shared" si="147"/>
        <v>10</v>
      </c>
      <c r="J148" s="172">
        <f t="shared" si="147"/>
        <v>2851.0849053609759</v>
      </c>
      <c r="K148" s="374">
        <f t="shared" si="147"/>
        <v>285.10849053609758</v>
      </c>
      <c r="L148" s="525"/>
      <c r="M148" s="172">
        <f t="shared" ref="M148:M161" si="148">IFERROR(RANK(K148, K$147:K$161),"")</f>
        <v>7</v>
      </c>
      <c r="N148" s="501"/>
      <c r="O148" s="501"/>
      <c r="P148" s="375">
        <v>10</v>
      </c>
      <c r="Q148" s="377">
        <v>2861.3942307692314</v>
      </c>
      <c r="R148" s="377">
        <f t="shared" ref="R148:R161" si="149">IFERROR(Q148/P148,"")</f>
        <v>286.13942307692315</v>
      </c>
      <c r="S148" s="375">
        <f t="shared" ref="S148:S161" si="150">IFERROR(RANK(R148, R$147:R$161),"")</f>
        <v>3</v>
      </c>
      <c r="T148" s="500"/>
      <c r="U148" s="375">
        <v>10</v>
      </c>
      <c r="V148" s="377">
        <v>2842.8813559322034</v>
      </c>
      <c r="W148" s="377">
        <f t="shared" ref="W148:W161" si="151">IFERROR(V148/U148,"")</f>
        <v>284.28813559322032</v>
      </c>
      <c r="X148" s="375">
        <f t="shared" ref="X148:X161" si="152">IFERROR(RANK(W148, W$147:W$161),"")</f>
        <v>8</v>
      </c>
      <c r="Y148" s="500"/>
      <c r="Z148" s="375">
        <v>10</v>
      </c>
      <c r="AA148" s="377">
        <v>2852.1428571428578</v>
      </c>
      <c r="AB148" s="377">
        <f t="shared" ref="AB148:AB161" si="153">IFERROR(AA148/Z148,"")</f>
        <v>285.21428571428578</v>
      </c>
      <c r="AC148" s="375">
        <f t="shared" ref="AC148:AC161" si="154">IFERROR(RANK(AB148, AB$147:AB$161),"")</f>
        <v>6</v>
      </c>
      <c r="AD148" s="500"/>
      <c r="AE148" s="375">
        <v>10</v>
      </c>
      <c r="AF148" s="377">
        <v>2858.6666666666674</v>
      </c>
      <c r="AG148" s="377">
        <f t="shared" ref="AG148:AG161" si="155">IFERROR(AF148/AE148,"")</f>
        <v>285.86666666666673</v>
      </c>
      <c r="AH148" s="375">
        <f t="shared" ref="AH148:AH161" si="156">IFERROR(RANK(AG148, AG$147:AG$161),"")</f>
        <v>6</v>
      </c>
      <c r="AI148" s="500"/>
      <c r="AJ148" s="375">
        <v>10</v>
      </c>
      <c r="AK148" s="377">
        <v>2840.4395604395613</v>
      </c>
      <c r="AL148" s="377">
        <f t="shared" ref="AL148:AL161" si="157">IFERROR(AK148/AJ148,"")</f>
        <v>284.04395604395614</v>
      </c>
      <c r="AM148" s="375">
        <f t="shared" ref="AM148:AM161" si="158">IFERROR(RANK(AL148, AL$147:AL$161),"")</f>
        <v>8</v>
      </c>
      <c r="AN148" s="500"/>
      <c r="AO148" s="375">
        <v>10</v>
      </c>
      <c r="AP148" s="377">
        <v>2842.7419354838707</v>
      </c>
      <c r="AQ148" s="377">
        <f t="shared" ref="AQ148:AQ161" si="159">IFERROR(AP148/AO148,"")</f>
        <v>284.27419354838707</v>
      </c>
      <c r="AR148" s="375">
        <f t="shared" ref="AR148:AR161" si="160">IFERROR(RANK(AQ148, AQ$147:AQ$161),"")</f>
        <v>7</v>
      </c>
      <c r="AS148" s="500"/>
      <c r="AT148" s="375">
        <v>10</v>
      </c>
      <c r="AU148" s="377">
        <v>2859.3277310924368</v>
      </c>
      <c r="AV148" s="377">
        <f t="shared" ref="AV148:AV161" si="161">IFERROR(AU148/AT148,"")</f>
        <v>285.93277310924367</v>
      </c>
      <c r="AW148" s="375">
        <f t="shared" ref="AW148:AW161" si="162">IFERROR(RANK(AV148, AV$147:AV$161),"")</f>
        <v>6</v>
      </c>
      <c r="AX148" s="500"/>
    </row>
    <row r="149" spans="2:50" hidden="1" x14ac:dyDescent="0.2">
      <c r="B149" s="506"/>
      <c r="C149" s="375">
        <v>3</v>
      </c>
      <c r="D149" s="375" t="s">
        <v>448</v>
      </c>
      <c r="E149" s="375">
        <v>10</v>
      </c>
      <c r="F149" s="375">
        <v>3000</v>
      </c>
      <c r="G149" s="384">
        <f t="shared" si="146"/>
        <v>300</v>
      </c>
      <c r="H149" s="527"/>
      <c r="I149" s="172">
        <f t="shared" si="147"/>
        <v>10</v>
      </c>
      <c r="J149" s="172">
        <f t="shared" si="147"/>
        <v>2854.5389871037828</v>
      </c>
      <c r="K149" s="374">
        <f t="shared" si="147"/>
        <v>285.45389871037821</v>
      </c>
      <c r="L149" s="525"/>
      <c r="M149" s="172">
        <f t="shared" si="148"/>
        <v>5</v>
      </c>
      <c r="N149" s="501"/>
      <c r="O149" s="501"/>
      <c r="P149" s="375">
        <v>10</v>
      </c>
      <c r="Q149" s="377">
        <v>2856</v>
      </c>
      <c r="R149" s="377">
        <f t="shared" si="149"/>
        <v>285.60000000000002</v>
      </c>
      <c r="S149" s="375">
        <f t="shared" si="150"/>
        <v>5</v>
      </c>
      <c r="T149" s="500"/>
      <c r="U149" s="375">
        <v>10</v>
      </c>
      <c r="V149" s="377">
        <v>2854.7058823529424</v>
      </c>
      <c r="W149" s="377">
        <f t="shared" si="151"/>
        <v>285.47058823529426</v>
      </c>
      <c r="X149" s="375">
        <f t="shared" si="152"/>
        <v>4</v>
      </c>
      <c r="Y149" s="500"/>
      <c r="Z149" s="375">
        <v>10</v>
      </c>
      <c r="AA149" s="377">
        <v>2838.9795918367354</v>
      </c>
      <c r="AB149" s="377">
        <f t="shared" si="153"/>
        <v>283.89795918367355</v>
      </c>
      <c r="AC149" s="375">
        <f t="shared" si="154"/>
        <v>7</v>
      </c>
      <c r="AD149" s="500"/>
      <c r="AE149" s="375">
        <v>10</v>
      </c>
      <c r="AF149" s="377">
        <v>2863.2911392405063</v>
      </c>
      <c r="AG149" s="377">
        <f t="shared" si="155"/>
        <v>286.3291139240506</v>
      </c>
      <c r="AH149" s="375">
        <f t="shared" si="156"/>
        <v>5</v>
      </c>
      <c r="AI149" s="500"/>
      <c r="AJ149" s="375">
        <v>10</v>
      </c>
      <c r="AK149" s="377">
        <v>2847.407407407406</v>
      </c>
      <c r="AL149" s="377">
        <f t="shared" si="157"/>
        <v>284.74074074074059</v>
      </c>
      <c r="AM149" s="375">
        <f t="shared" si="158"/>
        <v>6</v>
      </c>
      <c r="AN149" s="500"/>
      <c r="AO149" s="375">
        <v>10</v>
      </c>
      <c r="AP149" s="377">
        <v>2857.4999999999991</v>
      </c>
      <c r="AQ149" s="377">
        <f t="shared" si="159"/>
        <v>285.74999999999989</v>
      </c>
      <c r="AR149" s="375">
        <f t="shared" si="160"/>
        <v>4</v>
      </c>
      <c r="AS149" s="500"/>
      <c r="AT149" s="375">
        <v>10</v>
      </c>
      <c r="AU149" s="377">
        <v>2863.8888888888882</v>
      </c>
      <c r="AV149" s="377">
        <f t="shared" si="161"/>
        <v>286.3888888888888</v>
      </c>
      <c r="AW149" s="375">
        <f t="shared" si="162"/>
        <v>5</v>
      </c>
      <c r="AX149" s="500"/>
    </row>
    <row r="150" spans="2:50" hidden="1" x14ac:dyDescent="0.2">
      <c r="B150" s="506"/>
      <c r="C150" s="375">
        <v>4</v>
      </c>
      <c r="D150" s="375" t="s">
        <v>451</v>
      </c>
      <c r="E150" s="375">
        <v>10</v>
      </c>
      <c r="F150" s="375">
        <v>3000</v>
      </c>
      <c r="G150" s="384">
        <f t="shared" si="146"/>
        <v>300</v>
      </c>
      <c r="H150" s="527"/>
      <c r="I150" s="172">
        <f>IFERROR(AVERAGE(P150,U150,Z150,AE150,AJ150,AO150,AT150),"")</f>
        <v>10</v>
      </c>
      <c r="J150" s="172">
        <f>IFERROR(AVERAGE(Q150,V150,AA150,AF150,AK150,AP150,AU150),"")</f>
        <v>2854.2269971760761</v>
      </c>
      <c r="K150" s="374">
        <f>IFERROR(AVERAGE(R150,W150,AB150,AG150,AL150,AQ150,AV150),"")</f>
        <v>285.4226997176076</v>
      </c>
      <c r="L150" s="525"/>
      <c r="M150" s="172">
        <f t="shared" si="148"/>
        <v>6</v>
      </c>
      <c r="N150" s="501"/>
      <c r="O150" s="501"/>
      <c r="P150" s="375">
        <v>10</v>
      </c>
      <c r="Q150" s="377">
        <v>2848.6567164179105</v>
      </c>
      <c r="R150" s="377">
        <f t="shared" si="149"/>
        <v>284.86567164179104</v>
      </c>
      <c r="S150" s="375">
        <f t="shared" si="150"/>
        <v>8</v>
      </c>
      <c r="T150" s="500"/>
      <c r="U150" s="375">
        <v>10</v>
      </c>
      <c r="V150" s="377">
        <v>2848.2352941176468</v>
      </c>
      <c r="W150" s="377">
        <f t="shared" si="151"/>
        <v>284.8235294117647</v>
      </c>
      <c r="X150" s="375">
        <f t="shared" si="152"/>
        <v>6</v>
      </c>
      <c r="Y150" s="500"/>
      <c r="Z150" s="375">
        <v>10</v>
      </c>
      <c r="AA150" s="377">
        <v>2873.6363636363635</v>
      </c>
      <c r="AB150" s="377">
        <f t="shared" si="153"/>
        <v>287.36363636363637</v>
      </c>
      <c r="AC150" s="375">
        <f t="shared" si="154"/>
        <v>2</v>
      </c>
      <c r="AD150" s="500"/>
      <c r="AE150" s="375">
        <v>10</v>
      </c>
      <c r="AF150" s="377">
        <v>2864.7272727272748</v>
      </c>
      <c r="AG150" s="377">
        <f t="shared" si="155"/>
        <v>286.47272727272747</v>
      </c>
      <c r="AH150" s="375">
        <f t="shared" si="156"/>
        <v>4</v>
      </c>
      <c r="AI150" s="500"/>
      <c r="AJ150" s="375">
        <v>10</v>
      </c>
      <c r="AK150" s="377">
        <v>2843.5714285714307</v>
      </c>
      <c r="AL150" s="377">
        <f t="shared" si="157"/>
        <v>284.35714285714306</v>
      </c>
      <c r="AM150" s="375">
        <f t="shared" si="158"/>
        <v>7</v>
      </c>
      <c r="AN150" s="500"/>
      <c r="AO150" s="375">
        <v>10</v>
      </c>
      <c r="AP150" s="377">
        <v>2847.428571428572</v>
      </c>
      <c r="AQ150" s="377">
        <f t="shared" si="159"/>
        <v>284.74285714285719</v>
      </c>
      <c r="AR150" s="375">
        <f t="shared" si="160"/>
        <v>5</v>
      </c>
      <c r="AS150" s="500"/>
      <c r="AT150" s="375">
        <v>10</v>
      </c>
      <c r="AU150" s="377">
        <v>2853.3333333333339</v>
      </c>
      <c r="AV150" s="377">
        <f t="shared" si="161"/>
        <v>285.33333333333337</v>
      </c>
      <c r="AW150" s="375">
        <f t="shared" si="162"/>
        <v>7</v>
      </c>
      <c r="AX150" s="500"/>
    </row>
    <row r="151" spans="2:50" hidden="1" x14ac:dyDescent="0.2">
      <c r="B151" s="506"/>
      <c r="C151" s="375">
        <v>5</v>
      </c>
      <c r="D151" s="375" t="s">
        <v>452</v>
      </c>
      <c r="E151" s="375">
        <v>10</v>
      </c>
      <c r="F151" s="375">
        <v>3000</v>
      </c>
      <c r="G151" s="384">
        <f t="shared" si="146"/>
        <v>300</v>
      </c>
      <c r="H151" s="527"/>
      <c r="I151" s="172">
        <f t="shared" ref="I151:K161" si="163">IFERROR(AVERAGE(P151,U151,Z151,AE151,AJ151,AO151,AT151),"")</f>
        <v>10</v>
      </c>
      <c r="J151" s="172">
        <f t="shared" si="163"/>
        <v>2861.6794283889749</v>
      </c>
      <c r="K151" s="374">
        <f t="shared" si="163"/>
        <v>286.16794283889749</v>
      </c>
      <c r="L151" s="525"/>
      <c r="M151" s="172">
        <f t="shared" si="148"/>
        <v>4</v>
      </c>
      <c r="N151" s="501"/>
      <c r="O151" s="501"/>
      <c r="P151" s="375">
        <v>10</v>
      </c>
      <c r="Q151" s="377">
        <v>2858.9999999999986</v>
      </c>
      <c r="R151" s="377">
        <f t="shared" si="149"/>
        <v>285.89999999999986</v>
      </c>
      <c r="S151" s="375">
        <f t="shared" si="150"/>
        <v>4</v>
      </c>
      <c r="T151" s="500"/>
      <c r="U151" s="375">
        <v>10</v>
      </c>
      <c r="V151" s="377">
        <v>2848.2857142857138</v>
      </c>
      <c r="W151" s="377">
        <f t="shared" si="151"/>
        <v>284.82857142857137</v>
      </c>
      <c r="X151" s="375">
        <f t="shared" si="152"/>
        <v>5</v>
      </c>
      <c r="Y151" s="500"/>
      <c r="Z151" s="375">
        <v>10</v>
      </c>
      <c r="AA151" s="377">
        <v>2858.6440677966098</v>
      </c>
      <c r="AB151" s="377">
        <f t="shared" si="153"/>
        <v>285.86440677966095</v>
      </c>
      <c r="AC151" s="375">
        <f t="shared" si="154"/>
        <v>5</v>
      </c>
      <c r="AD151" s="500"/>
      <c r="AE151" s="375">
        <v>10</v>
      </c>
      <c r="AF151" s="377">
        <v>2849.3877551020405</v>
      </c>
      <c r="AG151" s="377">
        <f t="shared" si="155"/>
        <v>284.93877551020404</v>
      </c>
      <c r="AH151" s="375">
        <f t="shared" si="156"/>
        <v>8</v>
      </c>
      <c r="AI151" s="500"/>
      <c r="AJ151" s="375">
        <v>10</v>
      </c>
      <c r="AK151" s="377">
        <v>2870.4</v>
      </c>
      <c r="AL151" s="377">
        <f t="shared" si="157"/>
        <v>287.04000000000002</v>
      </c>
      <c r="AM151" s="375">
        <f t="shared" si="158"/>
        <v>3</v>
      </c>
      <c r="AN151" s="500"/>
      <c r="AO151" s="375">
        <v>10</v>
      </c>
      <c r="AP151" s="377">
        <v>2873.5384615384623</v>
      </c>
      <c r="AQ151" s="377">
        <f t="shared" si="159"/>
        <v>287.35384615384623</v>
      </c>
      <c r="AR151" s="375">
        <f t="shared" si="160"/>
        <v>2</v>
      </c>
      <c r="AS151" s="500"/>
      <c r="AT151" s="375">
        <v>10</v>
      </c>
      <c r="AU151" s="377">
        <v>2872.5000000000005</v>
      </c>
      <c r="AV151" s="377">
        <f t="shared" si="161"/>
        <v>287.25000000000006</v>
      </c>
      <c r="AW151" s="375">
        <f t="shared" si="162"/>
        <v>4</v>
      </c>
      <c r="AX151" s="500"/>
    </row>
    <row r="152" spans="2:50" hidden="1" x14ac:dyDescent="0.2">
      <c r="B152" s="506"/>
      <c r="C152" s="375">
        <v>6</v>
      </c>
      <c r="D152" s="375" t="s">
        <v>453</v>
      </c>
      <c r="E152" s="375">
        <v>10</v>
      </c>
      <c r="F152" s="375">
        <v>3000</v>
      </c>
      <c r="G152" s="384">
        <f t="shared" si="146"/>
        <v>300</v>
      </c>
      <c r="H152" s="527"/>
      <c r="I152" s="172">
        <f t="shared" si="163"/>
        <v>10</v>
      </c>
      <c r="J152" s="172">
        <f t="shared" si="163"/>
        <v>2888.718107617266</v>
      </c>
      <c r="K152" s="374">
        <f t="shared" si="163"/>
        <v>288.87181076172658</v>
      </c>
      <c r="L152" s="525"/>
      <c r="M152" s="172">
        <f t="shared" si="148"/>
        <v>2</v>
      </c>
      <c r="N152" s="501"/>
      <c r="O152" s="501"/>
      <c r="P152" s="375">
        <v>10</v>
      </c>
      <c r="Q152" s="377">
        <v>2869.4117647058788</v>
      </c>
      <c r="R152" s="377">
        <f t="shared" si="149"/>
        <v>286.94117647058789</v>
      </c>
      <c r="S152" s="375">
        <f t="shared" si="150"/>
        <v>2</v>
      </c>
      <c r="T152" s="500"/>
      <c r="U152" s="375">
        <v>10</v>
      </c>
      <c r="V152" s="377">
        <v>2909.1891891891869</v>
      </c>
      <c r="W152" s="377">
        <f t="shared" si="151"/>
        <v>290.91891891891868</v>
      </c>
      <c r="X152" s="375">
        <f t="shared" si="152"/>
        <v>2</v>
      </c>
      <c r="Y152" s="500"/>
      <c r="Z152" s="375">
        <v>10</v>
      </c>
      <c r="AA152" s="377">
        <v>2871.4285714285688</v>
      </c>
      <c r="AB152" s="377">
        <f t="shared" si="153"/>
        <v>287.14285714285688</v>
      </c>
      <c r="AC152" s="375">
        <f t="shared" si="154"/>
        <v>3</v>
      </c>
      <c r="AD152" s="500"/>
      <c r="AE152" s="375">
        <v>10</v>
      </c>
      <c r="AF152" s="377">
        <v>2935.3846153846171</v>
      </c>
      <c r="AG152" s="377">
        <f t="shared" si="155"/>
        <v>293.53846153846172</v>
      </c>
      <c r="AH152" s="375">
        <f t="shared" si="156"/>
        <v>2</v>
      </c>
      <c r="AI152" s="500"/>
      <c r="AJ152" s="375">
        <v>10</v>
      </c>
      <c r="AK152" s="377">
        <v>2888.0000000000027</v>
      </c>
      <c r="AL152" s="377">
        <f t="shared" si="157"/>
        <v>288.8000000000003</v>
      </c>
      <c r="AM152" s="375">
        <f t="shared" si="158"/>
        <v>2</v>
      </c>
      <c r="AN152" s="500"/>
      <c r="AO152" s="375">
        <v>10</v>
      </c>
      <c r="AP152" s="377">
        <v>2845.9459459459435</v>
      </c>
      <c r="AQ152" s="377">
        <f t="shared" si="159"/>
        <v>284.59459459459435</v>
      </c>
      <c r="AR152" s="375">
        <f t="shared" si="160"/>
        <v>6</v>
      </c>
      <c r="AS152" s="500"/>
      <c r="AT152" s="375">
        <v>10</v>
      </c>
      <c r="AU152" s="377">
        <v>2901.6666666666642</v>
      </c>
      <c r="AV152" s="377">
        <f t="shared" si="161"/>
        <v>290.1666666666664</v>
      </c>
      <c r="AW152" s="375">
        <f t="shared" si="162"/>
        <v>2</v>
      </c>
      <c r="AX152" s="500"/>
    </row>
    <row r="153" spans="2:50" hidden="1" x14ac:dyDescent="0.2">
      <c r="B153" s="506"/>
      <c r="C153" s="375">
        <v>7</v>
      </c>
      <c r="D153" s="375" t="s">
        <v>455</v>
      </c>
      <c r="E153" s="375">
        <v>13</v>
      </c>
      <c r="F153" s="375">
        <v>2000</v>
      </c>
      <c r="G153" s="384">
        <f t="shared" si="146"/>
        <v>153.84615384615384</v>
      </c>
      <c r="H153" s="527"/>
      <c r="I153" s="172">
        <f t="shared" si="163"/>
        <v>13</v>
      </c>
      <c r="J153" s="172">
        <f t="shared" si="163"/>
        <v>1924.8869713242598</v>
      </c>
      <c r="K153" s="374">
        <f t="shared" si="163"/>
        <v>148.06822856340457</v>
      </c>
      <c r="L153" s="525"/>
      <c r="M153" s="172">
        <f t="shared" si="148"/>
        <v>9</v>
      </c>
      <c r="N153" s="501"/>
      <c r="O153" s="501"/>
      <c r="P153" s="375">
        <v>13</v>
      </c>
      <c r="Q153" s="377">
        <v>1899.9999999999995</v>
      </c>
      <c r="R153" s="377">
        <f t="shared" si="149"/>
        <v>146.15384615384613</v>
      </c>
      <c r="S153" s="375">
        <f t="shared" si="150"/>
        <v>9</v>
      </c>
      <c r="T153" s="500"/>
      <c r="U153" s="375">
        <v>13</v>
      </c>
      <c r="V153" s="377">
        <v>1907.441860465116</v>
      </c>
      <c r="W153" s="377">
        <f t="shared" si="151"/>
        <v>146.72629695885507</v>
      </c>
      <c r="X153" s="375">
        <f t="shared" si="152"/>
        <v>9</v>
      </c>
      <c r="Y153" s="500"/>
      <c r="Z153" s="375">
        <v>13</v>
      </c>
      <c r="AA153" s="377">
        <v>1922.9268292682921</v>
      </c>
      <c r="AB153" s="377">
        <f t="shared" si="153"/>
        <v>147.91744840525323</v>
      </c>
      <c r="AC153" s="375">
        <f t="shared" si="154"/>
        <v>9</v>
      </c>
      <c r="AD153" s="500"/>
      <c r="AE153" s="375">
        <v>13</v>
      </c>
      <c r="AF153" s="377">
        <v>1939.3548387096769</v>
      </c>
      <c r="AG153" s="377">
        <f t="shared" si="155"/>
        <v>149.1811414392059</v>
      </c>
      <c r="AH153" s="375">
        <f t="shared" si="156"/>
        <v>9</v>
      </c>
      <c r="AI153" s="500"/>
      <c r="AJ153" s="375">
        <v>13</v>
      </c>
      <c r="AK153" s="377">
        <v>1947.2727272727273</v>
      </c>
      <c r="AL153" s="377">
        <f t="shared" si="157"/>
        <v>149.79020979020979</v>
      </c>
      <c r="AM153" s="375">
        <f t="shared" si="158"/>
        <v>9</v>
      </c>
      <c r="AN153" s="500"/>
      <c r="AO153" s="375">
        <v>13</v>
      </c>
      <c r="AP153" s="377">
        <v>1934.2857142857135</v>
      </c>
      <c r="AQ153" s="377">
        <f t="shared" si="159"/>
        <v>148.79120879120873</v>
      </c>
      <c r="AR153" s="375">
        <f t="shared" si="160"/>
        <v>9</v>
      </c>
      <c r="AS153" s="500"/>
      <c r="AT153" s="375">
        <v>13</v>
      </c>
      <c r="AU153" s="377">
        <v>1922.9268292682921</v>
      </c>
      <c r="AV153" s="377">
        <f t="shared" si="161"/>
        <v>147.91744840525323</v>
      </c>
      <c r="AW153" s="375">
        <f t="shared" si="162"/>
        <v>9</v>
      </c>
      <c r="AX153" s="500"/>
    </row>
    <row r="154" spans="2:50" hidden="1" x14ac:dyDescent="0.2">
      <c r="B154" s="506"/>
      <c r="C154" s="375">
        <v>8</v>
      </c>
      <c r="D154" s="375" t="s">
        <v>456</v>
      </c>
      <c r="E154" s="375">
        <v>10</v>
      </c>
      <c r="F154" s="375">
        <v>3000</v>
      </c>
      <c r="G154" s="384">
        <f t="shared" si="146"/>
        <v>300</v>
      </c>
      <c r="H154" s="527"/>
      <c r="I154" s="172">
        <f t="shared" si="163"/>
        <v>10</v>
      </c>
      <c r="J154" s="172">
        <f t="shared" si="163"/>
        <v>2867.2149379232214</v>
      </c>
      <c r="K154" s="374">
        <f t="shared" si="163"/>
        <v>286.72149379232212</v>
      </c>
      <c r="L154" s="525"/>
      <c r="M154" s="172">
        <f t="shared" si="148"/>
        <v>3</v>
      </c>
      <c r="N154" s="501"/>
      <c r="O154" s="501"/>
      <c r="P154" s="375">
        <v>10</v>
      </c>
      <c r="Q154" s="377">
        <v>2855.2941176470599</v>
      </c>
      <c r="R154" s="377">
        <f t="shared" si="149"/>
        <v>285.52941176470597</v>
      </c>
      <c r="S154" s="375">
        <f t="shared" si="150"/>
        <v>6</v>
      </c>
      <c r="T154" s="500"/>
      <c r="U154" s="375">
        <v>10</v>
      </c>
      <c r="V154" s="377">
        <v>2877.6470588235306</v>
      </c>
      <c r="W154" s="377">
        <f t="shared" si="151"/>
        <v>287.76470588235304</v>
      </c>
      <c r="X154" s="375">
        <f t="shared" si="152"/>
        <v>3</v>
      </c>
      <c r="Y154" s="500"/>
      <c r="Z154" s="375">
        <v>10</v>
      </c>
      <c r="AA154" s="377">
        <v>2861.632653061225</v>
      </c>
      <c r="AB154" s="377">
        <f t="shared" si="153"/>
        <v>286.16326530612253</v>
      </c>
      <c r="AC154" s="375">
        <f t="shared" si="154"/>
        <v>4</v>
      </c>
      <c r="AD154" s="500"/>
      <c r="AE154" s="375">
        <v>10</v>
      </c>
      <c r="AF154" s="377">
        <v>2875.7142857142844</v>
      </c>
      <c r="AG154" s="377">
        <f t="shared" si="155"/>
        <v>287.57142857142844</v>
      </c>
      <c r="AH154" s="375">
        <f t="shared" si="156"/>
        <v>3</v>
      </c>
      <c r="AI154" s="500"/>
      <c r="AJ154" s="375">
        <v>10</v>
      </c>
      <c r="AK154" s="377">
        <v>2855.4545454545455</v>
      </c>
      <c r="AL154" s="377">
        <f t="shared" si="157"/>
        <v>285.54545454545456</v>
      </c>
      <c r="AM154" s="375">
        <f t="shared" si="158"/>
        <v>4</v>
      </c>
      <c r="AN154" s="500"/>
      <c r="AO154" s="375">
        <v>10</v>
      </c>
      <c r="AP154" s="377">
        <v>2871.4285714285711</v>
      </c>
      <c r="AQ154" s="377">
        <f t="shared" si="159"/>
        <v>287.14285714285711</v>
      </c>
      <c r="AR154" s="375">
        <f t="shared" si="160"/>
        <v>3</v>
      </c>
      <c r="AS154" s="500"/>
      <c r="AT154" s="375">
        <v>10</v>
      </c>
      <c r="AU154" s="377">
        <v>2873.333333333333</v>
      </c>
      <c r="AV154" s="377">
        <f t="shared" si="161"/>
        <v>287.33333333333331</v>
      </c>
      <c r="AW154" s="375">
        <f t="shared" si="162"/>
        <v>3</v>
      </c>
      <c r="AX154" s="500"/>
    </row>
    <row r="155" spans="2:50" hidden="1" x14ac:dyDescent="0.2">
      <c r="B155" s="506"/>
      <c r="C155" s="375">
        <v>9</v>
      </c>
      <c r="D155" s="375" t="s">
        <v>636</v>
      </c>
      <c r="E155" s="375">
        <v>8</v>
      </c>
      <c r="F155" s="375">
        <v>3000</v>
      </c>
      <c r="G155" s="384">
        <f t="shared" si="146"/>
        <v>375</v>
      </c>
      <c r="H155" s="527"/>
      <c r="I155" s="172">
        <f t="shared" si="163"/>
        <v>8</v>
      </c>
      <c r="J155" s="172">
        <f t="shared" si="163"/>
        <v>2872.2668104795107</v>
      </c>
      <c r="K155" s="374">
        <f t="shared" si="163"/>
        <v>359.03335130993884</v>
      </c>
      <c r="L155" s="525"/>
      <c r="M155" s="172">
        <f t="shared" si="148"/>
        <v>1</v>
      </c>
      <c r="N155" s="501"/>
      <c r="O155" s="501"/>
      <c r="P155" s="375">
        <v>8</v>
      </c>
      <c r="Q155" s="377">
        <v>2872.8000000000011</v>
      </c>
      <c r="R155" s="377">
        <f t="shared" si="149"/>
        <v>359.10000000000014</v>
      </c>
      <c r="S155" s="375">
        <f t="shared" si="150"/>
        <v>1</v>
      </c>
      <c r="T155" s="500"/>
      <c r="U155" s="375">
        <v>8</v>
      </c>
      <c r="V155" s="377">
        <v>2891.489361702128</v>
      </c>
      <c r="W155" s="377">
        <f t="shared" si="151"/>
        <v>361.436170212766</v>
      </c>
      <c r="X155" s="375">
        <f t="shared" si="152"/>
        <v>1</v>
      </c>
      <c r="Y155" s="500"/>
      <c r="Z155" s="375">
        <v>8</v>
      </c>
      <c r="AA155" s="377">
        <v>2842.1739130434785</v>
      </c>
      <c r="AB155" s="377">
        <f t="shared" si="153"/>
        <v>355.27173913043481</v>
      </c>
      <c r="AC155" s="375">
        <f t="shared" si="154"/>
        <v>1</v>
      </c>
      <c r="AD155" s="500"/>
      <c r="AE155" s="375">
        <v>8</v>
      </c>
      <c r="AF155" s="377">
        <v>2879.9999999999977</v>
      </c>
      <c r="AG155" s="377">
        <f t="shared" si="155"/>
        <v>359.99999999999972</v>
      </c>
      <c r="AH155" s="375">
        <f t="shared" si="156"/>
        <v>1</v>
      </c>
      <c r="AI155" s="500"/>
      <c r="AJ155" s="375">
        <v>8</v>
      </c>
      <c r="AK155" s="377">
        <v>2881.395348837209</v>
      </c>
      <c r="AL155" s="377">
        <f t="shared" si="157"/>
        <v>360.17441860465112</v>
      </c>
      <c r="AM155" s="375">
        <f t="shared" si="158"/>
        <v>1</v>
      </c>
      <c r="AN155" s="500"/>
      <c r="AO155" s="375">
        <v>8</v>
      </c>
      <c r="AP155" s="377">
        <v>2876.4705882352951</v>
      </c>
      <c r="AQ155" s="377">
        <f t="shared" si="159"/>
        <v>359.55882352941188</v>
      </c>
      <c r="AR155" s="375">
        <f t="shared" si="160"/>
        <v>1</v>
      </c>
      <c r="AS155" s="500"/>
      <c r="AT155" s="375">
        <v>8</v>
      </c>
      <c r="AU155" s="377">
        <v>2861.5384615384633</v>
      </c>
      <c r="AV155" s="377">
        <f t="shared" si="161"/>
        <v>357.69230769230791</v>
      </c>
      <c r="AW155" s="375">
        <f t="shared" si="162"/>
        <v>1</v>
      </c>
      <c r="AX155" s="500"/>
    </row>
    <row r="156" spans="2:50" hidden="1" x14ac:dyDescent="0.2">
      <c r="B156" s="506"/>
      <c r="C156" s="375">
        <v>10</v>
      </c>
      <c r="D156" s="375"/>
      <c r="E156" s="375"/>
      <c r="F156" s="375"/>
      <c r="G156" s="375"/>
      <c r="H156" s="527"/>
      <c r="I156" s="172" t="str">
        <f t="shared" si="163"/>
        <v/>
      </c>
      <c r="J156" s="172" t="str">
        <f t="shared" si="163"/>
        <v/>
      </c>
      <c r="K156" s="374" t="str">
        <f t="shared" si="163"/>
        <v/>
      </c>
      <c r="L156" s="525"/>
      <c r="M156" s="172" t="str">
        <f t="shared" si="148"/>
        <v/>
      </c>
      <c r="N156" s="501"/>
      <c r="O156" s="501"/>
      <c r="P156" s="375"/>
      <c r="Q156" s="377"/>
      <c r="R156" s="377" t="str">
        <f t="shared" si="149"/>
        <v/>
      </c>
      <c r="S156" s="375" t="str">
        <f t="shared" si="150"/>
        <v/>
      </c>
      <c r="T156" s="500"/>
      <c r="U156" s="375"/>
      <c r="V156" s="377"/>
      <c r="W156" s="377" t="str">
        <f t="shared" si="151"/>
        <v/>
      </c>
      <c r="X156" s="375" t="str">
        <f t="shared" si="152"/>
        <v/>
      </c>
      <c r="Y156" s="500"/>
      <c r="Z156" s="375"/>
      <c r="AA156" s="377"/>
      <c r="AB156" s="377" t="str">
        <f t="shared" si="153"/>
        <v/>
      </c>
      <c r="AC156" s="375" t="str">
        <f t="shared" si="154"/>
        <v/>
      </c>
      <c r="AD156" s="500"/>
      <c r="AE156" s="375"/>
      <c r="AF156" s="377"/>
      <c r="AG156" s="377" t="str">
        <f t="shared" si="155"/>
        <v/>
      </c>
      <c r="AH156" s="375" t="str">
        <f t="shared" si="156"/>
        <v/>
      </c>
      <c r="AI156" s="500"/>
      <c r="AJ156" s="375"/>
      <c r="AK156" s="377"/>
      <c r="AL156" s="377" t="str">
        <f t="shared" si="157"/>
        <v/>
      </c>
      <c r="AM156" s="375" t="str">
        <f t="shared" si="158"/>
        <v/>
      </c>
      <c r="AN156" s="500"/>
      <c r="AO156" s="375"/>
      <c r="AP156" s="377"/>
      <c r="AQ156" s="377" t="str">
        <f t="shared" si="159"/>
        <v/>
      </c>
      <c r="AR156" s="375" t="str">
        <f t="shared" si="160"/>
        <v/>
      </c>
      <c r="AS156" s="500"/>
      <c r="AT156" s="375"/>
      <c r="AU156" s="377"/>
      <c r="AV156" s="377" t="str">
        <f t="shared" si="161"/>
        <v/>
      </c>
      <c r="AW156" s="375" t="str">
        <f t="shared" si="162"/>
        <v/>
      </c>
      <c r="AX156" s="500"/>
    </row>
    <row r="157" spans="2:50" hidden="1" x14ac:dyDescent="0.2">
      <c r="B157" s="506"/>
      <c r="C157" s="375">
        <v>11</v>
      </c>
      <c r="D157" s="375"/>
      <c r="E157" s="375"/>
      <c r="F157" s="375"/>
      <c r="G157" s="375"/>
      <c r="H157" s="527"/>
      <c r="I157" s="172" t="str">
        <f t="shared" si="163"/>
        <v/>
      </c>
      <c r="J157" s="172" t="str">
        <f t="shared" si="163"/>
        <v/>
      </c>
      <c r="K157" s="374" t="str">
        <f t="shared" si="163"/>
        <v/>
      </c>
      <c r="L157" s="525"/>
      <c r="M157" s="172" t="str">
        <f t="shared" si="148"/>
        <v/>
      </c>
      <c r="N157" s="501"/>
      <c r="O157" s="501"/>
      <c r="P157" s="375"/>
      <c r="Q157" s="377"/>
      <c r="R157" s="377" t="str">
        <f t="shared" si="149"/>
        <v/>
      </c>
      <c r="S157" s="375" t="str">
        <f t="shared" si="150"/>
        <v/>
      </c>
      <c r="T157" s="500"/>
      <c r="U157" s="375"/>
      <c r="V157" s="377"/>
      <c r="W157" s="377" t="str">
        <f t="shared" si="151"/>
        <v/>
      </c>
      <c r="X157" s="375" t="str">
        <f t="shared" si="152"/>
        <v/>
      </c>
      <c r="Y157" s="500"/>
      <c r="Z157" s="375"/>
      <c r="AA157" s="377"/>
      <c r="AB157" s="377" t="str">
        <f t="shared" si="153"/>
        <v/>
      </c>
      <c r="AC157" s="375" t="str">
        <f t="shared" si="154"/>
        <v/>
      </c>
      <c r="AD157" s="500"/>
      <c r="AE157" s="375"/>
      <c r="AF157" s="377"/>
      <c r="AG157" s="377" t="str">
        <f t="shared" si="155"/>
        <v/>
      </c>
      <c r="AH157" s="375" t="str">
        <f t="shared" si="156"/>
        <v/>
      </c>
      <c r="AI157" s="500"/>
      <c r="AJ157" s="375"/>
      <c r="AK157" s="377"/>
      <c r="AL157" s="377" t="str">
        <f t="shared" si="157"/>
        <v/>
      </c>
      <c r="AM157" s="375" t="str">
        <f t="shared" si="158"/>
        <v/>
      </c>
      <c r="AN157" s="500"/>
      <c r="AO157" s="375"/>
      <c r="AP157" s="377"/>
      <c r="AQ157" s="377" t="str">
        <f t="shared" si="159"/>
        <v/>
      </c>
      <c r="AR157" s="375" t="str">
        <f t="shared" si="160"/>
        <v/>
      </c>
      <c r="AS157" s="500"/>
      <c r="AT157" s="375"/>
      <c r="AU157" s="377"/>
      <c r="AV157" s="377" t="str">
        <f t="shared" si="161"/>
        <v/>
      </c>
      <c r="AW157" s="375" t="str">
        <f t="shared" si="162"/>
        <v/>
      </c>
      <c r="AX157" s="500"/>
    </row>
    <row r="158" spans="2:50" hidden="1" x14ac:dyDescent="0.2">
      <c r="B158" s="506"/>
      <c r="C158" s="375">
        <v>12</v>
      </c>
      <c r="D158" s="375"/>
      <c r="E158" s="375"/>
      <c r="F158" s="375"/>
      <c r="G158" s="375"/>
      <c r="H158" s="527"/>
      <c r="I158" s="172" t="str">
        <f t="shared" si="163"/>
        <v/>
      </c>
      <c r="J158" s="172" t="str">
        <f t="shared" si="163"/>
        <v/>
      </c>
      <c r="K158" s="374" t="str">
        <f t="shared" si="163"/>
        <v/>
      </c>
      <c r="L158" s="525"/>
      <c r="M158" s="172" t="str">
        <f t="shared" si="148"/>
        <v/>
      </c>
      <c r="N158" s="501"/>
      <c r="O158" s="501"/>
      <c r="P158" s="375"/>
      <c r="Q158" s="377"/>
      <c r="R158" s="377" t="str">
        <f t="shared" si="149"/>
        <v/>
      </c>
      <c r="S158" s="375" t="str">
        <f t="shared" si="150"/>
        <v/>
      </c>
      <c r="T158" s="500"/>
      <c r="U158" s="375"/>
      <c r="V158" s="377"/>
      <c r="W158" s="377" t="str">
        <f t="shared" si="151"/>
        <v/>
      </c>
      <c r="X158" s="375" t="str">
        <f t="shared" si="152"/>
        <v/>
      </c>
      <c r="Y158" s="500"/>
      <c r="Z158" s="375"/>
      <c r="AA158" s="377"/>
      <c r="AB158" s="377" t="str">
        <f t="shared" si="153"/>
        <v/>
      </c>
      <c r="AC158" s="375" t="str">
        <f t="shared" si="154"/>
        <v/>
      </c>
      <c r="AD158" s="500"/>
      <c r="AE158" s="375"/>
      <c r="AF158" s="377"/>
      <c r="AG158" s="377" t="str">
        <f t="shared" si="155"/>
        <v/>
      </c>
      <c r="AH158" s="375" t="str">
        <f t="shared" si="156"/>
        <v/>
      </c>
      <c r="AI158" s="500"/>
      <c r="AJ158" s="375"/>
      <c r="AK158" s="377"/>
      <c r="AL158" s="377" t="str">
        <f t="shared" si="157"/>
        <v/>
      </c>
      <c r="AM158" s="375" t="str">
        <f t="shared" si="158"/>
        <v/>
      </c>
      <c r="AN158" s="500"/>
      <c r="AO158" s="375"/>
      <c r="AP158" s="377"/>
      <c r="AQ158" s="377" t="str">
        <f t="shared" si="159"/>
        <v/>
      </c>
      <c r="AR158" s="375" t="str">
        <f t="shared" si="160"/>
        <v/>
      </c>
      <c r="AS158" s="500"/>
      <c r="AT158" s="375"/>
      <c r="AU158" s="377"/>
      <c r="AV158" s="377" t="str">
        <f t="shared" si="161"/>
        <v/>
      </c>
      <c r="AW158" s="375" t="str">
        <f t="shared" si="162"/>
        <v/>
      </c>
      <c r="AX158" s="500"/>
    </row>
    <row r="159" spans="2:50" hidden="1" x14ac:dyDescent="0.2">
      <c r="B159" s="506"/>
      <c r="C159" s="375">
        <v>13</v>
      </c>
      <c r="D159" s="375"/>
      <c r="E159" s="375"/>
      <c r="F159" s="375"/>
      <c r="G159" s="375"/>
      <c r="H159" s="527"/>
      <c r="I159" s="172" t="str">
        <f t="shared" si="163"/>
        <v/>
      </c>
      <c r="J159" s="172" t="str">
        <f t="shared" si="163"/>
        <v/>
      </c>
      <c r="K159" s="374" t="str">
        <f t="shared" si="163"/>
        <v/>
      </c>
      <c r="L159" s="525"/>
      <c r="M159" s="172" t="str">
        <f t="shared" si="148"/>
        <v/>
      </c>
      <c r="N159" s="501"/>
      <c r="O159" s="501"/>
      <c r="P159" s="375"/>
      <c r="Q159" s="377"/>
      <c r="R159" s="377" t="str">
        <f t="shared" si="149"/>
        <v/>
      </c>
      <c r="S159" s="375" t="str">
        <f t="shared" si="150"/>
        <v/>
      </c>
      <c r="T159" s="500"/>
      <c r="U159" s="375"/>
      <c r="V159" s="377"/>
      <c r="W159" s="377" t="str">
        <f t="shared" si="151"/>
        <v/>
      </c>
      <c r="X159" s="375" t="str">
        <f t="shared" si="152"/>
        <v/>
      </c>
      <c r="Y159" s="500"/>
      <c r="Z159" s="375"/>
      <c r="AA159" s="377"/>
      <c r="AB159" s="377" t="str">
        <f t="shared" si="153"/>
        <v/>
      </c>
      <c r="AC159" s="375" t="str">
        <f t="shared" si="154"/>
        <v/>
      </c>
      <c r="AD159" s="500"/>
      <c r="AE159" s="375"/>
      <c r="AF159" s="377"/>
      <c r="AG159" s="377" t="str">
        <f t="shared" si="155"/>
        <v/>
      </c>
      <c r="AH159" s="375" t="str">
        <f t="shared" si="156"/>
        <v/>
      </c>
      <c r="AI159" s="500"/>
      <c r="AJ159" s="375"/>
      <c r="AK159" s="377"/>
      <c r="AL159" s="377" t="str">
        <f t="shared" si="157"/>
        <v/>
      </c>
      <c r="AM159" s="375" t="str">
        <f t="shared" si="158"/>
        <v/>
      </c>
      <c r="AN159" s="500"/>
      <c r="AO159" s="375"/>
      <c r="AP159" s="377"/>
      <c r="AQ159" s="377" t="str">
        <f t="shared" si="159"/>
        <v/>
      </c>
      <c r="AR159" s="375" t="str">
        <f t="shared" si="160"/>
        <v/>
      </c>
      <c r="AS159" s="500"/>
      <c r="AT159" s="375"/>
      <c r="AU159" s="377"/>
      <c r="AV159" s="377" t="str">
        <f t="shared" si="161"/>
        <v/>
      </c>
      <c r="AW159" s="375" t="str">
        <f t="shared" si="162"/>
        <v/>
      </c>
      <c r="AX159" s="500"/>
    </row>
    <row r="160" spans="2:50" hidden="1" x14ac:dyDescent="0.2">
      <c r="B160" s="506"/>
      <c r="C160" s="375">
        <v>14</v>
      </c>
      <c r="D160" s="375"/>
      <c r="E160" s="375"/>
      <c r="F160" s="375"/>
      <c r="G160" s="375"/>
      <c r="H160" s="527"/>
      <c r="I160" s="172" t="str">
        <f t="shared" si="163"/>
        <v/>
      </c>
      <c r="J160" s="172" t="str">
        <f t="shared" si="163"/>
        <v/>
      </c>
      <c r="K160" s="374" t="str">
        <f t="shared" si="163"/>
        <v/>
      </c>
      <c r="L160" s="525"/>
      <c r="M160" s="172" t="str">
        <f t="shared" si="148"/>
        <v/>
      </c>
      <c r="N160" s="501"/>
      <c r="O160" s="501"/>
      <c r="P160" s="375"/>
      <c r="Q160" s="377"/>
      <c r="R160" s="377" t="str">
        <f t="shared" si="149"/>
        <v/>
      </c>
      <c r="S160" s="375" t="str">
        <f t="shared" si="150"/>
        <v/>
      </c>
      <c r="T160" s="500"/>
      <c r="U160" s="375"/>
      <c r="V160" s="377"/>
      <c r="W160" s="377" t="str">
        <f t="shared" si="151"/>
        <v/>
      </c>
      <c r="X160" s="375" t="str">
        <f t="shared" si="152"/>
        <v/>
      </c>
      <c r="Y160" s="500"/>
      <c r="Z160" s="375"/>
      <c r="AA160" s="377"/>
      <c r="AB160" s="377" t="str">
        <f t="shared" si="153"/>
        <v/>
      </c>
      <c r="AC160" s="375" t="str">
        <f t="shared" si="154"/>
        <v/>
      </c>
      <c r="AD160" s="500"/>
      <c r="AE160" s="375"/>
      <c r="AF160" s="377"/>
      <c r="AG160" s="377" t="str">
        <f t="shared" si="155"/>
        <v/>
      </c>
      <c r="AH160" s="375" t="str">
        <f t="shared" si="156"/>
        <v/>
      </c>
      <c r="AI160" s="500"/>
      <c r="AJ160" s="375"/>
      <c r="AK160" s="377"/>
      <c r="AL160" s="377" t="str">
        <f t="shared" si="157"/>
        <v/>
      </c>
      <c r="AM160" s="375" t="str">
        <f t="shared" si="158"/>
        <v/>
      </c>
      <c r="AN160" s="500"/>
      <c r="AO160" s="375"/>
      <c r="AP160" s="377"/>
      <c r="AQ160" s="377" t="str">
        <f t="shared" si="159"/>
        <v/>
      </c>
      <c r="AR160" s="375" t="str">
        <f t="shared" si="160"/>
        <v/>
      </c>
      <c r="AS160" s="500"/>
      <c r="AT160" s="375"/>
      <c r="AU160" s="377"/>
      <c r="AV160" s="377" t="str">
        <f t="shared" si="161"/>
        <v/>
      </c>
      <c r="AW160" s="375" t="str">
        <f t="shared" si="162"/>
        <v/>
      </c>
      <c r="AX160" s="500"/>
    </row>
    <row r="161" spans="2:50" hidden="1" x14ac:dyDescent="0.2">
      <c r="B161" s="506"/>
      <c r="C161" s="375">
        <v>15</v>
      </c>
      <c r="D161" s="375"/>
      <c r="E161" s="375"/>
      <c r="F161" s="375"/>
      <c r="G161" s="375"/>
      <c r="H161" s="528"/>
      <c r="I161" s="172" t="str">
        <f t="shared" si="163"/>
        <v/>
      </c>
      <c r="J161" s="172" t="str">
        <f t="shared" si="163"/>
        <v/>
      </c>
      <c r="K161" s="374" t="str">
        <f t="shared" si="163"/>
        <v/>
      </c>
      <c r="L161" s="525"/>
      <c r="M161" s="172" t="str">
        <f t="shared" si="148"/>
        <v/>
      </c>
      <c r="N161" s="501"/>
      <c r="O161" s="501"/>
      <c r="P161" s="375"/>
      <c r="Q161" s="377"/>
      <c r="R161" s="377" t="str">
        <f t="shared" si="149"/>
        <v/>
      </c>
      <c r="S161" s="375" t="str">
        <f t="shared" si="150"/>
        <v/>
      </c>
      <c r="T161" s="500"/>
      <c r="U161" s="375"/>
      <c r="V161" s="377"/>
      <c r="W161" s="377" t="str">
        <f t="shared" si="151"/>
        <v/>
      </c>
      <c r="X161" s="375" t="str">
        <f t="shared" si="152"/>
        <v/>
      </c>
      <c r="Y161" s="500"/>
      <c r="Z161" s="375"/>
      <c r="AA161" s="377"/>
      <c r="AB161" s="377" t="str">
        <f t="shared" si="153"/>
        <v/>
      </c>
      <c r="AC161" s="375" t="str">
        <f t="shared" si="154"/>
        <v/>
      </c>
      <c r="AD161" s="500"/>
      <c r="AE161" s="375"/>
      <c r="AF161" s="377"/>
      <c r="AG161" s="377" t="str">
        <f t="shared" si="155"/>
        <v/>
      </c>
      <c r="AH161" s="375" t="str">
        <f t="shared" si="156"/>
        <v/>
      </c>
      <c r="AI161" s="500"/>
      <c r="AJ161" s="375"/>
      <c r="AK161" s="377"/>
      <c r="AL161" s="377" t="str">
        <f t="shared" si="157"/>
        <v/>
      </c>
      <c r="AM161" s="375" t="str">
        <f t="shared" si="158"/>
        <v/>
      </c>
      <c r="AN161" s="500"/>
      <c r="AO161" s="375"/>
      <c r="AP161" s="377"/>
      <c r="AQ161" s="377" t="str">
        <f t="shared" si="159"/>
        <v/>
      </c>
      <c r="AR161" s="375" t="str">
        <f t="shared" si="160"/>
        <v/>
      </c>
      <c r="AS161" s="500"/>
      <c r="AT161" s="375"/>
      <c r="AU161" s="377"/>
      <c r="AV161" s="377" t="str">
        <f t="shared" si="161"/>
        <v/>
      </c>
      <c r="AW161" s="375" t="str">
        <f t="shared" si="162"/>
        <v/>
      </c>
      <c r="AX161" s="500"/>
    </row>
    <row r="162" spans="2:50" ht="15.75" hidden="1" x14ac:dyDescent="0.2">
      <c r="B162" s="510" t="s">
        <v>169</v>
      </c>
      <c r="C162" s="511"/>
      <c r="D162" s="511"/>
      <c r="E162" s="511"/>
      <c r="F162" s="511"/>
      <c r="G162" s="511"/>
      <c r="H162" s="512"/>
      <c r="I162" s="207"/>
      <c r="J162" s="207"/>
      <c r="K162" s="207"/>
      <c r="L162" s="207"/>
      <c r="M162" s="207"/>
      <c r="N162" s="501" t="s">
        <v>161</v>
      </c>
      <c r="O162" s="514" t="s">
        <v>106</v>
      </c>
      <c r="P162" s="516">
        <f>AT142+1</f>
        <v>45923</v>
      </c>
      <c r="Q162" s="506"/>
      <c r="R162" s="506"/>
      <c r="S162" s="506"/>
      <c r="T162" s="506"/>
      <c r="U162" s="516">
        <f>P162+1</f>
        <v>45924</v>
      </c>
      <c r="V162" s="506"/>
      <c r="W162" s="506"/>
      <c r="X162" s="506"/>
      <c r="Y162" s="506"/>
      <c r="Z162" s="516">
        <f>U162+1</f>
        <v>45925</v>
      </c>
      <c r="AA162" s="506"/>
      <c r="AB162" s="506"/>
      <c r="AC162" s="506"/>
      <c r="AD162" s="506"/>
      <c r="AE162" s="516">
        <f>Z162+1</f>
        <v>45926</v>
      </c>
      <c r="AF162" s="506"/>
      <c r="AG162" s="506"/>
      <c r="AH162" s="506"/>
      <c r="AI162" s="506"/>
      <c r="AJ162" s="516">
        <f>AE162+1</f>
        <v>45927</v>
      </c>
      <c r="AK162" s="506"/>
      <c r="AL162" s="506"/>
      <c r="AM162" s="506"/>
      <c r="AN162" s="506"/>
      <c r="AO162" s="516">
        <f>AJ162+1</f>
        <v>45928</v>
      </c>
      <c r="AP162" s="506"/>
      <c r="AQ162" s="506"/>
      <c r="AR162" s="506"/>
      <c r="AS162" s="506"/>
      <c r="AT162" s="516">
        <f>AO162+1</f>
        <v>45929</v>
      </c>
      <c r="AU162" s="506"/>
      <c r="AV162" s="506"/>
      <c r="AW162" s="506"/>
      <c r="AX162" s="506"/>
    </row>
    <row r="163" spans="2:50" ht="15.75" hidden="1" x14ac:dyDescent="0.2">
      <c r="B163" s="513"/>
      <c r="C163" s="513"/>
      <c r="D163" s="513"/>
      <c r="E163" s="513"/>
      <c r="F163" s="513"/>
      <c r="G163" s="513"/>
      <c r="H163" s="513"/>
      <c r="I163" s="207"/>
      <c r="J163" s="207"/>
      <c r="K163" s="207"/>
      <c r="L163" s="207"/>
      <c r="M163" s="207"/>
      <c r="N163" s="501"/>
      <c r="O163" s="515"/>
      <c r="P163" s="516" t="s">
        <v>120</v>
      </c>
      <c r="Q163" s="506"/>
      <c r="R163" s="506"/>
      <c r="S163" s="506"/>
      <c r="T163" s="506"/>
      <c r="U163" s="516" t="s">
        <v>114</v>
      </c>
      <c r="V163" s="506"/>
      <c r="W163" s="506"/>
      <c r="X163" s="506"/>
      <c r="Y163" s="506"/>
      <c r="Z163" s="516" t="s">
        <v>115</v>
      </c>
      <c r="AA163" s="506"/>
      <c r="AB163" s="506"/>
      <c r="AC163" s="506"/>
      <c r="AD163" s="506"/>
      <c r="AE163" s="516" t="s">
        <v>116</v>
      </c>
      <c r="AF163" s="506"/>
      <c r="AG163" s="506"/>
      <c r="AH163" s="506"/>
      <c r="AI163" s="506"/>
      <c r="AJ163" s="516" t="s">
        <v>117</v>
      </c>
      <c r="AK163" s="506"/>
      <c r="AL163" s="506"/>
      <c r="AM163" s="506"/>
      <c r="AN163" s="506"/>
      <c r="AO163" s="516" t="s">
        <v>118</v>
      </c>
      <c r="AP163" s="506"/>
      <c r="AQ163" s="506"/>
      <c r="AR163" s="506"/>
      <c r="AS163" s="506"/>
      <c r="AT163" s="516" t="s">
        <v>119</v>
      </c>
      <c r="AU163" s="506"/>
      <c r="AV163" s="506"/>
      <c r="AW163" s="506"/>
      <c r="AX163" s="506"/>
    </row>
    <row r="164" spans="2:50" hidden="1" x14ac:dyDescent="0.2">
      <c r="B164" s="501" t="s">
        <v>157</v>
      </c>
      <c r="C164" s="501" t="s">
        <v>149</v>
      </c>
      <c r="D164" s="501"/>
      <c r="E164" s="501" t="s">
        <v>151</v>
      </c>
      <c r="F164" s="501"/>
      <c r="G164" s="501"/>
      <c r="H164" s="502" t="s">
        <v>158</v>
      </c>
      <c r="I164" s="505" t="s">
        <v>227</v>
      </c>
      <c r="J164" s="505"/>
      <c r="K164" s="505"/>
      <c r="L164" s="505" t="s">
        <v>158</v>
      </c>
      <c r="M164" s="505" t="s">
        <v>170</v>
      </c>
      <c r="N164" s="501"/>
      <c r="O164" s="501" t="s">
        <v>160</v>
      </c>
      <c r="P164" s="497" t="s">
        <v>154</v>
      </c>
      <c r="Q164" s="498"/>
      <c r="R164" s="498"/>
      <c r="S164" s="499"/>
      <c r="T164" s="501" t="s">
        <v>158</v>
      </c>
      <c r="U164" s="497" t="s">
        <v>154</v>
      </c>
      <c r="V164" s="498"/>
      <c r="W164" s="498"/>
      <c r="X164" s="499"/>
      <c r="Y164" s="501" t="s">
        <v>158</v>
      </c>
      <c r="Z164" s="497" t="s">
        <v>154</v>
      </c>
      <c r="AA164" s="498"/>
      <c r="AB164" s="498"/>
      <c r="AC164" s="499"/>
      <c r="AD164" s="501" t="s">
        <v>158</v>
      </c>
      <c r="AE164" s="497" t="s">
        <v>154</v>
      </c>
      <c r="AF164" s="498"/>
      <c r="AG164" s="498"/>
      <c r="AH164" s="499"/>
      <c r="AI164" s="501" t="s">
        <v>158</v>
      </c>
      <c r="AJ164" s="497" t="s">
        <v>154</v>
      </c>
      <c r="AK164" s="498"/>
      <c r="AL164" s="498"/>
      <c r="AM164" s="499"/>
      <c r="AN164" s="501" t="s">
        <v>158</v>
      </c>
      <c r="AO164" s="497" t="s">
        <v>154</v>
      </c>
      <c r="AP164" s="498"/>
      <c r="AQ164" s="498"/>
      <c r="AR164" s="499"/>
      <c r="AS164" s="501" t="s">
        <v>158</v>
      </c>
      <c r="AT164" s="497" t="s">
        <v>154</v>
      </c>
      <c r="AU164" s="498"/>
      <c r="AV164" s="498"/>
      <c r="AW164" s="499"/>
      <c r="AX164" s="501" t="s">
        <v>158</v>
      </c>
    </row>
    <row r="165" spans="2:50" hidden="1" x14ac:dyDescent="0.2">
      <c r="B165" s="501"/>
      <c r="C165" s="501"/>
      <c r="D165" s="501"/>
      <c r="E165" s="501" t="s">
        <v>150</v>
      </c>
      <c r="F165" s="501"/>
      <c r="G165" s="501"/>
      <c r="H165" s="503"/>
      <c r="I165" s="505" t="s">
        <v>150</v>
      </c>
      <c r="J165" s="505"/>
      <c r="K165" s="505"/>
      <c r="L165" s="505"/>
      <c r="M165" s="505"/>
      <c r="N165" s="501"/>
      <c r="O165" s="501"/>
      <c r="P165" s="497" t="s">
        <v>155</v>
      </c>
      <c r="Q165" s="498"/>
      <c r="R165" s="498"/>
      <c r="S165" s="499"/>
      <c r="T165" s="501"/>
      <c r="U165" s="497" t="s">
        <v>155</v>
      </c>
      <c r="V165" s="498"/>
      <c r="W165" s="498"/>
      <c r="X165" s="499"/>
      <c r="Y165" s="501"/>
      <c r="Z165" s="497" t="s">
        <v>155</v>
      </c>
      <c r="AA165" s="498"/>
      <c r="AB165" s="498"/>
      <c r="AC165" s="499"/>
      <c r="AD165" s="501"/>
      <c r="AE165" s="497" t="s">
        <v>155</v>
      </c>
      <c r="AF165" s="498"/>
      <c r="AG165" s="498"/>
      <c r="AH165" s="499"/>
      <c r="AI165" s="501"/>
      <c r="AJ165" s="497" t="s">
        <v>155</v>
      </c>
      <c r="AK165" s="498"/>
      <c r="AL165" s="498"/>
      <c r="AM165" s="499"/>
      <c r="AN165" s="501"/>
      <c r="AO165" s="497" t="s">
        <v>155</v>
      </c>
      <c r="AP165" s="498"/>
      <c r="AQ165" s="498"/>
      <c r="AR165" s="499"/>
      <c r="AS165" s="501"/>
      <c r="AT165" s="497" t="s">
        <v>155</v>
      </c>
      <c r="AU165" s="498"/>
      <c r="AV165" s="498"/>
      <c r="AW165" s="499"/>
      <c r="AX165" s="501"/>
    </row>
    <row r="166" spans="2:50" hidden="1" x14ac:dyDescent="0.2">
      <c r="B166" s="501"/>
      <c r="C166" s="501"/>
      <c r="D166" s="501"/>
      <c r="E166" s="376" t="s">
        <v>152</v>
      </c>
      <c r="F166" s="376" t="s">
        <v>153</v>
      </c>
      <c r="G166" s="376" t="s">
        <v>156</v>
      </c>
      <c r="H166" s="504"/>
      <c r="I166" s="373" t="s">
        <v>152</v>
      </c>
      <c r="J166" s="373" t="s">
        <v>153</v>
      </c>
      <c r="K166" s="373" t="s">
        <v>156</v>
      </c>
      <c r="L166" s="505"/>
      <c r="M166" s="505"/>
      <c r="N166" s="501"/>
      <c r="O166" s="501"/>
      <c r="P166" s="376" t="s">
        <v>152</v>
      </c>
      <c r="Q166" s="376" t="s">
        <v>153</v>
      </c>
      <c r="R166" s="376" t="s">
        <v>156</v>
      </c>
      <c r="S166" s="376" t="s">
        <v>170</v>
      </c>
      <c r="T166" s="501"/>
      <c r="U166" s="376" t="s">
        <v>152</v>
      </c>
      <c r="V166" s="376" t="s">
        <v>153</v>
      </c>
      <c r="W166" s="376" t="s">
        <v>156</v>
      </c>
      <c r="X166" s="376" t="s">
        <v>170</v>
      </c>
      <c r="Y166" s="501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01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01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01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01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01"/>
    </row>
    <row r="167" spans="2:50" hidden="1" x14ac:dyDescent="0.2">
      <c r="B167" s="506" t="s">
        <v>237</v>
      </c>
      <c r="C167" s="375">
        <v>1</v>
      </c>
      <c r="D167" s="415" t="s">
        <v>446</v>
      </c>
      <c r="E167" s="415">
        <v>10</v>
      </c>
      <c r="F167" s="415">
        <v>3000</v>
      </c>
      <c r="G167" s="377">
        <f t="shared" ref="G167:G175" si="164">F167/E167</f>
        <v>300</v>
      </c>
      <c r="H167" s="526">
        <f>AVERAGE(G167:G181)</f>
        <v>292.09401709401709</v>
      </c>
      <c r="I167" s="172">
        <f t="shared" ref="I167:K169" si="165">IFERROR(AVERAGE(P167,U167,Z167,AE167,AJ167,AO167,AT167),"")</f>
        <v>10</v>
      </c>
      <c r="J167" s="172">
        <f t="shared" si="165"/>
        <v>2862.5264967148937</v>
      </c>
      <c r="K167" s="374">
        <f t="shared" si="165"/>
        <v>286.25264967148939</v>
      </c>
      <c r="L167" s="525">
        <f>IFERROR(AVERAGE(K167:K181),"-")</f>
        <v>280.40878196744887</v>
      </c>
      <c r="M167" s="172">
        <f>IFERROR(RANK(K167, K$167:K$181),"")</f>
        <v>8</v>
      </c>
      <c r="N167" s="501"/>
      <c r="O167" s="501"/>
      <c r="P167" s="415">
        <v>10</v>
      </c>
      <c r="Q167" s="414">
        <v>2856</v>
      </c>
      <c r="R167" s="377">
        <f>IFERROR(Q167/P167,"")</f>
        <v>285.60000000000002</v>
      </c>
      <c r="S167" s="375">
        <f>IFERROR(RANK(R167, R$167:R$181),"")</f>
        <v>8</v>
      </c>
      <c r="T167" s="500">
        <f>AVERAGE(R167:R181)</f>
        <v>280.84701683497889</v>
      </c>
      <c r="U167" s="415">
        <v>10</v>
      </c>
      <c r="V167" s="414">
        <v>2857.6</v>
      </c>
      <c r="W167" s="377">
        <f>IFERROR(V167/U167,"")</f>
        <v>285.76</v>
      </c>
      <c r="X167" s="375">
        <f>IFERROR(RANK(W167, W$167:W$181),"")</f>
        <v>7</v>
      </c>
      <c r="Y167" s="500">
        <f>AVERAGE(W167:W181)</f>
        <v>279.88149049954154</v>
      </c>
      <c r="Z167" s="415">
        <v>10</v>
      </c>
      <c r="AA167" s="414">
        <v>2868.5294117647049</v>
      </c>
      <c r="AB167" s="377">
        <f>IFERROR(AA167/Z167,"")</f>
        <v>286.85294117647049</v>
      </c>
      <c r="AC167" s="375">
        <f>IFERROR(RANK(AB167, AB$167:AB$181),"")</f>
        <v>4</v>
      </c>
      <c r="AD167" s="500">
        <f>AVERAGE(AB167:AB181)</f>
        <v>279.8892661953671</v>
      </c>
      <c r="AE167" s="415">
        <v>10</v>
      </c>
      <c r="AF167" s="414">
        <v>2873.9449541284398</v>
      </c>
      <c r="AG167" s="377">
        <f>IFERROR(AF167/AE167,"")</f>
        <v>287.39449541284398</v>
      </c>
      <c r="AH167" s="375">
        <f>IFERROR(RANK(AG167, AG$167:AG$181),"")</f>
        <v>5</v>
      </c>
      <c r="AI167" s="500">
        <f>AVERAGE(AG167:AG181)</f>
        <v>280.73196614701504</v>
      </c>
      <c r="AJ167" s="415">
        <v>10</v>
      </c>
      <c r="AK167" s="414">
        <v>2868.0000000000005</v>
      </c>
      <c r="AL167" s="377">
        <f>IFERROR(AK167/AJ167,"")</f>
        <v>286.80000000000007</v>
      </c>
      <c r="AM167" s="375">
        <f>IFERROR(RANK(AL167, AL$167:AL$181),"")</f>
        <v>8</v>
      </c>
      <c r="AN167" s="500">
        <f>AVERAGE(AL167:AL181)</f>
        <v>280.95921764877539</v>
      </c>
      <c r="AO167" s="415">
        <v>10</v>
      </c>
      <c r="AP167" s="414">
        <v>2862.5</v>
      </c>
      <c r="AQ167" s="377">
        <f>IFERROR(AP167/AO167,"")</f>
        <v>286.25</v>
      </c>
      <c r="AR167" s="375">
        <f>IFERROR(RANK(AQ167, AQ$167:AQ$181),"")</f>
        <v>5</v>
      </c>
      <c r="AS167" s="500">
        <f>AVERAGE(AQ167:AQ181)</f>
        <v>279.99475740013145</v>
      </c>
      <c r="AT167" s="415">
        <v>10</v>
      </c>
      <c r="AU167" s="414">
        <v>2851.1111111111113</v>
      </c>
      <c r="AV167" s="377">
        <f>IFERROR(AU167/AT167,"")</f>
        <v>285.11111111111114</v>
      </c>
      <c r="AW167" s="375">
        <f>IFERROR(RANK(AV167, AV$167:AV$181),"")</f>
        <v>8</v>
      </c>
      <c r="AX167" s="500">
        <f>AVERAGE(AV167:AV181)</f>
        <v>280.55775904633254</v>
      </c>
    </row>
    <row r="168" spans="2:50" hidden="1" x14ac:dyDescent="0.2">
      <c r="B168" s="506"/>
      <c r="C168" s="375">
        <v>2</v>
      </c>
      <c r="D168" s="415" t="s">
        <v>447</v>
      </c>
      <c r="E168" s="415">
        <v>10</v>
      </c>
      <c r="F168" s="415">
        <v>3000</v>
      </c>
      <c r="G168" s="377">
        <f t="shared" si="164"/>
        <v>300</v>
      </c>
      <c r="H168" s="527"/>
      <c r="I168" s="172">
        <f t="shared" si="165"/>
        <v>10</v>
      </c>
      <c r="J168" s="172">
        <f t="shared" si="165"/>
        <v>2869.720087730554</v>
      </c>
      <c r="K168" s="374">
        <f t="shared" si="165"/>
        <v>286.97200877305539</v>
      </c>
      <c r="L168" s="525"/>
      <c r="M168" s="172">
        <f t="shared" ref="M168:M181" si="166">IFERROR(RANK(K168, K$167:K$181),"")</f>
        <v>5</v>
      </c>
      <c r="N168" s="501"/>
      <c r="O168" s="501"/>
      <c r="P168" s="415">
        <v>10</v>
      </c>
      <c r="Q168" s="414">
        <v>2865.6716417910457</v>
      </c>
      <c r="R168" s="377">
        <f t="shared" ref="R168:R181" si="167">IFERROR(Q168/P168,"")</f>
        <v>286.56716417910457</v>
      </c>
      <c r="S168" s="375">
        <f t="shared" ref="S168:S181" si="168">IFERROR(RANK(R168, R$167:R$181),"")</f>
        <v>7</v>
      </c>
      <c r="T168" s="500"/>
      <c r="U168" s="415">
        <v>10</v>
      </c>
      <c r="V168" s="414">
        <v>2867.8947368421059</v>
      </c>
      <c r="W168" s="377">
        <f t="shared" ref="W168:W181" si="169">IFERROR(V168/U168,"")</f>
        <v>286.78947368421058</v>
      </c>
      <c r="X168" s="375">
        <f t="shared" ref="X168:X181" si="170">IFERROR(RANK(W168, W$167:W$181),"")</f>
        <v>4</v>
      </c>
      <c r="Y168" s="500"/>
      <c r="Z168" s="415">
        <v>10</v>
      </c>
      <c r="AA168" s="414">
        <v>2858.1308411214955</v>
      </c>
      <c r="AB168" s="377">
        <f t="shared" ref="AB168:AB181" si="171">IFERROR(AA168/Z168,"")</f>
        <v>285.81308411214957</v>
      </c>
      <c r="AC168" s="375">
        <f t="shared" ref="AC168:AC181" si="172">IFERROR(RANK(AB168, AB$167:AB$181),"")</f>
        <v>7</v>
      </c>
      <c r="AD168" s="500"/>
      <c r="AE168" s="415">
        <v>10</v>
      </c>
      <c r="AF168" s="414">
        <v>2869.5348837209308</v>
      </c>
      <c r="AG168" s="377">
        <f t="shared" ref="AG168:AG181" si="173">IFERROR(AF168/AE168,"")</f>
        <v>286.95348837209309</v>
      </c>
      <c r="AH168" s="375">
        <f t="shared" ref="AH168:AH181" si="174">IFERROR(RANK(AG168, AG$167:AG$181),"")</f>
        <v>7</v>
      </c>
      <c r="AI168" s="500"/>
      <c r="AJ168" s="415">
        <v>10</v>
      </c>
      <c r="AK168" s="414">
        <v>2880</v>
      </c>
      <c r="AL168" s="377">
        <f t="shared" ref="AL168:AL181" si="175">IFERROR(AK168/AJ168,"")</f>
        <v>288</v>
      </c>
      <c r="AM168" s="375">
        <f t="shared" ref="AM168:AM181" si="176">IFERROR(RANK(AL168, AL$167:AL$181),"")</f>
        <v>5</v>
      </c>
      <c r="AN168" s="500"/>
      <c r="AO168" s="415">
        <v>10</v>
      </c>
      <c r="AP168" s="414">
        <v>2876.8085106382973</v>
      </c>
      <c r="AQ168" s="377">
        <f t="shared" ref="AQ168:AQ181" si="177">IFERROR(AP168/AO168,"")</f>
        <v>287.68085106382972</v>
      </c>
      <c r="AR168" s="375">
        <f t="shared" ref="AR168:AR181" si="178">IFERROR(RANK(AQ168, AQ$167:AQ$181),"")</f>
        <v>4</v>
      </c>
      <c r="AS168" s="500"/>
      <c r="AT168" s="415">
        <v>10</v>
      </c>
      <c r="AU168" s="414">
        <v>2870</v>
      </c>
      <c r="AV168" s="377">
        <f t="shared" ref="AV168:AV181" si="179">IFERROR(AU168/AT168,"")</f>
        <v>287</v>
      </c>
      <c r="AW168" s="375">
        <f t="shared" ref="AW168:AW181" si="180">IFERROR(RANK(AV168, AV$167:AV$181),"")</f>
        <v>6</v>
      </c>
      <c r="AX168" s="500"/>
    </row>
    <row r="169" spans="2:50" hidden="1" x14ac:dyDescent="0.2">
      <c r="B169" s="506"/>
      <c r="C169" s="375">
        <v>3</v>
      </c>
      <c r="D169" s="415" t="s">
        <v>448</v>
      </c>
      <c r="E169" s="415">
        <v>10</v>
      </c>
      <c r="F169" s="415">
        <v>3000</v>
      </c>
      <c r="G169" s="385">
        <f t="shared" si="164"/>
        <v>300</v>
      </c>
      <c r="H169" s="527"/>
      <c r="I169" s="172">
        <f t="shared" si="165"/>
        <v>10</v>
      </c>
      <c r="J169" s="172">
        <f t="shared" si="165"/>
        <v>2865.0237587507495</v>
      </c>
      <c r="K169" s="374">
        <f t="shared" si="165"/>
        <v>286.50237587507496</v>
      </c>
      <c r="L169" s="525"/>
      <c r="M169" s="172">
        <f t="shared" si="166"/>
        <v>7</v>
      </c>
      <c r="N169" s="501"/>
      <c r="O169" s="501"/>
      <c r="P169" s="415">
        <v>10</v>
      </c>
      <c r="Q169" s="414">
        <v>2866.8571428571422</v>
      </c>
      <c r="R169" s="377">
        <f t="shared" si="167"/>
        <v>286.6857142857142</v>
      </c>
      <c r="S169" s="375">
        <f t="shared" si="168"/>
        <v>6</v>
      </c>
      <c r="T169" s="500"/>
      <c r="U169" s="415">
        <v>10</v>
      </c>
      <c r="V169" s="414">
        <v>2853.8613861386148</v>
      </c>
      <c r="W169" s="377">
        <f t="shared" si="169"/>
        <v>285.38613861386148</v>
      </c>
      <c r="X169" s="375">
        <f t="shared" si="170"/>
        <v>8</v>
      </c>
      <c r="Y169" s="500"/>
      <c r="Z169" s="415">
        <v>10</v>
      </c>
      <c r="AA169" s="414">
        <v>2866.1052631578955</v>
      </c>
      <c r="AB169" s="377">
        <f t="shared" si="171"/>
        <v>286.61052631578957</v>
      </c>
      <c r="AC169" s="375">
        <f t="shared" si="172"/>
        <v>5</v>
      </c>
      <c r="AD169" s="500"/>
      <c r="AE169" s="415">
        <v>10</v>
      </c>
      <c r="AF169" s="414">
        <v>2878.5542168674688</v>
      </c>
      <c r="AG169" s="377">
        <f t="shared" si="173"/>
        <v>287.85542168674687</v>
      </c>
      <c r="AH169" s="375">
        <f t="shared" si="174"/>
        <v>4</v>
      </c>
      <c r="AI169" s="500"/>
      <c r="AJ169" s="415">
        <v>10</v>
      </c>
      <c r="AK169" s="414">
        <v>2871.5294117647068</v>
      </c>
      <c r="AL169" s="377">
        <f t="shared" si="175"/>
        <v>287.15294117647068</v>
      </c>
      <c r="AM169" s="375">
        <f t="shared" si="176"/>
        <v>7</v>
      </c>
      <c r="AN169" s="500"/>
      <c r="AO169" s="415">
        <v>10</v>
      </c>
      <c r="AP169" s="414">
        <v>2860.4210526315796</v>
      </c>
      <c r="AQ169" s="377">
        <f t="shared" si="177"/>
        <v>286.04210526315796</v>
      </c>
      <c r="AR169" s="375">
        <f t="shared" si="178"/>
        <v>6</v>
      </c>
      <c r="AS169" s="500"/>
      <c r="AT169" s="415">
        <v>10</v>
      </c>
      <c r="AU169" s="414">
        <v>2857.8378378378379</v>
      </c>
      <c r="AV169" s="377">
        <f t="shared" si="179"/>
        <v>285.7837837837838</v>
      </c>
      <c r="AW169" s="375">
        <f t="shared" si="180"/>
        <v>7</v>
      </c>
      <c r="AX169" s="500"/>
    </row>
    <row r="170" spans="2:50" hidden="1" x14ac:dyDescent="0.2">
      <c r="B170" s="506"/>
      <c r="C170" s="375">
        <v>4</v>
      </c>
      <c r="D170" s="415" t="s">
        <v>451</v>
      </c>
      <c r="E170" s="415">
        <v>10</v>
      </c>
      <c r="F170" s="415">
        <v>3000</v>
      </c>
      <c r="G170" s="385">
        <f t="shared" si="164"/>
        <v>300</v>
      </c>
      <c r="H170" s="527"/>
      <c r="I170" s="172">
        <f>IFERROR(AVERAGE(P170,U170,Z170,AE170,AJ170,AO170,AT170),"")</f>
        <v>10</v>
      </c>
      <c r="J170" s="172">
        <f>IFERROR(AVERAGE(Q170,V170,AA170,AF170,AK170,AP170,AU170),"")</f>
        <v>2869.4809527149073</v>
      </c>
      <c r="K170" s="374">
        <f>IFERROR(AVERAGE(R170,W170,AB170,AG170,AL170,AQ170,AV170),"")</f>
        <v>286.94809527149073</v>
      </c>
      <c r="L170" s="525"/>
      <c r="M170" s="172">
        <f t="shared" si="166"/>
        <v>6</v>
      </c>
      <c r="N170" s="501"/>
      <c r="O170" s="501"/>
      <c r="P170" s="415">
        <v>10</v>
      </c>
      <c r="Q170" s="414">
        <v>2870</v>
      </c>
      <c r="R170" s="377">
        <f t="shared" si="167"/>
        <v>287</v>
      </c>
      <c r="S170" s="375">
        <f t="shared" si="168"/>
        <v>5</v>
      </c>
      <c r="T170" s="500"/>
      <c r="U170" s="415">
        <v>10</v>
      </c>
      <c r="V170" s="414">
        <v>2857.8461538461529</v>
      </c>
      <c r="W170" s="377">
        <f t="shared" si="169"/>
        <v>285.78461538461528</v>
      </c>
      <c r="X170" s="375">
        <f t="shared" si="170"/>
        <v>6</v>
      </c>
      <c r="Y170" s="500"/>
      <c r="Z170" s="415">
        <v>10</v>
      </c>
      <c r="AA170" s="414">
        <v>2854.1538461538453</v>
      </c>
      <c r="AB170" s="377">
        <f t="shared" si="171"/>
        <v>285.41538461538454</v>
      </c>
      <c r="AC170" s="375">
        <f t="shared" si="172"/>
        <v>8</v>
      </c>
      <c r="AD170" s="500"/>
      <c r="AE170" s="415">
        <v>10</v>
      </c>
      <c r="AF170" s="414">
        <v>2886.1016949152527</v>
      </c>
      <c r="AG170" s="377">
        <f t="shared" si="173"/>
        <v>288.61016949152526</v>
      </c>
      <c r="AH170" s="375">
        <f t="shared" si="174"/>
        <v>3</v>
      </c>
      <c r="AI170" s="500"/>
      <c r="AJ170" s="415">
        <v>10</v>
      </c>
      <c r="AK170" s="414">
        <v>2887.7419354838698</v>
      </c>
      <c r="AL170" s="377">
        <f t="shared" si="175"/>
        <v>288.77419354838696</v>
      </c>
      <c r="AM170" s="375">
        <f t="shared" si="176"/>
        <v>3</v>
      </c>
      <c r="AN170" s="500"/>
      <c r="AO170" s="415">
        <v>10</v>
      </c>
      <c r="AP170" s="414">
        <v>2855.4545454545455</v>
      </c>
      <c r="AQ170" s="377">
        <f t="shared" si="177"/>
        <v>285.54545454545456</v>
      </c>
      <c r="AR170" s="375">
        <f t="shared" si="178"/>
        <v>7</v>
      </c>
      <c r="AS170" s="500"/>
      <c r="AT170" s="415">
        <v>10</v>
      </c>
      <c r="AU170" s="414">
        <v>2875.0684931506853</v>
      </c>
      <c r="AV170" s="377">
        <f t="shared" si="179"/>
        <v>287.50684931506851</v>
      </c>
      <c r="AW170" s="375">
        <f t="shared" si="180"/>
        <v>5</v>
      </c>
      <c r="AX170" s="500"/>
    </row>
    <row r="171" spans="2:50" hidden="1" x14ac:dyDescent="0.2">
      <c r="B171" s="506"/>
      <c r="C171" s="375">
        <v>5</v>
      </c>
      <c r="D171" s="415" t="s">
        <v>452</v>
      </c>
      <c r="E171" s="415">
        <v>10</v>
      </c>
      <c r="F171" s="415">
        <v>3000</v>
      </c>
      <c r="G171" s="385">
        <f t="shared" si="164"/>
        <v>300</v>
      </c>
      <c r="H171" s="527"/>
      <c r="I171" s="172">
        <f t="shared" ref="I171:K181" si="181">IFERROR(AVERAGE(P171,U171,Z171,AE171,AJ171,AO171,AT171),"")</f>
        <v>10</v>
      </c>
      <c r="J171" s="172">
        <f t="shared" si="181"/>
        <v>2879.1885025934321</v>
      </c>
      <c r="K171" s="374">
        <f t="shared" si="181"/>
        <v>287.91885025934329</v>
      </c>
      <c r="L171" s="525"/>
      <c r="M171" s="172">
        <f t="shared" si="166"/>
        <v>4</v>
      </c>
      <c r="N171" s="501"/>
      <c r="O171" s="501"/>
      <c r="P171" s="415">
        <v>10</v>
      </c>
      <c r="Q171" s="414">
        <v>2900.3225806451624</v>
      </c>
      <c r="R171" s="377">
        <f t="shared" si="167"/>
        <v>290.03225806451621</v>
      </c>
      <c r="S171" s="375">
        <f t="shared" si="168"/>
        <v>3</v>
      </c>
      <c r="T171" s="500"/>
      <c r="U171" s="415">
        <v>10</v>
      </c>
      <c r="V171" s="414">
        <v>2866.0000000000009</v>
      </c>
      <c r="W171" s="377">
        <f t="shared" si="169"/>
        <v>286.60000000000008</v>
      </c>
      <c r="X171" s="375">
        <f t="shared" si="170"/>
        <v>5</v>
      </c>
      <c r="Y171" s="500"/>
      <c r="Z171" s="415">
        <v>10</v>
      </c>
      <c r="AA171" s="414">
        <v>2901.0526315789475</v>
      </c>
      <c r="AB171" s="377">
        <f t="shared" si="171"/>
        <v>290.10526315789474</v>
      </c>
      <c r="AC171" s="375">
        <f t="shared" si="172"/>
        <v>2</v>
      </c>
      <c r="AD171" s="500"/>
      <c r="AE171" s="415">
        <v>10</v>
      </c>
      <c r="AF171" s="414">
        <v>2852.3999999999987</v>
      </c>
      <c r="AG171" s="377">
        <f t="shared" si="173"/>
        <v>285.2399999999999</v>
      </c>
      <c r="AH171" s="375">
        <f t="shared" si="174"/>
        <v>8</v>
      </c>
      <c r="AI171" s="500"/>
      <c r="AJ171" s="415">
        <v>10</v>
      </c>
      <c r="AK171" s="414">
        <v>2885.6603773584898</v>
      </c>
      <c r="AL171" s="377">
        <f t="shared" si="175"/>
        <v>288.56603773584897</v>
      </c>
      <c r="AM171" s="375">
        <f t="shared" si="176"/>
        <v>4</v>
      </c>
      <c r="AN171" s="500"/>
      <c r="AO171" s="415">
        <v>10</v>
      </c>
      <c r="AP171" s="414">
        <v>2851.0714285714289</v>
      </c>
      <c r="AQ171" s="377">
        <f t="shared" si="177"/>
        <v>285.10714285714289</v>
      </c>
      <c r="AR171" s="375">
        <f t="shared" si="178"/>
        <v>8</v>
      </c>
      <c r="AS171" s="500"/>
      <c r="AT171" s="415">
        <v>10</v>
      </c>
      <c r="AU171" s="414">
        <v>2897.8125000000014</v>
      </c>
      <c r="AV171" s="377">
        <f t="shared" si="179"/>
        <v>289.78125000000011</v>
      </c>
      <c r="AW171" s="375">
        <f t="shared" si="180"/>
        <v>3</v>
      </c>
      <c r="AX171" s="500"/>
    </row>
    <row r="172" spans="2:50" hidden="1" x14ac:dyDescent="0.2">
      <c r="B172" s="506"/>
      <c r="C172" s="375">
        <v>6</v>
      </c>
      <c r="D172" s="415" t="s">
        <v>453</v>
      </c>
      <c r="E172" s="415">
        <v>10</v>
      </c>
      <c r="F172" s="415">
        <v>3000</v>
      </c>
      <c r="G172" s="385">
        <f t="shared" si="164"/>
        <v>300</v>
      </c>
      <c r="H172" s="527"/>
      <c r="I172" s="172">
        <f t="shared" si="181"/>
        <v>10</v>
      </c>
      <c r="J172" s="172">
        <f t="shared" si="181"/>
        <v>2901.8555035106756</v>
      </c>
      <c r="K172" s="374">
        <f t="shared" si="181"/>
        <v>290.18555035106755</v>
      </c>
      <c r="L172" s="525"/>
      <c r="M172" s="172">
        <f t="shared" si="166"/>
        <v>2</v>
      </c>
      <c r="N172" s="501"/>
      <c r="O172" s="501"/>
      <c r="P172" s="415">
        <v>10</v>
      </c>
      <c r="Q172" s="414">
        <v>2910.8571428571399</v>
      </c>
      <c r="R172" s="377">
        <f t="shared" si="167"/>
        <v>291.085714285714</v>
      </c>
      <c r="S172" s="375">
        <f t="shared" si="168"/>
        <v>2</v>
      </c>
      <c r="T172" s="500"/>
      <c r="U172" s="415">
        <v>10</v>
      </c>
      <c r="V172" s="414">
        <v>2885.1428571428542</v>
      </c>
      <c r="W172" s="377">
        <f t="shared" si="169"/>
        <v>288.51428571428539</v>
      </c>
      <c r="X172" s="375">
        <f t="shared" si="170"/>
        <v>3</v>
      </c>
      <c r="Y172" s="500"/>
      <c r="Z172" s="415">
        <v>10</v>
      </c>
      <c r="AA172" s="414">
        <v>2861.8181818181847</v>
      </c>
      <c r="AB172" s="377">
        <f t="shared" si="171"/>
        <v>286.18181818181847</v>
      </c>
      <c r="AC172" s="375">
        <f t="shared" si="172"/>
        <v>6</v>
      </c>
      <c r="AD172" s="500"/>
      <c r="AE172" s="415">
        <v>10</v>
      </c>
      <c r="AF172" s="414">
        <v>2924.4444444444462</v>
      </c>
      <c r="AG172" s="377">
        <f t="shared" si="173"/>
        <v>292.44444444444463</v>
      </c>
      <c r="AH172" s="375">
        <f t="shared" si="174"/>
        <v>2</v>
      </c>
      <c r="AI172" s="500"/>
      <c r="AJ172" s="415">
        <v>10</v>
      </c>
      <c r="AK172" s="414">
        <v>2944.4444444444457</v>
      </c>
      <c r="AL172" s="377">
        <f t="shared" si="175"/>
        <v>294.44444444444457</v>
      </c>
      <c r="AM172" s="375">
        <f t="shared" si="176"/>
        <v>2</v>
      </c>
      <c r="AN172" s="500"/>
      <c r="AO172" s="415">
        <v>10</v>
      </c>
      <c r="AP172" s="414">
        <v>2896.551724137933</v>
      </c>
      <c r="AQ172" s="377">
        <f t="shared" si="177"/>
        <v>289.65517241379331</v>
      </c>
      <c r="AR172" s="375">
        <f t="shared" si="178"/>
        <v>2</v>
      </c>
      <c r="AS172" s="500"/>
      <c r="AT172" s="415">
        <v>10</v>
      </c>
      <c r="AU172" s="414">
        <v>2889.7297297297278</v>
      </c>
      <c r="AV172" s="377">
        <f t="shared" si="179"/>
        <v>288.9729729729728</v>
      </c>
      <c r="AW172" s="375">
        <f t="shared" si="180"/>
        <v>4</v>
      </c>
      <c r="AX172" s="500"/>
    </row>
    <row r="173" spans="2:50" hidden="1" x14ac:dyDescent="0.2">
      <c r="B173" s="506"/>
      <c r="C173" s="375">
        <v>7</v>
      </c>
      <c r="D173" s="415" t="s">
        <v>455</v>
      </c>
      <c r="E173" s="415">
        <v>13</v>
      </c>
      <c r="F173" s="415">
        <v>2000</v>
      </c>
      <c r="G173" s="385">
        <f t="shared" si="164"/>
        <v>153.84615384615384</v>
      </c>
      <c r="H173" s="527"/>
      <c r="I173" s="172">
        <f t="shared" si="181"/>
        <v>13</v>
      </c>
      <c r="J173" s="172">
        <f t="shared" si="181"/>
        <v>1930.0424899664881</v>
      </c>
      <c r="K173" s="374">
        <f t="shared" si="181"/>
        <v>148.46480692049909</v>
      </c>
      <c r="L173" s="525"/>
      <c r="M173" s="172">
        <f t="shared" si="166"/>
        <v>9</v>
      </c>
      <c r="N173" s="501"/>
      <c r="O173" s="501"/>
      <c r="P173" s="415">
        <v>13</v>
      </c>
      <c r="Q173" s="414">
        <v>1938.9473684210511</v>
      </c>
      <c r="R173" s="377">
        <f t="shared" si="167"/>
        <v>149.1497975708501</v>
      </c>
      <c r="S173" s="375">
        <f t="shared" si="168"/>
        <v>9</v>
      </c>
      <c r="T173" s="500"/>
      <c r="U173" s="415">
        <v>13</v>
      </c>
      <c r="V173" s="414">
        <v>1928.9999999999995</v>
      </c>
      <c r="W173" s="377">
        <f t="shared" si="169"/>
        <v>148.38461538461536</v>
      </c>
      <c r="X173" s="375">
        <f t="shared" si="170"/>
        <v>9</v>
      </c>
      <c r="Y173" s="500"/>
      <c r="Z173" s="415">
        <v>13</v>
      </c>
      <c r="AA173" s="414">
        <v>1918.3783783783767</v>
      </c>
      <c r="AB173" s="377">
        <f t="shared" si="171"/>
        <v>147.56756756756744</v>
      </c>
      <c r="AC173" s="375">
        <f t="shared" si="172"/>
        <v>9</v>
      </c>
      <c r="AD173" s="500"/>
      <c r="AE173" s="415">
        <v>13</v>
      </c>
      <c r="AF173" s="414">
        <v>1921.9354838709673</v>
      </c>
      <c r="AG173" s="377">
        <f t="shared" si="173"/>
        <v>147.84119106699748</v>
      </c>
      <c r="AH173" s="375">
        <f t="shared" si="174"/>
        <v>9</v>
      </c>
      <c r="AI173" s="500"/>
      <c r="AJ173" s="415">
        <v>13</v>
      </c>
      <c r="AK173" s="414">
        <v>1905.8823529411741</v>
      </c>
      <c r="AL173" s="377">
        <f t="shared" si="175"/>
        <v>146.60633484162878</v>
      </c>
      <c r="AM173" s="375">
        <f t="shared" si="176"/>
        <v>9</v>
      </c>
      <c r="AN173" s="500"/>
      <c r="AO173" s="415">
        <v>13</v>
      </c>
      <c r="AP173" s="414">
        <v>1950.000000000002</v>
      </c>
      <c r="AQ173" s="377">
        <f t="shared" si="177"/>
        <v>150.00000000000017</v>
      </c>
      <c r="AR173" s="375">
        <f t="shared" si="178"/>
        <v>9</v>
      </c>
      <c r="AS173" s="500"/>
      <c r="AT173" s="415">
        <v>13</v>
      </c>
      <c r="AU173" s="414">
        <v>1946.1538461538451</v>
      </c>
      <c r="AV173" s="377">
        <f t="shared" si="179"/>
        <v>149.70414201183422</v>
      </c>
      <c r="AW173" s="375">
        <f t="shared" si="180"/>
        <v>9</v>
      </c>
      <c r="AX173" s="500"/>
    </row>
    <row r="174" spans="2:50" hidden="1" x14ac:dyDescent="0.2">
      <c r="B174" s="506"/>
      <c r="C174" s="375">
        <v>8</v>
      </c>
      <c r="D174" s="415" t="s">
        <v>456</v>
      </c>
      <c r="E174" s="415">
        <v>10</v>
      </c>
      <c r="F174" s="415">
        <v>3000</v>
      </c>
      <c r="G174" s="385">
        <f t="shared" si="164"/>
        <v>300</v>
      </c>
      <c r="H174" s="527"/>
      <c r="I174" s="172">
        <f t="shared" si="181"/>
        <v>10</v>
      </c>
      <c r="J174" s="172">
        <f t="shared" si="181"/>
        <v>2885.6547830885143</v>
      </c>
      <c r="K174" s="374">
        <f t="shared" si="181"/>
        <v>288.56547830885148</v>
      </c>
      <c r="L174" s="525"/>
      <c r="M174" s="172">
        <f t="shared" si="166"/>
        <v>3</v>
      </c>
      <c r="N174" s="501"/>
      <c r="O174" s="501"/>
      <c r="P174" s="415">
        <v>10</v>
      </c>
      <c r="Q174" s="414">
        <v>2884.7058823529424</v>
      </c>
      <c r="R174" s="377">
        <f t="shared" si="167"/>
        <v>288.47058823529426</v>
      </c>
      <c r="S174" s="375">
        <f t="shared" si="168"/>
        <v>4</v>
      </c>
      <c r="T174" s="500"/>
      <c r="U174" s="415">
        <v>10</v>
      </c>
      <c r="V174" s="414">
        <v>2897.1428571428578</v>
      </c>
      <c r="W174" s="377">
        <f t="shared" si="169"/>
        <v>289.71428571428578</v>
      </c>
      <c r="X174" s="375">
        <f t="shared" si="170"/>
        <v>2</v>
      </c>
      <c r="Y174" s="500"/>
      <c r="Z174" s="415">
        <v>10</v>
      </c>
      <c r="AA174" s="414">
        <v>2871.428571428572</v>
      </c>
      <c r="AB174" s="377">
        <f t="shared" si="171"/>
        <v>287.14285714285722</v>
      </c>
      <c r="AC174" s="375">
        <f t="shared" si="172"/>
        <v>3</v>
      </c>
      <c r="AD174" s="500"/>
      <c r="AE174" s="415">
        <v>10</v>
      </c>
      <c r="AF174" s="414">
        <v>2870.6666666666665</v>
      </c>
      <c r="AG174" s="377">
        <f t="shared" si="173"/>
        <v>287.06666666666666</v>
      </c>
      <c r="AH174" s="375">
        <f t="shared" si="174"/>
        <v>6</v>
      </c>
      <c r="AI174" s="500"/>
      <c r="AJ174" s="415">
        <v>10</v>
      </c>
      <c r="AK174" s="414">
        <v>2878.7234042553196</v>
      </c>
      <c r="AL174" s="377">
        <f t="shared" si="175"/>
        <v>287.87234042553195</v>
      </c>
      <c r="AM174" s="375">
        <f t="shared" si="176"/>
        <v>6</v>
      </c>
      <c r="AN174" s="500"/>
      <c r="AO174" s="415">
        <v>10</v>
      </c>
      <c r="AP174" s="414">
        <v>2894.6938775510212</v>
      </c>
      <c r="AQ174" s="377">
        <f t="shared" si="177"/>
        <v>289.4693877551021</v>
      </c>
      <c r="AR174" s="375">
        <f t="shared" si="178"/>
        <v>3</v>
      </c>
      <c r="AS174" s="500"/>
      <c r="AT174" s="415">
        <v>10</v>
      </c>
      <c r="AU174" s="414">
        <v>2902.2222222222235</v>
      </c>
      <c r="AV174" s="377">
        <f t="shared" si="179"/>
        <v>290.22222222222234</v>
      </c>
      <c r="AW174" s="375">
        <f t="shared" si="180"/>
        <v>2</v>
      </c>
      <c r="AX174" s="500"/>
    </row>
    <row r="175" spans="2:50" hidden="1" x14ac:dyDescent="0.2">
      <c r="B175" s="506"/>
      <c r="C175" s="375">
        <v>9</v>
      </c>
      <c r="D175" s="415" t="s">
        <v>636</v>
      </c>
      <c r="E175" s="415">
        <v>8</v>
      </c>
      <c r="F175" s="415">
        <v>3000</v>
      </c>
      <c r="G175" s="385">
        <f t="shared" si="164"/>
        <v>375</v>
      </c>
      <c r="H175" s="527"/>
      <c r="I175" s="172">
        <f t="shared" si="181"/>
        <v>8</v>
      </c>
      <c r="J175" s="172">
        <f t="shared" si="181"/>
        <v>2894.953778209343</v>
      </c>
      <c r="K175" s="374">
        <f t="shared" si="181"/>
        <v>361.86922227616787</v>
      </c>
      <c r="L175" s="525"/>
      <c r="M175" s="172">
        <f t="shared" si="166"/>
        <v>1</v>
      </c>
      <c r="N175" s="501"/>
      <c r="O175" s="501"/>
      <c r="P175" s="415">
        <v>8</v>
      </c>
      <c r="Q175" s="414">
        <v>2904.2553191489369</v>
      </c>
      <c r="R175" s="377">
        <f t="shared" si="167"/>
        <v>363.03191489361711</v>
      </c>
      <c r="S175" s="375">
        <f t="shared" si="168"/>
        <v>1</v>
      </c>
      <c r="T175" s="500"/>
      <c r="U175" s="415">
        <v>8</v>
      </c>
      <c r="V175" s="414">
        <v>2896</v>
      </c>
      <c r="W175" s="377">
        <f t="shared" si="169"/>
        <v>362</v>
      </c>
      <c r="X175" s="375">
        <f t="shared" si="170"/>
        <v>1</v>
      </c>
      <c r="Y175" s="500"/>
      <c r="Z175" s="415">
        <v>8</v>
      </c>
      <c r="AA175" s="414">
        <v>2906.5116279069762</v>
      </c>
      <c r="AB175" s="377">
        <f t="shared" si="171"/>
        <v>363.31395348837202</v>
      </c>
      <c r="AC175" s="375">
        <f t="shared" si="172"/>
        <v>1</v>
      </c>
      <c r="AD175" s="500"/>
      <c r="AE175" s="415">
        <v>8</v>
      </c>
      <c r="AF175" s="414">
        <v>2905.4545454545414</v>
      </c>
      <c r="AG175" s="377">
        <f t="shared" si="173"/>
        <v>363.18181818181768</v>
      </c>
      <c r="AH175" s="375">
        <f t="shared" si="174"/>
        <v>1</v>
      </c>
      <c r="AI175" s="500"/>
      <c r="AJ175" s="415">
        <v>8</v>
      </c>
      <c r="AK175" s="414">
        <v>2883.3333333333308</v>
      </c>
      <c r="AL175" s="377">
        <f t="shared" si="175"/>
        <v>360.41666666666634</v>
      </c>
      <c r="AM175" s="375">
        <f t="shared" si="176"/>
        <v>1</v>
      </c>
      <c r="AN175" s="500"/>
      <c r="AO175" s="415">
        <v>8</v>
      </c>
      <c r="AP175" s="414">
        <v>2881.6216216216194</v>
      </c>
      <c r="AQ175" s="377">
        <f t="shared" si="177"/>
        <v>360.20270270270242</v>
      </c>
      <c r="AR175" s="375">
        <f t="shared" si="178"/>
        <v>1</v>
      </c>
      <c r="AS175" s="500"/>
      <c r="AT175" s="415">
        <v>8</v>
      </c>
      <c r="AU175" s="414">
        <v>2887.5000000000009</v>
      </c>
      <c r="AV175" s="377">
        <f t="shared" si="179"/>
        <v>360.93750000000011</v>
      </c>
      <c r="AW175" s="375">
        <f t="shared" si="180"/>
        <v>1</v>
      </c>
      <c r="AX175" s="500"/>
    </row>
    <row r="176" spans="2:50" hidden="1" x14ac:dyDescent="0.2">
      <c r="B176" s="506"/>
      <c r="C176" s="375">
        <v>10</v>
      </c>
      <c r="D176" s="415"/>
      <c r="E176" s="415"/>
      <c r="F176" s="415"/>
      <c r="G176" s="375"/>
      <c r="H176" s="527"/>
      <c r="I176" s="172" t="str">
        <f t="shared" si="181"/>
        <v/>
      </c>
      <c r="J176" s="172" t="str">
        <f t="shared" si="181"/>
        <v/>
      </c>
      <c r="K176" s="374" t="str">
        <f t="shared" si="181"/>
        <v/>
      </c>
      <c r="L176" s="525"/>
      <c r="M176" s="172" t="str">
        <f t="shared" si="166"/>
        <v/>
      </c>
      <c r="N176" s="501"/>
      <c r="O176" s="501"/>
      <c r="P176" s="415"/>
      <c r="Q176" s="414"/>
      <c r="R176" s="377" t="str">
        <f t="shared" si="167"/>
        <v/>
      </c>
      <c r="S176" s="375" t="str">
        <f t="shared" si="168"/>
        <v/>
      </c>
      <c r="T176" s="500"/>
      <c r="U176" s="375"/>
      <c r="V176" s="377"/>
      <c r="W176" s="377" t="str">
        <f t="shared" si="169"/>
        <v/>
      </c>
      <c r="X176" s="375" t="str">
        <f t="shared" si="170"/>
        <v/>
      </c>
      <c r="Y176" s="500"/>
      <c r="Z176" s="375"/>
      <c r="AA176" s="377"/>
      <c r="AB176" s="377" t="str">
        <f t="shared" si="171"/>
        <v/>
      </c>
      <c r="AC176" s="375" t="str">
        <f t="shared" si="172"/>
        <v/>
      </c>
      <c r="AD176" s="500"/>
      <c r="AE176" s="375"/>
      <c r="AF176" s="377"/>
      <c r="AG176" s="377" t="str">
        <f t="shared" si="173"/>
        <v/>
      </c>
      <c r="AH176" s="375" t="str">
        <f t="shared" si="174"/>
        <v/>
      </c>
      <c r="AI176" s="500"/>
      <c r="AJ176" s="375"/>
      <c r="AK176" s="377"/>
      <c r="AL176" s="377" t="str">
        <f t="shared" si="175"/>
        <v/>
      </c>
      <c r="AM176" s="375" t="str">
        <f t="shared" si="176"/>
        <v/>
      </c>
      <c r="AN176" s="500"/>
      <c r="AO176" s="375"/>
      <c r="AP176" s="377"/>
      <c r="AQ176" s="377" t="str">
        <f t="shared" si="177"/>
        <v/>
      </c>
      <c r="AR176" s="375" t="str">
        <f t="shared" si="178"/>
        <v/>
      </c>
      <c r="AS176" s="500"/>
      <c r="AT176" s="375"/>
      <c r="AU176" s="377"/>
      <c r="AV176" s="377" t="str">
        <f t="shared" si="179"/>
        <v/>
      </c>
      <c r="AW176" s="375" t="str">
        <f t="shared" si="180"/>
        <v/>
      </c>
      <c r="AX176" s="500"/>
    </row>
    <row r="177" spans="2:50" hidden="1" x14ac:dyDescent="0.2">
      <c r="B177" s="506"/>
      <c r="C177" s="375">
        <v>11</v>
      </c>
      <c r="D177" s="375"/>
      <c r="E177" s="375"/>
      <c r="F177" s="375"/>
      <c r="G177" s="375"/>
      <c r="H177" s="527"/>
      <c r="I177" s="172" t="str">
        <f t="shared" si="181"/>
        <v/>
      </c>
      <c r="J177" s="172" t="str">
        <f t="shared" si="181"/>
        <v/>
      </c>
      <c r="K177" s="374" t="str">
        <f t="shared" si="181"/>
        <v/>
      </c>
      <c r="L177" s="525"/>
      <c r="M177" s="172" t="str">
        <f t="shared" si="166"/>
        <v/>
      </c>
      <c r="N177" s="501"/>
      <c r="O177" s="501"/>
      <c r="P177" s="415"/>
      <c r="Q177" s="414"/>
      <c r="R177" s="377" t="str">
        <f t="shared" si="167"/>
        <v/>
      </c>
      <c r="S177" s="375" t="str">
        <f t="shared" si="168"/>
        <v/>
      </c>
      <c r="T177" s="500"/>
      <c r="U177" s="375"/>
      <c r="V177" s="377"/>
      <c r="W177" s="377" t="str">
        <f t="shared" si="169"/>
        <v/>
      </c>
      <c r="X177" s="375" t="str">
        <f t="shared" si="170"/>
        <v/>
      </c>
      <c r="Y177" s="500"/>
      <c r="Z177" s="375"/>
      <c r="AA177" s="377"/>
      <c r="AB177" s="377" t="str">
        <f t="shared" si="171"/>
        <v/>
      </c>
      <c r="AC177" s="375" t="str">
        <f t="shared" si="172"/>
        <v/>
      </c>
      <c r="AD177" s="500"/>
      <c r="AE177" s="375"/>
      <c r="AF177" s="377"/>
      <c r="AG177" s="377" t="str">
        <f t="shared" si="173"/>
        <v/>
      </c>
      <c r="AH177" s="375" t="str">
        <f t="shared" si="174"/>
        <v/>
      </c>
      <c r="AI177" s="500"/>
      <c r="AJ177" s="375"/>
      <c r="AK177" s="377"/>
      <c r="AL177" s="377" t="str">
        <f t="shared" si="175"/>
        <v/>
      </c>
      <c r="AM177" s="375" t="str">
        <f t="shared" si="176"/>
        <v/>
      </c>
      <c r="AN177" s="500"/>
      <c r="AO177" s="375"/>
      <c r="AP177" s="377"/>
      <c r="AQ177" s="377" t="str">
        <f t="shared" si="177"/>
        <v/>
      </c>
      <c r="AR177" s="375" t="str">
        <f t="shared" si="178"/>
        <v/>
      </c>
      <c r="AS177" s="500"/>
      <c r="AT177" s="375"/>
      <c r="AU177" s="377"/>
      <c r="AV177" s="377" t="str">
        <f t="shared" si="179"/>
        <v/>
      </c>
      <c r="AW177" s="375" t="str">
        <f t="shared" si="180"/>
        <v/>
      </c>
      <c r="AX177" s="500"/>
    </row>
    <row r="178" spans="2:50" hidden="1" x14ac:dyDescent="0.2">
      <c r="B178" s="506"/>
      <c r="C178" s="375">
        <v>12</v>
      </c>
      <c r="D178" s="375"/>
      <c r="E178" s="375"/>
      <c r="F178" s="375"/>
      <c r="G178" s="375"/>
      <c r="H178" s="527"/>
      <c r="I178" s="172" t="str">
        <f t="shared" si="181"/>
        <v/>
      </c>
      <c r="J178" s="172" t="str">
        <f t="shared" si="181"/>
        <v/>
      </c>
      <c r="K178" s="374" t="str">
        <f t="shared" si="181"/>
        <v/>
      </c>
      <c r="L178" s="525"/>
      <c r="M178" s="172" t="str">
        <f t="shared" si="166"/>
        <v/>
      </c>
      <c r="N178" s="501"/>
      <c r="O178" s="501"/>
      <c r="P178" s="415"/>
      <c r="Q178" s="414"/>
      <c r="R178" s="377" t="str">
        <f t="shared" si="167"/>
        <v/>
      </c>
      <c r="S178" s="375" t="str">
        <f t="shared" si="168"/>
        <v/>
      </c>
      <c r="T178" s="500"/>
      <c r="U178" s="375"/>
      <c r="V178" s="377"/>
      <c r="W178" s="377" t="str">
        <f t="shared" si="169"/>
        <v/>
      </c>
      <c r="X178" s="375" t="str">
        <f t="shared" si="170"/>
        <v/>
      </c>
      <c r="Y178" s="500"/>
      <c r="Z178" s="375"/>
      <c r="AA178" s="377"/>
      <c r="AB178" s="377" t="str">
        <f t="shared" si="171"/>
        <v/>
      </c>
      <c r="AC178" s="375" t="str">
        <f t="shared" si="172"/>
        <v/>
      </c>
      <c r="AD178" s="500"/>
      <c r="AE178" s="375"/>
      <c r="AF178" s="377"/>
      <c r="AG178" s="377" t="str">
        <f t="shared" si="173"/>
        <v/>
      </c>
      <c r="AH178" s="375" t="str">
        <f t="shared" si="174"/>
        <v/>
      </c>
      <c r="AI178" s="500"/>
      <c r="AJ178" s="375"/>
      <c r="AK178" s="377"/>
      <c r="AL178" s="377" t="str">
        <f t="shared" si="175"/>
        <v/>
      </c>
      <c r="AM178" s="375" t="str">
        <f t="shared" si="176"/>
        <v/>
      </c>
      <c r="AN178" s="500"/>
      <c r="AO178" s="375"/>
      <c r="AP178" s="377"/>
      <c r="AQ178" s="377" t="str">
        <f t="shared" si="177"/>
        <v/>
      </c>
      <c r="AR178" s="375" t="str">
        <f t="shared" si="178"/>
        <v/>
      </c>
      <c r="AS178" s="500"/>
      <c r="AT178" s="375"/>
      <c r="AU178" s="377"/>
      <c r="AV178" s="377" t="str">
        <f t="shared" si="179"/>
        <v/>
      </c>
      <c r="AW178" s="375" t="str">
        <f t="shared" si="180"/>
        <v/>
      </c>
      <c r="AX178" s="500"/>
    </row>
    <row r="179" spans="2:50" hidden="1" x14ac:dyDescent="0.2">
      <c r="B179" s="506"/>
      <c r="C179" s="375">
        <v>13</v>
      </c>
      <c r="D179" s="375"/>
      <c r="E179" s="375"/>
      <c r="F179" s="375"/>
      <c r="G179" s="375"/>
      <c r="H179" s="527"/>
      <c r="I179" s="172" t="str">
        <f t="shared" si="181"/>
        <v/>
      </c>
      <c r="J179" s="172" t="str">
        <f t="shared" si="181"/>
        <v/>
      </c>
      <c r="K179" s="374" t="str">
        <f t="shared" si="181"/>
        <v/>
      </c>
      <c r="L179" s="525"/>
      <c r="M179" s="172" t="str">
        <f t="shared" si="166"/>
        <v/>
      </c>
      <c r="N179" s="501"/>
      <c r="O179" s="501"/>
      <c r="P179" s="375"/>
      <c r="Q179" s="377"/>
      <c r="R179" s="377" t="str">
        <f t="shared" si="167"/>
        <v/>
      </c>
      <c r="S179" s="375" t="str">
        <f t="shared" si="168"/>
        <v/>
      </c>
      <c r="T179" s="500"/>
      <c r="U179" s="375"/>
      <c r="V179" s="377"/>
      <c r="W179" s="377" t="str">
        <f t="shared" si="169"/>
        <v/>
      </c>
      <c r="X179" s="375" t="str">
        <f t="shared" si="170"/>
        <v/>
      </c>
      <c r="Y179" s="500"/>
      <c r="Z179" s="375"/>
      <c r="AA179" s="377"/>
      <c r="AB179" s="377" t="str">
        <f t="shared" si="171"/>
        <v/>
      </c>
      <c r="AC179" s="375" t="str">
        <f t="shared" si="172"/>
        <v/>
      </c>
      <c r="AD179" s="500"/>
      <c r="AE179" s="375"/>
      <c r="AF179" s="377"/>
      <c r="AG179" s="377" t="str">
        <f t="shared" si="173"/>
        <v/>
      </c>
      <c r="AH179" s="375" t="str">
        <f t="shared" si="174"/>
        <v/>
      </c>
      <c r="AI179" s="500"/>
      <c r="AJ179" s="375"/>
      <c r="AK179" s="377"/>
      <c r="AL179" s="377" t="str">
        <f t="shared" si="175"/>
        <v/>
      </c>
      <c r="AM179" s="375" t="str">
        <f t="shared" si="176"/>
        <v/>
      </c>
      <c r="AN179" s="500"/>
      <c r="AO179" s="375"/>
      <c r="AP179" s="377"/>
      <c r="AQ179" s="377" t="str">
        <f t="shared" si="177"/>
        <v/>
      </c>
      <c r="AR179" s="375" t="str">
        <f t="shared" si="178"/>
        <v/>
      </c>
      <c r="AS179" s="500"/>
      <c r="AT179" s="375"/>
      <c r="AU179" s="377"/>
      <c r="AV179" s="377" t="str">
        <f t="shared" si="179"/>
        <v/>
      </c>
      <c r="AW179" s="375" t="str">
        <f t="shared" si="180"/>
        <v/>
      </c>
      <c r="AX179" s="500"/>
    </row>
    <row r="180" spans="2:50" hidden="1" x14ac:dyDescent="0.2">
      <c r="B180" s="506"/>
      <c r="C180" s="375">
        <v>14</v>
      </c>
      <c r="D180" s="375"/>
      <c r="E180" s="375"/>
      <c r="F180" s="375"/>
      <c r="G180" s="375"/>
      <c r="H180" s="527"/>
      <c r="I180" s="172" t="str">
        <f t="shared" si="181"/>
        <v/>
      </c>
      <c r="J180" s="172" t="str">
        <f t="shared" si="181"/>
        <v/>
      </c>
      <c r="K180" s="374" t="str">
        <f t="shared" si="181"/>
        <v/>
      </c>
      <c r="L180" s="525"/>
      <c r="M180" s="172" t="str">
        <f t="shared" si="166"/>
        <v/>
      </c>
      <c r="N180" s="501"/>
      <c r="O180" s="501"/>
      <c r="P180" s="375"/>
      <c r="Q180" s="377"/>
      <c r="R180" s="377" t="str">
        <f t="shared" si="167"/>
        <v/>
      </c>
      <c r="S180" s="375" t="str">
        <f t="shared" si="168"/>
        <v/>
      </c>
      <c r="T180" s="500"/>
      <c r="U180" s="375"/>
      <c r="V180" s="377"/>
      <c r="W180" s="377" t="str">
        <f t="shared" si="169"/>
        <v/>
      </c>
      <c r="X180" s="375" t="str">
        <f t="shared" si="170"/>
        <v/>
      </c>
      <c r="Y180" s="500"/>
      <c r="Z180" s="375"/>
      <c r="AA180" s="377"/>
      <c r="AB180" s="377" t="str">
        <f t="shared" si="171"/>
        <v/>
      </c>
      <c r="AC180" s="375" t="str">
        <f t="shared" si="172"/>
        <v/>
      </c>
      <c r="AD180" s="500"/>
      <c r="AE180" s="375"/>
      <c r="AF180" s="377"/>
      <c r="AG180" s="377" t="str">
        <f t="shared" si="173"/>
        <v/>
      </c>
      <c r="AH180" s="375" t="str">
        <f t="shared" si="174"/>
        <v/>
      </c>
      <c r="AI180" s="500"/>
      <c r="AJ180" s="375"/>
      <c r="AK180" s="377"/>
      <c r="AL180" s="377" t="str">
        <f t="shared" si="175"/>
        <v/>
      </c>
      <c r="AM180" s="375" t="str">
        <f t="shared" si="176"/>
        <v/>
      </c>
      <c r="AN180" s="500"/>
      <c r="AO180" s="375"/>
      <c r="AP180" s="377"/>
      <c r="AQ180" s="377" t="str">
        <f t="shared" si="177"/>
        <v/>
      </c>
      <c r="AR180" s="375" t="str">
        <f t="shared" si="178"/>
        <v/>
      </c>
      <c r="AS180" s="500"/>
      <c r="AT180" s="375"/>
      <c r="AU180" s="377"/>
      <c r="AV180" s="377" t="str">
        <f t="shared" si="179"/>
        <v/>
      </c>
      <c r="AW180" s="375" t="str">
        <f t="shared" si="180"/>
        <v/>
      </c>
      <c r="AX180" s="500"/>
    </row>
    <row r="181" spans="2:50" hidden="1" x14ac:dyDescent="0.2">
      <c r="B181" s="506"/>
      <c r="C181" s="375">
        <v>15</v>
      </c>
      <c r="D181" s="375"/>
      <c r="E181" s="375"/>
      <c r="F181" s="375"/>
      <c r="G181" s="375"/>
      <c r="H181" s="528"/>
      <c r="I181" s="172" t="str">
        <f t="shared" si="181"/>
        <v/>
      </c>
      <c r="J181" s="172" t="str">
        <f t="shared" si="181"/>
        <v/>
      </c>
      <c r="K181" s="374" t="str">
        <f t="shared" si="181"/>
        <v/>
      </c>
      <c r="L181" s="525"/>
      <c r="M181" s="172" t="str">
        <f t="shared" si="166"/>
        <v/>
      </c>
      <c r="N181" s="501"/>
      <c r="O181" s="501"/>
      <c r="P181" s="375"/>
      <c r="Q181" s="377"/>
      <c r="R181" s="377" t="str">
        <f t="shared" si="167"/>
        <v/>
      </c>
      <c r="S181" s="375" t="str">
        <f t="shared" si="168"/>
        <v/>
      </c>
      <c r="T181" s="500"/>
      <c r="U181" s="375"/>
      <c r="V181" s="377"/>
      <c r="W181" s="377" t="str">
        <f t="shared" si="169"/>
        <v/>
      </c>
      <c r="X181" s="375" t="str">
        <f t="shared" si="170"/>
        <v/>
      </c>
      <c r="Y181" s="500"/>
      <c r="Z181" s="375"/>
      <c r="AA181" s="377"/>
      <c r="AB181" s="377" t="str">
        <f t="shared" si="171"/>
        <v/>
      </c>
      <c r="AC181" s="375" t="str">
        <f t="shared" si="172"/>
        <v/>
      </c>
      <c r="AD181" s="500"/>
      <c r="AE181" s="375"/>
      <c r="AF181" s="377"/>
      <c r="AG181" s="377" t="str">
        <f t="shared" si="173"/>
        <v/>
      </c>
      <c r="AH181" s="375" t="str">
        <f t="shared" si="174"/>
        <v/>
      </c>
      <c r="AI181" s="500"/>
      <c r="AJ181" s="375"/>
      <c r="AK181" s="377"/>
      <c r="AL181" s="377" t="str">
        <f t="shared" si="175"/>
        <v/>
      </c>
      <c r="AM181" s="375" t="str">
        <f t="shared" si="176"/>
        <v/>
      </c>
      <c r="AN181" s="500"/>
      <c r="AO181" s="375"/>
      <c r="AP181" s="377"/>
      <c r="AQ181" s="377" t="str">
        <f t="shared" si="177"/>
        <v/>
      </c>
      <c r="AR181" s="375" t="str">
        <f t="shared" si="178"/>
        <v/>
      </c>
      <c r="AS181" s="500"/>
      <c r="AT181" s="375"/>
      <c r="AU181" s="377"/>
      <c r="AV181" s="377" t="str">
        <f t="shared" si="179"/>
        <v/>
      </c>
      <c r="AW181" s="375" t="str">
        <f t="shared" si="180"/>
        <v/>
      </c>
      <c r="AX181" s="500"/>
    </row>
    <row r="182" spans="2:50" ht="15.75" x14ac:dyDescent="0.2">
      <c r="B182" s="510" t="s">
        <v>169</v>
      </c>
      <c r="C182" s="511"/>
      <c r="D182" s="511"/>
      <c r="E182" s="511"/>
      <c r="F182" s="511"/>
      <c r="G182" s="511"/>
      <c r="H182" s="512"/>
      <c r="I182" s="207"/>
      <c r="J182" s="207"/>
      <c r="K182" s="207"/>
      <c r="L182" s="207"/>
      <c r="M182" s="207"/>
      <c r="N182" s="501" t="s">
        <v>161</v>
      </c>
      <c r="O182" s="514" t="s">
        <v>106</v>
      </c>
      <c r="P182" s="516">
        <f>AT162+1</f>
        <v>45930</v>
      </c>
      <c r="Q182" s="506"/>
      <c r="R182" s="506"/>
      <c r="S182" s="506"/>
      <c r="T182" s="506"/>
      <c r="U182" s="516">
        <f>P182+1</f>
        <v>45931</v>
      </c>
      <c r="V182" s="506"/>
      <c r="W182" s="506"/>
      <c r="X182" s="506"/>
      <c r="Y182" s="506"/>
      <c r="Z182" s="516">
        <f>U182+1</f>
        <v>45932</v>
      </c>
      <c r="AA182" s="506"/>
      <c r="AB182" s="506"/>
      <c r="AC182" s="506"/>
      <c r="AD182" s="506"/>
      <c r="AE182" s="516">
        <f>Z182+1</f>
        <v>45933</v>
      </c>
      <c r="AF182" s="506"/>
      <c r="AG182" s="506"/>
      <c r="AH182" s="506"/>
      <c r="AI182" s="506"/>
      <c r="AJ182" s="516">
        <f>AE182+1</f>
        <v>45934</v>
      </c>
      <c r="AK182" s="506"/>
      <c r="AL182" s="506"/>
      <c r="AM182" s="506"/>
      <c r="AN182" s="506"/>
      <c r="AO182" s="516">
        <f>AJ182+1</f>
        <v>45935</v>
      </c>
      <c r="AP182" s="506"/>
      <c r="AQ182" s="506"/>
      <c r="AR182" s="506"/>
      <c r="AS182" s="506"/>
      <c r="AT182" s="516">
        <f>AO182+1</f>
        <v>45936</v>
      </c>
      <c r="AU182" s="506"/>
      <c r="AV182" s="506"/>
      <c r="AW182" s="506"/>
      <c r="AX182" s="506"/>
    </row>
    <row r="183" spans="2:50" ht="15.75" x14ac:dyDescent="0.2">
      <c r="B183" s="513"/>
      <c r="C183" s="513"/>
      <c r="D183" s="513"/>
      <c r="E183" s="513"/>
      <c r="F183" s="513"/>
      <c r="G183" s="513"/>
      <c r="H183" s="513"/>
      <c r="I183" s="207"/>
      <c r="J183" s="207"/>
      <c r="K183" s="207"/>
      <c r="L183" s="207"/>
      <c r="M183" s="207"/>
      <c r="N183" s="501"/>
      <c r="O183" s="515"/>
      <c r="P183" s="516" t="s">
        <v>120</v>
      </c>
      <c r="Q183" s="506"/>
      <c r="R183" s="506"/>
      <c r="S183" s="506"/>
      <c r="T183" s="506"/>
      <c r="U183" s="516" t="s">
        <v>114</v>
      </c>
      <c r="V183" s="506"/>
      <c r="W183" s="506"/>
      <c r="X183" s="506"/>
      <c r="Y183" s="506"/>
      <c r="Z183" s="516" t="s">
        <v>115</v>
      </c>
      <c r="AA183" s="506"/>
      <c r="AB183" s="506"/>
      <c r="AC183" s="506"/>
      <c r="AD183" s="506"/>
      <c r="AE183" s="516" t="s">
        <v>116</v>
      </c>
      <c r="AF183" s="506"/>
      <c r="AG183" s="506"/>
      <c r="AH183" s="506"/>
      <c r="AI183" s="506"/>
      <c r="AJ183" s="516" t="s">
        <v>117</v>
      </c>
      <c r="AK183" s="506"/>
      <c r="AL183" s="506"/>
      <c r="AM183" s="506"/>
      <c r="AN183" s="506"/>
      <c r="AO183" s="516" t="s">
        <v>118</v>
      </c>
      <c r="AP183" s="506"/>
      <c r="AQ183" s="506"/>
      <c r="AR183" s="506"/>
      <c r="AS183" s="506"/>
      <c r="AT183" s="516" t="s">
        <v>119</v>
      </c>
      <c r="AU183" s="506"/>
      <c r="AV183" s="506"/>
      <c r="AW183" s="506"/>
      <c r="AX183" s="506"/>
    </row>
    <row r="184" spans="2:50" x14ac:dyDescent="0.2">
      <c r="B184" s="501" t="s">
        <v>157</v>
      </c>
      <c r="C184" s="501" t="s">
        <v>149</v>
      </c>
      <c r="D184" s="501"/>
      <c r="E184" s="501" t="s">
        <v>151</v>
      </c>
      <c r="F184" s="501"/>
      <c r="G184" s="501"/>
      <c r="H184" s="502" t="s">
        <v>158</v>
      </c>
      <c r="I184" s="505" t="s">
        <v>227</v>
      </c>
      <c r="J184" s="505"/>
      <c r="K184" s="505"/>
      <c r="L184" s="505" t="s">
        <v>158</v>
      </c>
      <c r="M184" s="505" t="s">
        <v>170</v>
      </c>
      <c r="N184" s="501"/>
      <c r="O184" s="501" t="s">
        <v>160</v>
      </c>
      <c r="P184" s="497" t="s">
        <v>154</v>
      </c>
      <c r="Q184" s="498"/>
      <c r="R184" s="498"/>
      <c r="S184" s="499"/>
      <c r="T184" s="501" t="s">
        <v>158</v>
      </c>
      <c r="U184" s="497" t="s">
        <v>154</v>
      </c>
      <c r="V184" s="498"/>
      <c r="W184" s="498"/>
      <c r="X184" s="499"/>
      <c r="Y184" s="501" t="s">
        <v>158</v>
      </c>
      <c r="Z184" s="497" t="s">
        <v>154</v>
      </c>
      <c r="AA184" s="498"/>
      <c r="AB184" s="498"/>
      <c r="AC184" s="499"/>
      <c r="AD184" s="501" t="s">
        <v>158</v>
      </c>
      <c r="AE184" s="497" t="s">
        <v>154</v>
      </c>
      <c r="AF184" s="498"/>
      <c r="AG184" s="498"/>
      <c r="AH184" s="499"/>
      <c r="AI184" s="501" t="s">
        <v>158</v>
      </c>
      <c r="AJ184" s="497" t="s">
        <v>154</v>
      </c>
      <c r="AK184" s="498"/>
      <c r="AL184" s="498"/>
      <c r="AM184" s="499"/>
      <c r="AN184" s="501" t="s">
        <v>158</v>
      </c>
      <c r="AO184" s="497" t="s">
        <v>154</v>
      </c>
      <c r="AP184" s="498"/>
      <c r="AQ184" s="498"/>
      <c r="AR184" s="499"/>
      <c r="AS184" s="501" t="s">
        <v>158</v>
      </c>
      <c r="AT184" s="497" t="s">
        <v>154</v>
      </c>
      <c r="AU184" s="498"/>
      <c r="AV184" s="498"/>
      <c r="AW184" s="499"/>
      <c r="AX184" s="501" t="s">
        <v>158</v>
      </c>
    </row>
    <row r="185" spans="2:50" x14ac:dyDescent="0.2">
      <c r="B185" s="501"/>
      <c r="C185" s="501"/>
      <c r="D185" s="501"/>
      <c r="E185" s="501" t="s">
        <v>150</v>
      </c>
      <c r="F185" s="501"/>
      <c r="G185" s="501"/>
      <c r="H185" s="503"/>
      <c r="I185" s="505" t="s">
        <v>150</v>
      </c>
      <c r="J185" s="505"/>
      <c r="K185" s="505"/>
      <c r="L185" s="505"/>
      <c r="M185" s="505"/>
      <c r="N185" s="501"/>
      <c r="O185" s="501"/>
      <c r="P185" s="497" t="s">
        <v>155</v>
      </c>
      <c r="Q185" s="498"/>
      <c r="R185" s="498"/>
      <c r="S185" s="499"/>
      <c r="T185" s="501"/>
      <c r="U185" s="497" t="s">
        <v>155</v>
      </c>
      <c r="V185" s="498"/>
      <c r="W185" s="498"/>
      <c r="X185" s="499"/>
      <c r="Y185" s="501"/>
      <c r="Z185" s="497" t="s">
        <v>155</v>
      </c>
      <c r="AA185" s="498"/>
      <c r="AB185" s="498"/>
      <c r="AC185" s="499"/>
      <c r="AD185" s="501"/>
      <c r="AE185" s="497" t="s">
        <v>155</v>
      </c>
      <c r="AF185" s="498"/>
      <c r="AG185" s="498"/>
      <c r="AH185" s="499"/>
      <c r="AI185" s="501"/>
      <c r="AJ185" s="497" t="s">
        <v>155</v>
      </c>
      <c r="AK185" s="498"/>
      <c r="AL185" s="498"/>
      <c r="AM185" s="499"/>
      <c r="AN185" s="501"/>
      <c r="AO185" s="497" t="s">
        <v>155</v>
      </c>
      <c r="AP185" s="498"/>
      <c r="AQ185" s="498"/>
      <c r="AR185" s="499"/>
      <c r="AS185" s="501"/>
      <c r="AT185" s="497" t="s">
        <v>155</v>
      </c>
      <c r="AU185" s="498"/>
      <c r="AV185" s="498"/>
      <c r="AW185" s="499"/>
      <c r="AX185" s="501"/>
    </row>
    <row r="186" spans="2:50" x14ac:dyDescent="0.2">
      <c r="B186" s="501"/>
      <c r="C186" s="501"/>
      <c r="D186" s="501"/>
      <c r="E186" s="376" t="s">
        <v>152</v>
      </c>
      <c r="F186" s="376" t="s">
        <v>153</v>
      </c>
      <c r="G186" s="376" t="s">
        <v>156</v>
      </c>
      <c r="H186" s="504"/>
      <c r="I186" s="373" t="s">
        <v>152</v>
      </c>
      <c r="J186" s="373" t="s">
        <v>153</v>
      </c>
      <c r="K186" s="373" t="s">
        <v>156</v>
      </c>
      <c r="L186" s="505"/>
      <c r="M186" s="505"/>
      <c r="N186" s="501"/>
      <c r="O186" s="501"/>
      <c r="P186" s="376" t="s">
        <v>152</v>
      </c>
      <c r="Q186" s="376" t="s">
        <v>153</v>
      </c>
      <c r="R186" s="376" t="s">
        <v>156</v>
      </c>
      <c r="S186" s="376" t="s">
        <v>170</v>
      </c>
      <c r="T186" s="501"/>
      <c r="U186" s="376" t="s">
        <v>152</v>
      </c>
      <c r="V186" s="376" t="s">
        <v>153</v>
      </c>
      <c r="W186" s="376" t="s">
        <v>156</v>
      </c>
      <c r="X186" s="376" t="s">
        <v>170</v>
      </c>
      <c r="Y186" s="501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01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01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01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01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01"/>
    </row>
    <row r="187" spans="2:50" x14ac:dyDescent="0.2">
      <c r="B187" s="506" t="s">
        <v>237</v>
      </c>
      <c r="C187" s="375">
        <v>1</v>
      </c>
      <c r="D187" s="424" t="s">
        <v>446</v>
      </c>
      <c r="E187" s="424">
        <v>10</v>
      </c>
      <c r="F187" s="424">
        <v>3000</v>
      </c>
      <c r="G187" s="377">
        <f t="shared" ref="G187:G195" si="182">F187/E187</f>
        <v>300</v>
      </c>
      <c r="H187" s="533">
        <f>AVERAGE(G187:G201)</f>
        <v>292.09401709401709</v>
      </c>
      <c r="I187" s="172">
        <f t="shared" ref="I187:K189" si="183">IFERROR(AVERAGE(P187,U187,Z187,AE187,AJ187,AO187,AT187),"")</f>
        <v>10</v>
      </c>
      <c r="J187" s="172">
        <f t="shared" si="183"/>
        <v>2865.626478733896</v>
      </c>
      <c r="K187" s="374">
        <f t="shared" si="183"/>
        <v>286.56264787338955</v>
      </c>
      <c r="L187" s="525">
        <f>IFERROR(AVERAGE(K187:K201),"-")</f>
        <v>280.26677061553124</v>
      </c>
      <c r="M187" s="172">
        <f>IFERROR(RANK(K187, K$187:K$201),"")</f>
        <v>8</v>
      </c>
      <c r="N187" s="501"/>
      <c r="O187" s="501"/>
      <c r="P187" s="424">
        <v>10</v>
      </c>
      <c r="Q187" s="423">
        <v>2857.2869318181833</v>
      </c>
      <c r="R187" s="423">
        <f>IFERROR(Q187/P187,"")</f>
        <v>285.72869318181836</v>
      </c>
      <c r="S187" s="375">
        <f>IFERROR(RANK(R187, R$187:R$201),"")</f>
        <v>7</v>
      </c>
      <c r="T187" s="500">
        <f>AVERAGE(R187:R201)</f>
        <v>279.72174797882519</v>
      </c>
      <c r="U187" s="375">
        <v>10</v>
      </c>
      <c r="V187" s="377">
        <v>2866.1026432567996</v>
      </c>
      <c r="W187" s="377">
        <f>IFERROR(V187/U187,"")</f>
        <v>286.61026432567996</v>
      </c>
      <c r="X187" s="375">
        <f>IFERROR(RANK(W187, W$187:W$201),"")</f>
        <v>7</v>
      </c>
      <c r="Y187" s="500">
        <f>AVERAGE(W187:W201)</f>
        <v>280.14189769842505</v>
      </c>
      <c r="Z187" s="375">
        <v>10</v>
      </c>
      <c r="AA187" s="377">
        <v>2864.8077772867891</v>
      </c>
      <c r="AB187" s="377">
        <f>IFERROR(AA187/Z187,"")</f>
        <v>286.4807777286789</v>
      </c>
      <c r="AC187" s="375">
        <f>IFERROR(RANK(AB187, AB$187:AB$201),"")</f>
        <v>7</v>
      </c>
      <c r="AD187" s="500">
        <f>AVERAGE(AB187:AB201)</f>
        <v>280.9716417141716</v>
      </c>
      <c r="AE187" s="375">
        <v>10</v>
      </c>
      <c r="AF187" s="377">
        <v>2852.9729729729729</v>
      </c>
      <c r="AG187" s="377">
        <f>IFERROR(AF187/AE187,"")</f>
        <v>285.29729729729729</v>
      </c>
      <c r="AH187" s="375">
        <f>IFERROR(RANK(AG187, AG$187:AG$201),"")</f>
        <v>8</v>
      </c>
      <c r="AI187" s="500">
        <f>AVERAGE(AG187:AG201)</f>
        <v>281.08083995764923</v>
      </c>
      <c r="AJ187" s="375">
        <v>10</v>
      </c>
      <c r="AK187" s="377">
        <v>2874.7058823529401</v>
      </c>
      <c r="AL187" s="377">
        <f>IFERROR(AK187/AJ187,"")</f>
        <v>287.47058823529403</v>
      </c>
      <c r="AM187" s="375">
        <f>IFERROR(RANK(AL187, AL$187:AL$201),"")</f>
        <v>5</v>
      </c>
      <c r="AN187" s="500">
        <f>AVERAGE(AL187:AL201)</f>
        <v>280.89768203571407</v>
      </c>
      <c r="AO187" s="375">
        <v>10</v>
      </c>
      <c r="AP187" s="377">
        <v>2874.7826086956525</v>
      </c>
      <c r="AQ187" s="377">
        <f>IFERROR(AP187/AO187,"")</f>
        <v>287.47826086956525</v>
      </c>
      <c r="AR187" s="375">
        <f>IFERROR(RANK(AQ187, AQ$187:AQ$201),"")</f>
        <v>4</v>
      </c>
      <c r="AS187" s="500">
        <f>AVERAGE(AQ187:AQ201)</f>
        <v>279.79838670492813</v>
      </c>
      <c r="AT187" s="375">
        <v>10</v>
      </c>
      <c r="AU187" s="377">
        <v>2868.7265347539319</v>
      </c>
      <c r="AV187" s="377">
        <f>IFERROR(AU187/AT187,"")</f>
        <v>286.87265347539318</v>
      </c>
      <c r="AW187" s="375">
        <f>IFERROR(RANK(AV187, AV$187:AV$201),"")</f>
        <v>4</v>
      </c>
      <c r="AX187" s="500">
        <f>AVERAGE(AV187:AV201)</f>
        <v>295.63009918346484</v>
      </c>
    </row>
    <row r="188" spans="2:50" x14ac:dyDescent="0.2">
      <c r="B188" s="506"/>
      <c r="C188" s="375">
        <v>2</v>
      </c>
      <c r="D188" s="424" t="s">
        <v>447</v>
      </c>
      <c r="E188" s="424">
        <v>10</v>
      </c>
      <c r="F188" s="424">
        <v>3000</v>
      </c>
      <c r="G188" s="377">
        <f t="shared" si="182"/>
        <v>300</v>
      </c>
      <c r="H188" s="534"/>
      <c r="I188" s="172">
        <f t="shared" si="183"/>
        <v>10</v>
      </c>
      <c r="J188" s="172">
        <f t="shared" si="183"/>
        <v>2865.6874353116068</v>
      </c>
      <c r="K188" s="374">
        <f t="shared" si="183"/>
        <v>286.56874353116064</v>
      </c>
      <c r="L188" s="525"/>
      <c r="M188" s="172">
        <f t="shared" ref="M188:M201" si="184">IFERROR(RANK(K188, K$187:K$201),"")</f>
        <v>7</v>
      </c>
      <c r="N188" s="501"/>
      <c r="O188" s="501"/>
      <c r="P188" s="424">
        <v>10</v>
      </c>
      <c r="Q188" s="423">
        <v>2882.0665901262932</v>
      </c>
      <c r="R188" s="423">
        <f t="shared" ref="R188:R195" si="185">IFERROR(Q188/P188,"")</f>
        <v>288.2066590126293</v>
      </c>
      <c r="S188" s="375">
        <f t="shared" ref="S188:S201" si="186">IFERROR(RANK(R188, R$187:R$201),"")</f>
        <v>2</v>
      </c>
      <c r="T188" s="500"/>
      <c r="U188" s="375">
        <v>10</v>
      </c>
      <c r="V188" s="377">
        <v>2871.5789473684222</v>
      </c>
      <c r="W188" s="377">
        <f t="shared" ref="W188:W201" si="187">IFERROR(V188/U188,"")</f>
        <v>287.1578947368422</v>
      </c>
      <c r="X188" s="375">
        <f t="shared" ref="X188:X201" si="188">IFERROR(RANK(W188, W$187:W$201),"")</f>
        <v>6</v>
      </c>
      <c r="Y188" s="500"/>
      <c r="Z188" s="375">
        <v>10</v>
      </c>
      <c r="AA188" s="377">
        <v>2866.8571428571431</v>
      </c>
      <c r="AB188" s="377">
        <f t="shared" ref="AB188:AB201" si="189">IFERROR(AA188/Z188,"")</f>
        <v>286.68571428571431</v>
      </c>
      <c r="AC188" s="375">
        <f t="shared" ref="AC188:AC201" si="190">IFERROR(RANK(AB188, AB$187:AB$201),"")</f>
        <v>6</v>
      </c>
      <c r="AD188" s="500"/>
      <c r="AE188" s="375">
        <v>10</v>
      </c>
      <c r="AF188" s="377">
        <v>2855.7303370786503</v>
      </c>
      <c r="AG188" s="377">
        <f t="shared" ref="AG188:AG201" si="191">IFERROR(AF188/AE188,"")</f>
        <v>285.57303370786502</v>
      </c>
      <c r="AH188" s="375">
        <f t="shared" ref="AH188:AH201" si="192">IFERROR(RANK(AG188, AG$187:AG$201),"")</f>
        <v>7</v>
      </c>
      <c r="AI188" s="500"/>
      <c r="AJ188" s="375">
        <v>10</v>
      </c>
      <c r="AK188" s="377">
        <v>2873.414634146342</v>
      </c>
      <c r="AL188" s="377">
        <f t="shared" ref="AL188:AL201" si="193">IFERROR(AK188/AJ188,"")</f>
        <v>287.34146341463418</v>
      </c>
      <c r="AM188" s="375">
        <f t="shared" ref="AM188:AM201" si="194">IFERROR(RANK(AL188, AL$187:AL$201),"")</f>
        <v>6</v>
      </c>
      <c r="AN188" s="500"/>
      <c r="AO188" s="375">
        <v>10</v>
      </c>
      <c r="AP188" s="377">
        <v>2855.6043956043941</v>
      </c>
      <c r="AQ188" s="377">
        <f t="shared" ref="AQ188:AQ201" si="195">IFERROR(AP188/AO188,"")</f>
        <v>285.56043956043942</v>
      </c>
      <c r="AR188" s="375">
        <f t="shared" ref="AR188:AR201" si="196">IFERROR(RANK(AQ188, AQ$187:AQ$201),"")</f>
        <v>8</v>
      </c>
      <c r="AS188" s="500"/>
      <c r="AT188" s="375">
        <v>10</v>
      </c>
      <c r="AU188" s="377">
        <v>2854.5600000000004</v>
      </c>
      <c r="AV188" s="377">
        <f t="shared" ref="AV188:AV201" si="197">IFERROR(AU188/AT188,"")</f>
        <v>285.45600000000002</v>
      </c>
      <c r="AW188" s="375">
        <f t="shared" ref="AW188:AW201" si="198">IFERROR(RANK(AV188, AV$187:AV$201),"")</f>
        <v>8</v>
      </c>
      <c r="AX188" s="500"/>
    </row>
    <row r="189" spans="2:50" x14ac:dyDescent="0.2">
      <c r="B189" s="506"/>
      <c r="C189" s="375">
        <v>3</v>
      </c>
      <c r="D189" s="424" t="s">
        <v>448</v>
      </c>
      <c r="E189" s="424">
        <v>10</v>
      </c>
      <c r="F189" s="424">
        <v>3000</v>
      </c>
      <c r="G189" s="423">
        <f t="shared" si="182"/>
        <v>300</v>
      </c>
      <c r="H189" s="534"/>
      <c r="I189" s="172">
        <f t="shared" si="183"/>
        <v>10</v>
      </c>
      <c r="J189" s="172">
        <f t="shared" si="183"/>
        <v>2870.3184837400668</v>
      </c>
      <c r="K189" s="374">
        <f t="shared" si="183"/>
        <v>287.03184837400664</v>
      </c>
      <c r="L189" s="525"/>
      <c r="M189" s="172">
        <f t="shared" si="184"/>
        <v>5</v>
      </c>
      <c r="N189" s="501"/>
      <c r="O189" s="501"/>
      <c r="P189" s="424">
        <v>10</v>
      </c>
      <c r="Q189" s="423">
        <v>2867.2222222222217</v>
      </c>
      <c r="R189" s="423">
        <f t="shared" si="185"/>
        <v>286.72222222222217</v>
      </c>
      <c r="S189" s="375">
        <f t="shared" si="186"/>
        <v>5</v>
      </c>
      <c r="T189" s="500"/>
      <c r="U189" s="375">
        <v>10</v>
      </c>
      <c r="V189" s="377">
        <v>2874.1176470588225</v>
      </c>
      <c r="W189" s="377">
        <f t="shared" si="187"/>
        <v>287.41176470588226</v>
      </c>
      <c r="X189" s="375">
        <f t="shared" si="188"/>
        <v>5</v>
      </c>
      <c r="Y189" s="500"/>
      <c r="Z189" s="375">
        <v>10</v>
      </c>
      <c r="AA189" s="377">
        <v>2871.7894736842109</v>
      </c>
      <c r="AB189" s="377">
        <f t="shared" si="189"/>
        <v>287.17894736842106</v>
      </c>
      <c r="AC189" s="375">
        <f t="shared" si="190"/>
        <v>4</v>
      </c>
      <c r="AD189" s="500"/>
      <c r="AE189" s="375">
        <v>10</v>
      </c>
      <c r="AF189" s="377">
        <v>2861.2500000000018</v>
      </c>
      <c r="AG189" s="377">
        <f t="shared" si="191"/>
        <v>286.12500000000017</v>
      </c>
      <c r="AH189" s="375">
        <f t="shared" si="192"/>
        <v>5</v>
      </c>
      <c r="AI189" s="500"/>
      <c r="AJ189" s="375">
        <v>10</v>
      </c>
      <c r="AK189" s="377">
        <v>2886.9230769230753</v>
      </c>
      <c r="AL189" s="377">
        <f t="shared" si="193"/>
        <v>288.69230769230751</v>
      </c>
      <c r="AM189" s="375">
        <f t="shared" si="194"/>
        <v>4</v>
      </c>
      <c r="AN189" s="500"/>
      <c r="AO189" s="375">
        <v>10</v>
      </c>
      <c r="AP189" s="377">
        <v>2858.4269662921347</v>
      </c>
      <c r="AQ189" s="377">
        <f t="shared" si="195"/>
        <v>285.84269662921349</v>
      </c>
      <c r="AR189" s="375">
        <f t="shared" si="196"/>
        <v>7</v>
      </c>
      <c r="AS189" s="500"/>
      <c r="AT189" s="375">
        <v>10</v>
      </c>
      <c r="AU189" s="377">
        <v>2872.5</v>
      </c>
      <c r="AV189" s="377">
        <f t="shared" si="197"/>
        <v>287.25</v>
      </c>
      <c r="AW189" s="375">
        <f t="shared" si="198"/>
        <v>3</v>
      </c>
      <c r="AX189" s="500"/>
    </row>
    <row r="190" spans="2:50" x14ac:dyDescent="0.2">
      <c r="B190" s="506"/>
      <c r="C190" s="375">
        <v>4</v>
      </c>
      <c r="D190" s="424" t="s">
        <v>451</v>
      </c>
      <c r="E190" s="424">
        <v>10</v>
      </c>
      <c r="F190" s="424">
        <v>3000</v>
      </c>
      <c r="G190" s="423">
        <f t="shared" si="182"/>
        <v>300</v>
      </c>
      <c r="H190" s="534"/>
      <c r="I190" s="172">
        <f>IFERROR(AVERAGE(P190,U190,Z190,AE190,AJ190,AO190,AT190),"")</f>
        <v>10</v>
      </c>
      <c r="J190" s="172">
        <f>IFERROR(AVERAGE(Q190,V190,AA190,AF190,AK190,AP190,AU190),"")</f>
        <v>2867.8091061028108</v>
      </c>
      <c r="K190" s="374">
        <f>IFERROR(AVERAGE(R190,W190,AB190,AG190,AL190,AQ190,AV190),"")</f>
        <v>286.78091061028101</v>
      </c>
      <c r="L190" s="525"/>
      <c r="M190" s="172">
        <f t="shared" si="184"/>
        <v>6</v>
      </c>
      <c r="N190" s="501"/>
      <c r="O190" s="501"/>
      <c r="P190" s="424">
        <v>10</v>
      </c>
      <c r="Q190" s="423">
        <v>2864.7761194029849</v>
      </c>
      <c r="R190" s="423">
        <f t="shared" si="185"/>
        <v>286.47761194029852</v>
      </c>
      <c r="S190" s="375">
        <f t="shared" si="186"/>
        <v>6</v>
      </c>
      <c r="T190" s="500"/>
      <c r="U190" s="375">
        <v>10</v>
      </c>
      <c r="V190" s="377">
        <v>2891.4285714285711</v>
      </c>
      <c r="W190" s="377">
        <f t="shared" si="187"/>
        <v>289.14285714285711</v>
      </c>
      <c r="X190" s="375">
        <f t="shared" si="188"/>
        <v>3</v>
      </c>
      <c r="Y190" s="500"/>
      <c r="Z190" s="375">
        <v>10</v>
      </c>
      <c r="AA190" s="377">
        <v>2861.6129032258054</v>
      </c>
      <c r="AB190" s="377">
        <f t="shared" si="189"/>
        <v>286.16129032258056</v>
      </c>
      <c r="AC190" s="375">
        <f t="shared" si="190"/>
        <v>8</v>
      </c>
      <c r="AD190" s="500"/>
      <c r="AE190" s="375">
        <v>10</v>
      </c>
      <c r="AF190" s="377">
        <v>2860.0000000000014</v>
      </c>
      <c r="AG190" s="377">
        <f t="shared" si="191"/>
        <v>286.00000000000011</v>
      </c>
      <c r="AH190" s="375">
        <f t="shared" si="192"/>
        <v>6</v>
      </c>
      <c r="AI190" s="500"/>
      <c r="AJ190" s="375">
        <v>10</v>
      </c>
      <c r="AK190" s="377">
        <v>2863.6363636363653</v>
      </c>
      <c r="AL190" s="377">
        <f t="shared" si="193"/>
        <v>286.36363636363654</v>
      </c>
      <c r="AM190" s="375">
        <f t="shared" si="194"/>
        <v>7</v>
      </c>
      <c r="AN190" s="500"/>
      <c r="AO190" s="375">
        <v>10</v>
      </c>
      <c r="AP190" s="377">
        <v>2868.4210526315774</v>
      </c>
      <c r="AQ190" s="377">
        <f t="shared" si="195"/>
        <v>286.84210526315775</v>
      </c>
      <c r="AR190" s="375">
        <f t="shared" si="196"/>
        <v>5</v>
      </c>
      <c r="AS190" s="500"/>
      <c r="AT190" s="375">
        <v>10</v>
      </c>
      <c r="AU190" s="377">
        <v>2864.7887323943669</v>
      </c>
      <c r="AV190" s="377">
        <f t="shared" si="197"/>
        <v>286.47887323943667</v>
      </c>
      <c r="AW190" s="375">
        <f t="shared" si="198"/>
        <v>5</v>
      </c>
      <c r="AX190" s="500"/>
    </row>
    <row r="191" spans="2:50" x14ac:dyDescent="0.2">
      <c r="B191" s="506"/>
      <c r="C191" s="375">
        <v>5</v>
      </c>
      <c r="D191" s="424" t="s">
        <v>452</v>
      </c>
      <c r="E191" s="424">
        <v>10</v>
      </c>
      <c r="F191" s="424">
        <v>3000</v>
      </c>
      <c r="G191" s="423">
        <f t="shared" si="182"/>
        <v>300</v>
      </c>
      <c r="H191" s="534"/>
      <c r="I191" s="172">
        <f t="shared" ref="I191:K201" si="199">IFERROR(AVERAGE(P191,U191,Z191,AE191,AJ191,AO191,AT191),"")</f>
        <v>10</v>
      </c>
      <c r="J191" s="172">
        <f t="shared" si="199"/>
        <v>2877.1418406448383</v>
      </c>
      <c r="K191" s="374">
        <f t="shared" si="199"/>
        <v>287.71418406448385</v>
      </c>
      <c r="L191" s="525"/>
      <c r="M191" s="172">
        <f t="shared" si="184"/>
        <v>4</v>
      </c>
      <c r="N191" s="501"/>
      <c r="O191" s="501"/>
      <c r="P191" s="424">
        <v>10</v>
      </c>
      <c r="Q191" s="423">
        <v>2881.9354838709687</v>
      </c>
      <c r="R191" s="423">
        <f t="shared" si="185"/>
        <v>288.19354838709688</v>
      </c>
      <c r="S191" s="375">
        <f t="shared" si="186"/>
        <v>3</v>
      </c>
      <c r="T191" s="500"/>
      <c r="U191" s="375">
        <v>10</v>
      </c>
      <c r="V191" s="377">
        <v>2864.7457627118647</v>
      </c>
      <c r="W191" s="377">
        <f t="shared" si="187"/>
        <v>286.47457627118649</v>
      </c>
      <c r="X191" s="375">
        <f t="shared" si="188"/>
        <v>8</v>
      </c>
      <c r="Y191" s="500"/>
      <c r="Z191" s="375">
        <v>10</v>
      </c>
      <c r="AA191" s="377">
        <v>2871.7241379310349</v>
      </c>
      <c r="AB191" s="377">
        <f t="shared" si="189"/>
        <v>287.17241379310349</v>
      </c>
      <c r="AC191" s="375">
        <f t="shared" si="190"/>
        <v>5</v>
      </c>
      <c r="AD191" s="500"/>
      <c r="AE191" s="375">
        <v>10</v>
      </c>
      <c r="AF191" s="377">
        <v>2908.7500000000009</v>
      </c>
      <c r="AG191" s="377">
        <f t="shared" si="191"/>
        <v>290.87500000000011</v>
      </c>
      <c r="AH191" s="375">
        <f t="shared" si="192"/>
        <v>3</v>
      </c>
      <c r="AI191" s="500"/>
      <c r="AJ191" s="375">
        <v>10</v>
      </c>
      <c r="AK191" s="377">
        <v>2856.2500000000009</v>
      </c>
      <c r="AL191" s="377">
        <f t="shared" si="193"/>
        <v>285.62500000000011</v>
      </c>
      <c r="AM191" s="375">
        <f t="shared" si="194"/>
        <v>8</v>
      </c>
      <c r="AN191" s="500"/>
      <c r="AO191" s="375">
        <v>10</v>
      </c>
      <c r="AP191" s="377">
        <v>2894.3999999999987</v>
      </c>
      <c r="AQ191" s="377">
        <f t="shared" si="195"/>
        <v>289.43999999999988</v>
      </c>
      <c r="AR191" s="375">
        <f t="shared" si="196"/>
        <v>3</v>
      </c>
      <c r="AS191" s="500"/>
      <c r="AT191" s="375">
        <v>10</v>
      </c>
      <c r="AU191" s="377">
        <v>2862.1874999999995</v>
      </c>
      <c r="AV191" s="377">
        <f t="shared" si="197"/>
        <v>286.21874999999994</v>
      </c>
      <c r="AW191" s="375">
        <f t="shared" si="198"/>
        <v>6</v>
      </c>
      <c r="AX191" s="500"/>
    </row>
    <row r="192" spans="2:50" x14ac:dyDescent="0.2">
      <c r="B192" s="506"/>
      <c r="C192" s="375">
        <v>6</v>
      </c>
      <c r="D192" s="424" t="s">
        <v>453</v>
      </c>
      <c r="E192" s="424">
        <v>10</v>
      </c>
      <c r="F192" s="424">
        <v>3000</v>
      </c>
      <c r="G192" s="423">
        <f t="shared" si="182"/>
        <v>300</v>
      </c>
      <c r="H192" s="534"/>
      <c r="I192" s="172">
        <f t="shared" si="199"/>
        <v>10</v>
      </c>
      <c r="J192" s="172">
        <f t="shared" si="199"/>
        <v>2896.4178757411828</v>
      </c>
      <c r="K192" s="374">
        <f t="shared" si="199"/>
        <v>289.64178757411833</v>
      </c>
      <c r="L192" s="525"/>
      <c r="M192" s="172">
        <f t="shared" si="184"/>
        <v>2</v>
      </c>
      <c r="N192" s="501"/>
      <c r="O192" s="501"/>
      <c r="P192" s="424">
        <v>10</v>
      </c>
      <c r="Q192" s="423">
        <v>2870.5263157894715</v>
      </c>
      <c r="R192" s="423">
        <f t="shared" si="185"/>
        <v>287.05263157894717</v>
      </c>
      <c r="S192" s="375">
        <f t="shared" si="186"/>
        <v>4</v>
      </c>
      <c r="T192" s="500"/>
      <c r="U192" s="375">
        <v>10</v>
      </c>
      <c r="V192" s="377">
        <v>2922.8571428571399</v>
      </c>
      <c r="W192" s="377">
        <f t="shared" si="187"/>
        <v>292.28571428571399</v>
      </c>
      <c r="X192" s="375">
        <f t="shared" si="188"/>
        <v>2</v>
      </c>
      <c r="Y192" s="500"/>
      <c r="Z192" s="375">
        <v>10</v>
      </c>
      <c r="AA192" s="377">
        <v>2916.3636363636328</v>
      </c>
      <c r="AB192" s="377">
        <f t="shared" si="189"/>
        <v>291.63636363636328</v>
      </c>
      <c r="AC192" s="375">
        <f t="shared" si="190"/>
        <v>2</v>
      </c>
      <c r="AD192" s="500"/>
      <c r="AE192" s="375">
        <v>10</v>
      </c>
      <c r="AF192" s="377">
        <v>2928.8888888888905</v>
      </c>
      <c r="AG192" s="377">
        <f t="shared" si="191"/>
        <v>292.88888888888903</v>
      </c>
      <c r="AH192" s="375">
        <f t="shared" si="192"/>
        <v>2</v>
      </c>
      <c r="AI192" s="500"/>
      <c r="AJ192" s="375">
        <v>10</v>
      </c>
      <c r="AK192" s="377">
        <v>2915.555555555557</v>
      </c>
      <c r="AL192" s="377">
        <f t="shared" si="193"/>
        <v>291.55555555555571</v>
      </c>
      <c r="AM192" s="375">
        <f t="shared" si="194"/>
        <v>2</v>
      </c>
      <c r="AN192" s="500"/>
      <c r="AO192" s="375">
        <v>10</v>
      </c>
      <c r="AP192" s="377">
        <v>2858.5714285714307</v>
      </c>
      <c r="AQ192" s="377">
        <f t="shared" si="195"/>
        <v>285.85714285714306</v>
      </c>
      <c r="AR192" s="375">
        <f t="shared" si="196"/>
        <v>6</v>
      </c>
      <c r="AS192" s="500"/>
      <c r="AT192" s="375">
        <v>10</v>
      </c>
      <c r="AU192" s="377">
        <v>2862.1621621621598</v>
      </c>
      <c r="AV192" s="377">
        <f t="shared" si="197"/>
        <v>286.21621621621597</v>
      </c>
      <c r="AW192" s="375">
        <f t="shared" si="198"/>
        <v>7</v>
      </c>
      <c r="AX192" s="500"/>
    </row>
    <row r="193" spans="2:50" x14ac:dyDescent="0.2">
      <c r="B193" s="506"/>
      <c r="C193" s="375">
        <v>7</v>
      </c>
      <c r="D193" s="424" t="s">
        <v>455</v>
      </c>
      <c r="E193" s="424">
        <v>13</v>
      </c>
      <c r="F193" s="424">
        <v>2000</v>
      </c>
      <c r="G193" s="423">
        <f t="shared" si="182"/>
        <v>153.84615384615384</v>
      </c>
      <c r="H193" s="534"/>
      <c r="I193" s="172">
        <f t="shared" si="199"/>
        <v>13</v>
      </c>
      <c r="J193" s="172">
        <f t="shared" si="199"/>
        <v>1927.3278765432835</v>
      </c>
      <c r="K193" s="374">
        <f t="shared" si="199"/>
        <v>148.25599050332951</v>
      </c>
      <c r="L193" s="525"/>
      <c r="M193" s="172">
        <f t="shared" si="184"/>
        <v>9</v>
      </c>
      <c r="N193" s="501"/>
      <c r="O193" s="501"/>
      <c r="P193" s="424">
        <v>13</v>
      </c>
      <c r="Q193" s="423">
        <v>1929.7674418604647</v>
      </c>
      <c r="R193" s="423">
        <f t="shared" si="185"/>
        <v>148.4436493738819</v>
      </c>
      <c r="S193" s="375">
        <f t="shared" si="186"/>
        <v>9</v>
      </c>
      <c r="T193" s="500"/>
      <c r="U193" s="375">
        <v>13</v>
      </c>
      <c r="V193" s="377">
        <v>1912.6829268292677</v>
      </c>
      <c r="W193" s="377">
        <f t="shared" si="187"/>
        <v>147.12945590994366</v>
      </c>
      <c r="X193" s="375">
        <f t="shared" si="188"/>
        <v>9</v>
      </c>
      <c r="Y193" s="500"/>
      <c r="Z193" s="375">
        <v>13</v>
      </c>
      <c r="AA193" s="377">
        <v>1921.4634146341459</v>
      </c>
      <c r="AB193" s="377">
        <f t="shared" si="189"/>
        <v>147.80487804878047</v>
      </c>
      <c r="AC193" s="375">
        <f t="shared" si="190"/>
        <v>9</v>
      </c>
      <c r="AD193" s="500"/>
      <c r="AE193" s="375">
        <v>13</v>
      </c>
      <c r="AF193" s="377">
        <v>1925.454545454543</v>
      </c>
      <c r="AG193" s="377">
        <f t="shared" si="191"/>
        <v>148.11188811188794</v>
      </c>
      <c r="AH193" s="375">
        <f t="shared" si="192"/>
        <v>9</v>
      </c>
      <c r="AI193" s="500"/>
      <c r="AJ193" s="375">
        <v>13</v>
      </c>
      <c r="AK193" s="377">
        <v>1918.2352941176446</v>
      </c>
      <c r="AL193" s="377">
        <f t="shared" si="193"/>
        <v>147.55656108597265</v>
      </c>
      <c r="AM193" s="375">
        <f t="shared" si="194"/>
        <v>9</v>
      </c>
      <c r="AN193" s="500"/>
      <c r="AO193" s="375">
        <v>13</v>
      </c>
      <c r="AP193" s="377">
        <v>1956.3636363636365</v>
      </c>
      <c r="AQ193" s="377">
        <f t="shared" si="195"/>
        <v>150.48951048951051</v>
      </c>
      <c r="AR193" s="375">
        <f t="shared" si="196"/>
        <v>9</v>
      </c>
      <c r="AS193" s="500"/>
      <c r="AT193" s="426"/>
      <c r="AU193" s="427"/>
      <c r="AV193" s="427" t="str">
        <f t="shared" si="197"/>
        <v/>
      </c>
      <c r="AW193" s="426" t="str">
        <f t="shared" si="198"/>
        <v/>
      </c>
      <c r="AX193" s="500"/>
    </row>
    <row r="194" spans="2:50" x14ac:dyDescent="0.2">
      <c r="B194" s="506"/>
      <c r="C194" s="375">
        <v>8</v>
      </c>
      <c r="D194" s="424" t="s">
        <v>456</v>
      </c>
      <c r="E194" s="424">
        <v>10</v>
      </c>
      <c r="F194" s="424">
        <v>3000</v>
      </c>
      <c r="G194" s="423">
        <f t="shared" si="182"/>
        <v>300</v>
      </c>
      <c r="H194" s="534"/>
      <c r="I194" s="172">
        <f t="shared" si="199"/>
        <v>10</v>
      </c>
      <c r="J194" s="172">
        <f t="shared" si="199"/>
        <v>2889.6350870018337</v>
      </c>
      <c r="K194" s="374">
        <f t="shared" si="199"/>
        <v>288.96350870018335</v>
      </c>
      <c r="L194" s="525"/>
      <c r="M194" s="172">
        <f t="shared" si="184"/>
        <v>3</v>
      </c>
      <c r="N194" s="501"/>
      <c r="O194" s="501"/>
      <c r="P194" s="424">
        <v>10</v>
      </c>
      <c r="Q194" s="423">
        <v>2855.2941176470599</v>
      </c>
      <c r="R194" s="423">
        <f t="shared" si="185"/>
        <v>285.52941176470597</v>
      </c>
      <c r="S194" s="375">
        <f t="shared" si="186"/>
        <v>8</v>
      </c>
      <c r="T194" s="500"/>
      <c r="U194" s="375">
        <v>10</v>
      </c>
      <c r="V194" s="377">
        <v>2875.1020408163272</v>
      </c>
      <c r="W194" s="377">
        <f t="shared" si="187"/>
        <v>287.51020408163271</v>
      </c>
      <c r="X194" s="375">
        <f t="shared" si="188"/>
        <v>4</v>
      </c>
      <c r="Y194" s="500"/>
      <c r="Z194" s="375">
        <v>10</v>
      </c>
      <c r="AA194" s="377">
        <v>2916</v>
      </c>
      <c r="AB194" s="377">
        <f t="shared" si="189"/>
        <v>291.60000000000002</v>
      </c>
      <c r="AC194" s="375">
        <f t="shared" si="190"/>
        <v>3</v>
      </c>
      <c r="AD194" s="500"/>
      <c r="AE194" s="375">
        <v>10</v>
      </c>
      <c r="AF194" s="377">
        <v>2890.4999999999991</v>
      </c>
      <c r="AG194" s="377">
        <f t="shared" si="191"/>
        <v>289.0499999999999</v>
      </c>
      <c r="AH194" s="375">
        <f t="shared" si="192"/>
        <v>4</v>
      </c>
      <c r="AI194" s="500"/>
      <c r="AJ194" s="375">
        <v>10</v>
      </c>
      <c r="AK194" s="377">
        <v>2914.2857142857133</v>
      </c>
      <c r="AL194" s="377">
        <f t="shared" si="193"/>
        <v>291.42857142857133</v>
      </c>
      <c r="AM194" s="375">
        <f t="shared" si="194"/>
        <v>3</v>
      </c>
      <c r="AN194" s="500"/>
      <c r="AO194" s="375">
        <v>10</v>
      </c>
      <c r="AP194" s="377">
        <v>2898.5714285714275</v>
      </c>
      <c r="AQ194" s="377">
        <f t="shared" si="195"/>
        <v>289.85714285714278</v>
      </c>
      <c r="AR194" s="375">
        <f t="shared" si="196"/>
        <v>2</v>
      </c>
      <c r="AS194" s="500"/>
      <c r="AT194" s="375">
        <v>10</v>
      </c>
      <c r="AU194" s="377">
        <v>2877.6923076923094</v>
      </c>
      <c r="AV194" s="377">
        <f t="shared" si="197"/>
        <v>287.76923076923094</v>
      </c>
      <c r="AW194" s="375">
        <f t="shared" si="198"/>
        <v>2</v>
      </c>
      <c r="AX194" s="500"/>
    </row>
    <row r="195" spans="2:50" x14ac:dyDescent="0.2">
      <c r="B195" s="506"/>
      <c r="C195" s="375">
        <v>9</v>
      </c>
      <c r="D195" s="424" t="s">
        <v>636</v>
      </c>
      <c r="E195" s="424">
        <v>8</v>
      </c>
      <c r="F195" s="424">
        <v>3000</v>
      </c>
      <c r="G195" s="423">
        <f t="shared" si="182"/>
        <v>375</v>
      </c>
      <c r="H195" s="534"/>
      <c r="I195" s="172">
        <f t="shared" si="199"/>
        <v>8</v>
      </c>
      <c r="J195" s="172">
        <f t="shared" si="199"/>
        <v>2887.0505144706244</v>
      </c>
      <c r="K195" s="374">
        <f t="shared" si="199"/>
        <v>360.88131430882805</v>
      </c>
      <c r="L195" s="525"/>
      <c r="M195" s="172">
        <f t="shared" si="184"/>
        <v>1</v>
      </c>
      <c r="N195" s="501"/>
      <c r="O195" s="501"/>
      <c r="P195" s="424">
        <v>8</v>
      </c>
      <c r="Q195" s="423">
        <v>2889.1304347826085</v>
      </c>
      <c r="R195" s="423">
        <f t="shared" si="185"/>
        <v>361.14130434782606</v>
      </c>
      <c r="S195" s="375">
        <f t="shared" si="186"/>
        <v>1</v>
      </c>
      <c r="T195" s="500"/>
      <c r="U195" s="375">
        <v>8</v>
      </c>
      <c r="V195" s="377">
        <v>2860.4347826086955</v>
      </c>
      <c r="W195" s="377">
        <f t="shared" si="187"/>
        <v>357.55434782608694</v>
      </c>
      <c r="X195" s="375">
        <f t="shared" si="188"/>
        <v>1</v>
      </c>
      <c r="Y195" s="500"/>
      <c r="Z195" s="375">
        <v>8</v>
      </c>
      <c r="AA195" s="377">
        <v>2912.1951219512184</v>
      </c>
      <c r="AB195" s="377">
        <f t="shared" si="189"/>
        <v>364.0243902439023</v>
      </c>
      <c r="AC195" s="375">
        <f t="shared" si="190"/>
        <v>1</v>
      </c>
      <c r="AD195" s="500"/>
      <c r="AE195" s="375">
        <v>8</v>
      </c>
      <c r="AF195" s="377">
        <v>2926.4516129032281</v>
      </c>
      <c r="AG195" s="377">
        <f t="shared" si="191"/>
        <v>365.80645161290352</v>
      </c>
      <c r="AH195" s="375">
        <f t="shared" si="192"/>
        <v>1</v>
      </c>
      <c r="AI195" s="500"/>
      <c r="AJ195" s="375">
        <v>8</v>
      </c>
      <c r="AK195" s="377">
        <v>2896.3636363636324</v>
      </c>
      <c r="AL195" s="377">
        <f t="shared" si="193"/>
        <v>362.04545454545405</v>
      </c>
      <c r="AM195" s="375">
        <f t="shared" si="194"/>
        <v>1</v>
      </c>
      <c r="AN195" s="500"/>
      <c r="AO195" s="375">
        <v>8</v>
      </c>
      <c r="AP195" s="377">
        <v>2854.5454545454509</v>
      </c>
      <c r="AQ195" s="377">
        <f t="shared" si="195"/>
        <v>356.81818181818136</v>
      </c>
      <c r="AR195" s="375">
        <f t="shared" si="196"/>
        <v>1</v>
      </c>
      <c r="AS195" s="500"/>
      <c r="AT195" s="375">
        <v>8</v>
      </c>
      <c r="AU195" s="377">
        <v>2870.2325581395344</v>
      </c>
      <c r="AV195" s="377">
        <f t="shared" si="197"/>
        <v>358.7790697674418</v>
      </c>
      <c r="AW195" s="375">
        <f t="shared" si="198"/>
        <v>1</v>
      </c>
      <c r="AX195" s="500"/>
    </row>
    <row r="196" spans="2:50" x14ac:dyDescent="0.2">
      <c r="B196" s="506"/>
      <c r="C196" s="375">
        <v>10</v>
      </c>
      <c r="D196" s="375"/>
      <c r="E196" s="375"/>
      <c r="F196" s="375"/>
      <c r="G196" s="375"/>
      <c r="H196" s="534"/>
      <c r="I196" s="172" t="str">
        <f t="shared" si="199"/>
        <v/>
      </c>
      <c r="J196" s="172" t="str">
        <f t="shared" si="199"/>
        <v/>
      </c>
      <c r="K196" s="374" t="str">
        <f t="shared" si="199"/>
        <v/>
      </c>
      <c r="L196" s="525"/>
      <c r="M196" s="172" t="str">
        <f t="shared" si="184"/>
        <v/>
      </c>
      <c r="N196" s="501"/>
      <c r="O196" s="501"/>
      <c r="P196" s="375"/>
      <c r="Q196" s="377"/>
      <c r="R196" s="377" t="str">
        <f t="shared" ref="R196:R201" si="200">IFERROR(Q196/P196,"")</f>
        <v/>
      </c>
      <c r="S196" s="375" t="str">
        <f t="shared" si="186"/>
        <v/>
      </c>
      <c r="T196" s="500"/>
      <c r="U196" s="375"/>
      <c r="V196" s="377"/>
      <c r="W196" s="377" t="str">
        <f t="shared" si="187"/>
        <v/>
      </c>
      <c r="X196" s="375" t="str">
        <f t="shared" si="188"/>
        <v/>
      </c>
      <c r="Y196" s="500"/>
      <c r="Z196" s="375"/>
      <c r="AA196" s="377"/>
      <c r="AB196" s="377" t="str">
        <f t="shared" si="189"/>
        <v/>
      </c>
      <c r="AC196" s="375" t="str">
        <f t="shared" si="190"/>
        <v/>
      </c>
      <c r="AD196" s="500"/>
      <c r="AE196" s="375"/>
      <c r="AF196" s="377"/>
      <c r="AG196" s="377" t="str">
        <f t="shared" si="191"/>
        <v/>
      </c>
      <c r="AH196" s="375" t="str">
        <f t="shared" si="192"/>
        <v/>
      </c>
      <c r="AI196" s="500"/>
      <c r="AJ196" s="375"/>
      <c r="AK196" s="377"/>
      <c r="AL196" s="377" t="str">
        <f t="shared" si="193"/>
        <v/>
      </c>
      <c r="AM196" s="375" t="str">
        <f t="shared" si="194"/>
        <v/>
      </c>
      <c r="AN196" s="500"/>
      <c r="AO196" s="375"/>
      <c r="AP196" s="377"/>
      <c r="AQ196" s="377" t="str">
        <f t="shared" si="195"/>
        <v/>
      </c>
      <c r="AR196" s="375" t="str">
        <f t="shared" si="196"/>
        <v/>
      </c>
      <c r="AS196" s="500"/>
      <c r="AT196" s="375"/>
      <c r="AU196" s="377"/>
      <c r="AV196" s="377" t="str">
        <f t="shared" si="197"/>
        <v/>
      </c>
      <c r="AW196" s="375" t="str">
        <f t="shared" si="198"/>
        <v/>
      </c>
      <c r="AX196" s="500"/>
    </row>
    <row r="197" spans="2:50" x14ac:dyDescent="0.2">
      <c r="B197" s="506"/>
      <c r="C197" s="375">
        <v>11</v>
      </c>
      <c r="D197" s="375"/>
      <c r="E197" s="375"/>
      <c r="F197" s="375"/>
      <c r="G197" s="375"/>
      <c r="H197" s="534"/>
      <c r="I197" s="172" t="str">
        <f t="shared" si="199"/>
        <v/>
      </c>
      <c r="J197" s="172" t="str">
        <f t="shared" si="199"/>
        <v/>
      </c>
      <c r="K197" s="374" t="str">
        <f t="shared" si="199"/>
        <v/>
      </c>
      <c r="L197" s="525"/>
      <c r="M197" s="172" t="str">
        <f t="shared" si="184"/>
        <v/>
      </c>
      <c r="N197" s="501"/>
      <c r="O197" s="501"/>
      <c r="P197" s="375"/>
      <c r="Q197" s="377"/>
      <c r="R197" s="377" t="str">
        <f t="shared" si="200"/>
        <v/>
      </c>
      <c r="S197" s="375" t="str">
        <f t="shared" si="186"/>
        <v/>
      </c>
      <c r="T197" s="500"/>
      <c r="U197" s="375"/>
      <c r="V197" s="377"/>
      <c r="W197" s="377" t="str">
        <f t="shared" si="187"/>
        <v/>
      </c>
      <c r="X197" s="375" t="str">
        <f t="shared" si="188"/>
        <v/>
      </c>
      <c r="Y197" s="500"/>
      <c r="Z197" s="375"/>
      <c r="AA197" s="377"/>
      <c r="AB197" s="377" t="str">
        <f t="shared" si="189"/>
        <v/>
      </c>
      <c r="AC197" s="375" t="str">
        <f t="shared" si="190"/>
        <v/>
      </c>
      <c r="AD197" s="500"/>
      <c r="AE197" s="375"/>
      <c r="AF197" s="377"/>
      <c r="AG197" s="377" t="str">
        <f t="shared" si="191"/>
        <v/>
      </c>
      <c r="AH197" s="375" t="str">
        <f t="shared" si="192"/>
        <v/>
      </c>
      <c r="AI197" s="500"/>
      <c r="AJ197" s="375"/>
      <c r="AK197" s="377"/>
      <c r="AL197" s="377" t="str">
        <f t="shared" si="193"/>
        <v/>
      </c>
      <c r="AM197" s="375" t="str">
        <f t="shared" si="194"/>
        <v/>
      </c>
      <c r="AN197" s="500"/>
      <c r="AO197" s="375"/>
      <c r="AP197" s="377"/>
      <c r="AQ197" s="377" t="str">
        <f t="shared" si="195"/>
        <v/>
      </c>
      <c r="AR197" s="375" t="str">
        <f t="shared" si="196"/>
        <v/>
      </c>
      <c r="AS197" s="500"/>
      <c r="AT197" s="375"/>
      <c r="AU197" s="377"/>
      <c r="AV197" s="377" t="str">
        <f t="shared" si="197"/>
        <v/>
      </c>
      <c r="AW197" s="375" t="str">
        <f t="shared" si="198"/>
        <v/>
      </c>
      <c r="AX197" s="500"/>
    </row>
    <row r="198" spans="2:50" x14ac:dyDescent="0.2">
      <c r="B198" s="506"/>
      <c r="C198" s="375">
        <v>12</v>
      </c>
      <c r="D198" s="375"/>
      <c r="E198" s="375"/>
      <c r="F198" s="375"/>
      <c r="G198" s="375"/>
      <c r="H198" s="534"/>
      <c r="I198" s="172" t="str">
        <f t="shared" si="199"/>
        <v/>
      </c>
      <c r="J198" s="172" t="str">
        <f t="shared" si="199"/>
        <v/>
      </c>
      <c r="K198" s="374" t="str">
        <f t="shared" si="199"/>
        <v/>
      </c>
      <c r="L198" s="525"/>
      <c r="M198" s="172" t="str">
        <f t="shared" si="184"/>
        <v/>
      </c>
      <c r="N198" s="501"/>
      <c r="O198" s="501"/>
      <c r="P198" s="375"/>
      <c r="Q198" s="377"/>
      <c r="R198" s="377" t="str">
        <f t="shared" si="200"/>
        <v/>
      </c>
      <c r="S198" s="375" t="str">
        <f t="shared" si="186"/>
        <v/>
      </c>
      <c r="T198" s="500"/>
      <c r="U198" s="375"/>
      <c r="V198" s="377"/>
      <c r="W198" s="377" t="str">
        <f t="shared" si="187"/>
        <v/>
      </c>
      <c r="X198" s="375" t="str">
        <f t="shared" si="188"/>
        <v/>
      </c>
      <c r="Y198" s="500"/>
      <c r="Z198" s="375"/>
      <c r="AA198" s="377"/>
      <c r="AB198" s="377" t="str">
        <f t="shared" si="189"/>
        <v/>
      </c>
      <c r="AC198" s="375" t="str">
        <f t="shared" si="190"/>
        <v/>
      </c>
      <c r="AD198" s="500"/>
      <c r="AE198" s="375"/>
      <c r="AF198" s="377"/>
      <c r="AG198" s="377" t="str">
        <f t="shared" si="191"/>
        <v/>
      </c>
      <c r="AH198" s="375" t="str">
        <f t="shared" si="192"/>
        <v/>
      </c>
      <c r="AI198" s="500"/>
      <c r="AJ198" s="375"/>
      <c r="AK198" s="377"/>
      <c r="AL198" s="377" t="str">
        <f t="shared" si="193"/>
        <v/>
      </c>
      <c r="AM198" s="375" t="str">
        <f t="shared" si="194"/>
        <v/>
      </c>
      <c r="AN198" s="500"/>
      <c r="AO198" s="375"/>
      <c r="AP198" s="377"/>
      <c r="AQ198" s="377" t="str">
        <f t="shared" si="195"/>
        <v/>
      </c>
      <c r="AR198" s="375" t="str">
        <f t="shared" si="196"/>
        <v/>
      </c>
      <c r="AS198" s="500"/>
      <c r="AT198" s="375"/>
      <c r="AU198" s="377"/>
      <c r="AV198" s="377" t="str">
        <f t="shared" si="197"/>
        <v/>
      </c>
      <c r="AW198" s="375" t="str">
        <f t="shared" si="198"/>
        <v/>
      </c>
      <c r="AX198" s="500"/>
    </row>
    <row r="199" spans="2:50" x14ac:dyDescent="0.2">
      <c r="B199" s="506"/>
      <c r="C199" s="375">
        <v>13</v>
      </c>
      <c r="D199" s="375"/>
      <c r="E199" s="375"/>
      <c r="F199" s="375"/>
      <c r="G199" s="375"/>
      <c r="H199" s="534"/>
      <c r="I199" s="172" t="str">
        <f t="shared" si="199"/>
        <v/>
      </c>
      <c r="J199" s="172" t="str">
        <f t="shared" si="199"/>
        <v/>
      </c>
      <c r="K199" s="374" t="str">
        <f t="shared" si="199"/>
        <v/>
      </c>
      <c r="L199" s="525"/>
      <c r="M199" s="172" t="str">
        <f t="shared" si="184"/>
        <v/>
      </c>
      <c r="N199" s="501"/>
      <c r="O199" s="501"/>
      <c r="P199" s="375"/>
      <c r="Q199" s="377"/>
      <c r="R199" s="377" t="str">
        <f t="shared" si="200"/>
        <v/>
      </c>
      <c r="S199" s="375" t="str">
        <f t="shared" si="186"/>
        <v/>
      </c>
      <c r="T199" s="500"/>
      <c r="U199" s="375"/>
      <c r="V199" s="377"/>
      <c r="W199" s="377" t="str">
        <f t="shared" si="187"/>
        <v/>
      </c>
      <c r="X199" s="375" t="str">
        <f t="shared" si="188"/>
        <v/>
      </c>
      <c r="Y199" s="500"/>
      <c r="Z199" s="375"/>
      <c r="AA199" s="377"/>
      <c r="AB199" s="377" t="str">
        <f t="shared" si="189"/>
        <v/>
      </c>
      <c r="AC199" s="375" t="str">
        <f t="shared" si="190"/>
        <v/>
      </c>
      <c r="AD199" s="500"/>
      <c r="AE199" s="375"/>
      <c r="AF199" s="377"/>
      <c r="AG199" s="377" t="str">
        <f t="shared" si="191"/>
        <v/>
      </c>
      <c r="AH199" s="375" t="str">
        <f t="shared" si="192"/>
        <v/>
      </c>
      <c r="AI199" s="500"/>
      <c r="AJ199" s="375"/>
      <c r="AK199" s="377"/>
      <c r="AL199" s="377" t="str">
        <f t="shared" si="193"/>
        <v/>
      </c>
      <c r="AM199" s="375" t="str">
        <f t="shared" si="194"/>
        <v/>
      </c>
      <c r="AN199" s="500"/>
      <c r="AO199" s="375"/>
      <c r="AP199" s="377"/>
      <c r="AQ199" s="377" t="str">
        <f t="shared" si="195"/>
        <v/>
      </c>
      <c r="AR199" s="375" t="str">
        <f t="shared" si="196"/>
        <v/>
      </c>
      <c r="AS199" s="500"/>
      <c r="AT199" s="375"/>
      <c r="AU199" s="377"/>
      <c r="AV199" s="377" t="str">
        <f t="shared" si="197"/>
        <v/>
      </c>
      <c r="AW199" s="375" t="str">
        <f t="shared" si="198"/>
        <v/>
      </c>
      <c r="AX199" s="500"/>
    </row>
    <row r="200" spans="2:50" x14ac:dyDescent="0.2">
      <c r="B200" s="506"/>
      <c r="C200" s="375">
        <v>14</v>
      </c>
      <c r="D200" s="375"/>
      <c r="E200" s="375"/>
      <c r="F200" s="375"/>
      <c r="G200" s="375"/>
      <c r="H200" s="534"/>
      <c r="I200" s="172" t="str">
        <f t="shared" si="199"/>
        <v/>
      </c>
      <c r="J200" s="172" t="str">
        <f t="shared" si="199"/>
        <v/>
      </c>
      <c r="K200" s="374" t="str">
        <f t="shared" si="199"/>
        <v/>
      </c>
      <c r="L200" s="525"/>
      <c r="M200" s="172" t="str">
        <f t="shared" si="184"/>
        <v/>
      </c>
      <c r="N200" s="501"/>
      <c r="O200" s="501"/>
      <c r="P200" s="375"/>
      <c r="Q200" s="377"/>
      <c r="R200" s="377" t="str">
        <f t="shared" si="200"/>
        <v/>
      </c>
      <c r="S200" s="375" t="str">
        <f t="shared" si="186"/>
        <v/>
      </c>
      <c r="T200" s="500"/>
      <c r="U200" s="375"/>
      <c r="V200" s="377"/>
      <c r="W200" s="377" t="str">
        <f t="shared" si="187"/>
        <v/>
      </c>
      <c r="X200" s="375" t="str">
        <f t="shared" si="188"/>
        <v/>
      </c>
      <c r="Y200" s="500"/>
      <c r="Z200" s="375"/>
      <c r="AA200" s="377"/>
      <c r="AB200" s="377" t="str">
        <f t="shared" si="189"/>
        <v/>
      </c>
      <c r="AC200" s="375" t="str">
        <f t="shared" si="190"/>
        <v/>
      </c>
      <c r="AD200" s="500"/>
      <c r="AE200" s="375"/>
      <c r="AF200" s="377"/>
      <c r="AG200" s="377" t="str">
        <f t="shared" si="191"/>
        <v/>
      </c>
      <c r="AH200" s="375" t="str">
        <f t="shared" si="192"/>
        <v/>
      </c>
      <c r="AI200" s="500"/>
      <c r="AJ200" s="375"/>
      <c r="AK200" s="377"/>
      <c r="AL200" s="377" t="str">
        <f t="shared" si="193"/>
        <v/>
      </c>
      <c r="AM200" s="375" t="str">
        <f t="shared" si="194"/>
        <v/>
      </c>
      <c r="AN200" s="500"/>
      <c r="AO200" s="375"/>
      <c r="AP200" s="377"/>
      <c r="AQ200" s="377" t="str">
        <f t="shared" si="195"/>
        <v/>
      </c>
      <c r="AR200" s="375" t="str">
        <f t="shared" si="196"/>
        <v/>
      </c>
      <c r="AS200" s="500"/>
      <c r="AT200" s="375"/>
      <c r="AU200" s="377"/>
      <c r="AV200" s="377" t="str">
        <f t="shared" si="197"/>
        <v/>
      </c>
      <c r="AW200" s="375" t="str">
        <f t="shared" si="198"/>
        <v/>
      </c>
      <c r="AX200" s="500"/>
    </row>
    <row r="201" spans="2:50" x14ac:dyDescent="0.2">
      <c r="B201" s="506"/>
      <c r="C201" s="375">
        <v>15</v>
      </c>
      <c r="D201" s="375"/>
      <c r="E201" s="375"/>
      <c r="F201" s="375"/>
      <c r="G201" s="375"/>
      <c r="H201" s="535"/>
      <c r="I201" s="172" t="str">
        <f t="shared" si="199"/>
        <v/>
      </c>
      <c r="J201" s="172" t="str">
        <f t="shared" si="199"/>
        <v/>
      </c>
      <c r="K201" s="374" t="str">
        <f t="shared" si="199"/>
        <v/>
      </c>
      <c r="L201" s="525"/>
      <c r="M201" s="172" t="str">
        <f t="shared" si="184"/>
        <v/>
      </c>
      <c r="N201" s="501"/>
      <c r="O201" s="501"/>
      <c r="P201" s="375"/>
      <c r="Q201" s="377"/>
      <c r="R201" s="377" t="str">
        <f t="shared" si="200"/>
        <v/>
      </c>
      <c r="S201" s="375" t="str">
        <f t="shared" si="186"/>
        <v/>
      </c>
      <c r="T201" s="500"/>
      <c r="U201" s="375"/>
      <c r="V201" s="377"/>
      <c r="W201" s="377" t="str">
        <f t="shared" si="187"/>
        <v/>
      </c>
      <c r="X201" s="375" t="str">
        <f t="shared" si="188"/>
        <v/>
      </c>
      <c r="Y201" s="500"/>
      <c r="Z201" s="375"/>
      <c r="AA201" s="377"/>
      <c r="AB201" s="377" t="str">
        <f t="shared" si="189"/>
        <v/>
      </c>
      <c r="AC201" s="375" t="str">
        <f t="shared" si="190"/>
        <v/>
      </c>
      <c r="AD201" s="500"/>
      <c r="AE201" s="375"/>
      <c r="AF201" s="377"/>
      <c r="AG201" s="377" t="str">
        <f t="shared" si="191"/>
        <v/>
      </c>
      <c r="AH201" s="375" t="str">
        <f t="shared" si="192"/>
        <v/>
      </c>
      <c r="AI201" s="500"/>
      <c r="AJ201" s="375"/>
      <c r="AK201" s="377"/>
      <c r="AL201" s="377" t="str">
        <f t="shared" si="193"/>
        <v/>
      </c>
      <c r="AM201" s="375" t="str">
        <f t="shared" si="194"/>
        <v/>
      </c>
      <c r="AN201" s="500"/>
      <c r="AO201" s="375"/>
      <c r="AP201" s="377"/>
      <c r="AQ201" s="377" t="str">
        <f t="shared" si="195"/>
        <v/>
      </c>
      <c r="AR201" s="375" t="str">
        <f t="shared" si="196"/>
        <v/>
      </c>
      <c r="AS201" s="500"/>
      <c r="AT201" s="375"/>
      <c r="AU201" s="377"/>
      <c r="AV201" s="377" t="str">
        <f t="shared" si="197"/>
        <v/>
      </c>
      <c r="AW201" s="375" t="str">
        <f t="shared" si="198"/>
        <v/>
      </c>
      <c r="AX201" s="500"/>
    </row>
    <row r="202" spans="2:50" ht="15.75" x14ac:dyDescent="0.2">
      <c r="B202" s="510" t="s">
        <v>169</v>
      </c>
      <c r="C202" s="511"/>
      <c r="D202" s="511"/>
      <c r="E202" s="511"/>
      <c r="F202" s="511"/>
      <c r="G202" s="511"/>
      <c r="H202" s="512"/>
      <c r="I202" s="207"/>
      <c r="J202" s="207"/>
      <c r="K202" s="207"/>
      <c r="L202" s="207"/>
      <c r="M202" s="207"/>
      <c r="N202" s="501" t="s">
        <v>161</v>
      </c>
      <c r="O202" s="514" t="s">
        <v>106</v>
      </c>
      <c r="P202" s="516">
        <f>AT182+1</f>
        <v>45937</v>
      </c>
      <c r="Q202" s="506"/>
      <c r="R202" s="506"/>
      <c r="S202" s="506"/>
      <c r="T202" s="506"/>
      <c r="U202" s="516">
        <f>P202+1</f>
        <v>45938</v>
      </c>
      <c r="V202" s="506"/>
      <c r="W202" s="506"/>
      <c r="X202" s="506"/>
      <c r="Y202" s="506"/>
      <c r="Z202" s="516">
        <f>U202+1</f>
        <v>45939</v>
      </c>
      <c r="AA202" s="506"/>
      <c r="AB202" s="506"/>
      <c r="AC202" s="506"/>
      <c r="AD202" s="506"/>
      <c r="AE202" s="516">
        <f>Z202+1</f>
        <v>45940</v>
      </c>
      <c r="AF202" s="506"/>
      <c r="AG202" s="506"/>
      <c r="AH202" s="506"/>
      <c r="AI202" s="506"/>
      <c r="AJ202" s="516">
        <f>AE202+1</f>
        <v>45941</v>
      </c>
      <c r="AK202" s="506"/>
      <c r="AL202" s="506"/>
      <c r="AM202" s="506"/>
      <c r="AN202" s="506"/>
      <c r="AO202" s="516">
        <f>AJ202+1</f>
        <v>45942</v>
      </c>
      <c r="AP202" s="506"/>
      <c r="AQ202" s="506"/>
      <c r="AR202" s="506"/>
      <c r="AS202" s="506"/>
      <c r="AT202" s="516">
        <f>AO202+1</f>
        <v>45943</v>
      </c>
      <c r="AU202" s="506"/>
      <c r="AV202" s="506"/>
      <c r="AW202" s="506"/>
      <c r="AX202" s="506"/>
    </row>
    <row r="203" spans="2:50" ht="15.75" x14ac:dyDescent="0.2">
      <c r="B203" s="513"/>
      <c r="C203" s="513"/>
      <c r="D203" s="513"/>
      <c r="E203" s="513"/>
      <c r="F203" s="513"/>
      <c r="G203" s="513"/>
      <c r="H203" s="513"/>
      <c r="I203" s="207"/>
      <c r="J203" s="207"/>
      <c r="K203" s="207"/>
      <c r="L203" s="207"/>
      <c r="M203" s="207"/>
      <c r="N203" s="501"/>
      <c r="O203" s="515"/>
      <c r="P203" s="516" t="s">
        <v>120</v>
      </c>
      <c r="Q203" s="506"/>
      <c r="R203" s="506"/>
      <c r="S203" s="506"/>
      <c r="T203" s="506"/>
      <c r="U203" s="516" t="s">
        <v>114</v>
      </c>
      <c r="V203" s="506"/>
      <c r="W203" s="506"/>
      <c r="X203" s="506"/>
      <c r="Y203" s="506"/>
      <c r="Z203" s="516" t="s">
        <v>115</v>
      </c>
      <c r="AA203" s="506"/>
      <c r="AB203" s="506"/>
      <c r="AC203" s="506"/>
      <c r="AD203" s="506"/>
      <c r="AE203" s="516" t="s">
        <v>116</v>
      </c>
      <c r="AF203" s="506"/>
      <c r="AG203" s="506"/>
      <c r="AH203" s="506"/>
      <c r="AI203" s="506"/>
      <c r="AJ203" s="516" t="s">
        <v>117</v>
      </c>
      <c r="AK203" s="506"/>
      <c r="AL203" s="506"/>
      <c r="AM203" s="506"/>
      <c r="AN203" s="506"/>
      <c r="AO203" s="516" t="s">
        <v>118</v>
      </c>
      <c r="AP203" s="506"/>
      <c r="AQ203" s="506"/>
      <c r="AR203" s="506"/>
      <c r="AS203" s="506"/>
      <c r="AT203" s="516" t="s">
        <v>119</v>
      </c>
      <c r="AU203" s="506"/>
      <c r="AV203" s="506"/>
      <c r="AW203" s="506"/>
      <c r="AX203" s="506"/>
    </row>
    <row r="204" spans="2:50" x14ac:dyDescent="0.2">
      <c r="B204" s="501" t="s">
        <v>157</v>
      </c>
      <c r="C204" s="501" t="s">
        <v>149</v>
      </c>
      <c r="D204" s="501"/>
      <c r="E204" s="501" t="s">
        <v>151</v>
      </c>
      <c r="F204" s="501"/>
      <c r="G204" s="501"/>
      <c r="H204" s="502" t="s">
        <v>158</v>
      </c>
      <c r="I204" s="505" t="s">
        <v>227</v>
      </c>
      <c r="J204" s="505"/>
      <c r="K204" s="505"/>
      <c r="L204" s="505" t="s">
        <v>158</v>
      </c>
      <c r="M204" s="505" t="s">
        <v>170</v>
      </c>
      <c r="N204" s="501"/>
      <c r="O204" s="501" t="s">
        <v>160</v>
      </c>
      <c r="P204" s="497" t="s">
        <v>154</v>
      </c>
      <c r="Q204" s="498"/>
      <c r="R204" s="498"/>
      <c r="S204" s="499"/>
      <c r="T204" s="501" t="s">
        <v>158</v>
      </c>
      <c r="U204" s="497" t="s">
        <v>154</v>
      </c>
      <c r="V204" s="498"/>
      <c r="W204" s="498"/>
      <c r="X204" s="499"/>
      <c r="Y204" s="501" t="s">
        <v>158</v>
      </c>
      <c r="Z204" s="497" t="s">
        <v>154</v>
      </c>
      <c r="AA204" s="498"/>
      <c r="AB204" s="498"/>
      <c r="AC204" s="499"/>
      <c r="AD204" s="501" t="s">
        <v>158</v>
      </c>
      <c r="AE204" s="497" t="s">
        <v>154</v>
      </c>
      <c r="AF204" s="498"/>
      <c r="AG204" s="498"/>
      <c r="AH204" s="499"/>
      <c r="AI204" s="501" t="s">
        <v>158</v>
      </c>
      <c r="AJ204" s="497" t="s">
        <v>154</v>
      </c>
      <c r="AK204" s="498"/>
      <c r="AL204" s="498"/>
      <c r="AM204" s="499"/>
      <c r="AN204" s="501" t="s">
        <v>158</v>
      </c>
      <c r="AO204" s="497" t="s">
        <v>154</v>
      </c>
      <c r="AP204" s="498"/>
      <c r="AQ204" s="498"/>
      <c r="AR204" s="499"/>
      <c r="AS204" s="501" t="s">
        <v>158</v>
      </c>
      <c r="AT204" s="497" t="s">
        <v>154</v>
      </c>
      <c r="AU204" s="498"/>
      <c r="AV204" s="498"/>
      <c r="AW204" s="499"/>
      <c r="AX204" s="501" t="s">
        <v>158</v>
      </c>
    </row>
    <row r="205" spans="2:50" x14ac:dyDescent="0.2">
      <c r="B205" s="501"/>
      <c r="C205" s="501"/>
      <c r="D205" s="501"/>
      <c r="E205" s="501" t="s">
        <v>150</v>
      </c>
      <c r="F205" s="501"/>
      <c r="G205" s="501"/>
      <c r="H205" s="503"/>
      <c r="I205" s="505" t="s">
        <v>150</v>
      </c>
      <c r="J205" s="505"/>
      <c r="K205" s="505"/>
      <c r="L205" s="505"/>
      <c r="M205" s="505"/>
      <c r="N205" s="501"/>
      <c r="O205" s="501"/>
      <c r="P205" s="497" t="s">
        <v>155</v>
      </c>
      <c r="Q205" s="498"/>
      <c r="R205" s="498"/>
      <c r="S205" s="499"/>
      <c r="T205" s="501"/>
      <c r="U205" s="497" t="s">
        <v>155</v>
      </c>
      <c r="V205" s="498"/>
      <c r="W205" s="498"/>
      <c r="X205" s="499"/>
      <c r="Y205" s="501"/>
      <c r="Z205" s="497" t="s">
        <v>155</v>
      </c>
      <c r="AA205" s="498"/>
      <c r="AB205" s="498"/>
      <c r="AC205" s="499"/>
      <c r="AD205" s="501"/>
      <c r="AE205" s="497" t="s">
        <v>155</v>
      </c>
      <c r="AF205" s="498"/>
      <c r="AG205" s="498"/>
      <c r="AH205" s="499"/>
      <c r="AI205" s="501"/>
      <c r="AJ205" s="497" t="s">
        <v>155</v>
      </c>
      <c r="AK205" s="498"/>
      <c r="AL205" s="498"/>
      <c r="AM205" s="499"/>
      <c r="AN205" s="501"/>
      <c r="AO205" s="497" t="s">
        <v>155</v>
      </c>
      <c r="AP205" s="498"/>
      <c r="AQ205" s="498"/>
      <c r="AR205" s="499"/>
      <c r="AS205" s="501"/>
      <c r="AT205" s="497" t="s">
        <v>155</v>
      </c>
      <c r="AU205" s="498"/>
      <c r="AV205" s="498"/>
      <c r="AW205" s="499"/>
      <c r="AX205" s="501"/>
    </row>
    <row r="206" spans="2:50" x14ac:dyDescent="0.2">
      <c r="B206" s="501"/>
      <c r="C206" s="501"/>
      <c r="D206" s="501"/>
      <c r="E206" s="418" t="s">
        <v>152</v>
      </c>
      <c r="F206" s="418" t="s">
        <v>153</v>
      </c>
      <c r="G206" s="418" t="s">
        <v>156</v>
      </c>
      <c r="H206" s="504"/>
      <c r="I206" s="419" t="s">
        <v>152</v>
      </c>
      <c r="J206" s="419" t="s">
        <v>153</v>
      </c>
      <c r="K206" s="419" t="s">
        <v>156</v>
      </c>
      <c r="L206" s="505"/>
      <c r="M206" s="505"/>
      <c r="N206" s="501"/>
      <c r="O206" s="501"/>
      <c r="P206" s="418" t="s">
        <v>152</v>
      </c>
      <c r="Q206" s="418" t="s">
        <v>153</v>
      </c>
      <c r="R206" s="418" t="s">
        <v>156</v>
      </c>
      <c r="S206" s="418" t="s">
        <v>170</v>
      </c>
      <c r="T206" s="501"/>
      <c r="U206" s="418" t="s">
        <v>152</v>
      </c>
      <c r="V206" s="418" t="s">
        <v>153</v>
      </c>
      <c r="W206" s="418" t="s">
        <v>156</v>
      </c>
      <c r="X206" s="418" t="s">
        <v>170</v>
      </c>
      <c r="Y206" s="501"/>
      <c r="Z206" s="418" t="s">
        <v>152</v>
      </c>
      <c r="AA206" s="418" t="s">
        <v>153</v>
      </c>
      <c r="AB206" s="418" t="s">
        <v>156</v>
      </c>
      <c r="AC206" s="418" t="s">
        <v>170</v>
      </c>
      <c r="AD206" s="501"/>
      <c r="AE206" s="418" t="s">
        <v>152</v>
      </c>
      <c r="AF206" s="418" t="s">
        <v>153</v>
      </c>
      <c r="AG206" s="418" t="s">
        <v>156</v>
      </c>
      <c r="AH206" s="418" t="s">
        <v>170</v>
      </c>
      <c r="AI206" s="501"/>
      <c r="AJ206" s="418" t="s">
        <v>152</v>
      </c>
      <c r="AK206" s="418" t="s">
        <v>153</v>
      </c>
      <c r="AL206" s="418" t="s">
        <v>156</v>
      </c>
      <c r="AM206" s="418" t="s">
        <v>170</v>
      </c>
      <c r="AN206" s="501"/>
      <c r="AO206" s="418" t="s">
        <v>152</v>
      </c>
      <c r="AP206" s="418" t="s">
        <v>153</v>
      </c>
      <c r="AQ206" s="418" t="s">
        <v>156</v>
      </c>
      <c r="AR206" s="418" t="s">
        <v>170</v>
      </c>
      <c r="AS206" s="501"/>
      <c r="AT206" s="418" t="s">
        <v>152</v>
      </c>
      <c r="AU206" s="418" t="s">
        <v>153</v>
      </c>
      <c r="AV206" s="418" t="s">
        <v>156</v>
      </c>
      <c r="AW206" s="418" t="s">
        <v>170</v>
      </c>
      <c r="AX206" s="501"/>
    </row>
    <row r="207" spans="2:50" x14ac:dyDescent="0.2">
      <c r="B207" s="506" t="s">
        <v>237</v>
      </c>
      <c r="C207" s="436">
        <v>1</v>
      </c>
      <c r="D207" s="417" t="s">
        <v>446</v>
      </c>
      <c r="E207" s="417">
        <v>10</v>
      </c>
      <c r="F207" s="417">
        <v>3000</v>
      </c>
      <c r="G207" s="416">
        <f t="shared" ref="G207:G215" si="201">F207/E207</f>
        <v>300</v>
      </c>
      <c r="H207" s="533">
        <f>AVERAGE(G207:G221)</f>
        <v>305.30303030303031</v>
      </c>
      <c r="I207" s="172">
        <f t="shared" ref="I207:I209" si="202">IFERROR(AVERAGE(P207,U207,Z207,AE207,AJ207,AO207,AT207),"")</f>
        <v>10</v>
      </c>
      <c r="J207" s="172">
        <f t="shared" ref="J207:J209" si="203">IFERROR(AVERAGE(Q207,V207,AA207,AF207,AK207,AP207,AU207),"")</f>
        <v>2872.494583195356</v>
      </c>
      <c r="K207" s="420">
        <f t="shared" ref="K207:K209" si="204">IFERROR(AVERAGE(R207,W207,AB207,AG207,AL207,AQ207,AV207),"")</f>
        <v>287.24945831953562</v>
      </c>
      <c r="L207" s="525">
        <f>IFERROR(AVERAGE(K207:K221),"-")</f>
        <v>293.11240634811759</v>
      </c>
      <c r="M207" s="172">
        <f>IFERROR(RANK(K207, K$207:K$221),"")</f>
        <v>5</v>
      </c>
      <c r="N207" s="501"/>
      <c r="O207" s="501"/>
      <c r="P207" s="417">
        <v>10</v>
      </c>
      <c r="Q207" s="416">
        <v>2889.7044334975362</v>
      </c>
      <c r="R207" s="416">
        <f>IFERROR(Q207/P207,"")</f>
        <v>288.97044334975362</v>
      </c>
      <c r="S207" s="417">
        <f>IFERROR(RANK(R207, R$207:R$221),"")</f>
        <v>3</v>
      </c>
      <c r="T207" s="500">
        <f>AVERAGE(R207:R221)</f>
        <v>293.50357097093371</v>
      </c>
      <c r="U207" s="417">
        <v>10</v>
      </c>
      <c r="V207" s="416">
        <v>2878.0127041742276</v>
      </c>
      <c r="W207" s="416">
        <f>IFERROR(V207/U207,"")</f>
        <v>287.80127041742276</v>
      </c>
      <c r="X207" s="417">
        <f>IFERROR(RANK(W207, W$207:W$221),"")</f>
        <v>3</v>
      </c>
      <c r="Y207" s="500">
        <f>AVERAGE(W207:W221)</f>
        <v>292.29611774940474</v>
      </c>
      <c r="Z207" s="417">
        <v>10</v>
      </c>
      <c r="AA207" s="416">
        <v>2870.689655172413</v>
      </c>
      <c r="AB207" s="416">
        <f>IFERROR(AA207/Z207,"")</f>
        <v>287.06896551724128</v>
      </c>
      <c r="AC207" s="417">
        <f>IFERROR(RANK(AB207, AB$207:AB$221),"")</f>
        <v>5</v>
      </c>
      <c r="AD207" s="500">
        <f>AVERAGE(AB207:AB221)</f>
        <v>293.02814075559951</v>
      </c>
      <c r="AE207" s="417">
        <v>10</v>
      </c>
      <c r="AF207" s="416">
        <v>2880.0000000000005</v>
      </c>
      <c r="AG207" s="416">
        <f>IFERROR(AF207/AE207,"")</f>
        <v>288.00000000000006</v>
      </c>
      <c r="AH207" s="417">
        <f>IFERROR(RANK(AG207, AG$207:AG$221),"")</f>
        <v>4</v>
      </c>
      <c r="AI207" s="500">
        <f>AVERAGE(AG207:AG221)</f>
        <v>294.65910382203469</v>
      </c>
      <c r="AJ207" s="417">
        <v>10</v>
      </c>
      <c r="AK207" s="416">
        <v>2863.1775700934577</v>
      </c>
      <c r="AL207" s="416">
        <f>IFERROR(AK207/AJ207,"")</f>
        <v>286.31775700934577</v>
      </c>
      <c r="AM207" s="417">
        <f>IFERROR(RANK(AL207, AL$207:AL$221),"")</f>
        <v>6</v>
      </c>
      <c r="AN207" s="500">
        <f>AVERAGE(AL207:AL221)</f>
        <v>293.32088146075125</v>
      </c>
      <c r="AO207" s="417">
        <v>10</v>
      </c>
      <c r="AP207" s="416">
        <v>2865.8777194298586</v>
      </c>
      <c r="AQ207" s="416">
        <f>IFERROR(AP207/AO207,"")</f>
        <v>286.58777194298585</v>
      </c>
      <c r="AR207" s="417">
        <f>IFERROR(RANK(AQ207, AQ$207:AQ$221),"")</f>
        <v>6</v>
      </c>
      <c r="AS207" s="500">
        <f>AVERAGE(AQ207:AQ221)</f>
        <v>292.63079712759952</v>
      </c>
      <c r="AT207" s="417">
        <v>10</v>
      </c>
      <c r="AU207" s="416">
        <v>2859.9999999999995</v>
      </c>
      <c r="AV207" s="416">
        <f>IFERROR(AU207/AT207,"")</f>
        <v>285.99999999999994</v>
      </c>
      <c r="AW207" s="417">
        <f>IFERROR(RANK(AV207, AV$207:AV$221),"")</f>
        <v>6</v>
      </c>
      <c r="AX207" s="500">
        <f>AVERAGE(AV207:AV221)</f>
        <v>292.34823255049969</v>
      </c>
    </row>
    <row r="208" spans="2:50" x14ac:dyDescent="0.2">
      <c r="B208" s="506"/>
      <c r="C208" s="436">
        <v>2</v>
      </c>
      <c r="D208" s="417" t="s">
        <v>447</v>
      </c>
      <c r="E208" s="417">
        <v>10</v>
      </c>
      <c r="F208" s="417">
        <v>3000</v>
      </c>
      <c r="G208" s="416">
        <f t="shared" si="201"/>
        <v>300</v>
      </c>
      <c r="H208" s="534"/>
      <c r="I208" s="172">
        <f t="shared" si="202"/>
        <v>10</v>
      </c>
      <c r="J208" s="172">
        <f t="shared" si="203"/>
        <v>2868.9407867951463</v>
      </c>
      <c r="K208" s="420">
        <f t="shared" si="204"/>
        <v>286.89407867951462</v>
      </c>
      <c r="L208" s="525"/>
      <c r="M208" s="172">
        <f t="shared" ref="M208:M221" si="205">IFERROR(RANK(K208, K$207:K$221),"")</f>
        <v>6</v>
      </c>
      <c r="N208" s="501"/>
      <c r="O208" s="501"/>
      <c r="P208" s="417">
        <v>10</v>
      </c>
      <c r="Q208" s="416">
        <v>2872.5714285714289</v>
      </c>
      <c r="R208" s="416">
        <f t="shared" ref="R208:R221" si="206">IFERROR(Q208/P208,"")</f>
        <v>287.25714285714287</v>
      </c>
      <c r="S208" s="417">
        <f t="shared" ref="S208:S221" si="207">IFERROR(RANK(R208, R$207:R$221),"")</f>
        <v>6</v>
      </c>
      <c r="T208" s="500"/>
      <c r="U208" s="417">
        <v>10</v>
      </c>
      <c r="V208" s="416">
        <v>2860.9615384615386</v>
      </c>
      <c r="W208" s="416">
        <f t="shared" ref="W208:W221" si="208">IFERROR(V208/U208,"")</f>
        <v>286.09615384615387</v>
      </c>
      <c r="X208" s="417">
        <f t="shared" ref="X208:X221" si="209">IFERROR(RANK(W208, W$207:W$221),"")</f>
        <v>6</v>
      </c>
      <c r="Y208" s="500"/>
      <c r="Z208" s="417">
        <v>10</v>
      </c>
      <c r="AA208" s="416">
        <v>2880.0000000000009</v>
      </c>
      <c r="AB208" s="416">
        <f t="shared" ref="AB208:AB221" si="210">IFERROR(AA208/Z208,"")</f>
        <v>288.00000000000011</v>
      </c>
      <c r="AC208" s="417">
        <f t="shared" ref="AC208:AC221" si="211">IFERROR(RANK(AB208, AB$207:AB$221),"")</f>
        <v>4</v>
      </c>
      <c r="AD208" s="500"/>
      <c r="AE208" s="417">
        <v>10</v>
      </c>
      <c r="AF208" s="416">
        <v>2878.5542168674701</v>
      </c>
      <c r="AG208" s="416">
        <f t="shared" ref="AG208:AG221" si="212">IFERROR(AF208/AE208,"")</f>
        <v>287.85542168674704</v>
      </c>
      <c r="AH208" s="417">
        <f t="shared" ref="AH208:AH221" si="213">IFERROR(RANK(AG208, AG$207:AG$221),"")</f>
        <v>5</v>
      </c>
      <c r="AI208" s="500"/>
      <c r="AJ208" s="417">
        <v>10</v>
      </c>
      <c r="AK208" s="416">
        <v>2851.3953488372099</v>
      </c>
      <c r="AL208" s="416">
        <f t="shared" ref="AL208:AL221" si="214">IFERROR(AK208/AJ208,"")</f>
        <v>285.13953488372101</v>
      </c>
      <c r="AM208" s="417">
        <f t="shared" ref="AM208:AM221" si="215">IFERROR(RANK(AL208, AL$207:AL$221),"")</f>
        <v>8</v>
      </c>
      <c r="AN208" s="500"/>
      <c r="AO208" s="417">
        <v>10</v>
      </c>
      <c r="AP208" s="416">
        <v>2876.8421052631588</v>
      </c>
      <c r="AQ208" s="416">
        <f t="shared" ref="AQ208:AQ221" si="216">IFERROR(AP208/AO208,"")</f>
        <v>287.68421052631589</v>
      </c>
      <c r="AR208" s="417">
        <f t="shared" ref="AR208:AR221" si="217">IFERROR(RANK(AQ208, AQ$207:AQ$221),"")</f>
        <v>3</v>
      </c>
      <c r="AS208" s="500"/>
      <c r="AT208" s="417">
        <v>10</v>
      </c>
      <c r="AU208" s="416">
        <v>2862.260869565217</v>
      </c>
      <c r="AV208" s="416">
        <f t="shared" ref="AV208:AV221" si="218">IFERROR(AU208/AT208,"")</f>
        <v>286.22608695652173</v>
      </c>
      <c r="AW208" s="417">
        <f t="shared" ref="AW208:AW221" si="219">IFERROR(RANK(AV208, AV$207:AV$221),"")</f>
        <v>4</v>
      </c>
      <c r="AX208" s="500"/>
    </row>
    <row r="209" spans="2:50" x14ac:dyDescent="0.2">
      <c r="B209" s="506"/>
      <c r="C209" s="436">
        <v>3</v>
      </c>
      <c r="D209" s="417" t="s">
        <v>448</v>
      </c>
      <c r="E209" s="417">
        <v>10</v>
      </c>
      <c r="F209" s="417">
        <v>3000</v>
      </c>
      <c r="G209" s="435">
        <f t="shared" si="201"/>
        <v>300</v>
      </c>
      <c r="H209" s="534"/>
      <c r="I209" s="172">
        <f t="shared" si="202"/>
        <v>10</v>
      </c>
      <c r="J209" s="172">
        <f t="shared" si="203"/>
        <v>2866.9059430130606</v>
      </c>
      <c r="K209" s="420">
        <f t="shared" si="204"/>
        <v>286.69059430130602</v>
      </c>
      <c r="L209" s="525"/>
      <c r="M209" s="172">
        <f t="shared" si="205"/>
        <v>7</v>
      </c>
      <c r="N209" s="501"/>
      <c r="O209" s="501"/>
      <c r="P209" s="417">
        <v>10</v>
      </c>
      <c r="Q209" s="416">
        <v>2855.4285714285716</v>
      </c>
      <c r="R209" s="416">
        <f t="shared" si="206"/>
        <v>285.54285714285714</v>
      </c>
      <c r="S209" s="417">
        <f t="shared" si="207"/>
        <v>8</v>
      </c>
      <c r="T209" s="500"/>
      <c r="U209" s="417">
        <v>10</v>
      </c>
      <c r="V209" s="416">
        <v>2873.1958762886607</v>
      </c>
      <c r="W209" s="416">
        <f t="shared" si="208"/>
        <v>287.31958762886609</v>
      </c>
      <c r="X209" s="417">
        <f t="shared" si="209"/>
        <v>4</v>
      </c>
      <c r="Y209" s="500"/>
      <c r="Z209" s="417">
        <v>10</v>
      </c>
      <c r="AA209" s="416">
        <v>2864.8192771084341</v>
      </c>
      <c r="AB209" s="416">
        <f t="shared" si="210"/>
        <v>286.48192771084342</v>
      </c>
      <c r="AC209" s="417">
        <f t="shared" si="211"/>
        <v>8</v>
      </c>
      <c r="AD209" s="500"/>
      <c r="AE209" s="417">
        <v>10</v>
      </c>
      <c r="AF209" s="416">
        <v>2856.9863013698623</v>
      </c>
      <c r="AG209" s="416">
        <f t="shared" si="212"/>
        <v>285.69863013698625</v>
      </c>
      <c r="AH209" s="417">
        <f t="shared" si="213"/>
        <v>8</v>
      </c>
      <c r="AI209" s="500"/>
      <c r="AJ209" s="417">
        <v>10</v>
      </c>
      <c r="AK209" s="416">
        <v>2876.2025316455697</v>
      </c>
      <c r="AL209" s="416">
        <f t="shared" si="214"/>
        <v>287.62025316455697</v>
      </c>
      <c r="AM209" s="417">
        <f t="shared" si="215"/>
        <v>5</v>
      </c>
      <c r="AN209" s="500"/>
      <c r="AO209" s="417">
        <v>10</v>
      </c>
      <c r="AP209" s="416">
        <v>2876.5714285714275</v>
      </c>
      <c r="AQ209" s="416">
        <f t="shared" si="216"/>
        <v>287.65714285714273</v>
      </c>
      <c r="AR209" s="417">
        <f t="shared" si="217"/>
        <v>4</v>
      </c>
      <c r="AS209" s="500"/>
      <c r="AT209" s="417">
        <v>10</v>
      </c>
      <c r="AU209" s="416">
        <v>2865.1376146788989</v>
      </c>
      <c r="AV209" s="416">
        <f t="shared" si="218"/>
        <v>286.51376146788988</v>
      </c>
      <c r="AW209" s="417">
        <f t="shared" si="219"/>
        <v>3</v>
      </c>
      <c r="AX209" s="500"/>
    </row>
    <row r="210" spans="2:50" x14ac:dyDescent="0.2">
      <c r="B210" s="506"/>
      <c r="C210" s="436">
        <v>4</v>
      </c>
      <c r="D210" s="417" t="s">
        <v>451</v>
      </c>
      <c r="E210" s="417">
        <v>10</v>
      </c>
      <c r="F210" s="417">
        <v>3000</v>
      </c>
      <c r="G210" s="435">
        <f t="shared" si="201"/>
        <v>300</v>
      </c>
      <c r="H210" s="534"/>
      <c r="I210" s="172">
        <f>IFERROR(AVERAGE(P210,U210,Z210,AE210,AJ210,AO210,AT210),"")</f>
        <v>10</v>
      </c>
      <c r="J210" s="172">
        <f>IFERROR(AVERAGE(Q210,V210,AA210,AF210,AK210,AP210,AU210),"")</f>
        <v>2882.8955278313988</v>
      </c>
      <c r="K210" s="420">
        <f>IFERROR(AVERAGE(R210,W210,AB210,AG210,AL210,AQ210,AV210),"")</f>
        <v>288.28955278313987</v>
      </c>
      <c r="L210" s="525"/>
      <c r="M210" s="172">
        <f t="shared" si="205"/>
        <v>3</v>
      </c>
      <c r="N210" s="501"/>
      <c r="O210" s="501"/>
      <c r="P210" s="417">
        <v>10</v>
      </c>
      <c r="Q210" s="416">
        <v>2895.9374999999991</v>
      </c>
      <c r="R210" s="416">
        <f t="shared" si="206"/>
        <v>289.59374999999989</v>
      </c>
      <c r="S210" s="417">
        <f t="shared" si="207"/>
        <v>2</v>
      </c>
      <c r="T210" s="500"/>
      <c r="U210" s="417">
        <v>10</v>
      </c>
      <c r="V210" s="416">
        <v>2865.2459016393432</v>
      </c>
      <c r="W210" s="416">
        <f t="shared" si="208"/>
        <v>286.52459016393431</v>
      </c>
      <c r="X210" s="417">
        <f t="shared" si="209"/>
        <v>5</v>
      </c>
      <c r="Y210" s="500"/>
      <c r="Z210" s="417">
        <v>10</v>
      </c>
      <c r="AA210" s="416">
        <v>2906.0377358490582</v>
      </c>
      <c r="AB210" s="416">
        <f t="shared" si="210"/>
        <v>290.60377358490581</v>
      </c>
      <c r="AC210" s="417">
        <f t="shared" si="211"/>
        <v>3</v>
      </c>
      <c r="AD210" s="500"/>
      <c r="AE210" s="417">
        <v>10</v>
      </c>
      <c r="AF210" s="416">
        <v>2877.5510204081643</v>
      </c>
      <c r="AG210" s="416">
        <f t="shared" si="212"/>
        <v>287.75510204081644</v>
      </c>
      <c r="AH210" s="417">
        <f t="shared" si="213"/>
        <v>6</v>
      </c>
      <c r="AI210" s="500"/>
      <c r="AJ210" s="417">
        <v>10</v>
      </c>
      <c r="AK210" s="416">
        <v>2901.1111111111127</v>
      </c>
      <c r="AL210" s="416">
        <f t="shared" si="214"/>
        <v>290.11111111111126</v>
      </c>
      <c r="AM210" s="417">
        <f t="shared" si="215"/>
        <v>3</v>
      </c>
      <c r="AN210" s="500"/>
      <c r="AO210" s="417">
        <v>10</v>
      </c>
      <c r="AP210" s="416">
        <v>2878.2089552238804</v>
      </c>
      <c r="AQ210" s="416">
        <f t="shared" si="216"/>
        <v>287.82089552238801</v>
      </c>
      <c r="AR210" s="417">
        <f t="shared" si="217"/>
        <v>2</v>
      </c>
      <c r="AS210" s="500"/>
      <c r="AT210" s="417">
        <v>10</v>
      </c>
      <c r="AU210" s="416">
        <v>2856.1764705882351</v>
      </c>
      <c r="AV210" s="416">
        <f t="shared" si="218"/>
        <v>285.61764705882354</v>
      </c>
      <c r="AW210" s="417">
        <f t="shared" si="219"/>
        <v>8</v>
      </c>
      <c r="AX210" s="500"/>
    </row>
    <row r="211" spans="2:50" x14ac:dyDescent="0.2">
      <c r="B211" s="506"/>
      <c r="C211" s="436">
        <v>5</v>
      </c>
      <c r="D211" s="417" t="s">
        <v>452</v>
      </c>
      <c r="E211" s="417">
        <v>10</v>
      </c>
      <c r="F211" s="417">
        <v>3000</v>
      </c>
      <c r="G211" s="435">
        <f t="shared" si="201"/>
        <v>300</v>
      </c>
      <c r="H211" s="534"/>
      <c r="I211" s="172">
        <f t="shared" ref="I211:I221" si="220">IFERROR(AVERAGE(P211,U211,Z211,AE211,AJ211,AO211,AT211),"")</f>
        <v>10</v>
      </c>
      <c r="J211" s="172">
        <f t="shared" ref="J211:J221" si="221">IFERROR(AVERAGE(Q211,V211,AA211,AF211,AK211,AP211,AU211),"")</f>
        <v>2878.9064972767619</v>
      </c>
      <c r="K211" s="420">
        <f t="shared" ref="K211:K221" si="222">IFERROR(AVERAGE(R211,W211,AB211,AG211,AL211,AQ211,AV211),"")</f>
        <v>287.89064972767613</v>
      </c>
      <c r="L211" s="525"/>
      <c r="M211" s="172">
        <f t="shared" si="205"/>
        <v>4</v>
      </c>
      <c r="N211" s="501"/>
      <c r="O211" s="501"/>
      <c r="P211" s="417">
        <v>10</v>
      </c>
      <c r="Q211" s="416">
        <v>2877.894736842105</v>
      </c>
      <c r="R211" s="416">
        <f t="shared" si="206"/>
        <v>287.78947368421052</v>
      </c>
      <c r="S211" s="417">
        <f t="shared" si="207"/>
        <v>5</v>
      </c>
      <c r="T211" s="500"/>
      <c r="U211" s="417">
        <v>10</v>
      </c>
      <c r="V211" s="416">
        <v>2855.555555555557</v>
      </c>
      <c r="W211" s="416">
        <f t="shared" si="208"/>
        <v>285.55555555555571</v>
      </c>
      <c r="X211" s="417">
        <f t="shared" si="209"/>
        <v>8</v>
      </c>
      <c r="Y211" s="500"/>
      <c r="Z211" s="417">
        <v>10</v>
      </c>
      <c r="AA211" s="416">
        <v>2867.727272727273</v>
      </c>
      <c r="AB211" s="416">
        <f t="shared" si="210"/>
        <v>286.77272727272731</v>
      </c>
      <c r="AC211" s="417">
        <f t="shared" si="211"/>
        <v>7</v>
      </c>
      <c r="AD211" s="500"/>
      <c r="AE211" s="417">
        <v>10</v>
      </c>
      <c r="AF211" s="416">
        <v>2912.1951219512184</v>
      </c>
      <c r="AG211" s="416">
        <f t="shared" si="212"/>
        <v>291.21951219512187</v>
      </c>
      <c r="AH211" s="417">
        <f t="shared" si="213"/>
        <v>3</v>
      </c>
      <c r="AI211" s="500"/>
      <c r="AJ211" s="417">
        <v>10</v>
      </c>
      <c r="AK211" s="416">
        <v>2896.5957446808516</v>
      </c>
      <c r="AL211" s="416">
        <f t="shared" si="214"/>
        <v>289.65957446808517</v>
      </c>
      <c r="AM211" s="417">
        <f t="shared" si="215"/>
        <v>4</v>
      </c>
      <c r="AN211" s="500"/>
      <c r="AO211" s="417">
        <v>10</v>
      </c>
      <c r="AP211" s="416">
        <v>2857.3770491803266</v>
      </c>
      <c r="AQ211" s="416">
        <f t="shared" si="216"/>
        <v>285.73770491803265</v>
      </c>
      <c r="AR211" s="417">
        <f t="shared" si="217"/>
        <v>8</v>
      </c>
      <c r="AS211" s="500"/>
      <c r="AT211" s="417">
        <v>10</v>
      </c>
      <c r="AU211" s="416">
        <v>2884.9999999999986</v>
      </c>
      <c r="AV211" s="416">
        <f t="shared" si="218"/>
        <v>288.49999999999989</v>
      </c>
      <c r="AW211" s="417">
        <f t="shared" si="219"/>
        <v>2</v>
      </c>
      <c r="AX211" s="500"/>
    </row>
    <row r="212" spans="2:50" x14ac:dyDescent="0.2">
      <c r="B212" s="506"/>
      <c r="C212" s="436">
        <v>6</v>
      </c>
      <c r="D212" s="417" t="s">
        <v>453</v>
      </c>
      <c r="E212" s="417">
        <v>10</v>
      </c>
      <c r="F212" s="417">
        <v>3000</v>
      </c>
      <c r="G212" s="435">
        <f t="shared" si="201"/>
        <v>300</v>
      </c>
      <c r="H212" s="534"/>
      <c r="I212" s="172">
        <f t="shared" si="220"/>
        <v>10</v>
      </c>
      <c r="J212" s="172">
        <f t="shared" si="221"/>
        <v>2906.4813724026708</v>
      </c>
      <c r="K212" s="420">
        <f t="shared" si="222"/>
        <v>290.64813724026715</v>
      </c>
      <c r="L212" s="525"/>
      <c r="M212" s="172">
        <f t="shared" si="205"/>
        <v>2</v>
      </c>
      <c r="N212" s="501"/>
      <c r="O212" s="501"/>
      <c r="P212" s="417">
        <v>10</v>
      </c>
      <c r="Q212" s="416">
        <v>2883.5294117647022</v>
      </c>
      <c r="R212" s="416">
        <f t="shared" si="206"/>
        <v>288.35294117647021</v>
      </c>
      <c r="S212" s="417">
        <f t="shared" si="207"/>
        <v>4</v>
      </c>
      <c r="T212" s="500"/>
      <c r="U212" s="417">
        <v>10</v>
      </c>
      <c r="V212" s="416">
        <v>2916.3636363636328</v>
      </c>
      <c r="W212" s="416">
        <f t="shared" si="208"/>
        <v>291.63636363636328</v>
      </c>
      <c r="X212" s="417">
        <f t="shared" si="209"/>
        <v>2</v>
      </c>
      <c r="Y212" s="500"/>
      <c r="Z212" s="417">
        <v>10</v>
      </c>
      <c r="AA212" s="416">
        <v>2935.555555555557</v>
      </c>
      <c r="AB212" s="416">
        <f t="shared" si="210"/>
        <v>293.55555555555571</v>
      </c>
      <c r="AC212" s="417">
        <f t="shared" si="211"/>
        <v>2</v>
      </c>
      <c r="AD212" s="500"/>
      <c r="AE212" s="417">
        <v>10</v>
      </c>
      <c r="AF212" s="416">
        <v>2959.2000000000007</v>
      </c>
      <c r="AG212" s="416">
        <f t="shared" si="212"/>
        <v>295.92000000000007</v>
      </c>
      <c r="AH212" s="417">
        <f t="shared" si="213"/>
        <v>2</v>
      </c>
      <c r="AI212" s="500"/>
      <c r="AJ212" s="417">
        <v>10</v>
      </c>
      <c r="AK212" s="416">
        <v>2923.4482758620711</v>
      </c>
      <c r="AL212" s="416">
        <f t="shared" si="214"/>
        <v>292.34482758620709</v>
      </c>
      <c r="AM212" s="417">
        <f t="shared" si="215"/>
        <v>2</v>
      </c>
      <c r="AN212" s="500"/>
      <c r="AO212" s="417">
        <v>10</v>
      </c>
      <c r="AP212" s="416">
        <v>2869.0909090909122</v>
      </c>
      <c r="AQ212" s="416">
        <f t="shared" si="216"/>
        <v>286.90909090909122</v>
      </c>
      <c r="AR212" s="417">
        <f t="shared" si="217"/>
        <v>5</v>
      </c>
      <c r="AS212" s="500"/>
      <c r="AT212" s="417">
        <v>10</v>
      </c>
      <c r="AU212" s="416">
        <v>2858.1818181818212</v>
      </c>
      <c r="AV212" s="416">
        <f t="shared" si="218"/>
        <v>285.8181818181821</v>
      </c>
      <c r="AW212" s="417">
        <f t="shared" si="219"/>
        <v>7</v>
      </c>
      <c r="AX212" s="500"/>
    </row>
    <row r="213" spans="2:50" x14ac:dyDescent="0.2">
      <c r="B213" s="506"/>
      <c r="C213" s="436">
        <v>7</v>
      </c>
      <c r="D213" s="417" t="s">
        <v>636</v>
      </c>
      <c r="E213" s="417">
        <v>8</v>
      </c>
      <c r="F213" s="417">
        <v>3000</v>
      </c>
      <c r="G213" s="435">
        <f t="shared" si="201"/>
        <v>375</v>
      </c>
      <c r="H213" s="534"/>
      <c r="I213" s="172">
        <f t="shared" si="220"/>
        <v>8</v>
      </c>
      <c r="J213" s="172">
        <f t="shared" si="221"/>
        <v>2905.1550863774969</v>
      </c>
      <c r="K213" s="420">
        <f t="shared" si="222"/>
        <v>363.14438579718711</v>
      </c>
      <c r="L213" s="525"/>
      <c r="M213" s="172">
        <f t="shared" si="205"/>
        <v>1</v>
      </c>
      <c r="N213" s="501"/>
      <c r="O213" s="501"/>
      <c r="P213" s="417">
        <v>8</v>
      </c>
      <c r="Q213" s="416">
        <v>2927.6923076923058</v>
      </c>
      <c r="R213" s="416">
        <f t="shared" si="206"/>
        <v>365.96153846153823</v>
      </c>
      <c r="S213" s="417">
        <f t="shared" si="207"/>
        <v>1</v>
      </c>
      <c r="T213" s="500"/>
      <c r="U213" s="417">
        <v>8</v>
      </c>
      <c r="V213" s="416">
        <v>2853.8461538461524</v>
      </c>
      <c r="W213" s="416">
        <f t="shared" si="208"/>
        <v>356.73076923076906</v>
      </c>
      <c r="X213" s="417">
        <f t="shared" si="209"/>
        <v>1</v>
      </c>
      <c r="Y213" s="500"/>
      <c r="Z213" s="417">
        <v>8</v>
      </c>
      <c r="AA213" s="416">
        <v>2866.4516129032281</v>
      </c>
      <c r="AB213" s="416">
        <f t="shared" si="210"/>
        <v>358.30645161290352</v>
      </c>
      <c r="AC213" s="417">
        <f t="shared" si="211"/>
        <v>1</v>
      </c>
      <c r="AD213" s="500"/>
      <c r="AE213" s="417">
        <v>8</v>
      </c>
      <c r="AF213" s="416">
        <v>2944.4444444444457</v>
      </c>
      <c r="AG213" s="416">
        <f t="shared" si="212"/>
        <v>368.05555555555571</v>
      </c>
      <c r="AH213" s="417">
        <f t="shared" si="213"/>
        <v>1</v>
      </c>
      <c r="AI213" s="500"/>
      <c r="AJ213" s="417">
        <v>8</v>
      </c>
      <c r="AK213" s="416">
        <v>2896.3636363636392</v>
      </c>
      <c r="AL213" s="416">
        <f t="shared" si="214"/>
        <v>362.0454545454549</v>
      </c>
      <c r="AM213" s="417">
        <f t="shared" si="215"/>
        <v>1</v>
      </c>
      <c r="AN213" s="500"/>
      <c r="AO213" s="417">
        <v>8</v>
      </c>
      <c r="AP213" s="416">
        <v>2923.0769230769215</v>
      </c>
      <c r="AQ213" s="416">
        <f t="shared" si="216"/>
        <v>365.38461538461519</v>
      </c>
      <c r="AR213" s="417">
        <f t="shared" si="217"/>
        <v>1</v>
      </c>
      <c r="AS213" s="500"/>
      <c r="AT213" s="417">
        <v>8</v>
      </c>
      <c r="AU213" s="416">
        <v>2924.2105263157873</v>
      </c>
      <c r="AV213" s="416">
        <f t="shared" si="218"/>
        <v>365.52631578947341</v>
      </c>
      <c r="AW213" s="417">
        <f t="shared" si="219"/>
        <v>1</v>
      </c>
      <c r="AX213" s="500"/>
    </row>
    <row r="214" spans="2:50" x14ac:dyDescent="0.2">
      <c r="B214" s="506"/>
      <c r="C214" s="436">
        <v>8</v>
      </c>
      <c r="D214" s="417" t="s">
        <v>819</v>
      </c>
      <c r="E214" s="417">
        <v>10</v>
      </c>
      <c r="F214" s="417">
        <v>3000</v>
      </c>
      <c r="G214" s="435">
        <f t="shared" si="201"/>
        <v>300</v>
      </c>
      <c r="H214" s="534"/>
      <c r="I214" s="172">
        <f t="shared" si="220"/>
        <v>10</v>
      </c>
      <c r="J214" s="172">
        <f t="shared" si="221"/>
        <v>2862.2081693171444</v>
      </c>
      <c r="K214" s="420">
        <f t="shared" si="222"/>
        <v>286.22081693171447</v>
      </c>
      <c r="L214" s="525"/>
      <c r="M214" s="172">
        <f t="shared" si="205"/>
        <v>8</v>
      </c>
      <c r="N214" s="501"/>
      <c r="O214" s="501"/>
      <c r="P214" s="417">
        <v>10</v>
      </c>
      <c r="Q214" s="416">
        <v>2869.2862133209119</v>
      </c>
      <c r="R214" s="416">
        <f t="shared" si="206"/>
        <v>286.92862133209121</v>
      </c>
      <c r="S214" s="417">
        <f t="shared" si="207"/>
        <v>7</v>
      </c>
      <c r="T214" s="500"/>
      <c r="U214" s="417">
        <v>10</v>
      </c>
      <c r="V214" s="416">
        <v>2859.0243902439038</v>
      </c>
      <c r="W214" s="416">
        <f t="shared" si="208"/>
        <v>285.90243902439039</v>
      </c>
      <c r="X214" s="417">
        <f t="shared" si="209"/>
        <v>7</v>
      </c>
      <c r="Y214" s="500"/>
      <c r="Z214" s="417">
        <v>10</v>
      </c>
      <c r="AA214" s="416">
        <v>2868</v>
      </c>
      <c r="AB214" s="416">
        <f t="shared" si="210"/>
        <v>286.8</v>
      </c>
      <c r="AC214" s="417">
        <f t="shared" si="211"/>
        <v>6</v>
      </c>
      <c r="AD214" s="500"/>
      <c r="AE214" s="417">
        <v>10</v>
      </c>
      <c r="AF214" s="416">
        <v>2862.8571428571422</v>
      </c>
      <c r="AG214" s="416">
        <f t="shared" si="212"/>
        <v>286.28571428571422</v>
      </c>
      <c r="AH214" s="417">
        <f t="shared" si="213"/>
        <v>7</v>
      </c>
      <c r="AI214" s="500"/>
      <c r="AJ214" s="417">
        <v>10</v>
      </c>
      <c r="AK214" s="416">
        <v>2856.0000000000005</v>
      </c>
      <c r="AL214" s="416">
        <f t="shared" si="214"/>
        <v>285.60000000000002</v>
      </c>
      <c r="AM214" s="417">
        <f t="shared" si="215"/>
        <v>7</v>
      </c>
      <c r="AN214" s="500"/>
      <c r="AO214" s="417">
        <v>10</v>
      </c>
      <c r="AP214" s="416">
        <v>2859.1935483870957</v>
      </c>
      <c r="AQ214" s="416">
        <f t="shared" si="216"/>
        <v>285.91935483870958</v>
      </c>
      <c r="AR214" s="417">
        <f t="shared" si="217"/>
        <v>7</v>
      </c>
      <c r="AS214" s="500"/>
      <c r="AT214" s="417">
        <v>10</v>
      </c>
      <c r="AU214" s="416">
        <v>2861.0958904109593</v>
      </c>
      <c r="AV214" s="416">
        <f t="shared" si="218"/>
        <v>286.10958904109594</v>
      </c>
      <c r="AW214" s="417">
        <f t="shared" si="219"/>
        <v>5</v>
      </c>
      <c r="AX214" s="500"/>
    </row>
    <row r="215" spans="2:50" x14ac:dyDescent="0.2">
      <c r="B215" s="506"/>
      <c r="C215" s="436">
        <v>9</v>
      </c>
      <c r="D215" s="417" t="s">
        <v>820</v>
      </c>
      <c r="E215" s="417">
        <v>11</v>
      </c>
      <c r="F215" s="417">
        <v>3000</v>
      </c>
      <c r="G215" s="435">
        <f t="shared" si="201"/>
        <v>272.72727272727275</v>
      </c>
      <c r="H215" s="534"/>
      <c r="I215" s="172">
        <f t="shared" si="220"/>
        <v>11</v>
      </c>
      <c r="J215" s="172">
        <f t="shared" si="221"/>
        <v>2870.8238168798898</v>
      </c>
      <c r="K215" s="420">
        <f t="shared" si="222"/>
        <v>260.9839833527173</v>
      </c>
      <c r="L215" s="525"/>
      <c r="M215" s="172">
        <f t="shared" si="205"/>
        <v>9</v>
      </c>
      <c r="N215" s="501"/>
      <c r="O215" s="501"/>
      <c r="P215" s="417">
        <v>11</v>
      </c>
      <c r="Q215" s="416">
        <v>2872.4890780777414</v>
      </c>
      <c r="R215" s="416">
        <f t="shared" si="206"/>
        <v>261.13537073434014</v>
      </c>
      <c r="S215" s="417">
        <f t="shared" si="207"/>
        <v>9</v>
      </c>
      <c r="T215" s="500"/>
      <c r="U215" s="417">
        <v>11</v>
      </c>
      <c r="V215" s="416">
        <v>2894.0816326530603</v>
      </c>
      <c r="W215" s="416">
        <f t="shared" si="208"/>
        <v>263.09833024118728</v>
      </c>
      <c r="X215" s="417">
        <f t="shared" si="209"/>
        <v>9</v>
      </c>
      <c r="Y215" s="500"/>
      <c r="Z215" s="417">
        <v>11</v>
      </c>
      <c r="AA215" s="416">
        <v>2856.3025210084043</v>
      </c>
      <c r="AB215" s="416">
        <f t="shared" si="210"/>
        <v>259.66386554621857</v>
      </c>
      <c r="AC215" s="417">
        <f t="shared" si="211"/>
        <v>9</v>
      </c>
      <c r="AD215" s="500"/>
      <c r="AE215" s="417">
        <v>11</v>
      </c>
      <c r="AF215" s="416">
        <v>2872.5619834710728</v>
      </c>
      <c r="AG215" s="416">
        <f t="shared" si="212"/>
        <v>261.14199849737025</v>
      </c>
      <c r="AH215" s="417">
        <f t="shared" si="213"/>
        <v>9</v>
      </c>
      <c r="AI215" s="500"/>
      <c r="AJ215" s="417">
        <v>11</v>
      </c>
      <c r="AK215" s="416">
        <v>2871.5436241610732</v>
      </c>
      <c r="AL215" s="416">
        <f t="shared" si="214"/>
        <v>261.04942037827936</v>
      </c>
      <c r="AM215" s="417">
        <f t="shared" si="215"/>
        <v>9</v>
      </c>
      <c r="AN215" s="500"/>
      <c r="AO215" s="417">
        <v>11</v>
      </c>
      <c r="AP215" s="416">
        <v>2859.7402597402597</v>
      </c>
      <c r="AQ215" s="416">
        <f t="shared" si="216"/>
        <v>259.97638724911451</v>
      </c>
      <c r="AR215" s="417">
        <f t="shared" si="217"/>
        <v>9</v>
      </c>
      <c r="AS215" s="500"/>
      <c r="AT215" s="417">
        <v>11</v>
      </c>
      <c r="AU215" s="416">
        <v>2869.0476190476184</v>
      </c>
      <c r="AV215" s="416">
        <f t="shared" si="218"/>
        <v>260.82251082251076</v>
      </c>
      <c r="AW215" s="417">
        <f t="shared" si="219"/>
        <v>9</v>
      </c>
      <c r="AX215" s="500"/>
    </row>
    <row r="216" spans="2:50" x14ac:dyDescent="0.2">
      <c r="B216" s="506"/>
      <c r="C216" s="436">
        <v>10</v>
      </c>
      <c r="D216" s="417"/>
      <c r="E216" s="417"/>
      <c r="F216" s="417"/>
      <c r="G216" s="417"/>
      <c r="H216" s="534"/>
      <c r="I216" s="172" t="str">
        <f t="shared" si="220"/>
        <v/>
      </c>
      <c r="J216" s="172" t="str">
        <f t="shared" si="221"/>
        <v/>
      </c>
      <c r="K216" s="420" t="str">
        <f t="shared" si="222"/>
        <v/>
      </c>
      <c r="L216" s="525"/>
      <c r="M216" s="172" t="str">
        <f t="shared" si="205"/>
        <v/>
      </c>
      <c r="N216" s="501"/>
      <c r="O216" s="501"/>
      <c r="P216" s="417"/>
      <c r="Q216" s="416"/>
      <c r="R216" s="416" t="str">
        <f t="shared" si="206"/>
        <v/>
      </c>
      <c r="S216" s="417" t="str">
        <f t="shared" si="207"/>
        <v/>
      </c>
      <c r="T216" s="500"/>
      <c r="U216" s="417"/>
      <c r="V216" s="416"/>
      <c r="W216" s="416" t="str">
        <f t="shared" si="208"/>
        <v/>
      </c>
      <c r="X216" s="417" t="str">
        <f t="shared" si="209"/>
        <v/>
      </c>
      <c r="Y216" s="500"/>
      <c r="Z216" s="417"/>
      <c r="AA216" s="416"/>
      <c r="AB216" s="416" t="str">
        <f t="shared" si="210"/>
        <v/>
      </c>
      <c r="AC216" s="417" t="str">
        <f t="shared" si="211"/>
        <v/>
      </c>
      <c r="AD216" s="500"/>
      <c r="AE216" s="417"/>
      <c r="AF216" s="416"/>
      <c r="AG216" s="416" t="str">
        <f t="shared" si="212"/>
        <v/>
      </c>
      <c r="AH216" s="417" t="str">
        <f t="shared" si="213"/>
        <v/>
      </c>
      <c r="AI216" s="500"/>
      <c r="AJ216" s="417"/>
      <c r="AK216" s="416"/>
      <c r="AL216" s="416" t="str">
        <f t="shared" si="214"/>
        <v/>
      </c>
      <c r="AM216" s="417" t="str">
        <f t="shared" si="215"/>
        <v/>
      </c>
      <c r="AN216" s="500"/>
      <c r="AO216" s="417"/>
      <c r="AP216" s="416"/>
      <c r="AQ216" s="416" t="str">
        <f t="shared" si="216"/>
        <v/>
      </c>
      <c r="AR216" s="417" t="str">
        <f t="shared" si="217"/>
        <v/>
      </c>
      <c r="AS216" s="500"/>
      <c r="AT216" s="417"/>
      <c r="AU216" s="416"/>
      <c r="AV216" s="416" t="str">
        <f t="shared" si="218"/>
        <v/>
      </c>
      <c r="AW216" s="417" t="str">
        <f t="shared" si="219"/>
        <v/>
      </c>
      <c r="AX216" s="500"/>
    </row>
    <row r="217" spans="2:50" x14ac:dyDescent="0.2">
      <c r="B217" s="506"/>
      <c r="C217" s="436">
        <v>11</v>
      </c>
      <c r="D217" s="417"/>
      <c r="E217" s="417"/>
      <c r="F217" s="417"/>
      <c r="G217" s="417"/>
      <c r="H217" s="534"/>
      <c r="I217" s="172" t="str">
        <f t="shared" si="220"/>
        <v/>
      </c>
      <c r="J217" s="172" t="str">
        <f t="shared" si="221"/>
        <v/>
      </c>
      <c r="K217" s="420" t="str">
        <f t="shared" si="222"/>
        <v/>
      </c>
      <c r="L217" s="525"/>
      <c r="M217" s="172" t="str">
        <f t="shared" si="205"/>
        <v/>
      </c>
      <c r="N217" s="501"/>
      <c r="O217" s="501"/>
      <c r="P217" s="417"/>
      <c r="Q217" s="416"/>
      <c r="R217" s="416" t="str">
        <f t="shared" si="206"/>
        <v/>
      </c>
      <c r="S217" s="417" t="str">
        <f t="shared" si="207"/>
        <v/>
      </c>
      <c r="T217" s="500"/>
      <c r="U217" s="417"/>
      <c r="V217" s="416"/>
      <c r="W217" s="416" t="str">
        <f t="shared" si="208"/>
        <v/>
      </c>
      <c r="X217" s="417" t="str">
        <f t="shared" si="209"/>
        <v/>
      </c>
      <c r="Y217" s="500"/>
      <c r="Z217" s="417"/>
      <c r="AA217" s="416"/>
      <c r="AB217" s="416" t="str">
        <f t="shared" si="210"/>
        <v/>
      </c>
      <c r="AC217" s="417" t="str">
        <f t="shared" si="211"/>
        <v/>
      </c>
      <c r="AD217" s="500"/>
      <c r="AE217" s="417"/>
      <c r="AF217" s="416"/>
      <c r="AG217" s="416" t="str">
        <f t="shared" si="212"/>
        <v/>
      </c>
      <c r="AH217" s="417" t="str">
        <f t="shared" si="213"/>
        <v/>
      </c>
      <c r="AI217" s="500"/>
      <c r="AJ217" s="417"/>
      <c r="AK217" s="416"/>
      <c r="AL217" s="416" t="str">
        <f t="shared" si="214"/>
        <v/>
      </c>
      <c r="AM217" s="417" t="str">
        <f t="shared" si="215"/>
        <v/>
      </c>
      <c r="AN217" s="500"/>
      <c r="AO217" s="417"/>
      <c r="AP217" s="416"/>
      <c r="AQ217" s="416" t="str">
        <f t="shared" si="216"/>
        <v/>
      </c>
      <c r="AR217" s="417" t="str">
        <f t="shared" si="217"/>
        <v/>
      </c>
      <c r="AS217" s="500"/>
      <c r="AT217" s="417"/>
      <c r="AU217" s="416"/>
      <c r="AV217" s="416" t="str">
        <f t="shared" si="218"/>
        <v/>
      </c>
      <c r="AW217" s="417" t="str">
        <f t="shared" si="219"/>
        <v/>
      </c>
      <c r="AX217" s="500"/>
    </row>
    <row r="218" spans="2:50" x14ac:dyDescent="0.2">
      <c r="B218" s="506"/>
      <c r="C218" s="436">
        <v>12</v>
      </c>
      <c r="D218" s="417"/>
      <c r="E218" s="417"/>
      <c r="F218" s="417"/>
      <c r="G218" s="417"/>
      <c r="H218" s="534"/>
      <c r="I218" s="172" t="str">
        <f t="shared" si="220"/>
        <v/>
      </c>
      <c r="J218" s="172" t="str">
        <f t="shared" si="221"/>
        <v/>
      </c>
      <c r="K218" s="420" t="str">
        <f t="shared" si="222"/>
        <v/>
      </c>
      <c r="L218" s="525"/>
      <c r="M218" s="172" t="str">
        <f t="shared" si="205"/>
        <v/>
      </c>
      <c r="N218" s="501"/>
      <c r="O218" s="501"/>
      <c r="P218" s="417"/>
      <c r="Q218" s="416"/>
      <c r="R218" s="416" t="str">
        <f t="shared" si="206"/>
        <v/>
      </c>
      <c r="S218" s="417" t="str">
        <f t="shared" si="207"/>
        <v/>
      </c>
      <c r="T218" s="500"/>
      <c r="U218" s="417"/>
      <c r="V218" s="416"/>
      <c r="W218" s="416" t="str">
        <f t="shared" si="208"/>
        <v/>
      </c>
      <c r="X218" s="417" t="str">
        <f t="shared" si="209"/>
        <v/>
      </c>
      <c r="Y218" s="500"/>
      <c r="Z218" s="417"/>
      <c r="AA218" s="416"/>
      <c r="AB218" s="416" t="str">
        <f t="shared" si="210"/>
        <v/>
      </c>
      <c r="AC218" s="417" t="str">
        <f t="shared" si="211"/>
        <v/>
      </c>
      <c r="AD218" s="500"/>
      <c r="AE218" s="417"/>
      <c r="AF218" s="416"/>
      <c r="AG218" s="416" t="str">
        <f t="shared" si="212"/>
        <v/>
      </c>
      <c r="AH218" s="417" t="str">
        <f t="shared" si="213"/>
        <v/>
      </c>
      <c r="AI218" s="500"/>
      <c r="AJ218" s="417"/>
      <c r="AK218" s="416"/>
      <c r="AL218" s="416" t="str">
        <f t="shared" si="214"/>
        <v/>
      </c>
      <c r="AM218" s="417" t="str">
        <f t="shared" si="215"/>
        <v/>
      </c>
      <c r="AN218" s="500"/>
      <c r="AO218" s="417"/>
      <c r="AP218" s="416"/>
      <c r="AQ218" s="416" t="str">
        <f t="shared" si="216"/>
        <v/>
      </c>
      <c r="AR218" s="417" t="str">
        <f t="shared" si="217"/>
        <v/>
      </c>
      <c r="AS218" s="500"/>
      <c r="AT218" s="417"/>
      <c r="AU218" s="416"/>
      <c r="AV218" s="416" t="str">
        <f t="shared" si="218"/>
        <v/>
      </c>
      <c r="AW218" s="417" t="str">
        <f t="shared" si="219"/>
        <v/>
      </c>
      <c r="AX218" s="500"/>
    </row>
    <row r="219" spans="2:50" x14ac:dyDescent="0.2">
      <c r="B219" s="506"/>
      <c r="C219" s="436">
        <v>13</v>
      </c>
      <c r="D219" s="417"/>
      <c r="E219" s="417"/>
      <c r="F219" s="417"/>
      <c r="G219" s="417"/>
      <c r="H219" s="534"/>
      <c r="I219" s="172" t="str">
        <f t="shared" si="220"/>
        <v/>
      </c>
      <c r="J219" s="172" t="str">
        <f t="shared" si="221"/>
        <v/>
      </c>
      <c r="K219" s="420" t="str">
        <f t="shared" si="222"/>
        <v/>
      </c>
      <c r="L219" s="525"/>
      <c r="M219" s="172" t="str">
        <f t="shared" si="205"/>
        <v/>
      </c>
      <c r="N219" s="501"/>
      <c r="O219" s="501"/>
      <c r="P219" s="417"/>
      <c r="Q219" s="416"/>
      <c r="R219" s="416" t="str">
        <f t="shared" si="206"/>
        <v/>
      </c>
      <c r="S219" s="417" t="str">
        <f t="shared" si="207"/>
        <v/>
      </c>
      <c r="T219" s="500"/>
      <c r="U219" s="417"/>
      <c r="V219" s="416"/>
      <c r="W219" s="416" t="str">
        <f t="shared" si="208"/>
        <v/>
      </c>
      <c r="X219" s="417" t="str">
        <f t="shared" si="209"/>
        <v/>
      </c>
      <c r="Y219" s="500"/>
      <c r="Z219" s="417"/>
      <c r="AA219" s="416"/>
      <c r="AB219" s="416" t="str">
        <f t="shared" si="210"/>
        <v/>
      </c>
      <c r="AC219" s="417" t="str">
        <f t="shared" si="211"/>
        <v/>
      </c>
      <c r="AD219" s="500"/>
      <c r="AE219" s="417"/>
      <c r="AF219" s="416"/>
      <c r="AG219" s="416" t="str">
        <f t="shared" si="212"/>
        <v/>
      </c>
      <c r="AH219" s="417" t="str">
        <f t="shared" si="213"/>
        <v/>
      </c>
      <c r="AI219" s="500"/>
      <c r="AJ219" s="417"/>
      <c r="AK219" s="416"/>
      <c r="AL219" s="416" t="str">
        <f t="shared" si="214"/>
        <v/>
      </c>
      <c r="AM219" s="417" t="str">
        <f t="shared" si="215"/>
        <v/>
      </c>
      <c r="AN219" s="500"/>
      <c r="AO219" s="417"/>
      <c r="AP219" s="416"/>
      <c r="AQ219" s="416" t="str">
        <f t="shared" si="216"/>
        <v/>
      </c>
      <c r="AR219" s="417" t="str">
        <f t="shared" si="217"/>
        <v/>
      </c>
      <c r="AS219" s="500"/>
      <c r="AT219" s="417"/>
      <c r="AU219" s="416"/>
      <c r="AV219" s="416" t="str">
        <f t="shared" si="218"/>
        <v/>
      </c>
      <c r="AW219" s="417" t="str">
        <f t="shared" si="219"/>
        <v/>
      </c>
      <c r="AX219" s="500"/>
    </row>
    <row r="220" spans="2:50" x14ac:dyDescent="0.2">
      <c r="B220" s="506"/>
      <c r="C220" s="436">
        <v>14</v>
      </c>
      <c r="D220" s="417"/>
      <c r="E220" s="417"/>
      <c r="F220" s="417"/>
      <c r="G220" s="417"/>
      <c r="H220" s="534"/>
      <c r="I220" s="172" t="str">
        <f t="shared" si="220"/>
        <v/>
      </c>
      <c r="J220" s="172" t="str">
        <f t="shared" si="221"/>
        <v/>
      </c>
      <c r="K220" s="420" t="str">
        <f t="shared" si="222"/>
        <v/>
      </c>
      <c r="L220" s="525"/>
      <c r="M220" s="172" t="str">
        <f t="shared" si="205"/>
        <v/>
      </c>
      <c r="N220" s="501"/>
      <c r="O220" s="501"/>
      <c r="P220" s="417"/>
      <c r="Q220" s="416"/>
      <c r="R220" s="416" t="str">
        <f t="shared" si="206"/>
        <v/>
      </c>
      <c r="S220" s="417" t="str">
        <f t="shared" si="207"/>
        <v/>
      </c>
      <c r="T220" s="500"/>
      <c r="U220" s="417"/>
      <c r="V220" s="416"/>
      <c r="W220" s="416" t="str">
        <f t="shared" si="208"/>
        <v/>
      </c>
      <c r="X220" s="417" t="str">
        <f t="shared" si="209"/>
        <v/>
      </c>
      <c r="Y220" s="500"/>
      <c r="Z220" s="417"/>
      <c r="AA220" s="416"/>
      <c r="AB220" s="416" t="str">
        <f t="shared" si="210"/>
        <v/>
      </c>
      <c r="AC220" s="417" t="str">
        <f t="shared" si="211"/>
        <v/>
      </c>
      <c r="AD220" s="500"/>
      <c r="AE220" s="417"/>
      <c r="AF220" s="416"/>
      <c r="AG220" s="416" t="str">
        <f t="shared" si="212"/>
        <v/>
      </c>
      <c r="AH220" s="417" t="str">
        <f t="shared" si="213"/>
        <v/>
      </c>
      <c r="AI220" s="500"/>
      <c r="AJ220" s="417"/>
      <c r="AK220" s="416"/>
      <c r="AL220" s="416" t="str">
        <f t="shared" si="214"/>
        <v/>
      </c>
      <c r="AM220" s="417" t="str">
        <f t="shared" si="215"/>
        <v/>
      </c>
      <c r="AN220" s="500"/>
      <c r="AO220" s="417"/>
      <c r="AP220" s="416"/>
      <c r="AQ220" s="416" t="str">
        <f t="shared" si="216"/>
        <v/>
      </c>
      <c r="AR220" s="417" t="str">
        <f t="shared" si="217"/>
        <v/>
      </c>
      <c r="AS220" s="500"/>
      <c r="AT220" s="417"/>
      <c r="AU220" s="416"/>
      <c r="AV220" s="416" t="str">
        <f t="shared" si="218"/>
        <v/>
      </c>
      <c r="AW220" s="417" t="str">
        <f t="shared" si="219"/>
        <v/>
      </c>
      <c r="AX220" s="500"/>
    </row>
    <row r="221" spans="2:50" x14ac:dyDescent="0.2">
      <c r="B221" s="506"/>
      <c r="C221" s="436">
        <v>15</v>
      </c>
      <c r="D221" s="417"/>
      <c r="E221" s="417"/>
      <c r="F221" s="417"/>
      <c r="G221" s="417"/>
      <c r="H221" s="535"/>
      <c r="I221" s="172" t="str">
        <f t="shared" si="220"/>
        <v/>
      </c>
      <c r="J221" s="172" t="str">
        <f t="shared" si="221"/>
        <v/>
      </c>
      <c r="K221" s="420" t="str">
        <f t="shared" si="222"/>
        <v/>
      </c>
      <c r="L221" s="525"/>
      <c r="M221" s="172" t="str">
        <f t="shared" si="205"/>
        <v/>
      </c>
      <c r="N221" s="501"/>
      <c r="O221" s="501"/>
      <c r="P221" s="417"/>
      <c r="Q221" s="416"/>
      <c r="R221" s="416" t="str">
        <f t="shared" si="206"/>
        <v/>
      </c>
      <c r="S221" s="417" t="str">
        <f t="shared" si="207"/>
        <v/>
      </c>
      <c r="T221" s="500"/>
      <c r="U221" s="417"/>
      <c r="V221" s="416"/>
      <c r="W221" s="416" t="str">
        <f t="shared" si="208"/>
        <v/>
      </c>
      <c r="X221" s="417" t="str">
        <f t="shared" si="209"/>
        <v/>
      </c>
      <c r="Y221" s="500"/>
      <c r="Z221" s="417"/>
      <c r="AA221" s="416"/>
      <c r="AB221" s="416" t="str">
        <f t="shared" si="210"/>
        <v/>
      </c>
      <c r="AC221" s="417" t="str">
        <f t="shared" si="211"/>
        <v/>
      </c>
      <c r="AD221" s="500"/>
      <c r="AE221" s="417"/>
      <c r="AF221" s="416"/>
      <c r="AG221" s="416" t="str">
        <f t="shared" si="212"/>
        <v/>
      </c>
      <c r="AH221" s="417" t="str">
        <f t="shared" si="213"/>
        <v/>
      </c>
      <c r="AI221" s="500"/>
      <c r="AJ221" s="417"/>
      <c r="AK221" s="416"/>
      <c r="AL221" s="416" t="str">
        <f t="shared" si="214"/>
        <v/>
      </c>
      <c r="AM221" s="417" t="str">
        <f t="shared" si="215"/>
        <v/>
      </c>
      <c r="AN221" s="500"/>
      <c r="AO221" s="417"/>
      <c r="AP221" s="416"/>
      <c r="AQ221" s="416" t="str">
        <f t="shared" si="216"/>
        <v/>
      </c>
      <c r="AR221" s="417" t="str">
        <f t="shared" si="217"/>
        <v/>
      </c>
      <c r="AS221" s="500"/>
      <c r="AT221" s="417"/>
      <c r="AU221" s="416"/>
      <c r="AV221" s="416" t="str">
        <f t="shared" si="218"/>
        <v/>
      </c>
      <c r="AW221" s="417" t="str">
        <f t="shared" si="219"/>
        <v/>
      </c>
      <c r="AX221" s="500"/>
    </row>
    <row r="222" spans="2:50" ht="15.75" x14ac:dyDescent="0.2">
      <c r="B222" s="510" t="s">
        <v>169</v>
      </c>
      <c r="C222" s="511"/>
      <c r="D222" s="511"/>
      <c r="E222" s="511"/>
      <c r="F222" s="511"/>
      <c r="G222" s="511"/>
      <c r="H222" s="512"/>
      <c r="I222" s="207"/>
      <c r="J222" s="207"/>
      <c r="K222" s="207"/>
      <c r="L222" s="207"/>
      <c r="M222" s="207"/>
      <c r="N222" s="501" t="s">
        <v>161</v>
      </c>
      <c r="O222" s="514" t="s">
        <v>106</v>
      </c>
      <c r="P222" s="516">
        <f>AT202+1</f>
        <v>45944</v>
      </c>
      <c r="Q222" s="506"/>
      <c r="R222" s="506"/>
      <c r="S222" s="506"/>
      <c r="T222" s="506"/>
      <c r="U222" s="516">
        <f>P222+1</f>
        <v>45945</v>
      </c>
      <c r="V222" s="506"/>
      <c r="W222" s="506"/>
      <c r="X222" s="506"/>
      <c r="Y222" s="506"/>
      <c r="Z222" s="516">
        <f>U222+1</f>
        <v>45946</v>
      </c>
      <c r="AA222" s="506"/>
      <c r="AB222" s="506"/>
      <c r="AC222" s="506"/>
      <c r="AD222" s="506"/>
      <c r="AE222" s="516">
        <f>Z222+1</f>
        <v>45947</v>
      </c>
      <c r="AF222" s="506"/>
      <c r="AG222" s="506"/>
      <c r="AH222" s="506"/>
      <c r="AI222" s="506"/>
      <c r="AJ222" s="516">
        <f>AE222+1</f>
        <v>45948</v>
      </c>
      <c r="AK222" s="506"/>
      <c r="AL222" s="506"/>
      <c r="AM222" s="506"/>
      <c r="AN222" s="506"/>
      <c r="AO222" s="516">
        <f>AJ222+1</f>
        <v>45949</v>
      </c>
      <c r="AP222" s="506"/>
      <c r="AQ222" s="506"/>
      <c r="AR222" s="506"/>
      <c r="AS222" s="506"/>
      <c r="AT222" s="516">
        <f>AO222+1</f>
        <v>45950</v>
      </c>
      <c r="AU222" s="506"/>
      <c r="AV222" s="506"/>
      <c r="AW222" s="506"/>
      <c r="AX222" s="506"/>
    </row>
    <row r="223" spans="2:50" ht="15.75" x14ac:dyDescent="0.2">
      <c r="B223" s="513"/>
      <c r="C223" s="513"/>
      <c r="D223" s="513"/>
      <c r="E223" s="513"/>
      <c r="F223" s="513"/>
      <c r="G223" s="513"/>
      <c r="H223" s="513"/>
      <c r="I223" s="207"/>
      <c r="J223" s="207"/>
      <c r="K223" s="207"/>
      <c r="L223" s="207"/>
      <c r="M223" s="207"/>
      <c r="N223" s="501"/>
      <c r="O223" s="515"/>
      <c r="P223" s="516" t="s">
        <v>120</v>
      </c>
      <c r="Q223" s="506"/>
      <c r="R223" s="506"/>
      <c r="S223" s="506"/>
      <c r="T223" s="506"/>
      <c r="U223" s="516" t="s">
        <v>114</v>
      </c>
      <c r="V223" s="506"/>
      <c r="W223" s="506"/>
      <c r="X223" s="506"/>
      <c r="Y223" s="506"/>
      <c r="Z223" s="516" t="s">
        <v>115</v>
      </c>
      <c r="AA223" s="506"/>
      <c r="AB223" s="506"/>
      <c r="AC223" s="506"/>
      <c r="AD223" s="506"/>
      <c r="AE223" s="516" t="s">
        <v>116</v>
      </c>
      <c r="AF223" s="506"/>
      <c r="AG223" s="506"/>
      <c r="AH223" s="506"/>
      <c r="AI223" s="506"/>
      <c r="AJ223" s="516" t="s">
        <v>117</v>
      </c>
      <c r="AK223" s="506"/>
      <c r="AL223" s="506"/>
      <c r="AM223" s="506"/>
      <c r="AN223" s="506"/>
      <c r="AO223" s="516" t="s">
        <v>118</v>
      </c>
      <c r="AP223" s="506"/>
      <c r="AQ223" s="506"/>
      <c r="AR223" s="506"/>
      <c r="AS223" s="506"/>
      <c r="AT223" s="516" t="s">
        <v>119</v>
      </c>
      <c r="AU223" s="506"/>
      <c r="AV223" s="506"/>
      <c r="AW223" s="506"/>
      <c r="AX223" s="506"/>
    </row>
    <row r="224" spans="2:50" x14ac:dyDescent="0.2">
      <c r="B224" s="501" t="s">
        <v>157</v>
      </c>
      <c r="C224" s="501" t="s">
        <v>149</v>
      </c>
      <c r="D224" s="501"/>
      <c r="E224" s="501" t="s">
        <v>151</v>
      </c>
      <c r="F224" s="501"/>
      <c r="G224" s="501"/>
      <c r="H224" s="502" t="s">
        <v>158</v>
      </c>
      <c r="I224" s="505" t="s">
        <v>227</v>
      </c>
      <c r="J224" s="505"/>
      <c r="K224" s="505"/>
      <c r="L224" s="505" t="s">
        <v>158</v>
      </c>
      <c r="M224" s="505" t="s">
        <v>170</v>
      </c>
      <c r="N224" s="501"/>
      <c r="O224" s="501" t="s">
        <v>160</v>
      </c>
      <c r="P224" s="497" t="s">
        <v>154</v>
      </c>
      <c r="Q224" s="498"/>
      <c r="R224" s="498"/>
      <c r="S224" s="499"/>
      <c r="T224" s="501" t="s">
        <v>158</v>
      </c>
      <c r="U224" s="497" t="s">
        <v>154</v>
      </c>
      <c r="V224" s="498"/>
      <c r="W224" s="498"/>
      <c r="X224" s="499"/>
      <c r="Y224" s="501" t="s">
        <v>158</v>
      </c>
      <c r="Z224" s="497" t="s">
        <v>154</v>
      </c>
      <c r="AA224" s="498"/>
      <c r="AB224" s="498"/>
      <c r="AC224" s="499"/>
      <c r="AD224" s="501" t="s">
        <v>158</v>
      </c>
      <c r="AE224" s="497" t="s">
        <v>154</v>
      </c>
      <c r="AF224" s="498"/>
      <c r="AG224" s="498"/>
      <c r="AH224" s="499"/>
      <c r="AI224" s="501" t="s">
        <v>158</v>
      </c>
      <c r="AJ224" s="497" t="s">
        <v>154</v>
      </c>
      <c r="AK224" s="498"/>
      <c r="AL224" s="498"/>
      <c r="AM224" s="499"/>
      <c r="AN224" s="501" t="s">
        <v>158</v>
      </c>
      <c r="AO224" s="497" t="s">
        <v>154</v>
      </c>
      <c r="AP224" s="498"/>
      <c r="AQ224" s="498"/>
      <c r="AR224" s="499"/>
      <c r="AS224" s="501" t="s">
        <v>158</v>
      </c>
      <c r="AT224" s="497" t="s">
        <v>154</v>
      </c>
      <c r="AU224" s="498"/>
      <c r="AV224" s="498"/>
      <c r="AW224" s="499"/>
      <c r="AX224" s="501" t="s">
        <v>158</v>
      </c>
    </row>
    <row r="225" spans="2:50" x14ac:dyDescent="0.2">
      <c r="B225" s="501"/>
      <c r="C225" s="501"/>
      <c r="D225" s="501"/>
      <c r="E225" s="501" t="s">
        <v>150</v>
      </c>
      <c r="F225" s="501"/>
      <c r="G225" s="501"/>
      <c r="H225" s="503"/>
      <c r="I225" s="505" t="s">
        <v>150</v>
      </c>
      <c r="J225" s="505"/>
      <c r="K225" s="505"/>
      <c r="L225" s="505"/>
      <c r="M225" s="505"/>
      <c r="N225" s="501"/>
      <c r="O225" s="501"/>
      <c r="P225" s="497" t="s">
        <v>155</v>
      </c>
      <c r="Q225" s="498"/>
      <c r="R225" s="498"/>
      <c r="S225" s="499"/>
      <c r="T225" s="501"/>
      <c r="U225" s="497" t="s">
        <v>155</v>
      </c>
      <c r="V225" s="498"/>
      <c r="W225" s="498"/>
      <c r="X225" s="499"/>
      <c r="Y225" s="501"/>
      <c r="Z225" s="497" t="s">
        <v>155</v>
      </c>
      <c r="AA225" s="498"/>
      <c r="AB225" s="498"/>
      <c r="AC225" s="499"/>
      <c r="AD225" s="501"/>
      <c r="AE225" s="497" t="s">
        <v>155</v>
      </c>
      <c r="AF225" s="498"/>
      <c r="AG225" s="498"/>
      <c r="AH225" s="499"/>
      <c r="AI225" s="501"/>
      <c r="AJ225" s="497" t="s">
        <v>155</v>
      </c>
      <c r="AK225" s="498"/>
      <c r="AL225" s="498"/>
      <c r="AM225" s="499"/>
      <c r="AN225" s="501"/>
      <c r="AO225" s="497" t="s">
        <v>155</v>
      </c>
      <c r="AP225" s="498"/>
      <c r="AQ225" s="498"/>
      <c r="AR225" s="499"/>
      <c r="AS225" s="501"/>
      <c r="AT225" s="497" t="s">
        <v>155</v>
      </c>
      <c r="AU225" s="498"/>
      <c r="AV225" s="498"/>
      <c r="AW225" s="499"/>
      <c r="AX225" s="501"/>
    </row>
    <row r="226" spans="2:50" x14ac:dyDescent="0.2">
      <c r="B226" s="501"/>
      <c r="C226" s="501"/>
      <c r="D226" s="501"/>
      <c r="E226" s="418" t="s">
        <v>152</v>
      </c>
      <c r="F226" s="418" t="s">
        <v>153</v>
      </c>
      <c r="G226" s="418" t="s">
        <v>156</v>
      </c>
      <c r="H226" s="504"/>
      <c r="I226" s="419" t="s">
        <v>152</v>
      </c>
      <c r="J226" s="419" t="s">
        <v>153</v>
      </c>
      <c r="K226" s="419" t="s">
        <v>156</v>
      </c>
      <c r="L226" s="505"/>
      <c r="M226" s="505"/>
      <c r="N226" s="501"/>
      <c r="O226" s="501"/>
      <c r="P226" s="418" t="s">
        <v>152</v>
      </c>
      <c r="Q226" s="418" t="s">
        <v>153</v>
      </c>
      <c r="R226" s="418" t="s">
        <v>156</v>
      </c>
      <c r="S226" s="418" t="s">
        <v>170</v>
      </c>
      <c r="T226" s="501"/>
      <c r="U226" s="418" t="s">
        <v>152</v>
      </c>
      <c r="V226" s="418" t="s">
        <v>153</v>
      </c>
      <c r="W226" s="418" t="s">
        <v>156</v>
      </c>
      <c r="X226" s="418" t="s">
        <v>170</v>
      </c>
      <c r="Y226" s="501"/>
      <c r="Z226" s="418" t="s">
        <v>152</v>
      </c>
      <c r="AA226" s="418" t="s">
        <v>153</v>
      </c>
      <c r="AB226" s="418" t="s">
        <v>156</v>
      </c>
      <c r="AC226" s="418" t="s">
        <v>170</v>
      </c>
      <c r="AD226" s="501"/>
      <c r="AE226" s="418" t="s">
        <v>152</v>
      </c>
      <c r="AF226" s="418" t="s">
        <v>153</v>
      </c>
      <c r="AG226" s="418" t="s">
        <v>156</v>
      </c>
      <c r="AH226" s="418" t="s">
        <v>170</v>
      </c>
      <c r="AI226" s="501"/>
      <c r="AJ226" s="418" t="s">
        <v>152</v>
      </c>
      <c r="AK226" s="418" t="s">
        <v>153</v>
      </c>
      <c r="AL226" s="418" t="s">
        <v>156</v>
      </c>
      <c r="AM226" s="418" t="s">
        <v>170</v>
      </c>
      <c r="AN226" s="501"/>
      <c r="AO226" s="418" t="s">
        <v>152</v>
      </c>
      <c r="AP226" s="418" t="s">
        <v>153</v>
      </c>
      <c r="AQ226" s="418" t="s">
        <v>156</v>
      </c>
      <c r="AR226" s="418" t="s">
        <v>170</v>
      </c>
      <c r="AS226" s="501"/>
      <c r="AT226" s="418" t="s">
        <v>152</v>
      </c>
      <c r="AU226" s="418" t="s">
        <v>153</v>
      </c>
      <c r="AV226" s="418" t="s">
        <v>156</v>
      </c>
      <c r="AW226" s="418" t="s">
        <v>170</v>
      </c>
      <c r="AX226" s="501"/>
    </row>
    <row r="227" spans="2:50" x14ac:dyDescent="0.2">
      <c r="B227" s="506" t="s">
        <v>237</v>
      </c>
      <c r="C227" s="436">
        <v>1</v>
      </c>
      <c r="D227" s="417"/>
      <c r="E227" s="417"/>
      <c r="F227" s="417"/>
      <c r="G227" s="416" t="e">
        <f t="shared" ref="G227:G228" si="223">F227/E227</f>
        <v>#DIV/0!</v>
      </c>
      <c r="H227" s="526" t="e">
        <f>AVERAGE(G227:G241)</f>
        <v>#DIV/0!</v>
      </c>
      <c r="I227" s="172" t="str">
        <f t="shared" ref="I227:I229" si="224">IFERROR(AVERAGE(P227,U227,Z227,AE227,AJ227,AO227,AT227),"")</f>
        <v/>
      </c>
      <c r="J227" s="172" t="str">
        <f t="shared" ref="J227:J229" si="225">IFERROR(AVERAGE(Q227,V227,AA227,AF227,AK227,AP227,AU227),"")</f>
        <v/>
      </c>
      <c r="K227" s="420" t="str">
        <f t="shared" ref="K227:K229" si="226">IFERROR(AVERAGE(R227,W227,AB227,AG227,AL227,AQ227,AV227),"")</f>
        <v/>
      </c>
      <c r="L227" s="525" t="str">
        <f>IFERROR(AVERAGE(K227:K241),"-")</f>
        <v>-</v>
      </c>
      <c r="M227" s="172" t="str">
        <f>IFERROR(RANK(K227, K$227:K$241),"")</f>
        <v/>
      </c>
      <c r="N227" s="501"/>
      <c r="O227" s="501"/>
      <c r="P227" s="417"/>
      <c r="Q227" s="416"/>
      <c r="R227" s="416" t="str">
        <f>IFERROR(Q227/P227,"")</f>
        <v/>
      </c>
      <c r="S227" s="417" t="str">
        <f>IFERROR(RANK(R227, R$227:R$241),"")</f>
        <v/>
      </c>
      <c r="T227" s="500" t="e">
        <f>AVERAGE(R227:R241)</f>
        <v>#DIV/0!</v>
      </c>
      <c r="U227" s="417"/>
      <c r="V227" s="416"/>
      <c r="W227" s="416" t="str">
        <f>IFERROR(V227/U227,"")</f>
        <v/>
      </c>
      <c r="X227" s="417" t="str">
        <f>IFERROR(RANK(W227, W$227:W$241),"")</f>
        <v/>
      </c>
      <c r="Y227" s="500" t="e">
        <f>AVERAGE(W227:W241)</f>
        <v>#DIV/0!</v>
      </c>
      <c r="Z227" s="417"/>
      <c r="AA227" s="416"/>
      <c r="AB227" s="416" t="str">
        <f>IFERROR(AA227/Z227,"")</f>
        <v/>
      </c>
      <c r="AC227" s="417" t="str">
        <f>IFERROR(RANK(AB227, AB$227:AB$241),"")</f>
        <v/>
      </c>
      <c r="AD227" s="500" t="e">
        <f>AVERAGE(AB227:AB241)</f>
        <v>#DIV/0!</v>
      </c>
      <c r="AE227" s="417"/>
      <c r="AF227" s="416"/>
      <c r="AG227" s="416" t="str">
        <f>IFERROR(AF227/AE227,"")</f>
        <v/>
      </c>
      <c r="AH227" s="417" t="str">
        <f>IFERROR(RANK(AG227, AG$227:AG$241),"")</f>
        <v/>
      </c>
      <c r="AI227" s="500" t="e">
        <f>AVERAGE(AG227:AG241)</f>
        <v>#DIV/0!</v>
      </c>
      <c r="AJ227" s="417"/>
      <c r="AK227" s="416"/>
      <c r="AL227" s="416" t="str">
        <f>IFERROR(AK227/AJ227,"")</f>
        <v/>
      </c>
      <c r="AM227" s="417" t="str">
        <f>IFERROR(RANK(AL227, AL$227:AL$241),"")</f>
        <v/>
      </c>
      <c r="AN227" s="500" t="e">
        <f>AVERAGE(AL227:AL241)</f>
        <v>#DIV/0!</v>
      </c>
      <c r="AO227" s="417"/>
      <c r="AP227" s="416"/>
      <c r="AQ227" s="416" t="str">
        <f>IFERROR(AP227/AO227,"")</f>
        <v/>
      </c>
      <c r="AR227" s="417" t="str">
        <f>IFERROR(RANK(AQ227, AQ$227:AQ$241),"")</f>
        <v/>
      </c>
      <c r="AS227" s="500" t="e">
        <f>AVERAGE(AQ227:AQ241)</f>
        <v>#DIV/0!</v>
      </c>
      <c r="AT227" s="417"/>
      <c r="AU227" s="416"/>
      <c r="AV227" s="416" t="str">
        <f>IFERROR(AU227/AT227,"")</f>
        <v/>
      </c>
      <c r="AW227" s="417" t="str">
        <f>IFERROR(RANK(AV227, AV$227:AV$241),"")</f>
        <v/>
      </c>
      <c r="AX227" s="500" t="e">
        <f>AVERAGE(AV227:AV241)</f>
        <v>#DIV/0!</v>
      </c>
    </row>
    <row r="228" spans="2:50" x14ac:dyDescent="0.2">
      <c r="B228" s="506"/>
      <c r="C228" s="436">
        <v>2</v>
      </c>
      <c r="D228" s="417"/>
      <c r="E228" s="417"/>
      <c r="F228" s="417"/>
      <c r="G228" s="416" t="e">
        <f t="shared" si="223"/>
        <v>#DIV/0!</v>
      </c>
      <c r="H228" s="527"/>
      <c r="I228" s="172" t="str">
        <f t="shared" si="224"/>
        <v/>
      </c>
      <c r="J228" s="172" t="str">
        <f t="shared" si="225"/>
        <v/>
      </c>
      <c r="K228" s="420" t="str">
        <f t="shared" si="226"/>
        <v/>
      </c>
      <c r="L228" s="525"/>
      <c r="M228" s="172" t="str">
        <f t="shared" ref="M228:M241" si="227">IFERROR(RANK(K228, K$227:K$241),"")</f>
        <v/>
      </c>
      <c r="N228" s="501"/>
      <c r="O228" s="501"/>
      <c r="P228" s="417"/>
      <c r="Q228" s="416"/>
      <c r="R228" s="416" t="str">
        <f t="shared" ref="R228:R241" si="228">IFERROR(Q228/P228,"")</f>
        <v/>
      </c>
      <c r="S228" s="417" t="str">
        <f t="shared" ref="S228:S241" si="229">IFERROR(RANK(R228, R$227:R$241),"")</f>
        <v/>
      </c>
      <c r="T228" s="500"/>
      <c r="U228" s="417"/>
      <c r="V228" s="416"/>
      <c r="W228" s="416" t="str">
        <f t="shared" ref="W228:W241" si="230">IFERROR(V228/U228,"")</f>
        <v/>
      </c>
      <c r="X228" s="417" t="str">
        <f t="shared" ref="X228:X241" si="231">IFERROR(RANK(W228, W$227:W$241),"")</f>
        <v/>
      </c>
      <c r="Y228" s="500"/>
      <c r="Z228" s="417"/>
      <c r="AA228" s="416"/>
      <c r="AB228" s="416" t="str">
        <f t="shared" ref="AB228:AB241" si="232">IFERROR(AA228/Z228,"")</f>
        <v/>
      </c>
      <c r="AC228" s="417" t="str">
        <f t="shared" ref="AC228:AC241" si="233">IFERROR(RANK(AB228, AB$227:AB$241),"")</f>
        <v/>
      </c>
      <c r="AD228" s="500"/>
      <c r="AE228" s="417"/>
      <c r="AF228" s="416"/>
      <c r="AG228" s="416" t="str">
        <f t="shared" ref="AG228:AG241" si="234">IFERROR(AF228/AE228,"")</f>
        <v/>
      </c>
      <c r="AH228" s="417" t="str">
        <f t="shared" ref="AH228:AH241" si="235">IFERROR(RANK(AG228, AG$227:AG$241),"")</f>
        <v/>
      </c>
      <c r="AI228" s="500"/>
      <c r="AJ228" s="417"/>
      <c r="AK228" s="416"/>
      <c r="AL228" s="416" t="str">
        <f t="shared" ref="AL228:AL241" si="236">IFERROR(AK228/AJ228,"")</f>
        <v/>
      </c>
      <c r="AM228" s="417" t="str">
        <f t="shared" ref="AM228:AM241" si="237">IFERROR(RANK(AL228, AL$227:AL$241),"")</f>
        <v/>
      </c>
      <c r="AN228" s="500"/>
      <c r="AO228" s="417"/>
      <c r="AP228" s="416"/>
      <c r="AQ228" s="416" t="str">
        <f t="shared" ref="AQ228:AQ241" si="238">IFERROR(AP228/AO228,"")</f>
        <v/>
      </c>
      <c r="AR228" s="417" t="str">
        <f t="shared" ref="AR228:AR241" si="239">IFERROR(RANK(AQ228, AQ$227:AQ$241),"")</f>
        <v/>
      </c>
      <c r="AS228" s="500"/>
      <c r="AT228" s="417"/>
      <c r="AU228" s="416"/>
      <c r="AV228" s="416" t="str">
        <f t="shared" ref="AV228:AV241" si="240">IFERROR(AU228/AT228,"")</f>
        <v/>
      </c>
      <c r="AW228" s="417" t="str">
        <f t="shared" ref="AW228:AW241" si="241">IFERROR(RANK(AV228, AV$227:AV$241),"")</f>
        <v/>
      </c>
      <c r="AX228" s="500"/>
    </row>
    <row r="229" spans="2:50" x14ac:dyDescent="0.2">
      <c r="B229" s="506"/>
      <c r="C229" s="436">
        <v>3</v>
      </c>
      <c r="D229" s="417"/>
      <c r="E229" s="417"/>
      <c r="F229" s="417"/>
      <c r="G229" s="417"/>
      <c r="H229" s="527"/>
      <c r="I229" s="172" t="str">
        <f t="shared" si="224"/>
        <v/>
      </c>
      <c r="J229" s="172" t="str">
        <f t="shared" si="225"/>
        <v/>
      </c>
      <c r="K229" s="420" t="str">
        <f t="shared" si="226"/>
        <v/>
      </c>
      <c r="L229" s="525"/>
      <c r="M229" s="172" t="str">
        <f t="shared" si="227"/>
        <v/>
      </c>
      <c r="N229" s="501"/>
      <c r="O229" s="501"/>
      <c r="P229" s="417"/>
      <c r="Q229" s="416"/>
      <c r="R229" s="416" t="str">
        <f t="shared" si="228"/>
        <v/>
      </c>
      <c r="S229" s="417" t="str">
        <f t="shared" si="229"/>
        <v/>
      </c>
      <c r="T229" s="500"/>
      <c r="U229" s="417"/>
      <c r="V229" s="416"/>
      <c r="W229" s="416" t="str">
        <f t="shared" si="230"/>
        <v/>
      </c>
      <c r="X229" s="417" t="str">
        <f t="shared" si="231"/>
        <v/>
      </c>
      <c r="Y229" s="500"/>
      <c r="Z229" s="417"/>
      <c r="AA229" s="416"/>
      <c r="AB229" s="416" t="str">
        <f t="shared" si="232"/>
        <v/>
      </c>
      <c r="AC229" s="417" t="str">
        <f t="shared" si="233"/>
        <v/>
      </c>
      <c r="AD229" s="500"/>
      <c r="AE229" s="417"/>
      <c r="AF229" s="416"/>
      <c r="AG229" s="416" t="str">
        <f t="shared" si="234"/>
        <v/>
      </c>
      <c r="AH229" s="417" t="str">
        <f t="shared" si="235"/>
        <v/>
      </c>
      <c r="AI229" s="500"/>
      <c r="AJ229" s="417"/>
      <c r="AK229" s="416"/>
      <c r="AL229" s="416" t="str">
        <f t="shared" si="236"/>
        <v/>
      </c>
      <c r="AM229" s="417" t="str">
        <f t="shared" si="237"/>
        <v/>
      </c>
      <c r="AN229" s="500"/>
      <c r="AO229" s="417"/>
      <c r="AP229" s="416"/>
      <c r="AQ229" s="416" t="str">
        <f t="shared" si="238"/>
        <v/>
      </c>
      <c r="AR229" s="417" t="str">
        <f t="shared" si="239"/>
        <v/>
      </c>
      <c r="AS229" s="500"/>
      <c r="AT229" s="417"/>
      <c r="AU229" s="416"/>
      <c r="AV229" s="416" t="str">
        <f t="shared" si="240"/>
        <v/>
      </c>
      <c r="AW229" s="417" t="str">
        <f t="shared" si="241"/>
        <v/>
      </c>
      <c r="AX229" s="500"/>
    </row>
    <row r="230" spans="2:50" x14ac:dyDescent="0.2">
      <c r="B230" s="506"/>
      <c r="C230" s="436">
        <v>4</v>
      </c>
      <c r="D230" s="417"/>
      <c r="E230" s="417"/>
      <c r="F230" s="417"/>
      <c r="G230" s="417"/>
      <c r="H230" s="527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20" t="str">
        <f>IFERROR(AVERAGE(R230,W230,AB230,AG230,AL230,AQ230,AV230),"")</f>
        <v/>
      </c>
      <c r="L230" s="525"/>
      <c r="M230" s="172" t="str">
        <f t="shared" si="227"/>
        <v/>
      </c>
      <c r="N230" s="501"/>
      <c r="O230" s="501"/>
      <c r="P230" s="417"/>
      <c r="Q230" s="416"/>
      <c r="R230" s="416" t="str">
        <f t="shared" si="228"/>
        <v/>
      </c>
      <c r="S230" s="417" t="str">
        <f t="shared" si="229"/>
        <v/>
      </c>
      <c r="T230" s="500"/>
      <c r="U230" s="417"/>
      <c r="V230" s="416"/>
      <c r="W230" s="416" t="str">
        <f t="shared" si="230"/>
        <v/>
      </c>
      <c r="X230" s="417" t="str">
        <f t="shared" si="231"/>
        <v/>
      </c>
      <c r="Y230" s="500"/>
      <c r="Z230" s="417"/>
      <c r="AA230" s="416"/>
      <c r="AB230" s="416" t="str">
        <f t="shared" si="232"/>
        <v/>
      </c>
      <c r="AC230" s="417" t="str">
        <f t="shared" si="233"/>
        <v/>
      </c>
      <c r="AD230" s="500"/>
      <c r="AE230" s="417"/>
      <c r="AF230" s="416"/>
      <c r="AG230" s="416" t="str">
        <f t="shared" si="234"/>
        <v/>
      </c>
      <c r="AH230" s="417" t="str">
        <f t="shared" si="235"/>
        <v/>
      </c>
      <c r="AI230" s="500"/>
      <c r="AJ230" s="417"/>
      <c r="AK230" s="416"/>
      <c r="AL230" s="416" t="str">
        <f t="shared" si="236"/>
        <v/>
      </c>
      <c r="AM230" s="417" t="str">
        <f t="shared" si="237"/>
        <v/>
      </c>
      <c r="AN230" s="500"/>
      <c r="AO230" s="417"/>
      <c r="AP230" s="416"/>
      <c r="AQ230" s="416" t="str">
        <f t="shared" si="238"/>
        <v/>
      </c>
      <c r="AR230" s="417" t="str">
        <f t="shared" si="239"/>
        <v/>
      </c>
      <c r="AS230" s="500"/>
      <c r="AT230" s="417"/>
      <c r="AU230" s="416"/>
      <c r="AV230" s="416" t="str">
        <f t="shared" si="240"/>
        <v/>
      </c>
      <c r="AW230" s="417" t="str">
        <f t="shared" si="241"/>
        <v/>
      </c>
      <c r="AX230" s="500"/>
    </row>
    <row r="231" spans="2:50" x14ac:dyDescent="0.2">
      <c r="B231" s="506"/>
      <c r="C231" s="436">
        <v>5</v>
      </c>
      <c r="D231" s="417"/>
      <c r="E231" s="417"/>
      <c r="F231" s="417"/>
      <c r="G231" s="417"/>
      <c r="H231" s="527"/>
      <c r="I231" s="172" t="str">
        <f t="shared" ref="I231:I241" si="242">IFERROR(AVERAGE(P231,U231,Z231,AE231,AJ231,AO231,AT231),"")</f>
        <v/>
      </c>
      <c r="J231" s="172" t="str">
        <f t="shared" ref="J231:J241" si="243">IFERROR(AVERAGE(Q231,V231,AA231,AF231,AK231,AP231,AU231),"")</f>
        <v/>
      </c>
      <c r="K231" s="420" t="str">
        <f t="shared" ref="K231:K241" si="244">IFERROR(AVERAGE(R231,W231,AB231,AG231,AL231,AQ231,AV231),"")</f>
        <v/>
      </c>
      <c r="L231" s="525"/>
      <c r="M231" s="172" t="str">
        <f t="shared" si="227"/>
        <v/>
      </c>
      <c r="N231" s="501"/>
      <c r="O231" s="501"/>
      <c r="P231" s="417"/>
      <c r="Q231" s="416"/>
      <c r="R231" s="416" t="str">
        <f t="shared" si="228"/>
        <v/>
      </c>
      <c r="S231" s="417" t="str">
        <f t="shared" si="229"/>
        <v/>
      </c>
      <c r="T231" s="500"/>
      <c r="U231" s="417"/>
      <c r="V231" s="416"/>
      <c r="W231" s="416" t="str">
        <f t="shared" si="230"/>
        <v/>
      </c>
      <c r="X231" s="417" t="str">
        <f t="shared" si="231"/>
        <v/>
      </c>
      <c r="Y231" s="500"/>
      <c r="Z231" s="417"/>
      <c r="AA231" s="416"/>
      <c r="AB231" s="416" t="str">
        <f t="shared" si="232"/>
        <v/>
      </c>
      <c r="AC231" s="417" t="str">
        <f t="shared" si="233"/>
        <v/>
      </c>
      <c r="AD231" s="500"/>
      <c r="AE231" s="417"/>
      <c r="AF231" s="416"/>
      <c r="AG231" s="416" t="str">
        <f t="shared" si="234"/>
        <v/>
      </c>
      <c r="AH231" s="417" t="str">
        <f t="shared" si="235"/>
        <v/>
      </c>
      <c r="AI231" s="500"/>
      <c r="AJ231" s="417"/>
      <c r="AK231" s="416"/>
      <c r="AL231" s="416" t="str">
        <f t="shared" si="236"/>
        <v/>
      </c>
      <c r="AM231" s="417" t="str">
        <f t="shared" si="237"/>
        <v/>
      </c>
      <c r="AN231" s="500"/>
      <c r="AO231" s="417"/>
      <c r="AP231" s="416"/>
      <c r="AQ231" s="416" t="str">
        <f t="shared" si="238"/>
        <v/>
      </c>
      <c r="AR231" s="417" t="str">
        <f t="shared" si="239"/>
        <v/>
      </c>
      <c r="AS231" s="500"/>
      <c r="AT231" s="417"/>
      <c r="AU231" s="416"/>
      <c r="AV231" s="416" t="str">
        <f t="shared" si="240"/>
        <v/>
      </c>
      <c r="AW231" s="417" t="str">
        <f t="shared" si="241"/>
        <v/>
      </c>
      <c r="AX231" s="500"/>
    </row>
    <row r="232" spans="2:50" x14ac:dyDescent="0.2">
      <c r="B232" s="506"/>
      <c r="C232" s="436">
        <v>6</v>
      </c>
      <c r="D232" s="417"/>
      <c r="E232" s="417"/>
      <c r="F232" s="417"/>
      <c r="G232" s="417"/>
      <c r="H232" s="527"/>
      <c r="I232" s="172" t="str">
        <f t="shared" si="242"/>
        <v/>
      </c>
      <c r="J232" s="172" t="str">
        <f t="shared" si="243"/>
        <v/>
      </c>
      <c r="K232" s="420" t="str">
        <f t="shared" si="244"/>
        <v/>
      </c>
      <c r="L232" s="525"/>
      <c r="M232" s="172" t="str">
        <f t="shared" si="227"/>
        <v/>
      </c>
      <c r="N232" s="501"/>
      <c r="O232" s="501"/>
      <c r="P232" s="417"/>
      <c r="Q232" s="416"/>
      <c r="R232" s="416" t="str">
        <f t="shared" si="228"/>
        <v/>
      </c>
      <c r="S232" s="417" t="str">
        <f t="shared" si="229"/>
        <v/>
      </c>
      <c r="T232" s="500"/>
      <c r="U232" s="417"/>
      <c r="V232" s="416"/>
      <c r="W232" s="416" t="str">
        <f t="shared" si="230"/>
        <v/>
      </c>
      <c r="X232" s="417" t="str">
        <f t="shared" si="231"/>
        <v/>
      </c>
      <c r="Y232" s="500"/>
      <c r="Z232" s="417"/>
      <c r="AA232" s="416"/>
      <c r="AB232" s="416" t="str">
        <f t="shared" si="232"/>
        <v/>
      </c>
      <c r="AC232" s="417" t="str">
        <f t="shared" si="233"/>
        <v/>
      </c>
      <c r="AD232" s="500"/>
      <c r="AE232" s="417"/>
      <c r="AF232" s="416"/>
      <c r="AG232" s="416" t="str">
        <f t="shared" si="234"/>
        <v/>
      </c>
      <c r="AH232" s="417" t="str">
        <f t="shared" si="235"/>
        <v/>
      </c>
      <c r="AI232" s="500"/>
      <c r="AJ232" s="417"/>
      <c r="AK232" s="416"/>
      <c r="AL232" s="416" t="str">
        <f t="shared" si="236"/>
        <v/>
      </c>
      <c r="AM232" s="417" t="str">
        <f t="shared" si="237"/>
        <v/>
      </c>
      <c r="AN232" s="500"/>
      <c r="AO232" s="417"/>
      <c r="AP232" s="416"/>
      <c r="AQ232" s="416" t="str">
        <f t="shared" si="238"/>
        <v/>
      </c>
      <c r="AR232" s="417" t="str">
        <f t="shared" si="239"/>
        <v/>
      </c>
      <c r="AS232" s="500"/>
      <c r="AT232" s="417"/>
      <c r="AU232" s="416"/>
      <c r="AV232" s="416" t="str">
        <f t="shared" si="240"/>
        <v/>
      </c>
      <c r="AW232" s="417" t="str">
        <f t="shared" si="241"/>
        <v/>
      </c>
      <c r="AX232" s="500"/>
    </row>
    <row r="233" spans="2:50" x14ac:dyDescent="0.2">
      <c r="B233" s="506"/>
      <c r="C233" s="436">
        <v>7</v>
      </c>
      <c r="D233" s="417"/>
      <c r="E233" s="417"/>
      <c r="F233" s="417"/>
      <c r="G233" s="417"/>
      <c r="H233" s="527"/>
      <c r="I233" s="172" t="str">
        <f t="shared" si="242"/>
        <v/>
      </c>
      <c r="J233" s="172" t="str">
        <f t="shared" si="243"/>
        <v/>
      </c>
      <c r="K233" s="420" t="str">
        <f t="shared" si="244"/>
        <v/>
      </c>
      <c r="L233" s="525"/>
      <c r="M233" s="172" t="str">
        <f t="shared" si="227"/>
        <v/>
      </c>
      <c r="N233" s="501"/>
      <c r="O233" s="501"/>
      <c r="P233" s="417"/>
      <c r="Q233" s="416"/>
      <c r="R233" s="416" t="str">
        <f t="shared" si="228"/>
        <v/>
      </c>
      <c r="S233" s="417" t="str">
        <f t="shared" si="229"/>
        <v/>
      </c>
      <c r="T233" s="500"/>
      <c r="U233" s="417"/>
      <c r="V233" s="416"/>
      <c r="W233" s="416" t="str">
        <f t="shared" si="230"/>
        <v/>
      </c>
      <c r="X233" s="417" t="str">
        <f t="shared" si="231"/>
        <v/>
      </c>
      <c r="Y233" s="500"/>
      <c r="Z233" s="417"/>
      <c r="AA233" s="416"/>
      <c r="AB233" s="416" t="str">
        <f t="shared" si="232"/>
        <v/>
      </c>
      <c r="AC233" s="417" t="str">
        <f t="shared" si="233"/>
        <v/>
      </c>
      <c r="AD233" s="500"/>
      <c r="AE233" s="417"/>
      <c r="AF233" s="416"/>
      <c r="AG233" s="416" t="str">
        <f t="shared" si="234"/>
        <v/>
      </c>
      <c r="AH233" s="417" t="str">
        <f t="shared" si="235"/>
        <v/>
      </c>
      <c r="AI233" s="500"/>
      <c r="AJ233" s="417"/>
      <c r="AK233" s="416"/>
      <c r="AL233" s="416" t="str">
        <f t="shared" si="236"/>
        <v/>
      </c>
      <c r="AM233" s="417" t="str">
        <f t="shared" si="237"/>
        <v/>
      </c>
      <c r="AN233" s="500"/>
      <c r="AO233" s="417"/>
      <c r="AP233" s="416"/>
      <c r="AQ233" s="416" t="str">
        <f t="shared" si="238"/>
        <v/>
      </c>
      <c r="AR233" s="417" t="str">
        <f t="shared" si="239"/>
        <v/>
      </c>
      <c r="AS233" s="500"/>
      <c r="AT233" s="417"/>
      <c r="AU233" s="416"/>
      <c r="AV233" s="416" t="str">
        <f t="shared" si="240"/>
        <v/>
      </c>
      <c r="AW233" s="417" t="str">
        <f t="shared" si="241"/>
        <v/>
      </c>
      <c r="AX233" s="500"/>
    </row>
    <row r="234" spans="2:50" x14ac:dyDescent="0.2">
      <c r="B234" s="506"/>
      <c r="C234" s="436">
        <v>8</v>
      </c>
      <c r="D234" s="417"/>
      <c r="E234" s="417"/>
      <c r="F234" s="417"/>
      <c r="G234" s="417"/>
      <c r="H234" s="527"/>
      <c r="I234" s="172" t="str">
        <f t="shared" si="242"/>
        <v/>
      </c>
      <c r="J234" s="172" t="str">
        <f t="shared" si="243"/>
        <v/>
      </c>
      <c r="K234" s="420" t="str">
        <f t="shared" si="244"/>
        <v/>
      </c>
      <c r="L234" s="525"/>
      <c r="M234" s="172" t="str">
        <f t="shared" si="227"/>
        <v/>
      </c>
      <c r="N234" s="501"/>
      <c r="O234" s="501"/>
      <c r="P234" s="417"/>
      <c r="Q234" s="416"/>
      <c r="R234" s="416" t="str">
        <f t="shared" si="228"/>
        <v/>
      </c>
      <c r="S234" s="417" t="str">
        <f t="shared" si="229"/>
        <v/>
      </c>
      <c r="T234" s="500"/>
      <c r="U234" s="417"/>
      <c r="V234" s="416"/>
      <c r="W234" s="416" t="str">
        <f t="shared" si="230"/>
        <v/>
      </c>
      <c r="X234" s="417" t="str">
        <f t="shared" si="231"/>
        <v/>
      </c>
      <c r="Y234" s="500"/>
      <c r="Z234" s="417"/>
      <c r="AA234" s="416"/>
      <c r="AB234" s="416" t="str">
        <f t="shared" si="232"/>
        <v/>
      </c>
      <c r="AC234" s="417" t="str">
        <f t="shared" si="233"/>
        <v/>
      </c>
      <c r="AD234" s="500"/>
      <c r="AE234" s="417"/>
      <c r="AF234" s="416"/>
      <c r="AG234" s="416" t="str">
        <f t="shared" si="234"/>
        <v/>
      </c>
      <c r="AH234" s="417" t="str">
        <f t="shared" si="235"/>
        <v/>
      </c>
      <c r="AI234" s="500"/>
      <c r="AJ234" s="417"/>
      <c r="AK234" s="416"/>
      <c r="AL234" s="416" t="str">
        <f t="shared" si="236"/>
        <v/>
      </c>
      <c r="AM234" s="417" t="str">
        <f t="shared" si="237"/>
        <v/>
      </c>
      <c r="AN234" s="500"/>
      <c r="AO234" s="417"/>
      <c r="AP234" s="416"/>
      <c r="AQ234" s="416" t="str">
        <f t="shared" si="238"/>
        <v/>
      </c>
      <c r="AR234" s="417" t="str">
        <f t="shared" si="239"/>
        <v/>
      </c>
      <c r="AS234" s="500"/>
      <c r="AT234" s="417"/>
      <c r="AU234" s="416"/>
      <c r="AV234" s="416" t="str">
        <f t="shared" si="240"/>
        <v/>
      </c>
      <c r="AW234" s="417" t="str">
        <f t="shared" si="241"/>
        <v/>
      </c>
      <c r="AX234" s="500"/>
    </row>
    <row r="235" spans="2:50" x14ac:dyDescent="0.2">
      <c r="B235" s="506"/>
      <c r="C235" s="436">
        <v>9</v>
      </c>
      <c r="D235" s="417"/>
      <c r="E235" s="417"/>
      <c r="F235" s="417"/>
      <c r="G235" s="417"/>
      <c r="H235" s="527"/>
      <c r="I235" s="172" t="str">
        <f t="shared" si="242"/>
        <v/>
      </c>
      <c r="J235" s="172" t="str">
        <f t="shared" si="243"/>
        <v/>
      </c>
      <c r="K235" s="420" t="str">
        <f t="shared" si="244"/>
        <v/>
      </c>
      <c r="L235" s="525"/>
      <c r="M235" s="172" t="str">
        <f t="shared" si="227"/>
        <v/>
      </c>
      <c r="N235" s="501"/>
      <c r="O235" s="501"/>
      <c r="P235" s="417"/>
      <c r="Q235" s="416"/>
      <c r="R235" s="416" t="str">
        <f t="shared" si="228"/>
        <v/>
      </c>
      <c r="S235" s="417" t="str">
        <f t="shared" si="229"/>
        <v/>
      </c>
      <c r="T235" s="500"/>
      <c r="U235" s="417"/>
      <c r="V235" s="416"/>
      <c r="W235" s="416" t="str">
        <f t="shared" si="230"/>
        <v/>
      </c>
      <c r="X235" s="417" t="str">
        <f t="shared" si="231"/>
        <v/>
      </c>
      <c r="Y235" s="500"/>
      <c r="Z235" s="417"/>
      <c r="AA235" s="416"/>
      <c r="AB235" s="416" t="str">
        <f t="shared" si="232"/>
        <v/>
      </c>
      <c r="AC235" s="417" t="str">
        <f t="shared" si="233"/>
        <v/>
      </c>
      <c r="AD235" s="500"/>
      <c r="AE235" s="417"/>
      <c r="AF235" s="416"/>
      <c r="AG235" s="416" t="str">
        <f t="shared" si="234"/>
        <v/>
      </c>
      <c r="AH235" s="417" t="str">
        <f t="shared" si="235"/>
        <v/>
      </c>
      <c r="AI235" s="500"/>
      <c r="AJ235" s="417"/>
      <c r="AK235" s="416"/>
      <c r="AL235" s="416" t="str">
        <f t="shared" si="236"/>
        <v/>
      </c>
      <c r="AM235" s="417" t="str">
        <f t="shared" si="237"/>
        <v/>
      </c>
      <c r="AN235" s="500"/>
      <c r="AO235" s="417"/>
      <c r="AP235" s="416"/>
      <c r="AQ235" s="416" t="str">
        <f t="shared" si="238"/>
        <v/>
      </c>
      <c r="AR235" s="417" t="str">
        <f t="shared" si="239"/>
        <v/>
      </c>
      <c r="AS235" s="500"/>
      <c r="AT235" s="417"/>
      <c r="AU235" s="416"/>
      <c r="AV235" s="416" t="str">
        <f t="shared" si="240"/>
        <v/>
      </c>
      <c r="AW235" s="417" t="str">
        <f t="shared" si="241"/>
        <v/>
      </c>
      <c r="AX235" s="500"/>
    </row>
    <row r="236" spans="2:50" x14ac:dyDescent="0.2">
      <c r="B236" s="506"/>
      <c r="C236" s="436">
        <v>10</v>
      </c>
      <c r="D236" s="417"/>
      <c r="E236" s="417"/>
      <c r="F236" s="417"/>
      <c r="G236" s="417"/>
      <c r="H236" s="527"/>
      <c r="I236" s="172" t="str">
        <f t="shared" si="242"/>
        <v/>
      </c>
      <c r="J236" s="172" t="str">
        <f t="shared" si="243"/>
        <v/>
      </c>
      <c r="K236" s="420" t="str">
        <f t="shared" si="244"/>
        <v/>
      </c>
      <c r="L236" s="525"/>
      <c r="M236" s="172" t="str">
        <f t="shared" si="227"/>
        <v/>
      </c>
      <c r="N236" s="501"/>
      <c r="O236" s="501"/>
      <c r="P236" s="417"/>
      <c r="Q236" s="416"/>
      <c r="R236" s="416" t="str">
        <f t="shared" si="228"/>
        <v/>
      </c>
      <c r="S236" s="417" t="str">
        <f t="shared" si="229"/>
        <v/>
      </c>
      <c r="T236" s="500"/>
      <c r="U236" s="417"/>
      <c r="V236" s="416"/>
      <c r="W236" s="416" t="str">
        <f t="shared" si="230"/>
        <v/>
      </c>
      <c r="X236" s="417" t="str">
        <f t="shared" si="231"/>
        <v/>
      </c>
      <c r="Y236" s="500"/>
      <c r="Z236" s="417"/>
      <c r="AA236" s="416"/>
      <c r="AB236" s="416" t="str">
        <f t="shared" si="232"/>
        <v/>
      </c>
      <c r="AC236" s="417" t="str">
        <f t="shared" si="233"/>
        <v/>
      </c>
      <c r="AD236" s="500"/>
      <c r="AE236" s="417"/>
      <c r="AF236" s="416"/>
      <c r="AG236" s="416" t="str">
        <f t="shared" si="234"/>
        <v/>
      </c>
      <c r="AH236" s="417" t="str">
        <f t="shared" si="235"/>
        <v/>
      </c>
      <c r="AI236" s="500"/>
      <c r="AJ236" s="417"/>
      <c r="AK236" s="416"/>
      <c r="AL236" s="416" t="str">
        <f t="shared" si="236"/>
        <v/>
      </c>
      <c r="AM236" s="417" t="str">
        <f t="shared" si="237"/>
        <v/>
      </c>
      <c r="AN236" s="500"/>
      <c r="AO236" s="417"/>
      <c r="AP236" s="416"/>
      <c r="AQ236" s="416" t="str">
        <f t="shared" si="238"/>
        <v/>
      </c>
      <c r="AR236" s="417" t="str">
        <f t="shared" si="239"/>
        <v/>
      </c>
      <c r="AS236" s="500"/>
      <c r="AT236" s="417"/>
      <c r="AU236" s="416"/>
      <c r="AV236" s="416" t="str">
        <f t="shared" si="240"/>
        <v/>
      </c>
      <c r="AW236" s="417" t="str">
        <f t="shared" si="241"/>
        <v/>
      </c>
      <c r="AX236" s="500"/>
    </row>
    <row r="237" spans="2:50" x14ac:dyDescent="0.2">
      <c r="B237" s="506"/>
      <c r="C237" s="436">
        <v>11</v>
      </c>
      <c r="D237" s="417"/>
      <c r="E237" s="417"/>
      <c r="F237" s="417"/>
      <c r="G237" s="417"/>
      <c r="H237" s="527"/>
      <c r="I237" s="172" t="str">
        <f t="shared" si="242"/>
        <v/>
      </c>
      <c r="J237" s="172" t="str">
        <f t="shared" si="243"/>
        <v/>
      </c>
      <c r="K237" s="420" t="str">
        <f t="shared" si="244"/>
        <v/>
      </c>
      <c r="L237" s="525"/>
      <c r="M237" s="172" t="str">
        <f t="shared" si="227"/>
        <v/>
      </c>
      <c r="N237" s="501"/>
      <c r="O237" s="501"/>
      <c r="P237" s="417"/>
      <c r="Q237" s="416"/>
      <c r="R237" s="416" t="str">
        <f t="shared" si="228"/>
        <v/>
      </c>
      <c r="S237" s="417" t="str">
        <f t="shared" si="229"/>
        <v/>
      </c>
      <c r="T237" s="500"/>
      <c r="U237" s="417"/>
      <c r="V237" s="416"/>
      <c r="W237" s="416" t="str">
        <f t="shared" si="230"/>
        <v/>
      </c>
      <c r="X237" s="417" t="str">
        <f t="shared" si="231"/>
        <v/>
      </c>
      <c r="Y237" s="500"/>
      <c r="Z237" s="417"/>
      <c r="AA237" s="416"/>
      <c r="AB237" s="416" t="str">
        <f t="shared" si="232"/>
        <v/>
      </c>
      <c r="AC237" s="417" t="str">
        <f t="shared" si="233"/>
        <v/>
      </c>
      <c r="AD237" s="500"/>
      <c r="AE237" s="417"/>
      <c r="AF237" s="416"/>
      <c r="AG237" s="416" t="str">
        <f t="shared" si="234"/>
        <v/>
      </c>
      <c r="AH237" s="417" t="str">
        <f t="shared" si="235"/>
        <v/>
      </c>
      <c r="AI237" s="500"/>
      <c r="AJ237" s="417"/>
      <c r="AK237" s="416"/>
      <c r="AL237" s="416" t="str">
        <f t="shared" si="236"/>
        <v/>
      </c>
      <c r="AM237" s="417" t="str">
        <f t="shared" si="237"/>
        <v/>
      </c>
      <c r="AN237" s="500"/>
      <c r="AO237" s="417"/>
      <c r="AP237" s="416"/>
      <c r="AQ237" s="416" t="str">
        <f t="shared" si="238"/>
        <v/>
      </c>
      <c r="AR237" s="417" t="str">
        <f t="shared" si="239"/>
        <v/>
      </c>
      <c r="AS237" s="500"/>
      <c r="AT237" s="417"/>
      <c r="AU237" s="416"/>
      <c r="AV237" s="416" t="str">
        <f t="shared" si="240"/>
        <v/>
      </c>
      <c r="AW237" s="417" t="str">
        <f t="shared" si="241"/>
        <v/>
      </c>
      <c r="AX237" s="500"/>
    </row>
    <row r="238" spans="2:50" x14ac:dyDescent="0.2">
      <c r="B238" s="506"/>
      <c r="C238" s="436">
        <v>12</v>
      </c>
      <c r="D238" s="417"/>
      <c r="E238" s="417"/>
      <c r="F238" s="417"/>
      <c r="G238" s="417"/>
      <c r="H238" s="527"/>
      <c r="I238" s="172" t="str">
        <f t="shared" si="242"/>
        <v/>
      </c>
      <c r="J238" s="172" t="str">
        <f t="shared" si="243"/>
        <v/>
      </c>
      <c r="K238" s="420" t="str">
        <f t="shared" si="244"/>
        <v/>
      </c>
      <c r="L238" s="525"/>
      <c r="M238" s="172" t="str">
        <f t="shared" si="227"/>
        <v/>
      </c>
      <c r="N238" s="501"/>
      <c r="O238" s="501"/>
      <c r="P238" s="417"/>
      <c r="Q238" s="416"/>
      <c r="R238" s="416" t="str">
        <f t="shared" si="228"/>
        <v/>
      </c>
      <c r="S238" s="417" t="str">
        <f t="shared" si="229"/>
        <v/>
      </c>
      <c r="T238" s="500"/>
      <c r="U238" s="417"/>
      <c r="V238" s="416"/>
      <c r="W238" s="416" t="str">
        <f t="shared" si="230"/>
        <v/>
      </c>
      <c r="X238" s="417" t="str">
        <f t="shared" si="231"/>
        <v/>
      </c>
      <c r="Y238" s="500"/>
      <c r="Z238" s="417"/>
      <c r="AA238" s="416"/>
      <c r="AB238" s="416" t="str">
        <f t="shared" si="232"/>
        <v/>
      </c>
      <c r="AC238" s="417" t="str">
        <f t="shared" si="233"/>
        <v/>
      </c>
      <c r="AD238" s="500"/>
      <c r="AE238" s="417"/>
      <c r="AF238" s="416"/>
      <c r="AG238" s="416" t="str">
        <f t="shared" si="234"/>
        <v/>
      </c>
      <c r="AH238" s="417" t="str">
        <f t="shared" si="235"/>
        <v/>
      </c>
      <c r="AI238" s="500"/>
      <c r="AJ238" s="417"/>
      <c r="AK238" s="416"/>
      <c r="AL238" s="416" t="str">
        <f t="shared" si="236"/>
        <v/>
      </c>
      <c r="AM238" s="417" t="str">
        <f t="shared" si="237"/>
        <v/>
      </c>
      <c r="AN238" s="500"/>
      <c r="AO238" s="417"/>
      <c r="AP238" s="416"/>
      <c r="AQ238" s="416" t="str">
        <f t="shared" si="238"/>
        <v/>
      </c>
      <c r="AR238" s="417" t="str">
        <f t="shared" si="239"/>
        <v/>
      </c>
      <c r="AS238" s="500"/>
      <c r="AT238" s="417"/>
      <c r="AU238" s="416"/>
      <c r="AV238" s="416" t="str">
        <f t="shared" si="240"/>
        <v/>
      </c>
      <c r="AW238" s="417" t="str">
        <f t="shared" si="241"/>
        <v/>
      </c>
      <c r="AX238" s="500"/>
    </row>
    <row r="239" spans="2:50" x14ac:dyDescent="0.2">
      <c r="B239" s="506"/>
      <c r="C239" s="436">
        <v>13</v>
      </c>
      <c r="D239" s="417"/>
      <c r="E239" s="417"/>
      <c r="F239" s="417"/>
      <c r="G239" s="417"/>
      <c r="H239" s="527"/>
      <c r="I239" s="172" t="str">
        <f t="shared" si="242"/>
        <v/>
      </c>
      <c r="J239" s="172" t="str">
        <f t="shared" si="243"/>
        <v/>
      </c>
      <c r="K239" s="420" t="str">
        <f t="shared" si="244"/>
        <v/>
      </c>
      <c r="L239" s="525"/>
      <c r="M239" s="172" t="str">
        <f t="shared" si="227"/>
        <v/>
      </c>
      <c r="N239" s="501"/>
      <c r="O239" s="501"/>
      <c r="P239" s="417"/>
      <c r="Q239" s="416"/>
      <c r="R239" s="416" t="str">
        <f t="shared" si="228"/>
        <v/>
      </c>
      <c r="S239" s="417" t="str">
        <f t="shared" si="229"/>
        <v/>
      </c>
      <c r="T239" s="500"/>
      <c r="U239" s="417"/>
      <c r="V239" s="416"/>
      <c r="W239" s="416" t="str">
        <f t="shared" si="230"/>
        <v/>
      </c>
      <c r="X239" s="417" t="str">
        <f t="shared" si="231"/>
        <v/>
      </c>
      <c r="Y239" s="500"/>
      <c r="Z239" s="417"/>
      <c r="AA239" s="416"/>
      <c r="AB239" s="416" t="str">
        <f t="shared" si="232"/>
        <v/>
      </c>
      <c r="AC239" s="417" t="str">
        <f t="shared" si="233"/>
        <v/>
      </c>
      <c r="AD239" s="500"/>
      <c r="AE239" s="417"/>
      <c r="AF239" s="416"/>
      <c r="AG239" s="416" t="str">
        <f t="shared" si="234"/>
        <v/>
      </c>
      <c r="AH239" s="417" t="str">
        <f t="shared" si="235"/>
        <v/>
      </c>
      <c r="AI239" s="500"/>
      <c r="AJ239" s="417"/>
      <c r="AK239" s="416"/>
      <c r="AL239" s="416" t="str">
        <f t="shared" si="236"/>
        <v/>
      </c>
      <c r="AM239" s="417" t="str">
        <f t="shared" si="237"/>
        <v/>
      </c>
      <c r="AN239" s="500"/>
      <c r="AO239" s="417"/>
      <c r="AP239" s="416"/>
      <c r="AQ239" s="416" t="str">
        <f t="shared" si="238"/>
        <v/>
      </c>
      <c r="AR239" s="417" t="str">
        <f t="shared" si="239"/>
        <v/>
      </c>
      <c r="AS239" s="500"/>
      <c r="AT239" s="417"/>
      <c r="AU239" s="416"/>
      <c r="AV239" s="416" t="str">
        <f t="shared" si="240"/>
        <v/>
      </c>
      <c r="AW239" s="417" t="str">
        <f t="shared" si="241"/>
        <v/>
      </c>
      <c r="AX239" s="500"/>
    </row>
    <row r="240" spans="2:50" x14ac:dyDescent="0.2">
      <c r="B240" s="506"/>
      <c r="C240" s="436">
        <v>14</v>
      </c>
      <c r="D240" s="417"/>
      <c r="E240" s="417"/>
      <c r="F240" s="417"/>
      <c r="G240" s="417"/>
      <c r="H240" s="527"/>
      <c r="I240" s="172" t="str">
        <f t="shared" si="242"/>
        <v/>
      </c>
      <c r="J240" s="172" t="str">
        <f t="shared" si="243"/>
        <v/>
      </c>
      <c r="K240" s="420" t="str">
        <f t="shared" si="244"/>
        <v/>
      </c>
      <c r="L240" s="525"/>
      <c r="M240" s="172" t="str">
        <f t="shared" si="227"/>
        <v/>
      </c>
      <c r="N240" s="501"/>
      <c r="O240" s="501"/>
      <c r="P240" s="417"/>
      <c r="Q240" s="416"/>
      <c r="R240" s="416" t="str">
        <f t="shared" si="228"/>
        <v/>
      </c>
      <c r="S240" s="417" t="str">
        <f t="shared" si="229"/>
        <v/>
      </c>
      <c r="T240" s="500"/>
      <c r="U240" s="417"/>
      <c r="V240" s="416"/>
      <c r="W240" s="416" t="str">
        <f t="shared" si="230"/>
        <v/>
      </c>
      <c r="X240" s="417" t="str">
        <f t="shared" si="231"/>
        <v/>
      </c>
      <c r="Y240" s="500"/>
      <c r="Z240" s="417"/>
      <c r="AA240" s="416"/>
      <c r="AB240" s="416" t="str">
        <f t="shared" si="232"/>
        <v/>
      </c>
      <c r="AC240" s="417" t="str">
        <f t="shared" si="233"/>
        <v/>
      </c>
      <c r="AD240" s="500"/>
      <c r="AE240" s="417"/>
      <c r="AF240" s="416"/>
      <c r="AG240" s="416" t="str">
        <f t="shared" si="234"/>
        <v/>
      </c>
      <c r="AH240" s="417" t="str">
        <f t="shared" si="235"/>
        <v/>
      </c>
      <c r="AI240" s="500"/>
      <c r="AJ240" s="417"/>
      <c r="AK240" s="416"/>
      <c r="AL240" s="416" t="str">
        <f t="shared" si="236"/>
        <v/>
      </c>
      <c r="AM240" s="417" t="str">
        <f t="shared" si="237"/>
        <v/>
      </c>
      <c r="AN240" s="500"/>
      <c r="AO240" s="417"/>
      <c r="AP240" s="416"/>
      <c r="AQ240" s="416" t="str">
        <f t="shared" si="238"/>
        <v/>
      </c>
      <c r="AR240" s="417" t="str">
        <f t="shared" si="239"/>
        <v/>
      </c>
      <c r="AS240" s="500"/>
      <c r="AT240" s="417"/>
      <c r="AU240" s="416"/>
      <c r="AV240" s="416" t="str">
        <f t="shared" si="240"/>
        <v/>
      </c>
      <c r="AW240" s="417" t="str">
        <f t="shared" si="241"/>
        <v/>
      </c>
      <c r="AX240" s="500"/>
    </row>
    <row r="241" spans="2:50" x14ac:dyDescent="0.2">
      <c r="B241" s="506"/>
      <c r="C241" s="436">
        <v>15</v>
      </c>
      <c r="D241" s="417"/>
      <c r="E241" s="417"/>
      <c r="F241" s="417"/>
      <c r="G241" s="417"/>
      <c r="H241" s="528"/>
      <c r="I241" s="172" t="str">
        <f t="shared" si="242"/>
        <v/>
      </c>
      <c r="J241" s="172" t="str">
        <f t="shared" si="243"/>
        <v/>
      </c>
      <c r="K241" s="420" t="str">
        <f t="shared" si="244"/>
        <v/>
      </c>
      <c r="L241" s="525"/>
      <c r="M241" s="172" t="str">
        <f t="shared" si="227"/>
        <v/>
      </c>
      <c r="N241" s="501"/>
      <c r="O241" s="501"/>
      <c r="P241" s="417"/>
      <c r="Q241" s="416"/>
      <c r="R241" s="416" t="str">
        <f t="shared" si="228"/>
        <v/>
      </c>
      <c r="S241" s="417" t="str">
        <f t="shared" si="229"/>
        <v/>
      </c>
      <c r="T241" s="500"/>
      <c r="U241" s="417"/>
      <c r="V241" s="416"/>
      <c r="W241" s="416" t="str">
        <f t="shared" si="230"/>
        <v/>
      </c>
      <c r="X241" s="417" t="str">
        <f t="shared" si="231"/>
        <v/>
      </c>
      <c r="Y241" s="500"/>
      <c r="Z241" s="417"/>
      <c r="AA241" s="416"/>
      <c r="AB241" s="416" t="str">
        <f t="shared" si="232"/>
        <v/>
      </c>
      <c r="AC241" s="417" t="str">
        <f t="shared" si="233"/>
        <v/>
      </c>
      <c r="AD241" s="500"/>
      <c r="AE241" s="417"/>
      <c r="AF241" s="416"/>
      <c r="AG241" s="416" t="str">
        <f t="shared" si="234"/>
        <v/>
      </c>
      <c r="AH241" s="417" t="str">
        <f t="shared" si="235"/>
        <v/>
      </c>
      <c r="AI241" s="500"/>
      <c r="AJ241" s="417"/>
      <c r="AK241" s="416"/>
      <c r="AL241" s="416" t="str">
        <f t="shared" si="236"/>
        <v/>
      </c>
      <c r="AM241" s="417" t="str">
        <f t="shared" si="237"/>
        <v/>
      </c>
      <c r="AN241" s="500"/>
      <c r="AO241" s="417"/>
      <c r="AP241" s="416"/>
      <c r="AQ241" s="416" t="str">
        <f t="shared" si="238"/>
        <v/>
      </c>
      <c r="AR241" s="417" t="str">
        <f t="shared" si="239"/>
        <v/>
      </c>
      <c r="AS241" s="500"/>
      <c r="AT241" s="417"/>
      <c r="AU241" s="416"/>
      <c r="AV241" s="416" t="str">
        <f t="shared" si="240"/>
        <v/>
      </c>
      <c r="AW241" s="417" t="str">
        <f t="shared" si="241"/>
        <v/>
      </c>
      <c r="AX241" s="500"/>
    </row>
    <row r="242" spans="2:50" ht="15.75" x14ac:dyDescent="0.2">
      <c r="B242" s="510" t="s">
        <v>169</v>
      </c>
      <c r="C242" s="511"/>
      <c r="D242" s="511"/>
      <c r="E242" s="511"/>
      <c r="F242" s="511"/>
      <c r="G242" s="511"/>
      <c r="H242" s="512"/>
      <c r="I242" s="207"/>
      <c r="J242" s="207"/>
      <c r="K242" s="207"/>
      <c r="L242" s="207"/>
      <c r="M242" s="207"/>
      <c r="N242" s="501" t="s">
        <v>161</v>
      </c>
      <c r="O242" s="514" t="s">
        <v>106</v>
      </c>
      <c r="P242" s="516">
        <f>AT222+1</f>
        <v>45951</v>
      </c>
      <c r="Q242" s="506"/>
      <c r="R242" s="506"/>
      <c r="S242" s="506"/>
      <c r="T242" s="506"/>
      <c r="U242" s="516">
        <f>P242+1</f>
        <v>45952</v>
      </c>
      <c r="V242" s="506"/>
      <c r="W242" s="506"/>
      <c r="X242" s="506"/>
      <c r="Y242" s="506"/>
      <c r="Z242" s="516">
        <f>U242+1</f>
        <v>45953</v>
      </c>
      <c r="AA242" s="506"/>
      <c r="AB242" s="506"/>
      <c r="AC242" s="506"/>
      <c r="AD242" s="506"/>
      <c r="AE242" s="516">
        <f>Z242+1</f>
        <v>45954</v>
      </c>
      <c r="AF242" s="506"/>
      <c r="AG242" s="506"/>
      <c r="AH242" s="506"/>
      <c r="AI242" s="506"/>
      <c r="AJ242" s="516">
        <f>AE242+1</f>
        <v>45955</v>
      </c>
      <c r="AK242" s="506"/>
      <c r="AL242" s="506"/>
      <c r="AM242" s="506"/>
      <c r="AN242" s="506"/>
      <c r="AO242" s="516">
        <f>AJ242+1</f>
        <v>45956</v>
      </c>
      <c r="AP242" s="506"/>
      <c r="AQ242" s="506"/>
      <c r="AR242" s="506"/>
      <c r="AS242" s="506"/>
      <c r="AT242" s="516">
        <f>AO242+1</f>
        <v>45957</v>
      </c>
      <c r="AU242" s="506"/>
      <c r="AV242" s="506"/>
      <c r="AW242" s="506"/>
      <c r="AX242" s="506"/>
    </row>
    <row r="243" spans="2:50" ht="15.75" x14ac:dyDescent="0.2">
      <c r="B243" s="513"/>
      <c r="C243" s="513"/>
      <c r="D243" s="513"/>
      <c r="E243" s="513"/>
      <c r="F243" s="513"/>
      <c r="G243" s="513"/>
      <c r="H243" s="513"/>
      <c r="I243" s="207"/>
      <c r="J243" s="207"/>
      <c r="K243" s="207"/>
      <c r="L243" s="207"/>
      <c r="M243" s="207"/>
      <c r="N243" s="501"/>
      <c r="O243" s="515"/>
      <c r="P243" s="516" t="s">
        <v>120</v>
      </c>
      <c r="Q243" s="506"/>
      <c r="R243" s="506"/>
      <c r="S243" s="506"/>
      <c r="T243" s="506"/>
      <c r="U243" s="516" t="s">
        <v>114</v>
      </c>
      <c r="V243" s="506"/>
      <c r="W243" s="506"/>
      <c r="X243" s="506"/>
      <c r="Y243" s="506"/>
      <c r="Z243" s="516" t="s">
        <v>115</v>
      </c>
      <c r="AA243" s="506"/>
      <c r="AB243" s="506"/>
      <c r="AC243" s="506"/>
      <c r="AD243" s="506"/>
      <c r="AE243" s="516" t="s">
        <v>116</v>
      </c>
      <c r="AF243" s="506"/>
      <c r="AG243" s="506"/>
      <c r="AH243" s="506"/>
      <c r="AI243" s="506"/>
      <c r="AJ243" s="516" t="s">
        <v>117</v>
      </c>
      <c r="AK243" s="506"/>
      <c r="AL243" s="506"/>
      <c r="AM243" s="506"/>
      <c r="AN243" s="506"/>
      <c r="AO243" s="516" t="s">
        <v>118</v>
      </c>
      <c r="AP243" s="506"/>
      <c r="AQ243" s="506"/>
      <c r="AR243" s="506"/>
      <c r="AS243" s="506"/>
      <c r="AT243" s="516" t="s">
        <v>119</v>
      </c>
      <c r="AU243" s="506"/>
      <c r="AV243" s="506"/>
      <c r="AW243" s="506"/>
      <c r="AX243" s="506"/>
    </row>
    <row r="244" spans="2:50" x14ac:dyDescent="0.2">
      <c r="B244" s="501" t="s">
        <v>157</v>
      </c>
      <c r="C244" s="501" t="s">
        <v>149</v>
      </c>
      <c r="D244" s="501"/>
      <c r="E244" s="501" t="s">
        <v>151</v>
      </c>
      <c r="F244" s="501"/>
      <c r="G244" s="501"/>
      <c r="H244" s="502" t="s">
        <v>158</v>
      </c>
      <c r="I244" s="505" t="s">
        <v>227</v>
      </c>
      <c r="J244" s="505"/>
      <c r="K244" s="505"/>
      <c r="L244" s="505" t="s">
        <v>158</v>
      </c>
      <c r="M244" s="505" t="s">
        <v>170</v>
      </c>
      <c r="N244" s="501"/>
      <c r="O244" s="501" t="s">
        <v>160</v>
      </c>
      <c r="P244" s="497" t="s">
        <v>154</v>
      </c>
      <c r="Q244" s="498"/>
      <c r="R244" s="498"/>
      <c r="S244" s="499"/>
      <c r="T244" s="501" t="s">
        <v>158</v>
      </c>
      <c r="U244" s="497" t="s">
        <v>154</v>
      </c>
      <c r="V244" s="498"/>
      <c r="W244" s="498"/>
      <c r="X244" s="499"/>
      <c r="Y244" s="501" t="s">
        <v>158</v>
      </c>
      <c r="Z244" s="497" t="s">
        <v>154</v>
      </c>
      <c r="AA244" s="498"/>
      <c r="AB244" s="498"/>
      <c r="AC244" s="499"/>
      <c r="AD244" s="501" t="s">
        <v>158</v>
      </c>
      <c r="AE244" s="497" t="s">
        <v>154</v>
      </c>
      <c r="AF244" s="498"/>
      <c r="AG244" s="498"/>
      <c r="AH244" s="499"/>
      <c r="AI244" s="501" t="s">
        <v>158</v>
      </c>
      <c r="AJ244" s="497" t="s">
        <v>154</v>
      </c>
      <c r="AK244" s="498"/>
      <c r="AL244" s="498"/>
      <c r="AM244" s="499"/>
      <c r="AN244" s="501" t="s">
        <v>158</v>
      </c>
      <c r="AO244" s="497" t="s">
        <v>154</v>
      </c>
      <c r="AP244" s="498"/>
      <c r="AQ244" s="498"/>
      <c r="AR244" s="499"/>
      <c r="AS244" s="501" t="s">
        <v>158</v>
      </c>
      <c r="AT244" s="497" t="s">
        <v>154</v>
      </c>
      <c r="AU244" s="498"/>
      <c r="AV244" s="498"/>
      <c r="AW244" s="499"/>
      <c r="AX244" s="501" t="s">
        <v>158</v>
      </c>
    </row>
    <row r="245" spans="2:50" x14ac:dyDescent="0.2">
      <c r="B245" s="501"/>
      <c r="C245" s="501"/>
      <c r="D245" s="501"/>
      <c r="E245" s="501" t="s">
        <v>150</v>
      </c>
      <c r="F245" s="501"/>
      <c r="G245" s="501"/>
      <c r="H245" s="503"/>
      <c r="I245" s="505" t="s">
        <v>150</v>
      </c>
      <c r="J245" s="505"/>
      <c r="K245" s="505"/>
      <c r="L245" s="505"/>
      <c r="M245" s="505"/>
      <c r="N245" s="501"/>
      <c r="O245" s="501"/>
      <c r="P245" s="497" t="s">
        <v>155</v>
      </c>
      <c r="Q245" s="498"/>
      <c r="R245" s="498"/>
      <c r="S245" s="499"/>
      <c r="T245" s="501"/>
      <c r="U245" s="497" t="s">
        <v>155</v>
      </c>
      <c r="V245" s="498"/>
      <c r="W245" s="498"/>
      <c r="X245" s="499"/>
      <c r="Y245" s="501"/>
      <c r="Z245" s="497" t="s">
        <v>155</v>
      </c>
      <c r="AA245" s="498"/>
      <c r="AB245" s="498"/>
      <c r="AC245" s="499"/>
      <c r="AD245" s="501"/>
      <c r="AE245" s="497" t="s">
        <v>155</v>
      </c>
      <c r="AF245" s="498"/>
      <c r="AG245" s="498"/>
      <c r="AH245" s="499"/>
      <c r="AI245" s="501"/>
      <c r="AJ245" s="497" t="s">
        <v>155</v>
      </c>
      <c r="AK245" s="498"/>
      <c r="AL245" s="498"/>
      <c r="AM245" s="499"/>
      <c r="AN245" s="501"/>
      <c r="AO245" s="497" t="s">
        <v>155</v>
      </c>
      <c r="AP245" s="498"/>
      <c r="AQ245" s="498"/>
      <c r="AR245" s="499"/>
      <c r="AS245" s="501"/>
      <c r="AT245" s="497" t="s">
        <v>155</v>
      </c>
      <c r="AU245" s="498"/>
      <c r="AV245" s="498"/>
      <c r="AW245" s="499"/>
      <c r="AX245" s="501"/>
    </row>
    <row r="246" spans="2:50" x14ac:dyDescent="0.2">
      <c r="B246" s="501"/>
      <c r="C246" s="501"/>
      <c r="D246" s="501"/>
      <c r="E246" s="418" t="s">
        <v>152</v>
      </c>
      <c r="F246" s="418" t="s">
        <v>153</v>
      </c>
      <c r="G246" s="418" t="s">
        <v>156</v>
      </c>
      <c r="H246" s="504"/>
      <c r="I246" s="419" t="s">
        <v>152</v>
      </c>
      <c r="J246" s="419" t="s">
        <v>153</v>
      </c>
      <c r="K246" s="419" t="s">
        <v>156</v>
      </c>
      <c r="L246" s="505"/>
      <c r="M246" s="505"/>
      <c r="N246" s="501"/>
      <c r="O246" s="501"/>
      <c r="P246" s="418" t="s">
        <v>152</v>
      </c>
      <c r="Q246" s="418" t="s">
        <v>153</v>
      </c>
      <c r="R246" s="418" t="s">
        <v>156</v>
      </c>
      <c r="S246" s="418" t="s">
        <v>170</v>
      </c>
      <c r="T246" s="501"/>
      <c r="U246" s="418" t="s">
        <v>152</v>
      </c>
      <c r="V246" s="418" t="s">
        <v>153</v>
      </c>
      <c r="W246" s="418" t="s">
        <v>156</v>
      </c>
      <c r="X246" s="418" t="s">
        <v>170</v>
      </c>
      <c r="Y246" s="501"/>
      <c r="Z246" s="418" t="s">
        <v>152</v>
      </c>
      <c r="AA246" s="418" t="s">
        <v>153</v>
      </c>
      <c r="AB246" s="418" t="s">
        <v>156</v>
      </c>
      <c r="AC246" s="418" t="s">
        <v>170</v>
      </c>
      <c r="AD246" s="501"/>
      <c r="AE246" s="418" t="s">
        <v>152</v>
      </c>
      <c r="AF246" s="418" t="s">
        <v>153</v>
      </c>
      <c r="AG246" s="418" t="s">
        <v>156</v>
      </c>
      <c r="AH246" s="418" t="s">
        <v>170</v>
      </c>
      <c r="AI246" s="501"/>
      <c r="AJ246" s="418" t="s">
        <v>152</v>
      </c>
      <c r="AK246" s="418" t="s">
        <v>153</v>
      </c>
      <c r="AL246" s="418" t="s">
        <v>156</v>
      </c>
      <c r="AM246" s="418" t="s">
        <v>170</v>
      </c>
      <c r="AN246" s="501"/>
      <c r="AO246" s="418" t="s">
        <v>152</v>
      </c>
      <c r="AP246" s="418" t="s">
        <v>153</v>
      </c>
      <c r="AQ246" s="418" t="s">
        <v>156</v>
      </c>
      <c r="AR246" s="418" t="s">
        <v>170</v>
      </c>
      <c r="AS246" s="501"/>
      <c r="AT246" s="418" t="s">
        <v>152</v>
      </c>
      <c r="AU246" s="418" t="s">
        <v>153</v>
      </c>
      <c r="AV246" s="418" t="s">
        <v>156</v>
      </c>
      <c r="AW246" s="418" t="s">
        <v>170</v>
      </c>
      <c r="AX246" s="501"/>
    </row>
    <row r="247" spans="2:50" x14ac:dyDescent="0.2">
      <c r="B247" s="506" t="s">
        <v>237</v>
      </c>
      <c r="C247" s="436">
        <v>1</v>
      </c>
      <c r="D247" s="417"/>
      <c r="E247" s="417"/>
      <c r="F247" s="417"/>
      <c r="G247" s="416" t="e">
        <f t="shared" ref="G247:G248" si="245">F247/E247</f>
        <v>#DIV/0!</v>
      </c>
      <c r="H247" s="526" t="e">
        <f>AVERAGE(G247:G261)</f>
        <v>#DIV/0!</v>
      </c>
      <c r="I247" s="172" t="str">
        <f t="shared" ref="I247:I249" si="246">IFERROR(AVERAGE(P247,U247,Z247,AE247,AJ247,AO247,AT247),"")</f>
        <v/>
      </c>
      <c r="J247" s="172" t="str">
        <f t="shared" ref="J247:J249" si="247">IFERROR(AVERAGE(Q247,V247,AA247,AF247,AK247,AP247,AU247),"")</f>
        <v/>
      </c>
      <c r="K247" s="420" t="str">
        <f t="shared" ref="K247:K249" si="248">IFERROR(AVERAGE(R247,W247,AB247,AG247,AL247,AQ247,AV247),"")</f>
        <v/>
      </c>
      <c r="L247" s="525" t="str">
        <f>IFERROR(AVERAGE(K247:K261),"-")</f>
        <v>-</v>
      </c>
      <c r="M247" s="172" t="str">
        <f>IFERROR(RANK(K247, K$247:K$261),"")</f>
        <v/>
      </c>
      <c r="N247" s="501"/>
      <c r="O247" s="501"/>
      <c r="P247" s="417"/>
      <c r="Q247" s="416"/>
      <c r="R247" s="416" t="str">
        <f>IFERROR(Q247/P247,"")</f>
        <v/>
      </c>
      <c r="S247" s="417" t="str">
        <f>IFERROR(RANK(R247, R$247:R$261),"")</f>
        <v/>
      </c>
      <c r="T247" s="500" t="e">
        <f>AVERAGE(R247:R261)</f>
        <v>#DIV/0!</v>
      </c>
      <c r="U247" s="417"/>
      <c r="V247" s="416"/>
      <c r="W247" s="416" t="str">
        <f>IFERROR(V247/U247,"")</f>
        <v/>
      </c>
      <c r="X247" s="417" t="str">
        <f>IFERROR(RANK(W247, W$247:W$261),"")</f>
        <v/>
      </c>
      <c r="Y247" s="500" t="e">
        <f>AVERAGE(W247:W261)</f>
        <v>#DIV/0!</v>
      </c>
      <c r="Z247" s="417"/>
      <c r="AA247" s="416"/>
      <c r="AB247" s="416" t="str">
        <f>IFERROR(AA247/Z247,"")</f>
        <v/>
      </c>
      <c r="AC247" s="417" t="str">
        <f>IFERROR(RANK(AB247, AB$247:AB$261),"")</f>
        <v/>
      </c>
      <c r="AD247" s="500" t="e">
        <f>AVERAGE(AB247:AB261)</f>
        <v>#DIV/0!</v>
      </c>
      <c r="AE247" s="417"/>
      <c r="AF247" s="416"/>
      <c r="AG247" s="416" t="str">
        <f>IFERROR(AF247/AE247,"")</f>
        <v/>
      </c>
      <c r="AH247" s="417" t="str">
        <f>IFERROR(RANK(AG247, AG$247:AG$261),"")</f>
        <v/>
      </c>
      <c r="AI247" s="500" t="e">
        <f>AVERAGE(AG247:AG261)</f>
        <v>#DIV/0!</v>
      </c>
      <c r="AJ247" s="417"/>
      <c r="AK247" s="416"/>
      <c r="AL247" s="416" t="str">
        <f>IFERROR(AK247/AJ247,"")</f>
        <v/>
      </c>
      <c r="AM247" s="417" t="str">
        <f>IFERROR(RANK(AL247, AL$247:AL$261),"")</f>
        <v/>
      </c>
      <c r="AN247" s="500" t="e">
        <f>AVERAGE(AL247:AL261)</f>
        <v>#DIV/0!</v>
      </c>
      <c r="AO247" s="417"/>
      <c r="AP247" s="416"/>
      <c r="AQ247" s="416" t="str">
        <f>IFERROR(AP247/AO247,"")</f>
        <v/>
      </c>
      <c r="AR247" s="417" t="str">
        <f>IFERROR(RANK(AQ247, AQ$247:AQ$261),"")</f>
        <v/>
      </c>
      <c r="AS247" s="500" t="e">
        <f>AVERAGE(AQ247:AQ261)</f>
        <v>#DIV/0!</v>
      </c>
      <c r="AT247" s="417"/>
      <c r="AU247" s="416"/>
      <c r="AV247" s="416" t="str">
        <f>IFERROR(AU247/AT247,"")</f>
        <v/>
      </c>
      <c r="AW247" s="417" t="str">
        <f>IFERROR(RANK(AV247, AV$247:AV$261),"")</f>
        <v/>
      </c>
      <c r="AX247" s="500" t="e">
        <f>AVERAGE(AV247:AV261)</f>
        <v>#DIV/0!</v>
      </c>
    </row>
    <row r="248" spans="2:50" x14ac:dyDescent="0.2">
      <c r="B248" s="506"/>
      <c r="C248" s="436">
        <v>2</v>
      </c>
      <c r="D248" s="417"/>
      <c r="E248" s="417"/>
      <c r="F248" s="417"/>
      <c r="G248" s="416" t="e">
        <f t="shared" si="245"/>
        <v>#DIV/0!</v>
      </c>
      <c r="H248" s="527"/>
      <c r="I248" s="172" t="str">
        <f t="shared" si="246"/>
        <v/>
      </c>
      <c r="J248" s="172" t="str">
        <f t="shared" si="247"/>
        <v/>
      </c>
      <c r="K248" s="420" t="str">
        <f t="shared" si="248"/>
        <v/>
      </c>
      <c r="L248" s="525"/>
      <c r="M248" s="172" t="str">
        <f t="shared" ref="M248:M261" si="249">IFERROR(RANK(K248, K$247:K$261),"")</f>
        <v/>
      </c>
      <c r="N248" s="501"/>
      <c r="O248" s="501"/>
      <c r="P248" s="417"/>
      <c r="Q248" s="416"/>
      <c r="R248" s="416" t="str">
        <f t="shared" ref="R248:R261" si="250">IFERROR(Q248/P248,"")</f>
        <v/>
      </c>
      <c r="S248" s="417" t="str">
        <f t="shared" ref="S248:S261" si="251">IFERROR(RANK(R248, R$247:R$261),"")</f>
        <v/>
      </c>
      <c r="T248" s="500"/>
      <c r="U248" s="417"/>
      <c r="V248" s="416"/>
      <c r="W248" s="416" t="str">
        <f t="shared" ref="W248:W261" si="252">IFERROR(V248/U248,"")</f>
        <v/>
      </c>
      <c r="X248" s="417" t="str">
        <f t="shared" ref="X248:X261" si="253">IFERROR(RANK(W248, W$247:W$261),"")</f>
        <v/>
      </c>
      <c r="Y248" s="500"/>
      <c r="Z248" s="417"/>
      <c r="AA248" s="416"/>
      <c r="AB248" s="416" t="str">
        <f t="shared" ref="AB248:AB261" si="254">IFERROR(AA248/Z248,"")</f>
        <v/>
      </c>
      <c r="AC248" s="417" t="str">
        <f t="shared" ref="AC248:AC261" si="255">IFERROR(RANK(AB248, AB$247:AB$261),"")</f>
        <v/>
      </c>
      <c r="AD248" s="500"/>
      <c r="AE248" s="417"/>
      <c r="AF248" s="416"/>
      <c r="AG248" s="416" t="str">
        <f t="shared" ref="AG248:AG261" si="256">IFERROR(AF248/AE248,"")</f>
        <v/>
      </c>
      <c r="AH248" s="417" t="str">
        <f t="shared" ref="AH248:AH261" si="257">IFERROR(RANK(AG248, AG$247:AG$261),"")</f>
        <v/>
      </c>
      <c r="AI248" s="500"/>
      <c r="AJ248" s="417"/>
      <c r="AK248" s="416"/>
      <c r="AL248" s="416" t="str">
        <f t="shared" ref="AL248:AL261" si="258">IFERROR(AK248/AJ248,"")</f>
        <v/>
      </c>
      <c r="AM248" s="417" t="str">
        <f t="shared" ref="AM248:AM261" si="259">IFERROR(RANK(AL248, AL$247:AL$261),"")</f>
        <v/>
      </c>
      <c r="AN248" s="500"/>
      <c r="AO248" s="417"/>
      <c r="AP248" s="416"/>
      <c r="AQ248" s="416" t="str">
        <f t="shared" ref="AQ248:AQ261" si="260">IFERROR(AP248/AO248,"")</f>
        <v/>
      </c>
      <c r="AR248" s="417" t="str">
        <f t="shared" ref="AR248:AR261" si="261">IFERROR(RANK(AQ248, AQ$247:AQ$261),"")</f>
        <v/>
      </c>
      <c r="AS248" s="500"/>
      <c r="AT248" s="417"/>
      <c r="AU248" s="416"/>
      <c r="AV248" s="416" t="str">
        <f t="shared" ref="AV248:AV261" si="262">IFERROR(AU248/AT248,"")</f>
        <v/>
      </c>
      <c r="AW248" s="417" t="str">
        <f t="shared" ref="AW248:AW261" si="263">IFERROR(RANK(AV248, AV$247:AV$261),"")</f>
        <v/>
      </c>
      <c r="AX248" s="500"/>
    </row>
    <row r="249" spans="2:50" x14ac:dyDescent="0.2">
      <c r="B249" s="506"/>
      <c r="C249" s="436">
        <v>3</v>
      </c>
      <c r="D249" s="417"/>
      <c r="E249" s="417"/>
      <c r="F249" s="417"/>
      <c r="G249" s="417"/>
      <c r="H249" s="527"/>
      <c r="I249" s="172" t="str">
        <f t="shared" si="246"/>
        <v/>
      </c>
      <c r="J249" s="172" t="str">
        <f t="shared" si="247"/>
        <v/>
      </c>
      <c r="K249" s="420" t="str">
        <f t="shared" si="248"/>
        <v/>
      </c>
      <c r="L249" s="525"/>
      <c r="M249" s="172" t="str">
        <f t="shared" si="249"/>
        <v/>
      </c>
      <c r="N249" s="501"/>
      <c r="O249" s="501"/>
      <c r="P249" s="417"/>
      <c r="Q249" s="416"/>
      <c r="R249" s="416" t="str">
        <f t="shared" si="250"/>
        <v/>
      </c>
      <c r="S249" s="417" t="str">
        <f t="shared" si="251"/>
        <v/>
      </c>
      <c r="T249" s="500"/>
      <c r="U249" s="417"/>
      <c r="V249" s="416"/>
      <c r="W249" s="416" t="str">
        <f t="shared" si="252"/>
        <v/>
      </c>
      <c r="X249" s="417" t="str">
        <f t="shared" si="253"/>
        <v/>
      </c>
      <c r="Y249" s="500"/>
      <c r="Z249" s="417"/>
      <c r="AA249" s="416"/>
      <c r="AB249" s="416" t="str">
        <f t="shared" si="254"/>
        <v/>
      </c>
      <c r="AC249" s="417" t="str">
        <f t="shared" si="255"/>
        <v/>
      </c>
      <c r="AD249" s="500"/>
      <c r="AE249" s="417"/>
      <c r="AF249" s="416"/>
      <c r="AG249" s="416" t="str">
        <f t="shared" si="256"/>
        <v/>
      </c>
      <c r="AH249" s="417" t="str">
        <f t="shared" si="257"/>
        <v/>
      </c>
      <c r="AI249" s="500"/>
      <c r="AJ249" s="417"/>
      <c r="AK249" s="416"/>
      <c r="AL249" s="416" t="str">
        <f t="shared" si="258"/>
        <v/>
      </c>
      <c r="AM249" s="417" t="str">
        <f t="shared" si="259"/>
        <v/>
      </c>
      <c r="AN249" s="500"/>
      <c r="AO249" s="417"/>
      <c r="AP249" s="416"/>
      <c r="AQ249" s="416" t="str">
        <f t="shared" si="260"/>
        <v/>
      </c>
      <c r="AR249" s="417" t="str">
        <f t="shared" si="261"/>
        <v/>
      </c>
      <c r="AS249" s="500"/>
      <c r="AT249" s="417"/>
      <c r="AU249" s="416"/>
      <c r="AV249" s="416" t="str">
        <f t="shared" si="262"/>
        <v/>
      </c>
      <c r="AW249" s="417" t="str">
        <f t="shared" si="263"/>
        <v/>
      </c>
      <c r="AX249" s="500"/>
    </row>
    <row r="250" spans="2:50" x14ac:dyDescent="0.2">
      <c r="B250" s="506"/>
      <c r="C250" s="436">
        <v>4</v>
      </c>
      <c r="D250" s="417"/>
      <c r="E250" s="417"/>
      <c r="F250" s="417"/>
      <c r="G250" s="417"/>
      <c r="H250" s="527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20" t="str">
        <f>IFERROR(AVERAGE(R250,W250,AB250,AG250,AL250,AQ250,AV250),"")</f>
        <v/>
      </c>
      <c r="L250" s="525"/>
      <c r="M250" s="172" t="str">
        <f t="shared" si="249"/>
        <v/>
      </c>
      <c r="N250" s="501"/>
      <c r="O250" s="501"/>
      <c r="P250" s="417"/>
      <c r="Q250" s="416"/>
      <c r="R250" s="416" t="str">
        <f t="shared" si="250"/>
        <v/>
      </c>
      <c r="S250" s="417" t="str">
        <f t="shared" si="251"/>
        <v/>
      </c>
      <c r="T250" s="500"/>
      <c r="U250" s="417"/>
      <c r="V250" s="416"/>
      <c r="W250" s="416" t="str">
        <f t="shared" si="252"/>
        <v/>
      </c>
      <c r="X250" s="417" t="str">
        <f t="shared" si="253"/>
        <v/>
      </c>
      <c r="Y250" s="500"/>
      <c r="Z250" s="417"/>
      <c r="AA250" s="416"/>
      <c r="AB250" s="416" t="str">
        <f t="shared" si="254"/>
        <v/>
      </c>
      <c r="AC250" s="417" t="str">
        <f t="shared" si="255"/>
        <v/>
      </c>
      <c r="AD250" s="500"/>
      <c r="AE250" s="417"/>
      <c r="AF250" s="416"/>
      <c r="AG250" s="416" t="str">
        <f t="shared" si="256"/>
        <v/>
      </c>
      <c r="AH250" s="417" t="str">
        <f t="shared" si="257"/>
        <v/>
      </c>
      <c r="AI250" s="500"/>
      <c r="AJ250" s="417"/>
      <c r="AK250" s="416"/>
      <c r="AL250" s="416" t="str">
        <f t="shared" si="258"/>
        <v/>
      </c>
      <c r="AM250" s="417" t="str">
        <f t="shared" si="259"/>
        <v/>
      </c>
      <c r="AN250" s="500"/>
      <c r="AO250" s="417"/>
      <c r="AP250" s="416"/>
      <c r="AQ250" s="416" t="str">
        <f t="shared" si="260"/>
        <v/>
      </c>
      <c r="AR250" s="417" t="str">
        <f t="shared" si="261"/>
        <v/>
      </c>
      <c r="AS250" s="500"/>
      <c r="AT250" s="417"/>
      <c r="AU250" s="416"/>
      <c r="AV250" s="416" t="str">
        <f t="shared" si="262"/>
        <v/>
      </c>
      <c r="AW250" s="417" t="str">
        <f t="shared" si="263"/>
        <v/>
      </c>
      <c r="AX250" s="500"/>
    </row>
    <row r="251" spans="2:50" x14ac:dyDescent="0.2">
      <c r="B251" s="506"/>
      <c r="C251" s="436">
        <v>5</v>
      </c>
      <c r="D251" s="417"/>
      <c r="E251" s="417"/>
      <c r="F251" s="417"/>
      <c r="G251" s="417"/>
      <c r="H251" s="527"/>
      <c r="I251" s="172" t="str">
        <f t="shared" ref="I251:I261" si="264">IFERROR(AVERAGE(P251,U251,Z251,AE251,AJ251,AO251,AT251),"")</f>
        <v/>
      </c>
      <c r="J251" s="172" t="str">
        <f t="shared" ref="J251:J261" si="265">IFERROR(AVERAGE(Q251,V251,AA251,AF251,AK251,AP251,AU251),"")</f>
        <v/>
      </c>
      <c r="K251" s="420" t="str">
        <f t="shared" ref="K251:K261" si="266">IFERROR(AVERAGE(R251,W251,AB251,AG251,AL251,AQ251,AV251),"")</f>
        <v/>
      </c>
      <c r="L251" s="525"/>
      <c r="M251" s="172" t="str">
        <f t="shared" si="249"/>
        <v/>
      </c>
      <c r="N251" s="501"/>
      <c r="O251" s="501"/>
      <c r="P251" s="417"/>
      <c r="Q251" s="416"/>
      <c r="R251" s="416" t="str">
        <f t="shared" si="250"/>
        <v/>
      </c>
      <c r="S251" s="417" t="str">
        <f t="shared" si="251"/>
        <v/>
      </c>
      <c r="T251" s="500"/>
      <c r="U251" s="417"/>
      <c r="V251" s="416"/>
      <c r="W251" s="416" t="str">
        <f t="shared" si="252"/>
        <v/>
      </c>
      <c r="X251" s="417" t="str">
        <f t="shared" si="253"/>
        <v/>
      </c>
      <c r="Y251" s="500"/>
      <c r="Z251" s="417"/>
      <c r="AA251" s="416"/>
      <c r="AB251" s="416" t="str">
        <f t="shared" si="254"/>
        <v/>
      </c>
      <c r="AC251" s="417" t="str">
        <f t="shared" si="255"/>
        <v/>
      </c>
      <c r="AD251" s="500"/>
      <c r="AE251" s="417"/>
      <c r="AF251" s="416"/>
      <c r="AG251" s="416" t="str">
        <f t="shared" si="256"/>
        <v/>
      </c>
      <c r="AH251" s="417" t="str">
        <f t="shared" si="257"/>
        <v/>
      </c>
      <c r="AI251" s="500"/>
      <c r="AJ251" s="417"/>
      <c r="AK251" s="416"/>
      <c r="AL251" s="416" t="str">
        <f t="shared" si="258"/>
        <v/>
      </c>
      <c r="AM251" s="417" t="str">
        <f t="shared" si="259"/>
        <v/>
      </c>
      <c r="AN251" s="500"/>
      <c r="AO251" s="417"/>
      <c r="AP251" s="416"/>
      <c r="AQ251" s="416" t="str">
        <f t="shared" si="260"/>
        <v/>
      </c>
      <c r="AR251" s="417" t="str">
        <f t="shared" si="261"/>
        <v/>
      </c>
      <c r="AS251" s="500"/>
      <c r="AT251" s="417"/>
      <c r="AU251" s="416"/>
      <c r="AV251" s="416" t="str">
        <f t="shared" si="262"/>
        <v/>
      </c>
      <c r="AW251" s="417" t="str">
        <f t="shared" si="263"/>
        <v/>
      </c>
      <c r="AX251" s="500"/>
    </row>
    <row r="252" spans="2:50" x14ac:dyDescent="0.2">
      <c r="B252" s="506"/>
      <c r="C252" s="436">
        <v>6</v>
      </c>
      <c r="D252" s="417"/>
      <c r="E252" s="417"/>
      <c r="F252" s="417"/>
      <c r="G252" s="417"/>
      <c r="H252" s="527"/>
      <c r="I252" s="172" t="str">
        <f t="shared" si="264"/>
        <v/>
      </c>
      <c r="J252" s="172" t="str">
        <f t="shared" si="265"/>
        <v/>
      </c>
      <c r="K252" s="420" t="str">
        <f t="shared" si="266"/>
        <v/>
      </c>
      <c r="L252" s="525"/>
      <c r="M252" s="172" t="str">
        <f t="shared" si="249"/>
        <v/>
      </c>
      <c r="N252" s="501"/>
      <c r="O252" s="501"/>
      <c r="P252" s="417"/>
      <c r="Q252" s="416"/>
      <c r="R252" s="416" t="str">
        <f t="shared" si="250"/>
        <v/>
      </c>
      <c r="S252" s="417" t="str">
        <f t="shared" si="251"/>
        <v/>
      </c>
      <c r="T252" s="500"/>
      <c r="U252" s="417"/>
      <c r="V252" s="416"/>
      <c r="W252" s="416" t="str">
        <f t="shared" si="252"/>
        <v/>
      </c>
      <c r="X252" s="417" t="str">
        <f t="shared" si="253"/>
        <v/>
      </c>
      <c r="Y252" s="500"/>
      <c r="Z252" s="417"/>
      <c r="AA252" s="416"/>
      <c r="AB252" s="416" t="str">
        <f t="shared" si="254"/>
        <v/>
      </c>
      <c r="AC252" s="417" t="str">
        <f t="shared" si="255"/>
        <v/>
      </c>
      <c r="AD252" s="500"/>
      <c r="AE252" s="417"/>
      <c r="AF252" s="416"/>
      <c r="AG252" s="416" t="str">
        <f t="shared" si="256"/>
        <v/>
      </c>
      <c r="AH252" s="417" t="str">
        <f t="shared" si="257"/>
        <v/>
      </c>
      <c r="AI252" s="500"/>
      <c r="AJ252" s="417"/>
      <c r="AK252" s="416"/>
      <c r="AL252" s="416" t="str">
        <f t="shared" si="258"/>
        <v/>
      </c>
      <c r="AM252" s="417" t="str">
        <f t="shared" si="259"/>
        <v/>
      </c>
      <c r="AN252" s="500"/>
      <c r="AO252" s="417"/>
      <c r="AP252" s="416"/>
      <c r="AQ252" s="416" t="str">
        <f t="shared" si="260"/>
        <v/>
      </c>
      <c r="AR252" s="417" t="str">
        <f t="shared" si="261"/>
        <v/>
      </c>
      <c r="AS252" s="500"/>
      <c r="AT252" s="417"/>
      <c r="AU252" s="416"/>
      <c r="AV252" s="416" t="str">
        <f t="shared" si="262"/>
        <v/>
      </c>
      <c r="AW252" s="417" t="str">
        <f t="shared" si="263"/>
        <v/>
      </c>
      <c r="AX252" s="500"/>
    </row>
    <row r="253" spans="2:50" x14ac:dyDescent="0.2">
      <c r="B253" s="506"/>
      <c r="C253" s="436">
        <v>7</v>
      </c>
      <c r="D253" s="417"/>
      <c r="E253" s="417"/>
      <c r="F253" s="417"/>
      <c r="G253" s="417"/>
      <c r="H253" s="527"/>
      <c r="I253" s="172" t="str">
        <f t="shared" si="264"/>
        <v/>
      </c>
      <c r="J253" s="172" t="str">
        <f t="shared" si="265"/>
        <v/>
      </c>
      <c r="K253" s="420" t="str">
        <f t="shared" si="266"/>
        <v/>
      </c>
      <c r="L253" s="525"/>
      <c r="M253" s="172" t="str">
        <f t="shared" si="249"/>
        <v/>
      </c>
      <c r="N253" s="501"/>
      <c r="O253" s="501"/>
      <c r="P253" s="417"/>
      <c r="Q253" s="416"/>
      <c r="R253" s="416" t="str">
        <f t="shared" si="250"/>
        <v/>
      </c>
      <c r="S253" s="417" t="str">
        <f t="shared" si="251"/>
        <v/>
      </c>
      <c r="T253" s="500"/>
      <c r="U253" s="417"/>
      <c r="V253" s="416"/>
      <c r="W253" s="416" t="str">
        <f t="shared" si="252"/>
        <v/>
      </c>
      <c r="X253" s="417" t="str">
        <f t="shared" si="253"/>
        <v/>
      </c>
      <c r="Y253" s="500"/>
      <c r="Z253" s="417"/>
      <c r="AA253" s="416"/>
      <c r="AB253" s="416" t="str">
        <f t="shared" si="254"/>
        <v/>
      </c>
      <c r="AC253" s="417" t="str">
        <f t="shared" si="255"/>
        <v/>
      </c>
      <c r="AD253" s="500"/>
      <c r="AE253" s="417"/>
      <c r="AF253" s="416"/>
      <c r="AG253" s="416" t="str">
        <f t="shared" si="256"/>
        <v/>
      </c>
      <c r="AH253" s="417" t="str">
        <f t="shared" si="257"/>
        <v/>
      </c>
      <c r="AI253" s="500"/>
      <c r="AJ253" s="417"/>
      <c r="AK253" s="416"/>
      <c r="AL253" s="416" t="str">
        <f t="shared" si="258"/>
        <v/>
      </c>
      <c r="AM253" s="417" t="str">
        <f t="shared" si="259"/>
        <v/>
      </c>
      <c r="AN253" s="500"/>
      <c r="AO253" s="417"/>
      <c r="AP253" s="416"/>
      <c r="AQ253" s="416" t="str">
        <f t="shared" si="260"/>
        <v/>
      </c>
      <c r="AR253" s="417" t="str">
        <f t="shared" si="261"/>
        <v/>
      </c>
      <c r="AS253" s="500"/>
      <c r="AT253" s="417"/>
      <c r="AU253" s="416"/>
      <c r="AV253" s="416" t="str">
        <f t="shared" si="262"/>
        <v/>
      </c>
      <c r="AW253" s="417" t="str">
        <f t="shared" si="263"/>
        <v/>
      </c>
      <c r="AX253" s="500"/>
    </row>
    <row r="254" spans="2:50" x14ac:dyDescent="0.2">
      <c r="B254" s="506"/>
      <c r="C254" s="436">
        <v>8</v>
      </c>
      <c r="D254" s="417"/>
      <c r="E254" s="417"/>
      <c r="F254" s="417"/>
      <c r="G254" s="417"/>
      <c r="H254" s="527"/>
      <c r="I254" s="172" t="str">
        <f t="shared" si="264"/>
        <v/>
      </c>
      <c r="J254" s="172" t="str">
        <f t="shared" si="265"/>
        <v/>
      </c>
      <c r="K254" s="420" t="str">
        <f t="shared" si="266"/>
        <v/>
      </c>
      <c r="L254" s="525"/>
      <c r="M254" s="172" t="str">
        <f t="shared" si="249"/>
        <v/>
      </c>
      <c r="N254" s="501"/>
      <c r="O254" s="501"/>
      <c r="P254" s="417"/>
      <c r="Q254" s="416"/>
      <c r="R254" s="416" t="str">
        <f t="shared" si="250"/>
        <v/>
      </c>
      <c r="S254" s="417" t="str">
        <f t="shared" si="251"/>
        <v/>
      </c>
      <c r="T254" s="500"/>
      <c r="U254" s="417"/>
      <c r="V254" s="416"/>
      <c r="W254" s="416" t="str">
        <f t="shared" si="252"/>
        <v/>
      </c>
      <c r="X254" s="417" t="str">
        <f t="shared" si="253"/>
        <v/>
      </c>
      <c r="Y254" s="500"/>
      <c r="Z254" s="417"/>
      <c r="AA254" s="416"/>
      <c r="AB254" s="416" t="str">
        <f t="shared" si="254"/>
        <v/>
      </c>
      <c r="AC254" s="417" t="str">
        <f t="shared" si="255"/>
        <v/>
      </c>
      <c r="AD254" s="500"/>
      <c r="AE254" s="417"/>
      <c r="AF254" s="416"/>
      <c r="AG254" s="416" t="str">
        <f t="shared" si="256"/>
        <v/>
      </c>
      <c r="AH254" s="417" t="str">
        <f t="shared" si="257"/>
        <v/>
      </c>
      <c r="AI254" s="500"/>
      <c r="AJ254" s="417"/>
      <c r="AK254" s="416"/>
      <c r="AL254" s="416" t="str">
        <f t="shared" si="258"/>
        <v/>
      </c>
      <c r="AM254" s="417" t="str">
        <f t="shared" si="259"/>
        <v/>
      </c>
      <c r="AN254" s="500"/>
      <c r="AO254" s="417"/>
      <c r="AP254" s="416"/>
      <c r="AQ254" s="416" t="str">
        <f t="shared" si="260"/>
        <v/>
      </c>
      <c r="AR254" s="417" t="str">
        <f t="shared" si="261"/>
        <v/>
      </c>
      <c r="AS254" s="500"/>
      <c r="AT254" s="417"/>
      <c r="AU254" s="416"/>
      <c r="AV254" s="416" t="str">
        <f t="shared" si="262"/>
        <v/>
      </c>
      <c r="AW254" s="417" t="str">
        <f t="shared" si="263"/>
        <v/>
      </c>
      <c r="AX254" s="500"/>
    </row>
    <row r="255" spans="2:50" x14ac:dyDescent="0.2">
      <c r="B255" s="506"/>
      <c r="C255" s="436">
        <v>9</v>
      </c>
      <c r="D255" s="417"/>
      <c r="E255" s="417"/>
      <c r="F255" s="417"/>
      <c r="G255" s="417"/>
      <c r="H255" s="527"/>
      <c r="I255" s="172" t="str">
        <f t="shared" si="264"/>
        <v/>
      </c>
      <c r="J255" s="172" t="str">
        <f t="shared" si="265"/>
        <v/>
      </c>
      <c r="K255" s="420" t="str">
        <f t="shared" si="266"/>
        <v/>
      </c>
      <c r="L255" s="525"/>
      <c r="M255" s="172" t="str">
        <f t="shared" si="249"/>
        <v/>
      </c>
      <c r="N255" s="501"/>
      <c r="O255" s="501"/>
      <c r="P255" s="417"/>
      <c r="Q255" s="416"/>
      <c r="R255" s="416" t="str">
        <f t="shared" si="250"/>
        <v/>
      </c>
      <c r="S255" s="417" t="str">
        <f t="shared" si="251"/>
        <v/>
      </c>
      <c r="T255" s="500"/>
      <c r="U255" s="417"/>
      <c r="V255" s="416"/>
      <c r="W255" s="416" t="str">
        <f t="shared" si="252"/>
        <v/>
      </c>
      <c r="X255" s="417" t="str">
        <f t="shared" si="253"/>
        <v/>
      </c>
      <c r="Y255" s="500"/>
      <c r="Z255" s="417"/>
      <c r="AA255" s="416"/>
      <c r="AB255" s="416" t="str">
        <f t="shared" si="254"/>
        <v/>
      </c>
      <c r="AC255" s="417" t="str">
        <f t="shared" si="255"/>
        <v/>
      </c>
      <c r="AD255" s="500"/>
      <c r="AE255" s="417"/>
      <c r="AF255" s="416"/>
      <c r="AG255" s="416" t="str">
        <f t="shared" si="256"/>
        <v/>
      </c>
      <c r="AH255" s="417" t="str">
        <f t="shared" si="257"/>
        <v/>
      </c>
      <c r="AI255" s="500"/>
      <c r="AJ255" s="417"/>
      <c r="AK255" s="416"/>
      <c r="AL255" s="416" t="str">
        <f t="shared" si="258"/>
        <v/>
      </c>
      <c r="AM255" s="417" t="str">
        <f t="shared" si="259"/>
        <v/>
      </c>
      <c r="AN255" s="500"/>
      <c r="AO255" s="417"/>
      <c r="AP255" s="416"/>
      <c r="AQ255" s="416" t="str">
        <f t="shared" si="260"/>
        <v/>
      </c>
      <c r="AR255" s="417" t="str">
        <f t="shared" si="261"/>
        <v/>
      </c>
      <c r="AS255" s="500"/>
      <c r="AT255" s="417"/>
      <c r="AU255" s="416"/>
      <c r="AV255" s="416" t="str">
        <f t="shared" si="262"/>
        <v/>
      </c>
      <c r="AW255" s="417" t="str">
        <f t="shared" si="263"/>
        <v/>
      </c>
      <c r="AX255" s="500"/>
    </row>
    <row r="256" spans="2:50" x14ac:dyDescent="0.2">
      <c r="B256" s="506"/>
      <c r="C256" s="436">
        <v>10</v>
      </c>
      <c r="D256" s="417"/>
      <c r="E256" s="417"/>
      <c r="F256" s="417"/>
      <c r="G256" s="417"/>
      <c r="H256" s="527"/>
      <c r="I256" s="172" t="str">
        <f t="shared" si="264"/>
        <v/>
      </c>
      <c r="J256" s="172" t="str">
        <f t="shared" si="265"/>
        <v/>
      </c>
      <c r="K256" s="420" t="str">
        <f t="shared" si="266"/>
        <v/>
      </c>
      <c r="L256" s="525"/>
      <c r="M256" s="172" t="str">
        <f t="shared" si="249"/>
        <v/>
      </c>
      <c r="N256" s="501"/>
      <c r="O256" s="501"/>
      <c r="P256" s="417"/>
      <c r="Q256" s="416"/>
      <c r="R256" s="416" t="str">
        <f t="shared" si="250"/>
        <v/>
      </c>
      <c r="S256" s="417" t="str">
        <f t="shared" si="251"/>
        <v/>
      </c>
      <c r="T256" s="500"/>
      <c r="U256" s="417"/>
      <c r="V256" s="416"/>
      <c r="W256" s="416" t="str">
        <f t="shared" si="252"/>
        <v/>
      </c>
      <c r="X256" s="417" t="str">
        <f t="shared" si="253"/>
        <v/>
      </c>
      <c r="Y256" s="500"/>
      <c r="Z256" s="417"/>
      <c r="AA256" s="416"/>
      <c r="AB256" s="416" t="str">
        <f t="shared" si="254"/>
        <v/>
      </c>
      <c r="AC256" s="417" t="str">
        <f t="shared" si="255"/>
        <v/>
      </c>
      <c r="AD256" s="500"/>
      <c r="AE256" s="417"/>
      <c r="AF256" s="416"/>
      <c r="AG256" s="416" t="str">
        <f t="shared" si="256"/>
        <v/>
      </c>
      <c r="AH256" s="417" t="str">
        <f t="shared" si="257"/>
        <v/>
      </c>
      <c r="AI256" s="500"/>
      <c r="AJ256" s="417"/>
      <c r="AK256" s="416"/>
      <c r="AL256" s="416" t="str">
        <f t="shared" si="258"/>
        <v/>
      </c>
      <c r="AM256" s="417" t="str">
        <f t="shared" si="259"/>
        <v/>
      </c>
      <c r="AN256" s="500"/>
      <c r="AO256" s="417"/>
      <c r="AP256" s="416"/>
      <c r="AQ256" s="416" t="str">
        <f t="shared" si="260"/>
        <v/>
      </c>
      <c r="AR256" s="417" t="str">
        <f t="shared" si="261"/>
        <v/>
      </c>
      <c r="AS256" s="500"/>
      <c r="AT256" s="417"/>
      <c r="AU256" s="416"/>
      <c r="AV256" s="416" t="str">
        <f t="shared" si="262"/>
        <v/>
      </c>
      <c r="AW256" s="417" t="str">
        <f t="shared" si="263"/>
        <v/>
      </c>
      <c r="AX256" s="500"/>
    </row>
    <row r="257" spans="2:50" x14ac:dyDescent="0.2">
      <c r="B257" s="506"/>
      <c r="C257" s="436">
        <v>11</v>
      </c>
      <c r="D257" s="417"/>
      <c r="E257" s="417"/>
      <c r="F257" s="417"/>
      <c r="G257" s="417"/>
      <c r="H257" s="527"/>
      <c r="I257" s="172" t="str">
        <f t="shared" si="264"/>
        <v/>
      </c>
      <c r="J257" s="172" t="str">
        <f t="shared" si="265"/>
        <v/>
      </c>
      <c r="K257" s="420" t="str">
        <f t="shared" si="266"/>
        <v/>
      </c>
      <c r="L257" s="525"/>
      <c r="M257" s="172" t="str">
        <f t="shared" si="249"/>
        <v/>
      </c>
      <c r="N257" s="501"/>
      <c r="O257" s="501"/>
      <c r="P257" s="417"/>
      <c r="Q257" s="416"/>
      <c r="R257" s="416" t="str">
        <f t="shared" si="250"/>
        <v/>
      </c>
      <c r="S257" s="417" t="str">
        <f t="shared" si="251"/>
        <v/>
      </c>
      <c r="T257" s="500"/>
      <c r="U257" s="417"/>
      <c r="V257" s="416"/>
      <c r="W257" s="416" t="str">
        <f t="shared" si="252"/>
        <v/>
      </c>
      <c r="X257" s="417" t="str">
        <f t="shared" si="253"/>
        <v/>
      </c>
      <c r="Y257" s="500"/>
      <c r="Z257" s="417"/>
      <c r="AA257" s="416"/>
      <c r="AB257" s="416" t="str">
        <f t="shared" si="254"/>
        <v/>
      </c>
      <c r="AC257" s="417" t="str">
        <f t="shared" si="255"/>
        <v/>
      </c>
      <c r="AD257" s="500"/>
      <c r="AE257" s="417"/>
      <c r="AF257" s="416"/>
      <c r="AG257" s="416" t="str">
        <f t="shared" si="256"/>
        <v/>
      </c>
      <c r="AH257" s="417" t="str">
        <f t="shared" si="257"/>
        <v/>
      </c>
      <c r="AI257" s="500"/>
      <c r="AJ257" s="417"/>
      <c r="AK257" s="416"/>
      <c r="AL257" s="416" t="str">
        <f t="shared" si="258"/>
        <v/>
      </c>
      <c r="AM257" s="417" t="str">
        <f t="shared" si="259"/>
        <v/>
      </c>
      <c r="AN257" s="500"/>
      <c r="AO257" s="417"/>
      <c r="AP257" s="416"/>
      <c r="AQ257" s="416" t="str">
        <f t="shared" si="260"/>
        <v/>
      </c>
      <c r="AR257" s="417" t="str">
        <f t="shared" si="261"/>
        <v/>
      </c>
      <c r="AS257" s="500"/>
      <c r="AT257" s="417"/>
      <c r="AU257" s="416"/>
      <c r="AV257" s="416" t="str">
        <f t="shared" si="262"/>
        <v/>
      </c>
      <c r="AW257" s="417" t="str">
        <f t="shared" si="263"/>
        <v/>
      </c>
      <c r="AX257" s="500"/>
    </row>
    <row r="258" spans="2:50" x14ac:dyDescent="0.2">
      <c r="B258" s="506"/>
      <c r="C258" s="436">
        <v>12</v>
      </c>
      <c r="D258" s="417"/>
      <c r="E258" s="417"/>
      <c r="F258" s="417"/>
      <c r="G258" s="417"/>
      <c r="H258" s="527"/>
      <c r="I258" s="172" t="str">
        <f t="shared" si="264"/>
        <v/>
      </c>
      <c r="J258" s="172" t="str">
        <f t="shared" si="265"/>
        <v/>
      </c>
      <c r="K258" s="420" t="str">
        <f t="shared" si="266"/>
        <v/>
      </c>
      <c r="L258" s="525"/>
      <c r="M258" s="172" t="str">
        <f t="shared" si="249"/>
        <v/>
      </c>
      <c r="N258" s="501"/>
      <c r="O258" s="501"/>
      <c r="P258" s="417"/>
      <c r="Q258" s="416"/>
      <c r="R258" s="416" t="str">
        <f t="shared" si="250"/>
        <v/>
      </c>
      <c r="S258" s="417" t="str">
        <f t="shared" si="251"/>
        <v/>
      </c>
      <c r="T258" s="500"/>
      <c r="U258" s="417"/>
      <c r="V258" s="416"/>
      <c r="W258" s="416" t="str">
        <f t="shared" si="252"/>
        <v/>
      </c>
      <c r="X258" s="417" t="str">
        <f t="shared" si="253"/>
        <v/>
      </c>
      <c r="Y258" s="500"/>
      <c r="Z258" s="417"/>
      <c r="AA258" s="416"/>
      <c r="AB258" s="416" t="str">
        <f t="shared" si="254"/>
        <v/>
      </c>
      <c r="AC258" s="417" t="str">
        <f t="shared" si="255"/>
        <v/>
      </c>
      <c r="AD258" s="500"/>
      <c r="AE258" s="417"/>
      <c r="AF258" s="416"/>
      <c r="AG258" s="416" t="str">
        <f t="shared" si="256"/>
        <v/>
      </c>
      <c r="AH258" s="417" t="str">
        <f t="shared" si="257"/>
        <v/>
      </c>
      <c r="AI258" s="500"/>
      <c r="AJ258" s="417"/>
      <c r="AK258" s="416"/>
      <c r="AL258" s="416" t="str">
        <f t="shared" si="258"/>
        <v/>
      </c>
      <c r="AM258" s="417" t="str">
        <f t="shared" si="259"/>
        <v/>
      </c>
      <c r="AN258" s="500"/>
      <c r="AO258" s="417"/>
      <c r="AP258" s="416"/>
      <c r="AQ258" s="416" t="str">
        <f t="shared" si="260"/>
        <v/>
      </c>
      <c r="AR258" s="417" t="str">
        <f t="shared" si="261"/>
        <v/>
      </c>
      <c r="AS258" s="500"/>
      <c r="AT258" s="417"/>
      <c r="AU258" s="416"/>
      <c r="AV258" s="416" t="str">
        <f t="shared" si="262"/>
        <v/>
      </c>
      <c r="AW258" s="417" t="str">
        <f t="shared" si="263"/>
        <v/>
      </c>
      <c r="AX258" s="500"/>
    </row>
    <row r="259" spans="2:50" x14ac:dyDescent="0.2">
      <c r="B259" s="506"/>
      <c r="C259" s="436">
        <v>13</v>
      </c>
      <c r="D259" s="417"/>
      <c r="E259" s="417"/>
      <c r="F259" s="417"/>
      <c r="G259" s="417"/>
      <c r="H259" s="527"/>
      <c r="I259" s="172" t="str">
        <f t="shared" si="264"/>
        <v/>
      </c>
      <c r="J259" s="172" t="str">
        <f t="shared" si="265"/>
        <v/>
      </c>
      <c r="K259" s="420" t="str">
        <f t="shared" si="266"/>
        <v/>
      </c>
      <c r="L259" s="525"/>
      <c r="M259" s="172" t="str">
        <f t="shared" si="249"/>
        <v/>
      </c>
      <c r="N259" s="501"/>
      <c r="O259" s="501"/>
      <c r="P259" s="417"/>
      <c r="Q259" s="416"/>
      <c r="R259" s="416" t="str">
        <f t="shared" si="250"/>
        <v/>
      </c>
      <c r="S259" s="417" t="str">
        <f t="shared" si="251"/>
        <v/>
      </c>
      <c r="T259" s="500"/>
      <c r="U259" s="417"/>
      <c r="V259" s="416"/>
      <c r="W259" s="416" t="str">
        <f t="shared" si="252"/>
        <v/>
      </c>
      <c r="X259" s="417" t="str">
        <f t="shared" si="253"/>
        <v/>
      </c>
      <c r="Y259" s="500"/>
      <c r="Z259" s="417"/>
      <c r="AA259" s="416"/>
      <c r="AB259" s="416" t="str">
        <f t="shared" si="254"/>
        <v/>
      </c>
      <c r="AC259" s="417" t="str">
        <f t="shared" si="255"/>
        <v/>
      </c>
      <c r="AD259" s="500"/>
      <c r="AE259" s="417"/>
      <c r="AF259" s="416"/>
      <c r="AG259" s="416" t="str">
        <f t="shared" si="256"/>
        <v/>
      </c>
      <c r="AH259" s="417" t="str">
        <f t="shared" si="257"/>
        <v/>
      </c>
      <c r="AI259" s="500"/>
      <c r="AJ259" s="417"/>
      <c r="AK259" s="416"/>
      <c r="AL259" s="416" t="str">
        <f t="shared" si="258"/>
        <v/>
      </c>
      <c r="AM259" s="417" t="str">
        <f t="shared" si="259"/>
        <v/>
      </c>
      <c r="AN259" s="500"/>
      <c r="AO259" s="417"/>
      <c r="AP259" s="416"/>
      <c r="AQ259" s="416" t="str">
        <f t="shared" si="260"/>
        <v/>
      </c>
      <c r="AR259" s="417" t="str">
        <f t="shared" si="261"/>
        <v/>
      </c>
      <c r="AS259" s="500"/>
      <c r="AT259" s="417"/>
      <c r="AU259" s="416"/>
      <c r="AV259" s="416" t="str">
        <f t="shared" si="262"/>
        <v/>
      </c>
      <c r="AW259" s="417" t="str">
        <f t="shared" si="263"/>
        <v/>
      </c>
      <c r="AX259" s="500"/>
    </row>
    <row r="260" spans="2:50" x14ac:dyDescent="0.2">
      <c r="B260" s="506"/>
      <c r="C260" s="436">
        <v>14</v>
      </c>
      <c r="D260" s="417"/>
      <c r="E260" s="417"/>
      <c r="F260" s="417"/>
      <c r="G260" s="417"/>
      <c r="H260" s="527"/>
      <c r="I260" s="172" t="str">
        <f t="shared" si="264"/>
        <v/>
      </c>
      <c r="J260" s="172" t="str">
        <f t="shared" si="265"/>
        <v/>
      </c>
      <c r="K260" s="420" t="str">
        <f t="shared" si="266"/>
        <v/>
      </c>
      <c r="L260" s="525"/>
      <c r="M260" s="172" t="str">
        <f t="shared" si="249"/>
        <v/>
      </c>
      <c r="N260" s="501"/>
      <c r="O260" s="501"/>
      <c r="P260" s="417"/>
      <c r="Q260" s="416"/>
      <c r="R260" s="416" t="str">
        <f t="shared" si="250"/>
        <v/>
      </c>
      <c r="S260" s="417" t="str">
        <f t="shared" si="251"/>
        <v/>
      </c>
      <c r="T260" s="500"/>
      <c r="U260" s="417"/>
      <c r="V260" s="416"/>
      <c r="W260" s="416" t="str">
        <f t="shared" si="252"/>
        <v/>
      </c>
      <c r="X260" s="417" t="str">
        <f t="shared" si="253"/>
        <v/>
      </c>
      <c r="Y260" s="500"/>
      <c r="Z260" s="417"/>
      <c r="AA260" s="416"/>
      <c r="AB260" s="416" t="str">
        <f t="shared" si="254"/>
        <v/>
      </c>
      <c r="AC260" s="417" t="str">
        <f t="shared" si="255"/>
        <v/>
      </c>
      <c r="AD260" s="500"/>
      <c r="AE260" s="417"/>
      <c r="AF260" s="416"/>
      <c r="AG260" s="416" t="str">
        <f t="shared" si="256"/>
        <v/>
      </c>
      <c r="AH260" s="417" t="str">
        <f t="shared" si="257"/>
        <v/>
      </c>
      <c r="AI260" s="500"/>
      <c r="AJ260" s="417"/>
      <c r="AK260" s="416"/>
      <c r="AL260" s="416" t="str">
        <f t="shared" si="258"/>
        <v/>
      </c>
      <c r="AM260" s="417" t="str">
        <f t="shared" si="259"/>
        <v/>
      </c>
      <c r="AN260" s="500"/>
      <c r="AO260" s="417"/>
      <c r="AP260" s="416"/>
      <c r="AQ260" s="416" t="str">
        <f t="shared" si="260"/>
        <v/>
      </c>
      <c r="AR260" s="417" t="str">
        <f t="shared" si="261"/>
        <v/>
      </c>
      <c r="AS260" s="500"/>
      <c r="AT260" s="417"/>
      <c r="AU260" s="416"/>
      <c r="AV260" s="416" t="str">
        <f t="shared" si="262"/>
        <v/>
      </c>
      <c r="AW260" s="417" t="str">
        <f t="shared" si="263"/>
        <v/>
      </c>
      <c r="AX260" s="500"/>
    </row>
    <row r="261" spans="2:50" x14ac:dyDescent="0.2">
      <c r="B261" s="506"/>
      <c r="C261" s="436">
        <v>15</v>
      </c>
      <c r="D261" s="417"/>
      <c r="E261" s="417"/>
      <c r="F261" s="417"/>
      <c r="G261" s="417"/>
      <c r="H261" s="528"/>
      <c r="I261" s="172" t="str">
        <f t="shared" si="264"/>
        <v/>
      </c>
      <c r="J261" s="172" t="str">
        <f t="shared" si="265"/>
        <v/>
      </c>
      <c r="K261" s="420" t="str">
        <f t="shared" si="266"/>
        <v/>
      </c>
      <c r="L261" s="525"/>
      <c r="M261" s="172" t="str">
        <f t="shared" si="249"/>
        <v/>
      </c>
      <c r="N261" s="501"/>
      <c r="O261" s="501"/>
      <c r="P261" s="417"/>
      <c r="Q261" s="416"/>
      <c r="R261" s="416" t="str">
        <f t="shared" si="250"/>
        <v/>
      </c>
      <c r="S261" s="417" t="str">
        <f t="shared" si="251"/>
        <v/>
      </c>
      <c r="T261" s="500"/>
      <c r="U261" s="417"/>
      <c r="V261" s="416"/>
      <c r="W261" s="416" t="str">
        <f t="shared" si="252"/>
        <v/>
      </c>
      <c r="X261" s="417" t="str">
        <f t="shared" si="253"/>
        <v/>
      </c>
      <c r="Y261" s="500"/>
      <c r="Z261" s="417"/>
      <c r="AA261" s="416"/>
      <c r="AB261" s="416" t="str">
        <f t="shared" si="254"/>
        <v/>
      </c>
      <c r="AC261" s="417" t="str">
        <f t="shared" si="255"/>
        <v/>
      </c>
      <c r="AD261" s="500"/>
      <c r="AE261" s="417"/>
      <c r="AF261" s="416"/>
      <c r="AG261" s="416" t="str">
        <f t="shared" si="256"/>
        <v/>
      </c>
      <c r="AH261" s="417" t="str">
        <f t="shared" si="257"/>
        <v/>
      </c>
      <c r="AI261" s="500"/>
      <c r="AJ261" s="417"/>
      <c r="AK261" s="416"/>
      <c r="AL261" s="416" t="str">
        <f t="shared" si="258"/>
        <v/>
      </c>
      <c r="AM261" s="417" t="str">
        <f t="shared" si="259"/>
        <v/>
      </c>
      <c r="AN261" s="500"/>
      <c r="AO261" s="417"/>
      <c r="AP261" s="416"/>
      <c r="AQ261" s="416" t="str">
        <f t="shared" si="260"/>
        <v/>
      </c>
      <c r="AR261" s="417" t="str">
        <f t="shared" si="261"/>
        <v/>
      </c>
      <c r="AS261" s="500"/>
      <c r="AT261" s="417"/>
      <c r="AU261" s="416"/>
      <c r="AV261" s="416" t="str">
        <f t="shared" si="262"/>
        <v/>
      </c>
      <c r="AW261" s="417" t="str">
        <f t="shared" si="263"/>
        <v/>
      </c>
      <c r="AX261" s="500"/>
    </row>
    <row r="262" spans="2:50" ht="15.75" x14ac:dyDescent="0.2">
      <c r="B262" s="510" t="s">
        <v>169</v>
      </c>
      <c r="C262" s="511"/>
      <c r="D262" s="511"/>
      <c r="E262" s="511"/>
      <c r="F262" s="511"/>
      <c r="G262" s="511"/>
      <c r="H262" s="512"/>
      <c r="I262" s="207"/>
      <c r="J262" s="207"/>
      <c r="K262" s="207"/>
      <c r="L262" s="207"/>
      <c r="M262" s="207"/>
      <c r="N262" s="501" t="s">
        <v>161</v>
      </c>
      <c r="O262" s="514" t="s">
        <v>106</v>
      </c>
      <c r="P262" s="516">
        <f>AT242+1</f>
        <v>45958</v>
      </c>
      <c r="Q262" s="506"/>
      <c r="R262" s="506"/>
      <c r="S262" s="506"/>
      <c r="T262" s="506"/>
      <c r="U262" s="516">
        <f>P262+1</f>
        <v>45959</v>
      </c>
      <c r="V262" s="506"/>
      <c r="W262" s="506"/>
      <c r="X262" s="506"/>
      <c r="Y262" s="506"/>
      <c r="Z262" s="516">
        <f>U262+1</f>
        <v>45960</v>
      </c>
      <c r="AA262" s="506"/>
      <c r="AB262" s="506"/>
      <c r="AC262" s="506"/>
      <c r="AD262" s="506"/>
      <c r="AE262" s="516">
        <f>Z262+1</f>
        <v>45961</v>
      </c>
      <c r="AF262" s="506"/>
      <c r="AG262" s="506"/>
      <c r="AH262" s="506"/>
      <c r="AI262" s="506"/>
      <c r="AJ262" s="516">
        <f>AE262+1</f>
        <v>45962</v>
      </c>
      <c r="AK262" s="506"/>
      <c r="AL262" s="506"/>
      <c r="AM262" s="506"/>
      <c r="AN262" s="506"/>
      <c r="AO262" s="516">
        <f>AJ262+1</f>
        <v>45963</v>
      </c>
      <c r="AP262" s="506"/>
      <c r="AQ262" s="506"/>
      <c r="AR262" s="506"/>
      <c r="AS262" s="506"/>
      <c r="AT262" s="516">
        <f>AO262+1</f>
        <v>45964</v>
      </c>
      <c r="AU262" s="506"/>
      <c r="AV262" s="506"/>
      <c r="AW262" s="506"/>
      <c r="AX262" s="506"/>
    </row>
    <row r="263" spans="2:50" ht="15.75" x14ac:dyDescent="0.2">
      <c r="B263" s="513"/>
      <c r="C263" s="513"/>
      <c r="D263" s="513"/>
      <c r="E263" s="513"/>
      <c r="F263" s="513"/>
      <c r="G263" s="513"/>
      <c r="H263" s="513"/>
      <c r="I263" s="207"/>
      <c r="J263" s="207"/>
      <c r="K263" s="207"/>
      <c r="L263" s="207"/>
      <c r="M263" s="207"/>
      <c r="N263" s="501"/>
      <c r="O263" s="515"/>
      <c r="P263" s="516" t="s">
        <v>120</v>
      </c>
      <c r="Q263" s="506"/>
      <c r="R263" s="506"/>
      <c r="S263" s="506"/>
      <c r="T263" s="506"/>
      <c r="U263" s="516" t="s">
        <v>114</v>
      </c>
      <c r="V263" s="506"/>
      <c r="W263" s="506"/>
      <c r="X263" s="506"/>
      <c r="Y263" s="506"/>
      <c r="Z263" s="516" t="s">
        <v>115</v>
      </c>
      <c r="AA263" s="506"/>
      <c r="AB263" s="506"/>
      <c r="AC263" s="506"/>
      <c r="AD263" s="506"/>
      <c r="AE263" s="516" t="s">
        <v>116</v>
      </c>
      <c r="AF263" s="506"/>
      <c r="AG263" s="506"/>
      <c r="AH263" s="506"/>
      <c r="AI263" s="506"/>
      <c r="AJ263" s="516" t="s">
        <v>117</v>
      </c>
      <c r="AK263" s="506"/>
      <c r="AL263" s="506"/>
      <c r="AM263" s="506"/>
      <c r="AN263" s="506"/>
      <c r="AO263" s="516" t="s">
        <v>118</v>
      </c>
      <c r="AP263" s="506"/>
      <c r="AQ263" s="506"/>
      <c r="AR263" s="506"/>
      <c r="AS263" s="506"/>
      <c r="AT263" s="516" t="s">
        <v>119</v>
      </c>
      <c r="AU263" s="506"/>
      <c r="AV263" s="506"/>
      <c r="AW263" s="506"/>
      <c r="AX263" s="506"/>
    </row>
    <row r="264" spans="2:50" x14ac:dyDescent="0.2">
      <c r="B264" s="501" t="s">
        <v>157</v>
      </c>
      <c r="C264" s="501" t="s">
        <v>149</v>
      </c>
      <c r="D264" s="501"/>
      <c r="E264" s="501" t="s">
        <v>151</v>
      </c>
      <c r="F264" s="501"/>
      <c r="G264" s="501"/>
      <c r="H264" s="502" t="s">
        <v>158</v>
      </c>
      <c r="I264" s="505" t="s">
        <v>227</v>
      </c>
      <c r="J264" s="505"/>
      <c r="K264" s="505"/>
      <c r="L264" s="505" t="s">
        <v>158</v>
      </c>
      <c r="M264" s="505" t="s">
        <v>170</v>
      </c>
      <c r="N264" s="501"/>
      <c r="O264" s="501" t="s">
        <v>160</v>
      </c>
      <c r="P264" s="497" t="s">
        <v>154</v>
      </c>
      <c r="Q264" s="498"/>
      <c r="R264" s="498"/>
      <c r="S264" s="499"/>
      <c r="T264" s="501" t="s">
        <v>158</v>
      </c>
      <c r="U264" s="497" t="s">
        <v>154</v>
      </c>
      <c r="V264" s="498"/>
      <c r="W264" s="498"/>
      <c r="X264" s="499"/>
      <c r="Y264" s="501" t="s">
        <v>158</v>
      </c>
      <c r="Z264" s="497" t="s">
        <v>154</v>
      </c>
      <c r="AA264" s="498"/>
      <c r="AB264" s="498"/>
      <c r="AC264" s="499"/>
      <c r="AD264" s="501" t="s">
        <v>158</v>
      </c>
      <c r="AE264" s="497" t="s">
        <v>154</v>
      </c>
      <c r="AF264" s="498"/>
      <c r="AG264" s="498"/>
      <c r="AH264" s="499"/>
      <c r="AI264" s="501" t="s">
        <v>158</v>
      </c>
      <c r="AJ264" s="497" t="s">
        <v>154</v>
      </c>
      <c r="AK264" s="498"/>
      <c r="AL264" s="498"/>
      <c r="AM264" s="499"/>
      <c r="AN264" s="501" t="s">
        <v>158</v>
      </c>
      <c r="AO264" s="497" t="s">
        <v>154</v>
      </c>
      <c r="AP264" s="498"/>
      <c r="AQ264" s="498"/>
      <c r="AR264" s="499"/>
      <c r="AS264" s="501" t="s">
        <v>158</v>
      </c>
      <c r="AT264" s="497" t="s">
        <v>154</v>
      </c>
      <c r="AU264" s="498"/>
      <c r="AV264" s="498"/>
      <c r="AW264" s="499"/>
      <c r="AX264" s="501" t="s">
        <v>158</v>
      </c>
    </row>
    <row r="265" spans="2:50" x14ac:dyDescent="0.2">
      <c r="B265" s="501"/>
      <c r="C265" s="501"/>
      <c r="D265" s="501"/>
      <c r="E265" s="501" t="s">
        <v>150</v>
      </c>
      <c r="F265" s="501"/>
      <c r="G265" s="501"/>
      <c r="H265" s="503"/>
      <c r="I265" s="505" t="s">
        <v>150</v>
      </c>
      <c r="J265" s="505"/>
      <c r="K265" s="505"/>
      <c r="L265" s="505"/>
      <c r="M265" s="505"/>
      <c r="N265" s="501"/>
      <c r="O265" s="501"/>
      <c r="P265" s="497" t="s">
        <v>155</v>
      </c>
      <c r="Q265" s="498"/>
      <c r="R265" s="498"/>
      <c r="S265" s="499"/>
      <c r="T265" s="501"/>
      <c r="U265" s="497" t="s">
        <v>155</v>
      </c>
      <c r="V265" s="498"/>
      <c r="W265" s="498"/>
      <c r="X265" s="499"/>
      <c r="Y265" s="501"/>
      <c r="Z265" s="497" t="s">
        <v>155</v>
      </c>
      <c r="AA265" s="498"/>
      <c r="AB265" s="498"/>
      <c r="AC265" s="499"/>
      <c r="AD265" s="501"/>
      <c r="AE265" s="497" t="s">
        <v>155</v>
      </c>
      <c r="AF265" s="498"/>
      <c r="AG265" s="498"/>
      <c r="AH265" s="499"/>
      <c r="AI265" s="501"/>
      <c r="AJ265" s="497" t="s">
        <v>155</v>
      </c>
      <c r="AK265" s="498"/>
      <c r="AL265" s="498"/>
      <c r="AM265" s="499"/>
      <c r="AN265" s="501"/>
      <c r="AO265" s="497" t="s">
        <v>155</v>
      </c>
      <c r="AP265" s="498"/>
      <c r="AQ265" s="498"/>
      <c r="AR265" s="499"/>
      <c r="AS265" s="501"/>
      <c r="AT265" s="497" t="s">
        <v>155</v>
      </c>
      <c r="AU265" s="498"/>
      <c r="AV265" s="498"/>
      <c r="AW265" s="499"/>
      <c r="AX265" s="501"/>
    </row>
    <row r="266" spans="2:50" x14ac:dyDescent="0.2">
      <c r="B266" s="501"/>
      <c r="C266" s="501"/>
      <c r="D266" s="501"/>
      <c r="E266" s="418" t="s">
        <v>152</v>
      </c>
      <c r="F266" s="418" t="s">
        <v>153</v>
      </c>
      <c r="G266" s="418" t="s">
        <v>156</v>
      </c>
      <c r="H266" s="504"/>
      <c r="I266" s="419" t="s">
        <v>152</v>
      </c>
      <c r="J266" s="419" t="s">
        <v>153</v>
      </c>
      <c r="K266" s="419" t="s">
        <v>156</v>
      </c>
      <c r="L266" s="505"/>
      <c r="M266" s="505"/>
      <c r="N266" s="501"/>
      <c r="O266" s="501"/>
      <c r="P266" s="418" t="s">
        <v>152</v>
      </c>
      <c r="Q266" s="418" t="s">
        <v>153</v>
      </c>
      <c r="R266" s="418" t="s">
        <v>156</v>
      </c>
      <c r="S266" s="418" t="s">
        <v>170</v>
      </c>
      <c r="T266" s="501"/>
      <c r="U266" s="418" t="s">
        <v>152</v>
      </c>
      <c r="V266" s="418" t="s">
        <v>153</v>
      </c>
      <c r="W266" s="418" t="s">
        <v>156</v>
      </c>
      <c r="X266" s="418" t="s">
        <v>170</v>
      </c>
      <c r="Y266" s="501"/>
      <c r="Z266" s="418" t="s">
        <v>152</v>
      </c>
      <c r="AA266" s="418" t="s">
        <v>153</v>
      </c>
      <c r="AB266" s="418" t="s">
        <v>156</v>
      </c>
      <c r="AC266" s="418" t="s">
        <v>170</v>
      </c>
      <c r="AD266" s="501"/>
      <c r="AE266" s="418" t="s">
        <v>152</v>
      </c>
      <c r="AF266" s="418" t="s">
        <v>153</v>
      </c>
      <c r="AG266" s="418" t="s">
        <v>156</v>
      </c>
      <c r="AH266" s="418" t="s">
        <v>170</v>
      </c>
      <c r="AI266" s="501"/>
      <c r="AJ266" s="418" t="s">
        <v>152</v>
      </c>
      <c r="AK266" s="418" t="s">
        <v>153</v>
      </c>
      <c r="AL266" s="418" t="s">
        <v>156</v>
      </c>
      <c r="AM266" s="418" t="s">
        <v>170</v>
      </c>
      <c r="AN266" s="501"/>
      <c r="AO266" s="418" t="s">
        <v>152</v>
      </c>
      <c r="AP266" s="418" t="s">
        <v>153</v>
      </c>
      <c r="AQ266" s="418" t="s">
        <v>156</v>
      </c>
      <c r="AR266" s="418" t="s">
        <v>170</v>
      </c>
      <c r="AS266" s="501"/>
      <c r="AT266" s="418" t="s">
        <v>152</v>
      </c>
      <c r="AU266" s="418" t="s">
        <v>153</v>
      </c>
      <c r="AV266" s="418" t="s">
        <v>156</v>
      </c>
      <c r="AW266" s="418" t="s">
        <v>170</v>
      </c>
      <c r="AX266" s="501"/>
    </row>
    <row r="267" spans="2:50" x14ac:dyDescent="0.2">
      <c r="B267" s="506" t="s">
        <v>237</v>
      </c>
      <c r="C267" s="436">
        <v>1</v>
      </c>
      <c r="D267" s="417"/>
      <c r="E267" s="417"/>
      <c r="F267" s="417"/>
      <c r="G267" s="416" t="e">
        <f t="shared" ref="G267:G275" si="267">F267/E267</f>
        <v>#DIV/0!</v>
      </c>
      <c r="H267" s="526" t="e">
        <f>AVERAGE(G267:G281)</f>
        <v>#DIV/0!</v>
      </c>
      <c r="I267" s="172" t="str">
        <f t="shared" ref="I267:I269" si="268">IFERROR(AVERAGE(P267,U267,Z267,AE267,AJ267,AO267,AT267),"")</f>
        <v/>
      </c>
      <c r="J267" s="172" t="str">
        <f t="shared" ref="J267:J269" si="269">IFERROR(AVERAGE(Q267,V267,AA267,AF267,AK267,AP267,AU267),"")</f>
        <v/>
      </c>
      <c r="K267" s="420" t="str">
        <f t="shared" ref="K267:K269" si="270">IFERROR(AVERAGE(R267,W267,AB267,AG267,AL267,AQ267,AV267),"")</f>
        <v/>
      </c>
      <c r="L267" s="525" t="str">
        <f>IFERROR(AVERAGE(K267:K281),"-")</f>
        <v>-</v>
      </c>
      <c r="M267" s="172" t="str">
        <f>IFERROR(RANK(K267, K$267:K$281),"")</f>
        <v/>
      </c>
      <c r="N267" s="501"/>
      <c r="O267" s="501"/>
      <c r="P267" s="417"/>
      <c r="Q267" s="416"/>
      <c r="R267" s="416" t="str">
        <f>IFERROR(Q267/P267,"")</f>
        <v/>
      </c>
      <c r="S267" s="417" t="str">
        <f>IFERROR(RANK(R267, R$267:R$281),"")</f>
        <v/>
      </c>
      <c r="T267" s="500" t="e">
        <f>AVERAGE(R267:R281)</f>
        <v>#DIV/0!</v>
      </c>
      <c r="U267" s="417"/>
      <c r="V267" s="416"/>
      <c r="W267" s="416" t="str">
        <f>IFERROR(V267/U267,"")</f>
        <v/>
      </c>
      <c r="X267" s="417" t="str">
        <f>IFERROR(RANK(W267, W$267:W$281),"")</f>
        <v/>
      </c>
      <c r="Y267" s="500" t="e">
        <f>AVERAGE(W267:W281)</f>
        <v>#DIV/0!</v>
      </c>
      <c r="Z267" s="417"/>
      <c r="AA267" s="416"/>
      <c r="AB267" s="416" t="str">
        <f>IFERROR(AA267/Z267,"")</f>
        <v/>
      </c>
      <c r="AC267" s="417" t="str">
        <f>IFERROR(RANK(AB267, AB$267:AB$281),"")</f>
        <v/>
      </c>
      <c r="AD267" s="500" t="e">
        <f>AVERAGE(AB267:AB281)</f>
        <v>#DIV/0!</v>
      </c>
      <c r="AE267" s="417"/>
      <c r="AF267" s="416"/>
      <c r="AG267" s="416" t="str">
        <f>IFERROR(AF267/AE267,"")</f>
        <v/>
      </c>
      <c r="AH267" s="417" t="str">
        <f>IFERROR(RANK(AG267, AG$267:AG$281),"")</f>
        <v/>
      </c>
      <c r="AI267" s="500" t="e">
        <f>AVERAGE(AG267:AG281)</f>
        <v>#DIV/0!</v>
      </c>
      <c r="AJ267" s="417"/>
      <c r="AK267" s="416"/>
      <c r="AL267" s="416" t="str">
        <f>IFERROR(AK267/AJ267,"")</f>
        <v/>
      </c>
      <c r="AM267" s="417" t="str">
        <f>IFERROR(RANK(AL267, AL$267:AL$281),"")</f>
        <v/>
      </c>
      <c r="AN267" s="500" t="e">
        <f>AVERAGE(AL267:AL281)</f>
        <v>#DIV/0!</v>
      </c>
      <c r="AO267" s="417"/>
      <c r="AP267" s="416"/>
      <c r="AQ267" s="416" t="str">
        <f>IFERROR(AP267/AO267,"")</f>
        <v/>
      </c>
      <c r="AR267" s="417" t="str">
        <f>IFERROR(RANK(AQ267, AQ$267:AQ$281),"")</f>
        <v/>
      </c>
      <c r="AS267" s="500" t="e">
        <f>AVERAGE(AQ267:AQ281)</f>
        <v>#DIV/0!</v>
      </c>
      <c r="AT267" s="417"/>
      <c r="AU267" s="416"/>
      <c r="AV267" s="416" t="str">
        <f>IFERROR(AU267/AT267,"")</f>
        <v/>
      </c>
      <c r="AW267" s="417" t="str">
        <f>IFERROR(RANK(AV267, AV$267:AV$281),"")</f>
        <v/>
      </c>
      <c r="AX267" s="500" t="e">
        <f>AVERAGE(AV267:AV281)</f>
        <v>#DIV/0!</v>
      </c>
    </row>
    <row r="268" spans="2:50" x14ac:dyDescent="0.2">
      <c r="B268" s="506"/>
      <c r="C268" s="436">
        <v>2</v>
      </c>
      <c r="D268" s="417"/>
      <c r="E268" s="417"/>
      <c r="F268" s="417"/>
      <c r="G268" s="416" t="e">
        <f t="shared" si="267"/>
        <v>#DIV/0!</v>
      </c>
      <c r="H268" s="527"/>
      <c r="I268" s="172" t="str">
        <f t="shared" si="268"/>
        <v/>
      </c>
      <c r="J268" s="172" t="str">
        <f t="shared" si="269"/>
        <v/>
      </c>
      <c r="K268" s="420" t="str">
        <f t="shared" si="270"/>
        <v/>
      </c>
      <c r="L268" s="525"/>
      <c r="M268" s="172" t="str">
        <f t="shared" ref="M268:M281" si="271">IFERROR(RANK(K268, K$267:K$281),"")</f>
        <v/>
      </c>
      <c r="N268" s="501"/>
      <c r="O268" s="501"/>
      <c r="P268" s="417"/>
      <c r="Q268" s="416"/>
      <c r="R268" s="416" t="str">
        <f t="shared" ref="R268:R281" si="272">IFERROR(Q268/P268,"")</f>
        <v/>
      </c>
      <c r="S268" s="417" t="str">
        <f t="shared" ref="S268:S281" si="273">IFERROR(RANK(R268, R$267:R$281),"")</f>
        <v/>
      </c>
      <c r="T268" s="500"/>
      <c r="U268" s="417"/>
      <c r="V268" s="416"/>
      <c r="W268" s="416" t="str">
        <f t="shared" ref="W268:W281" si="274">IFERROR(V268/U268,"")</f>
        <v/>
      </c>
      <c r="X268" s="417" t="str">
        <f t="shared" ref="X268:X281" si="275">IFERROR(RANK(W268, W$267:W$281),"")</f>
        <v/>
      </c>
      <c r="Y268" s="500"/>
      <c r="Z268" s="417"/>
      <c r="AA268" s="416"/>
      <c r="AB268" s="416" t="str">
        <f t="shared" ref="AB268:AB281" si="276">IFERROR(AA268/Z268,"")</f>
        <v/>
      </c>
      <c r="AC268" s="417" t="str">
        <f t="shared" ref="AC268:AC281" si="277">IFERROR(RANK(AB268, AB$267:AB$281),"")</f>
        <v/>
      </c>
      <c r="AD268" s="500"/>
      <c r="AE268" s="417"/>
      <c r="AF268" s="416"/>
      <c r="AG268" s="416" t="str">
        <f t="shared" ref="AG268:AG281" si="278">IFERROR(AF268/AE268,"")</f>
        <v/>
      </c>
      <c r="AH268" s="417" t="str">
        <f t="shared" ref="AH268:AH281" si="279">IFERROR(RANK(AG268, AG$267:AG$281),"")</f>
        <v/>
      </c>
      <c r="AI268" s="500"/>
      <c r="AJ268" s="417"/>
      <c r="AK268" s="416"/>
      <c r="AL268" s="416" t="str">
        <f t="shared" ref="AL268:AL281" si="280">IFERROR(AK268/AJ268,"")</f>
        <v/>
      </c>
      <c r="AM268" s="417" t="str">
        <f t="shared" ref="AM268:AM281" si="281">IFERROR(RANK(AL268, AL$267:AL$281),"")</f>
        <v/>
      </c>
      <c r="AN268" s="500"/>
      <c r="AO268" s="417"/>
      <c r="AP268" s="416"/>
      <c r="AQ268" s="416" t="str">
        <f t="shared" ref="AQ268:AQ281" si="282">IFERROR(AP268/AO268,"")</f>
        <v/>
      </c>
      <c r="AR268" s="417" t="str">
        <f t="shared" ref="AR268:AR281" si="283">IFERROR(RANK(AQ268, AQ$267:AQ$281),"")</f>
        <v/>
      </c>
      <c r="AS268" s="500"/>
      <c r="AT268" s="417"/>
      <c r="AU268" s="416"/>
      <c r="AV268" s="416" t="str">
        <f t="shared" ref="AV268:AV281" si="284">IFERROR(AU268/AT268,"")</f>
        <v/>
      </c>
      <c r="AW268" s="417" t="str">
        <f t="shared" ref="AW268:AW281" si="285">IFERROR(RANK(AV268, AV$267:AV$281),"")</f>
        <v/>
      </c>
      <c r="AX268" s="500"/>
    </row>
    <row r="269" spans="2:50" x14ac:dyDescent="0.2">
      <c r="B269" s="506"/>
      <c r="C269" s="436">
        <v>3</v>
      </c>
      <c r="D269" s="417"/>
      <c r="E269" s="417"/>
      <c r="F269" s="417"/>
      <c r="G269" s="423" t="e">
        <f t="shared" si="267"/>
        <v>#DIV/0!</v>
      </c>
      <c r="H269" s="527"/>
      <c r="I269" s="172" t="str">
        <f t="shared" si="268"/>
        <v/>
      </c>
      <c r="J269" s="172" t="str">
        <f t="shared" si="269"/>
        <v/>
      </c>
      <c r="K269" s="420" t="str">
        <f t="shared" si="270"/>
        <v/>
      </c>
      <c r="L269" s="525"/>
      <c r="M269" s="172" t="str">
        <f t="shared" si="271"/>
        <v/>
      </c>
      <c r="N269" s="501"/>
      <c r="O269" s="501"/>
      <c r="P269" s="417"/>
      <c r="Q269" s="416"/>
      <c r="R269" s="416" t="str">
        <f t="shared" si="272"/>
        <v/>
      </c>
      <c r="S269" s="417" t="str">
        <f t="shared" si="273"/>
        <v/>
      </c>
      <c r="T269" s="500"/>
      <c r="U269" s="417"/>
      <c r="V269" s="416"/>
      <c r="W269" s="416" t="str">
        <f t="shared" si="274"/>
        <v/>
      </c>
      <c r="X269" s="417" t="str">
        <f t="shared" si="275"/>
        <v/>
      </c>
      <c r="Y269" s="500"/>
      <c r="Z269" s="417"/>
      <c r="AA269" s="416"/>
      <c r="AB269" s="416" t="str">
        <f t="shared" si="276"/>
        <v/>
      </c>
      <c r="AC269" s="417" t="str">
        <f t="shared" si="277"/>
        <v/>
      </c>
      <c r="AD269" s="500"/>
      <c r="AE269" s="417"/>
      <c r="AF269" s="416"/>
      <c r="AG269" s="416" t="str">
        <f t="shared" si="278"/>
        <v/>
      </c>
      <c r="AH269" s="417" t="str">
        <f t="shared" si="279"/>
        <v/>
      </c>
      <c r="AI269" s="500"/>
      <c r="AJ269" s="417"/>
      <c r="AK269" s="416"/>
      <c r="AL269" s="416" t="str">
        <f t="shared" si="280"/>
        <v/>
      </c>
      <c r="AM269" s="417" t="str">
        <f t="shared" si="281"/>
        <v/>
      </c>
      <c r="AN269" s="500"/>
      <c r="AO269" s="417"/>
      <c r="AP269" s="416"/>
      <c r="AQ269" s="416" t="str">
        <f t="shared" si="282"/>
        <v/>
      </c>
      <c r="AR269" s="417" t="str">
        <f t="shared" si="283"/>
        <v/>
      </c>
      <c r="AS269" s="500"/>
      <c r="AT269" s="417"/>
      <c r="AU269" s="416"/>
      <c r="AV269" s="416" t="str">
        <f t="shared" si="284"/>
        <v/>
      </c>
      <c r="AW269" s="417" t="str">
        <f t="shared" si="285"/>
        <v/>
      </c>
      <c r="AX269" s="500"/>
    </row>
    <row r="270" spans="2:50" x14ac:dyDescent="0.2">
      <c r="B270" s="506"/>
      <c r="C270" s="436">
        <v>4</v>
      </c>
      <c r="D270" s="417"/>
      <c r="E270" s="417"/>
      <c r="F270" s="417"/>
      <c r="G270" s="423" t="e">
        <f t="shared" si="267"/>
        <v>#DIV/0!</v>
      </c>
      <c r="H270" s="527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20" t="str">
        <f>IFERROR(AVERAGE(R270,W270,AB270,AG270,AL270,AQ270,AV270),"")</f>
        <v/>
      </c>
      <c r="L270" s="525"/>
      <c r="M270" s="172" t="str">
        <f t="shared" si="271"/>
        <v/>
      </c>
      <c r="N270" s="501"/>
      <c r="O270" s="501"/>
      <c r="P270" s="417"/>
      <c r="Q270" s="416"/>
      <c r="R270" s="416" t="str">
        <f t="shared" si="272"/>
        <v/>
      </c>
      <c r="S270" s="417" t="str">
        <f t="shared" si="273"/>
        <v/>
      </c>
      <c r="T270" s="500"/>
      <c r="U270" s="417"/>
      <c r="V270" s="416"/>
      <c r="W270" s="416" t="str">
        <f t="shared" si="274"/>
        <v/>
      </c>
      <c r="X270" s="417" t="str">
        <f t="shared" si="275"/>
        <v/>
      </c>
      <c r="Y270" s="500"/>
      <c r="Z270" s="417"/>
      <c r="AA270" s="416"/>
      <c r="AB270" s="416" t="str">
        <f t="shared" si="276"/>
        <v/>
      </c>
      <c r="AC270" s="417" t="str">
        <f t="shared" si="277"/>
        <v/>
      </c>
      <c r="AD270" s="500"/>
      <c r="AE270" s="417"/>
      <c r="AF270" s="416"/>
      <c r="AG270" s="416" t="str">
        <f t="shared" si="278"/>
        <v/>
      </c>
      <c r="AH270" s="417" t="str">
        <f t="shared" si="279"/>
        <v/>
      </c>
      <c r="AI270" s="500"/>
      <c r="AJ270" s="417"/>
      <c r="AK270" s="416"/>
      <c r="AL270" s="416" t="str">
        <f t="shared" si="280"/>
        <v/>
      </c>
      <c r="AM270" s="417" t="str">
        <f t="shared" si="281"/>
        <v/>
      </c>
      <c r="AN270" s="500"/>
      <c r="AO270" s="417"/>
      <c r="AP270" s="416"/>
      <c r="AQ270" s="416" t="str">
        <f t="shared" si="282"/>
        <v/>
      </c>
      <c r="AR270" s="417" t="str">
        <f t="shared" si="283"/>
        <v/>
      </c>
      <c r="AS270" s="500"/>
      <c r="AT270" s="417"/>
      <c r="AU270" s="416"/>
      <c r="AV270" s="416" t="str">
        <f t="shared" si="284"/>
        <v/>
      </c>
      <c r="AW270" s="417" t="str">
        <f t="shared" si="285"/>
        <v/>
      </c>
      <c r="AX270" s="500"/>
    </row>
    <row r="271" spans="2:50" x14ac:dyDescent="0.2">
      <c r="B271" s="506"/>
      <c r="C271" s="436">
        <v>5</v>
      </c>
      <c r="D271" s="417"/>
      <c r="E271" s="417"/>
      <c r="F271" s="417"/>
      <c r="G271" s="423" t="e">
        <f t="shared" si="267"/>
        <v>#DIV/0!</v>
      </c>
      <c r="H271" s="527"/>
      <c r="I271" s="172" t="str">
        <f t="shared" ref="I271:I281" si="286">IFERROR(AVERAGE(P271,U271,Z271,AE271,AJ271,AO271,AT271),"")</f>
        <v/>
      </c>
      <c r="J271" s="172" t="str">
        <f t="shared" ref="J271:J281" si="287">IFERROR(AVERAGE(Q271,V271,AA271,AF271,AK271,AP271,AU271),"")</f>
        <v/>
      </c>
      <c r="K271" s="420" t="str">
        <f t="shared" ref="K271:K281" si="288">IFERROR(AVERAGE(R271,W271,AB271,AG271,AL271,AQ271,AV271),"")</f>
        <v/>
      </c>
      <c r="L271" s="525"/>
      <c r="M271" s="172" t="str">
        <f t="shared" si="271"/>
        <v/>
      </c>
      <c r="N271" s="501"/>
      <c r="O271" s="501"/>
      <c r="P271" s="417"/>
      <c r="Q271" s="416"/>
      <c r="R271" s="416" t="str">
        <f t="shared" si="272"/>
        <v/>
      </c>
      <c r="S271" s="417" t="str">
        <f t="shared" si="273"/>
        <v/>
      </c>
      <c r="T271" s="500"/>
      <c r="U271" s="417"/>
      <c r="V271" s="416"/>
      <c r="W271" s="416" t="str">
        <f t="shared" si="274"/>
        <v/>
      </c>
      <c r="X271" s="417" t="str">
        <f t="shared" si="275"/>
        <v/>
      </c>
      <c r="Y271" s="500"/>
      <c r="Z271" s="417"/>
      <c r="AA271" s="416"/>
      <c r="AB271" s="416" t="str">
        <f t="shared" si="276"/>
        <v/>
      </c>
      <c r="AC271" s="417" t="str">
        <f t="shared" si="277"/>
        <v/>
      </c>
      <c r="AD271" s="500"/>
      <c r="AE271" s="417"/>
      <c r="AF271" s="416"/>
      <c r="AG271" s="416" t="str">
        <f t="shared" si="278"/>
        <v/>
      </c>
      <c r="AH271" s="417" t="str">
        <f t="shared" si="279"/>
        <v/>
      </c>
      <c r="AI271" s="500"/>
      <c r="AJ271" s="417"/>
      <c r="AK271" s="416"/>
      <c r="AL271" s="416" t="str">
        <f t="shared" si="280"/>
        <v/>
      </c>
      <c r="AM271" s="417" t="str">
        <f t="shared" si="281"/>
        <v/>
      </c>
      <c r="AN271" s="500"/>
      <c r="AO271" s="417"/>
      <c r="AP271" s="416"/>
      <c r="AQ271" s="416" t="str">
        <f t="shared" si="282"/>
        <v/>
      </c>
      <c r="AR271" s="417" t="str">
        <f t="shared" si="283"/>
        <v/>
      </c>
      <c r="AS271" s="500"/>
      <c r="AT271" s="417"/>
      <c r="AU271" s="416"/>
      <c r="AV271" s="416" t="str">
        <f t="shared" si="284"/>
        <v/>
      </c>
      <c r="AW271" s="417" t="str">
        <f t="shared" si="285"/>
        <v/>
      </c>
      <c r="AX271" s="500"/>
    </row>
    <row r="272" spans="2:50" x14ac:dyDescent="0.2">
      <c r="B272" s="506"/>
      <c r="C272" s="436">
        <v>6</v>
      </c>
      <c r="D272" s="417"/>
      <c r="E272" s="417"/>
      <c r="F272" s="417"/>
      <c r="G272" s="423" t="e">
        <f t="shared" si="267"/>
        <v>#DIV/0!</v>
      </c>
      <c r="H272" s="527"/>
      <c r="I272" s="172" t="str">
        <f t="shared" si="286"/>
        <v/>
      </c>
      <c r="J272" s="172" t="str">
        <f t="shared" si="287"/>
        <v/>
      </c>
      <c r="K272" s="420" t="str">
        <f t="shared" si="288"/>
        <v/>
      </c>
      <c r="L272" s="525"/>
      <c r="M272" s="172" t="str">
        <f t="shared" si="271"/>
        <v/>
      </c>
      <c r="N272" s="501"/>
      <c r="O272" s="501"/>
      <c r="P272" s="417"/>
      <c r="Q272" s="416"/>
      <c r="R272" s="416" t="str">
        <f t="shared" si="272"/>
        <v/>
      </c>
      <c r="S272" s="417" t="str">
        <f t="shared" si="273"/>
        <v/>
      </c>
      <c r="T272" s="500"/>
      <c r="U272" s="417"/>
      <c r="V272" s="416"/>
      <c r="W272" s="416" t="str">
        <f t="shared" si="274"/>
        <v/>
      </c>
      <c r="X272" s="417" t="str">
        <f t="shared" si="275"/>
        <v/>
      </c>
      <c r="Y272" s="500"/>
      <c r="Z272" s="417"/>
      <c r="AA272" s="416"/>
      <c r="AB272" s="416" t="str">
        <f t="shared" si="276"/>
        <v/>
      </c>
      <c r="AC272" s="417" t="str">
        <f t="shared" si="277"/>
        <v/>
      </c>
      <c r="AD272" s="500"/>
      <c r="AE272" s="417"/>
      <c r="AF272" s="416"/>
      <c r="AG272" s="416" t="str">
        <f t="shared" si="278"/>
        <v/>
      </c>
      <c r="AH272" s="417" t="str">
        <f t="shared" si="279"/>
        <v/>
      </c>
      <c r="AI272" s="500"/>
      <c r="AJ272" s="417"/>
      <c r="AK272" s="416"/>
      <c r="AL272" s="416" t="str">
        <f t="shared" si="280"/>
        <v/>
      </c>
      <c r="AM272" s="417" t="str">
        <f t="shared" si="281"/>
        <v/>
      </c>
      <c r="AN272" s="500"/>
      <c r="AO272" s="417"/>
      <c r="AP272" s="416"/>
      <c r="AQ272" s="416" t="str">
        <f t="shared" si="282"/>
        <v/>
      </c>
      <c r="AR272" s="417" t="str">
        <f t="shared" si="283"/>
        <v/>
      </c>
      <c r="AS272" s="500"/>
      <c r="AT272" s="417"/>
      <c r="AU272" s="416"/>
      <c r="AV272" s="416" t="str">
        <f t="shared" si="284"/>
        <v/>
      </c>
      <c r="AW272" s="417" t="str">
        <f t="shared" si="285"/>
        <v/>
      </c>
      <c r="AX272" s="500"/>
    </row>
    <row r="273" spans="2:50" x14ac:dyDescent="0.2">
      <c r="B273" s="506"/>
      <c r="C273" s="436">
        <v>7</v>
      </c>
      <c r="D273" s="417"/>
      <c r="E273" s="417"/>
      <c r="F273" s="417"/>
      <c r="G273" s="423" t="e">
        <f t="shared" si="267"/>
        <v>#DIV/0!</v>
      </c>
      <c r="H273" s="527"/>
      <c r="I273" s="172" t="str">
        <f t="shared" si="286"/>
        <v/>
      </c>
      <c r="J273" s="172" t="str">
        <f t="shared" si="287"/>
        <v/>
      </c>
      <c r="K273" s="420" t="str">
        <f t="shared" si="288"/>
        <v/>
      </c>
      <c r="L273" s="525"/>
      <c r="M273" s="172" t="str">
        <f t="shared" si="271"/>
        <v/>
      </c>
      <c r="N273" s="501"/>
      <c r="O273" s="501"/>
      <c r="P273" s="417"/>
      <c r="Q273" s="416"/>
      <c r="R273" s="416" t="str">
        <f t="shared" si="272"/>
        <v/>
      </c>
      <c r="S273" s="417" t="str">
        <f t="shared" si="273"/>
        <v/>
      </c>
      <c r="T273" s="500"/>
      <c r="U273" s="417"/>
      <c r="V273" s="416"/>
      <c r="W273" s="416" t="str">
        <f t="shared" si="274"/>
        <v/>
      </c>
      <c r="X273" s="417" t="str">
        <f t="shared" si="275"/>
        <v/>
      </c>
      <c r="Y273" s="500"/>
      <c r="Z273" s="417"/>
      <c r="AA273" s="416"/>
      <c r="AB273" s="416" t="str">
        <f t="shared" si="276"/>
        <v/>
      </c>
      <c r="AC273" s="417" t="str">
        <f t="shared" si="277"/>
        <v/>
      </c>
      <c r="AD273" s="500"/>
      <c r="AE273" s="417"/>
      <c r="AF273" s="416"/>
      <c r="AG273" s="416" t="str">
        <f t="shared" si="278"/>
        <v/>
      </c>
      <c r="AH273" s="417" t="str">
        <f t="shared" si="279"/>
        <v/>
      </c>
      <c r="AI273" s="500"/>
      <c r="AJ273" s="417"/>
      <c r="AK273" s="416"/>
      <c r="AL273" s="416" t="str">
        <f t="shared" si="280"/>
        <v/>
      </c>
      <c r="AM273" s="417" t="str">
        <f t="shared" si="281"/>
        <v/>
      </c>
      <c r="AN273" s="500"/>
      <c r="AO273" s="417"/>
      <c r="AP273" s="416"/>
      <c r="AQ273" s="416" t="str">
        <f t="shared" si="282"/>
        <v/>
      </c>
      <c r="AR273" s="417" t="str">
        <f t="shared" si="283"/>
        <v/>
      </c>
      <c r="AS273" s="500"/>
      <c r="AT273" s="417"/>
      <c r="AU273" s="416"/>
      <c r="AV273" s="416" t="str">
        <f t="shared" si="284"/>
        <v/>
      </c>
      <c r="AW273" s="417" t="str">
        <f t="shared" si="285"/>
        <v/>
      </c>
      <c r="AX273" s="500"/>
    </row>
    <row r="274" spans="2:50" x14ac:dyDescent="0.2">
      <c r="B274" s="506"/>
      <c r="C274" s="436">
        <v>8</v>
      </c>
      <c r="D274" s="417"/>
      <c r="E274" s="417"/>
      <c r="F274" s="417"/>
      <c r="G274" s="423" t="e">
        <f t="shared" si="267"/>
        <v>#DIV/0!</v>
      </c>
      <c r="H274" s="527"/>
      <c r="I274" s="172" t="str">
        <f t="shared" si="286"/>
        <v/>
      </c>
      <c r="J274" s="172" t="str">
        <f t="shared" si="287"/>
        <v/>
      </c>
      <c r="K274" s="420" t="str">
        <f t="shared" si="288"/>
        <v/>
      </c>
      <c r="L274" s="525"/>
      <c r="M274" s="172" t="str">
        <f t="shared" si="271"/>
        <v/>
      </c>
      <c r="N274" s="501"/>
      <c r="O274" s="501"/>
      <c r="P274" s="417"/>
      <c r="Q274" s="416"/>
      <c r="R274" s="416" t="str">
        <f t="shared" si="272"/>
        <v/>
      </c>
      <c r="S274" s="417" t="str">
        <f t="shared" si="273"/>
        <v/>
      </c>
      <c r="T274" s="500"/>
      <c r="U274" s="417"/>
      <c r="V274" s="416"/>
      <c r="W274" s="416" t="str">
        <f t="shared" si="274"/>
        <v/>
      </c>
      <c r="X274" s="417" t="str">
        <f t="shared" si="275"/>
        <v/>
      </c>
      <c r="Y274" s="500"/>
      <c r="Z274" s="417"/>
      <c r="AA274" s="416"/>
      <c r="AB274" s="416" t="str">
        <f t="shared" si="276"/>
        <v/>
      </c>
      <c r="AC274" s="417" t="str">
        <f t="shared" si="277"/>
        <v/>
      </c>
      <c r="AD274" s="500"/>
      <c r="AE274" s="417"/>
      <c r="AF274" s="416"/>
      <c r="AG274" s="416" t="str">
        <f t="shared" si="278"/>
        <v/>
      </c>
      <c r="AH274" s="417" t="str">
        <f t="shared" si="279"/>
        <v/>
      </c>
      <c r="AI274" s="500"/>
      <c r="AJ274" s="417"/>
      <c r="AK274" s="416"/>
      <c r="AL274" s="416" t="str">
        <f t="shared" si="280"/>
        <v/>
      </c>
      <c r="AM274" s="417" t="str">
        <f t="shared" si="281"/>
        <v/>
      </c>
      <c r="AN274" s="500"/>
      <c r="AO274" s="417"/>
      <c r="AP274" s="416"/>
      <c r="AQ274" s="416" t="str">
        <f t="shared" si="282"/>
        <v/>
      </c>
      <c r="AR274" s="417" t="str">
        <f t="shared" si="283"/>
        <v/>
      </c>
      <c r="AS274" s="500"/>
      <c r="AT274" s="417"/>
      <c r="AU274" s="416"/>
      <c r="AV274" s="416" t="str">
        <f t="shared" si="284"/>
        <v/>
      </c>
      <c r="AW274" s="417" t="str">
        <f t="shared" si="285"/>
        <v/>
      </c>
      <c r="AX274" s="500"/>
    </row>
    <row r="275" spans="2:50" x14ac:dyDescent="0.2">
      <c r="B275" s="506"/>
      <c r="C275" s="436">
        <v>9</v>
      </c>
      <c r="D275" s="417"/>
      <c r="E275" s="417"/>
      <c r="F275" s="417"/>
      <c r="G275" s="423" t="e">
        <f t="shared" si="267"/>
        <v>#DIV/0!</v>
      </c>
      <c r="H275" s="527"/>
      <c r="I275" s="172" t="str">
        <f t="shared" si="286"/>
        <v/>
      </c>
      <c r="J275" s="172" t="str">
        <f t="shared" si="287"/>
        <v/>
      </c>
      <c r="K275" s="420" t="str">
        <f t="shared" si="288"/>
        <v/>
      </c>
      <c r="L275" s="525"/>
      <c r="M275" s="172" t="str">
        <f t="shared" si="271"/>
        <v/>
      </c>
      <c r="N275" s="501"/>
      <c r="O275" s="501"/>
      <c r="P275" s="417"/>
      <c r="Q275" s="416"/>
      <c r="R275" s="416" t="str">
        <f t="shared" si="272"/>
        <v/>
      </c>
      <c r="S275" s="417" t="str">
        <f t="shared" si="273"/>
        <v/>
      </c>
      <c r="T275" s="500"/>
      <c r="U275" s="417"/>
      <c r="V275" s="416"/>
      <c r="W275" s="416" t="str">
        <f t="shared" si="274"/>
        <v/>
      </c>
      <c r="X275" s="417" t="str">
        <f t="shared" si="275"/>
        <v/>
      </c>
      <c r="Y275" s="500"/>
      <c r="Z275" s="417"/>
      <c r="AA275" s="416"/>
      <c r="AB275" s="416" t="str">
        <f t="shared" si="276"/>
        <v/>
      </c>
      <c r="AC275" s="417" t="str">
        <f t="shared" si="277"/>
        <v/>
      </c>
      <c r="AD275" s="500"/>
      <c r="AE275" s="417"/>
      <c r="AF275" s="416"/>
      <c r="AG275" s="416" t="str">
        <f t="shared" si="278"/>
        <v/>
      </c>
      <c r="AH275" s="417" t="str">
        <f t="shared" si="279"/>
        <v/>
      </c>
      <c r="AI275" s="500"/>
      <c r="AJ275" s="417"/>
      <c r="AK275" s="416"/>
      <c r="AL275" s="416" t="str">
        <f t="shared" si="280"/>
        <v/>
      </c>
      <c r="AM275" s="417" t="str">
        <f t="shared" si="281"/>
        <v/>
      </c>
      <c r="AN275" s="500"/>
      <c r="AO275" s="417"/>
      <c r="AP275" s="416"/>
      <c r="AQ275" s="416" t="str">
        <f t="shared" si="282"/>
        <v/>
      </c>
      <c r="AR275" s="417" t="str">
        <f t="shared" si="283"/>
        <v/>
      </c>
      <c r="AS275" s="500"/>
      <c r="AT275" s="417"/>
      <c r="AU275" s="416"/>
      <c r="AV275" s="416" t="str">
        <f t="shared" si="284"/>
        <v/>
      </c>
      <c r="AW275" s="417" t="str">
        <f t="shared" si="285"/>
        <v/>
      </c>
      <c r="AX275" s="500"/>
    </row>
    <row r="276" spans="2:50" x14ac:dyDescent="0.2">
      <c r="B276" s="506"/>
      <c r="C276" s="436">
        <v>10</v>
      </c>
      <c r="D276" s="417"/>
      <c r="E276" s="417"/>
      <c r="F276" s="417"/>
      <c r="G276" s="417"/>
      <c r="H276" s="527"/>
      <c r="I276" s="172" t="str">
        <f t="shared" si="286"/>
        <v/>
      </c>
      <c r="J276" s="172" t="str">
        <f t="shared" si="287"/>
        <v/>
      </c>
      <c r="K276" s="420" t="str">
        <f t="shared" si="288"/>
        <v/>
      </c>
      <c r="L276" s="525"/>
      <c r="M276" s="172" t="str">
        <f t="shared" si="271"/>
        <v/>
      </c>
      <c r="N276" s="501"/>
      <c r="O276" s="501"/>
      <c r="P276" s="417"/>
      <c r="Q276" s="416"/>
      <c r="R276" s="416" t="str">
        <f t="shared" si="272"/>
        <v/>
      </c>
      <c r="S276" s="417" t="str">
        <f t="shared" si="273"/>
        <v/>
      </c>
      <c r="T276" s="500"/>
      <c r="U276" s="417"/>
      <c r="V276" s="416"/>
      <c r="W276" s="416" t="str">
        <f t="shared" si="274"/>
        <v/>
      </c>
      <c r="X276" s="417" t="str">
        <f t="shared" si="275"/>
        <v/>
      </c>
      <c r="Y276" s="500"/>
      <c r="Z276" s="417"/>
      <c r="AA276" s="416"/>
      <c r="AB276" s="416" t="str">
        <f t="shared" si="276"/>
        <v/>
      </c>
      <c r="AC276" s="417" t="str">
        <f t="shared" si="277"/>
        <v/>
      </c>
      <c r="AD276" s="500"/>
      <c r="AE276" s="417"/>
      <c r="AF276" s="416"/>
      <c r="AG276" s="416" t="str">
        <f t="shared" si="278"/>
        <v/>
      </c>
      <c r="AH276" s="417" t="str">
        <f t="shared" si="279"/>
        <v/>
      </c>
      <c r="AI276" s="500"/>
      <c r="AJ276" s="417"/>
      <c r="AK276" s="416"/>
      <c r="AL276" s="416" t="str">
        <f t="shared" si="280"/>
        <v/>
      </c>
      <c r="AM276" s="417" t="str">
        <f t="shared" si="281"/>
        <v/>
      </c>
      <c r="AN276" s="500"/>
      <c r="AO276" s="417"/>
      <c r="AP276" s="416"/>
      <c r="AQ276" s="416" t="str">
        <f t="shared" si="282"/>
        <v/>
      </c>
      <c r="AR276" s="417" t="str">
        <f t="shared" si="283"/>
        <v/>
      </c>
      <c r="AS276" s="500"/>
      <c r="AT276" s="417"/>
      <c r="AU276" s="416"/>
      <c r="AV276" s="416" t="str">
        <f t="shared" si="284"/>
        <v/>
      </c>
      <c r="AW276" s="417" t="str">
        <f t="shared" si="285"/>
        <v/>
      </c>
      <c r="AX276" s="500"/>
    </row>
    <row r="277" spans="2:50" x14ac:dyDescent="0.2">
      <c r="B277" s="506"/>
      <c r="C277" s="436">
        <v>11</v>
      </c>
      <c r="D277" s="417"/>
      <c r="E277" s="417"/>
      <c r="F277" s="417"/>
      <c r="G277" s="417"/>
      <c r="H277" s="527"/>
      <c r="I277" s="172" t="str">
        <f t="shared" si="286"/>
        <v/>
      </c>
      <c r="J277" s="172" t="str">
        <f t="shared" si="287"/>
        <v/>
      </c>
      <c r="K277" s="420" t="str">
        <f t="shared" si="288"/>
        <v/>
      </c>
      <c r="L277" s="525"/>
      <c r="M277" s="172" t="str">
        <f t="shared" si="271"/>
        <v/>
      </c>
      <c r="N277" s="501"/>
      <c r="O277" s="501"/>
      <c r="P277" s="417"/>
      <c r="Q277" s="416"/>
      <c r="R277" s="416" t="str">
        <f t="shared" si="272"/>
        <v/>
      </c>
      <c r="S277" s="417" t="str">
        <f t="shared" si="273"/>
        <v/>
      </c>
      <c r="T277" s="500"/>
      <c r="U277" s="417"/>
      <c r="V277" s="416"/>
      <c r="W277" s="416" t="str">
        <f t="shared" si="274"/>
        <v/>
      </c>
      <c r="X277" s="417" t="str">
        <f t="shared" si="275"/>
        <v/>
      </c>
      <c r="Y277" s="500"/>
      <c r="Z277" s="417"/>
      <c r="AA277" s="416"/>
      <c r="AB277" s="416" t="str">
        <f t="shared" si="276"/>
        <v/>
      </c>
      <c r="AC277" s="417" t="str">
        <f t="shared" si="277"/>
        <v/>
      </c>
      <c r="AD277" s="500"/>
      <c r="AE277" s="417"/>
      <c r="AF277" s="416"/>
      <c r="AG277" s="416" t="str">
        <f t="shared" si="278"/>
        <v/>
      </c>
      <c r="AH277" s="417" t="str">
        <f t="shared" si="279"/>
        <v/>
      </c>
      <c r="AI277" s="500"/>
      <c r="AJ277" s="417"/>
      <c r="AK277" s="416"/>
      <c r="AL277" s="416" t="str">
        <f t="shared" si="280"/>
        <v/>
      </c>
      <c r="AM277" s="417" t="str">
        <f t="shared" si="281"/>
        <v/>
      </c>
      <c r="AN277" s="500"/>
      <c r="AO277" s="417"/>
      <c r="AP277" s="416"/>
      <c r="AQ277" s="416" t="str">
        <f t="shared" si="282"/>
        <v/>
      </c>
      <c r="AR277" s="417" t="str">
        <f t="shared" si="283"/>
        <v/>
      </c>
      <c r="AS277" s="500"/>
      <c r="AT277" s="417"/>
      <c r="AU277" s="416"/>
      <c r="AV277" s="416" t="str">
        <f t="shared" si="284"/>
        <v/>
      </c>
      <c r="AW277" s="417" t="str">
        <f t="shared" si="285"/>
        <v/>
      </c>
      <c r="AX277" s="500"/>
    </row>
    <row r="278" spans="2:50" x14ac:dyDescent="0.2">
      <c r="B278" s="506"/>
      <c r="C278" s="436">
        <v>12</v>
      </c>
      <c r="D278" s="417"/>
      <c r="E278" s="417"/>
      <c r="F278" s="417"/>
      <c r="G278" s="417"/>
      <c r="H278" s="527"/>
      <c r="I278" s="172" t="str">
        <f t="shared" si="286"/>
        <v/>
      </c>
      <c r="J278" s="172" t="str">
        <f t="shared" si="287"/>
        <v/>
      </c>
      <c r="K278" s="420" t="str">
        <f t="shared" si="288"/>
        <v/>
      </c>
      <c r="L278" s="525"/>
      <c r="M278" s="172" t="str">
        <f t="shared" si="271"/>
        <v/>
      </c>
      <c r="N278" s="501"/>
      <c r="O278" s="501"/>
      <c r="P278" s="417"/>
      <c r="Q278" s="416"/>
      <c r="R278" s="416" t="str">
        <f t="shared" si="272"/>
        <v/>
      </c>
      <c r="S278" s="417" t="str">
        <f t="shared" si="273"/>
        <v/>
      </c>
      <c r="T278" s="500"/>
      <c r="U278" s="417"/>
      <c r="V278" s="416"/>
      <c r="W278" s="416" t="str">
        <f t="shared" si="274"/>
        <v/>
      </c>
      <c r="X278" s="417" t="str">
        <f t="shared" si="275"/>
        <v/>
      </c>
      <c r="Y278" s="500"/>
      <c r="Z278" s="417"/>
      <c r="AA278" s="416"/>
      <c r="AB278" s="416" t="str">
        <f t="shared" si="276"/>
        <v/>
      </c>
      <c r="AC278" s="417" t="str">
        <f t="shared" si="277"/>
        <v/>
      </c>
      <c r="AD278" s="500"/>
      <c r="AE278" s="417"/>
      <c r="AF278" s="416"/>
      <c r="AG278" s="416" t="str">
        <f t="shared" si="278"/>
        <v/>
      </c>
      <c r="AH278" s="417" t="str">
        <f t="shared" si="279"/>
        <v/>
      </c>
      <c r="AI278" s="500"/>
      <c r="AJ278" s="417"/>
      <c r="AK278" s="416"/>
      <c r="AL278" s="416" t="str">
        <f t="shared" si="280"/>
        <v/>
      </c>
      <c r="AM278" s="417" t="str">
        <f t="shared" si="281"/>
        <v/>
      </c>
      <c r="AN278" s="500"/>
      <c r="AO278" s="417"/>
      <c r="AP278" s="416"/>
      <c r="AQ278" s="416" t="str">
        <f t="shared" si="282"/>
        <v/>
      </c>
      <c r="AR278" s="417" t="str">
        <f t="shared" si="283"/>
        <v/>
      </c>
      <c r="AS278" s="500"/>
      <c r="AT278" s="417"/>
      <c r="AU278" s="416"/>
      <c r="AV278" s="416" t="str">
        <f t="shared" si="284"/>
        <v/>
      </c>
      <c r="AW278" s="417" t="str">
        <f t="shared" si="285"/>
        <v/>
      </c>
      <c r="AX278" s="500"/>
    </row>
    <row r="279" spans="2:50" x14ac:dyDescent="0.2">
      <c r="B279" s="506"/>
      <c r="C279" s="436">
        <v>13</v>
      </c>
      <c r="D279" s="417"/>
      <c r="E279" s="417"/>
      <c r="F279" s="417"/>
      <c r="G279" s="417"/>
      <c r="H279" s="527"/>
      <c r="I279" s="172" t="str">
        <f t="shared" si="286"/>
        <v/>
      </c>
      <c r="J279" s="172" t="str">
        <f t="shared" si="287"/>
        <v/>
      </c>
      <c r="K279" s="420" t="str">
        <f t="shared" si="288"/>
        <v/>
      </c>
      <c r="L279" s="525"/>
      <c r="M279" s="172" t="str">
        <f t="shared" si="271"/>
        <v/>
      </c>
      <c r="N279" s="501"/>
      <c r="O279" s="501"/>
      <c r="P279" s="417"/>
      <c r="Q279" s="416"/>
      <c r="R279" s="416" t="str">
        <f t="shared" si="272"/>
        <v/>
      </c>
      <c r="S279" s="417" t="str">
        <f t="shared" si="273"/>
        <v/>
      </c>
      <c r="T279" s="500"/>
      <c r="U279" s="417"/>
      <c r="V279" s="416"/>
      <c r="W279" s="416" t="str">
        <f t="shared" si="274"/>
        <v/>
      </c>
      <c r="X279" s="417" t="str">
        <f t="shared" si="275"/>
        <v/>
      </c>
      <c r="Y279" s="500"/>
      <c r="Z279" s="417"/>
      <c r="AA279" s="416"/>
      <c r="AB279" s="416" t="str">
        <f t="shared" si="276"/>
        <v/>
      </c>
      <c r="AC279" s="417" t="str">
        <f t="shared" si="277"/>
        <v/>
      </c>
      <c r="AD279" s="500"/>
      <c r="AE279" s="417"/>
      <c r="AF279" s="416"/>
      <c r="AG279" s="416" t="str">
        <f t="shared" si="278"/>
        <v/>
      </c>
      <c r="AH279" s="417" t="str">
        <f t="shared" si="279"/>
        <v/>
      </c>
      <c r="AI279" s="500"/>
      <c r="AJ279" s="417"/>
      <c r="AK279" s="416"/>
      <c r="AL279" s="416" t="str">
        <f t="shared" si="280"/>
        <v/>
      </c>
      <c r="AM279" s="417" t="str">
        <f t="shared" si="281"/>
        <v/>
      </c>
      <c r="AN279" s="500"/>
      <c r="AO279" s="417"/>
      <c r="AP279" s="416"/>
      <c r="AQ279" s="416" t="str">
        <f t="shared" si="282"/>
        <v/>
      </c>
      <c r="AR279" s="417" t="str">
        <f t="shared" si="283"/>
        <v/>
      </c>
      <c r="AS279" s="500"/>
      <c r="AT279" s="417"/>
      <c r="AU279" s="416"/>
      <c r="AV279" s="416" t="str">
        <f t="shared" si="284"/>
        <v/>
      </c>
      <c r="AW279" s="417" t="str">
        <f t="shared" si="285"/>
        <v/>
      </c>
      <c r="AX279" s="500"/>
    </row>
    <row r="280" spans="2:50" x14ac:dyDescent="0.2">
      <c r="B280" s="506"/>
      <c r="C280" s="436">
        <v>14</v>
      </c>
      <c r="D280" s="417"/>
      <c r="E280" s="417"/>
      <c r="F280" s="417"/>
      <c r="G280" s="417"/>
      <c r="H280" s="527"/>
      <c r="I280" s="172" t="str">
        <f t="shared" si="286"/>
        <v/>
      </c>
      <c r="J280" s="172" t="str">
        <f t="shared" si="287"/>
        <v/>
      </c>
      <c r="K280" s="420" t="str">
        <f t="shared" si="288"/>
        <v/>
      </c>
      <c r="L280" s="525"/>
      <c r="M280" s="172" t="str">
        <f t="shared" si="271"/>
        <v/>
      </c>
      <c r="N280" s="501"/>
      <c r="O280" s="501"/>
      <c r="P280" s="417"/>
      <c r="Q280" s="416"/>
      <c r="R280" s="416" t="str">
        <f t="shared" si="272"/>
        <v/>
      </c>
      <c r="S280" s="417" t="str">
        <f t="shared" si="273"/>
        <v/>
      </c>
      <c r="T280" s="500"/>
      <c r="U280" s="417"/>
      <c r="V280" s="416"/>
      <c r="W280" s="416" t="str">
        <f t="shared" si="274"/>
        <v/>
      </c>
      <c r="X280" s="417" t="str">
        <f t="shared" si="275"/>
        <v/>
      </c>
      <c r="Y280" s="500"/>
      <c r="Z280" s="417"/>
      <c r="AA280" s="416"/>
      <c r="AB280" s="416" t="str">
        <f t="shared" si="276"/>
        <v/>
      </c>
      <c r="AC280" s="417" t="str">
        <f t="shared" si="277"/>
        <v/>
      </c>
      <c r="AD280" s="500"/>
      <c r="AE280" s="417"/>
      <c r="AF280" s="416"/>
      <c r="AG280" s="416" t="str">
        <f t="shared" si="278"/>
        <v/>
      </c>
      <c r="AH280" s="417" t="str">
        <f t="shared" si="279"/>
        <v/>
      </c>
      <c r="AI280" s="500"/>
      <c r="AJ280" s="417"/>
      <c r="AK280" s="416"/>
      <c r="AL280" s="416" t="str">
        <f t="shared" si="280"/>
        <v/>
      </c>
      <c r="AM280" s="417" t="str">
        <f t="shared" si="281"/>
        <v/>
      </c>
      <c r="AN280" s="500"/>
      <c r="AO280" s="417"/>
      <c r="AP280" s="416"/>
      <c r="AQ280" s="416" t="str">
        <f t="shared" si="282"/>
        <v/>
      </c>
      <c r="AR280" s="417" t="str">
        <f t="shared" si="283"/>
        <v/>
      </c>
      <c r="AS280" s="500"/>
      <c r="AT280" s="417"/>
      <c r="AU280" s="416"/>
      <c r="AV280" s="416" t="str">
        <f t="shared" si="284"/>
        <v/>
      </c>
      <c r="AW280" s="417" t="str">
        <f t="shared" si="285"/>
        <v/>
      </c>
      <c r="AX280" s="500"/>
    </row>
    <row r="281" spans="2:50" x14ac:dyDescent="0.2">
      <c r="B281" s="506"/>
      <c r="C281" s="436">
        <v>15</v>
      </c>
      <c r="D281" s="417"/>
      <c r="E281" s="417"/>
      <c r="F281" s="417"/>
      <c r="G281" s="417"/>
      <c r="H281" s="528"/>
      <c r="I281" s="172" t="str">
        <f t="shared" si="286"/>
        <v/>
      </c>
      <c r="J281" s="172" t="str">
        <f t="shared" si="287"/>
        <v/>
      </c>
      <c r="K281" s="420" t="str">
        <f t="shared" si="288"/>
        <v/>
      </c>
      <c r="L281" s="525"/>
      <c r="M281" s="172" t="str">
        <f t="shared" si="271"/>
        <v/>
      </c>
      <c r="N281" s="501"/>
      <c r="O281" s="501"/>
      <c r="P281" s="417"/>
      <c r="Q281" s="416"/>
      <c r="R281" s="416" t="str">
        <f t="shared" si="272"/>
        <v/>
      </c>
      <c r="S281" s="417" t="str">
        <f t="shared" si="273"/>
        <v/>
      </c>
      <c r="T281" s="500"/>
      <c r="U281" s="417"/>
      <c r="V281" s="416"/>
      <c r="W281" s="416" t="str">
        <f t="shared" si="274"/>
        <v/>
      </c>
      <c r="X281" s="417" t="str">
        <f t="shared" si="275"/>
        <v/>
      </c>
      <c r="Y281" s="500"/>
      <c r="Z281" s="417"/>
      <c r="AA281" s="416"/>
      <c r="AB281" s="416" t="str">
        <f t="shared" si="276"/>
        <v/>
      </c>
      <c r="AC281" s="417" t="str">
        <f t="shared" si="277"/>
        <v/>
      </c>
      <c r="AD281" s="500"/>
      <c r="AE281" s="417"/>
      <c r="AF281" s="416"/>
      <c r="AG281" s="416" t="str">
        <f t="shared" si="278"/>
        <v/>
      </c>
      <c r="AH281" s="417" t="str">
        <f t="shared" si="279"/>
        <v/>
      </c>
      <c r="AI281" s="500"/>
      <c r="AJ281" s="417"/>
      <c r="AK281" s="416"/>
      <c r="AL281" s="416" t="str">
        <f t="shared" si="280"/>
        <v/>
      </c>
      <c r="AM281" s="417" t="str">
        <f t="shared" si="281"/>
        <v/>
      </c>
      <c r="AN281" s="500"/>
      <c r="AO281" s="417"/>
      <c r="AP281" s="416"/>
      <c r="AQ281" s="416" t="str">
        <f t="shared" si="282"/>
        <v/>
      </c>
      <c r="AR281" s="417" t="str">
        <f t="shared" si="283"/>
        <v/>
      </c>
      <c r="AS281" s="500"/>
      <c r="AT281" s="417"/>
      <c r="AU281" s="416"/>
      <c r="AV281" s="416" t="str">
        <f t="shared" si="284"/>
        <v/>
      </c>
      <c r="AW281" s="417" t="str">
        <f t="shared" si="285"/>
        <v/>
      </c>
      <c r="AX281" s="500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FFCC"/>
  </sheetPr>
  <dimension ref="A1:AX281"/>
  <sheetViews>
    <sheetView topLeftCell="A224" zoomScaleNormal="100" workbookViewId="0">
      <selection activeCell="D273" sqref="D273"/>
    </sheetView>
  </sheetViews>
  <sheetFormatPr defaultColWidth="8.85546875" defaultRowHeight="12.75" x14ac:dyDescent="0.2"/>
  <cols>
    <col min="1" max="1" width="1.85546875" style="97" customWidth="1"/>
    <col min="2" max="2" width="12.140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5.42578125" style="96" bestFit="1" customWidth="1"/>
    <col min="10" max="10" width="9.140625" style="96" bestFit="1" customWidth="1"/>
    <col min="11" max="11" width="7.28515625" style="96" bestFit="1" customWidth="1"/>
    <col min="12" max="12" width="11.140625" style="96" customWidth="1"/>
    <col min="13" max="13" width="5.4257812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 x14ac:dyDescent="0.2">
      <c r="A1" s="72"/>
      <c r="B1" s="259" t="s">
        <v>327</v>
      </c>
      <c r="C1" s="260">
        <f>AVERAGE(L187,L207,L227,L247,L267)</f>
        <v>105.93586636145368</v>
      </c>
    </row>
    <row r="2" spans="1:50" ht="15.75" hidden="1" x14ac:dyDescent="0.2">
      <c r="A2" s="77"/>
      <c r="B2" s="510" t="s">
        <v>169</v>
      </c>
      <c r="C2" s="511"/>
      <c r="D2" s="511"/>
      <c r="E2" s="511"/>
      <c r="F2" s="511"/>
      <c r="G2" s="511"/>
      <c r="H2" s="512"/>
      <c r="I2" s="209"/>
      <c r="J2" s="209"/>
      <c r="K2" s="209"/>
      <c r="L2" s="209"/>
      <c r="M2" s="204"/>
      <c r="N2" s="514" t="s">
        <v>161</v>
      </c>
      <c r="O2" s="514" t="s">
        <v>106</v>
      </c>
      <c r="P2" s="516"/>
      <c r="Q2" s="506"/>
      <c r="R2" s="506"/>
      <c r="S2" s="506"/>
      <c r="T2" s="506"/>
      <c r="U2" s="516"/>
      <c r="V2" s="506"/>
      <c r="W2" s="506"/>
      <c r="X2" s="506"/>
      <c r="Y2" s="506"/>
      <c r="Z2" s="516"/>
      <c r="AA2" s="506"/>
      <c r="AB2" s="506"/>
      <c r="AC2" s="506"/>
      <c r="AD2" s="506"/>
      <c r="AE2" s="516">
        <v>45870</v>
      </c>
      <c r="AF2" s="506"/>
      <c r="AG2" s="506"/>
      <c r="AH2" s="506"/>
      <c r="AI2" s="506"/>
      <c r="AJ2" s="516">
        <v>45871</v>
      </c>
      <c r="AK2" s="506"/>
      <c r="AL2" s="506"/>
      <c r="AM2" s="506"/>
      <c r="AN2" s="506"/>
      <c r="AO2" s="516">
        <v>45872</v>
      </c>
      <c r="AP2" s="506"/>
      <c r="AQ2" s="506"/>
      <c r="AR2" s="506"/>
      <c r="AS2" s="506"/>
      <c r="AT2" s="516">
        <v>45873</v>
      </c>
      <c r="AU2" s="506"/>
      <c r="AV2" s="506"/>
      <c r="AW2" s="506"/>
      <c r="AX2" s="506"/>
    </row>
    <row r="3" spans="1:50" ht="15.75" hidden="1" x14ac:dyDescent="0.2">
      <c r="A3" s="77"/>
      <c r="B3" s="513"/>
      <c r="C3" s="513"/>
      <c r="D3" s="513"/>
      <c r="E3" s="513"/>
      <c r="F3" s="513"/>
      <c r="G3" s="513"/>
      <c r="H3" s="513"/>
      <c r="I3" s="210"/>
      <c r="J3" s="210"/>
      <c r="K3" s="210"/>
      <c r="L3" s="210"/>
      <c r="M3" s="205"/>
      <c r="N3" s="515"/>
      <c r="O3" s="515"/>
      <c r="P3" s="516" t="s">
        <v>120</v>
      </c>
      <c r="Q3" s="506"/>
      <c r="R3" s="506"/>
      <c r="S3" s="506"/>
      <c r="T3" s="506"/>
      <c r="U3" s="516" t="s">
        <v>114</v>
      </c>
      <c r="V3" s="506"/>
      <c r="W3" s="506"/>
      <c r="X3" s="506"/>
      <c r="Y3" s="506"/>
      <c r="Z3" s="516" t="s">
        <v>115</v>
      </c>
      <c r="AA3" s="506"/>
      <c r="AB3" s="506"/>
      <c r="AC3" s="506"/>
      <c r="AD3" s="506"/>
      <c r="AE3" s="516" t="s">
        <v>116</v>
      </c>
      <c r="AF3" s="506"/>
      <c r="AG3" s="506"/>
      <c r="AH3" s="506"/>
      <c r="AI3" s="506"/>
      <c r="AJ3" s="516" t="s">
        <v>117</v>
      </c>
      <c r="AK3" s="506"/>
      <c r="AL3" s="506"/>
      <c r="AM3" s="506"/>
      <c r="AN3" s="506"/>
      <c r="AO3" s="516" t="s">
        <v>118</v>
      </c>
      <c r="AP3" s="506"/>
      <c r="AQ3" s="506"/>
      <c r="AR3" s="506"/>
      <c r="AS3" s="506"/>
      <c r="AT3" s="516" t="s">
        <v>119</v>
      </c>
      <c r="AU3" s="506"/>
      <c r="AV3" s="506"/>
      <c r="AW3" s="506"/>
      <c r="AX3" s="506"/>
    </row>
    <row r="4" spans="1:50" ht="14.25" hidden="1" x14ac:dyDescent="0.2">
      <c r="A4" s="77"/>
      <c r="B4" s="501" t="s">
        <v>157</v>
      </c>
      <c r="C4" s="501" t="s">
        <v>149</v>
      </c>
      <c r="D4" s="501"/>
      <c r="E4" s="501" t="s">
        <v>151</v>
      </c>
      <c r="F4" s="501"/>
      <c r="G4" s="501"/>
      <c r="H4" s="502" t="s">
        <v>158</v>
      </c>
      <c r="I4" s="505" t="s">
        <v>227</v>
      </c>
      <c r="J4" s="505"/>
      <c r="K4" s="505"/>
      <c r="L4" s="517" t="s">
        <v>158</v>
      </c>
      <c r="M4" s="522" t="s">
        <v>170</v>
      </c>
      <c r="N4" s="501"/>
      <c r="O4" s="501" t="s">
        <v>160</v>
      </c>
      <c r="P4" s="497" t="s">
        <v>154</v>
      </c>
      <c r="Q4" s="498"/>
      <c r="R4" s="498"/>
      <c r="S4" s="499"/>
      <c r="T4" s="501" t="s">
        <v>158</v>
      </c>
      <c r="U4" s="497" t="s">
        <v>154</v>
      </c>
      <c r="V4" s="498"/>
      <c r="W4" s="498"/>
      <c r="X4" s="499"/>
      <c r="Y4" s="501" t="s">
        <v>158</v>
      </c>
      <c r="Z4" s="497" t="s">
        <v>154</v>
      </c>
      <c r="AA4" s="498"/>
      <c r="AB4" s="498"/>
      <c r="AC4" s="499"/>
      <c r="AD4" s="501" t="s">
        <v>158</v>
      </c>
      <c r="AE4" s="497" t="s">
        <v>154</v>
      </c>
      <c r="AF4" s="498"/>
      <c r="AG4" s="498"/>
      <c r="AH4" s="499"/>
      <c r="AI4" s="501" t="s">
        <v>158</v>
      </c>
      <c r="AJ4" s="497" t="s">
        <v>154</v>
      </c>
      <c r="AK4" s="498"/>
      <c r="AL4" s="498"/>
      <c r="AM4" s="499"/>
      <c r="AN4" s="501" t="s">
        <v>158</v>
      </c>
      <c r="AO4" s="497" t="s">
        <v>154</v>
      </c>
      <c r="AP4" s="498"/>
      <c r="AQ4" s="498"/>
      <c r="AR4" s="499"/>
      <c r="AS4" s="501" t="s">
        <v>158</v>
      </c>
      <c r="AT4" s="497" t="s">
        <v>154</v>
      </c>
      <c r="AU4" s="498"/>
      <c r="AV4" s="498"/>
      <c r="AW4" s="499"/>
      <c r="AX4" s="501" t="s">
        <v>158</v>
      </c>
    </row>
    <row r="5" spans="1:50" ht="14.25" hidden="1" x14ac:dyDescent="0.2">
      <c r="A5" s="77"/>
      <c r="B5" s="501"/>
      <c r="C5" s="501"/>
      <c r="D5" s="501"/>
      <c r="E5" s="501" t="s">
        <v>150</v>
      </c>
      <c r="F5" s="501"/>
      <c r="G5" s="501"/>
      <c r="H5" s="503"/>
      <c r="I5" s="505" t="s">
        <v>150</v>
      </c>
      <c r="J5" s="505"/>
      <c r="K5" s="505"/>
      <c r="L5" s="518"/>
      <c r="M5" s="523"/>
      <c r="N5" s="501"/>
      <c r="O5" s="501"/>
      <c r="P5" s="497" t="s">
        <v>155</v>
      </c>
      <c r="Q5" s="498"/>
      <c r="R5" s="498"/>
      <c r="S5" s="499"/>
      <c r="T5" s="501"/>
      <c r="U5" s="497" t="s">
        <v>155</v>
      </c>
      <c r="V5" s="498"/>
      <c r="W5" s="498"/>
      <c r="X5" s="499"/>
      <c r="Y5" s="501"/>
      <c r="Z5" s="497" t="s">
        <v>155</v>
      </c>
      <c r="AA5" s="498"/>
      <c r="AB5" s="498"/>
      <c r="AC5" s="499"/>
      <c r="AD5" s="501"/>
      <c r="AE5" s="497" t="s">
        <v>155</v>
      </c>
      <c r="AF5" s="498"/>
      <c r="AG5" s="498"/>
      <c r="AH5" s="499"/>
      <c r="AI5" s="501"/>
      <c r="AJ5" s="497" t="s">
        <v>155</v>
      </c>
      <c r="AK5" s="498"/>
      <c r="AL5" s="498"/>
      <c r="AM5" s="499"/>
      <c r="AN5" s="501"/>
      <c r="AO5" s="497" t="s">
        <v>155</v>
      </c>
      <c r="AP5" s="498"/>
      <c r="AQ5" s="498"/>
      <c r="AR5" s="499"/>
      <c r="AS5" s="501"/>
      <c r="AT5" s="497" t="s">
        <v>155</v>
      </c>
      <c r="AU5" s="498"/>
      <c r="AV5" s="498"/>
      <c r="AW5" s="499"/>
      <c r="AX5" s="501"/>
    </row>
    <row r="6" spans="1:50" ht="14.25" hidden="1" x14ac:dyDescent="0.2">
      <c r="A6" s="75"/>
      <c r="B6" s="501"/>
      <c r="C6" s="501"/>
      <c r="D6" s="501"/>
      <c r="E6" s="212" t="s">
        <v>152</v>
      </c>
      <c r="F6" s="212" t="s">
        <v>153</v>
      </c>
      <c r="G6" s="212" t="s">
        <v>156</v>
      </c>
      <c r="H6" s="504"/>
      <c r="I6" s="208" t="s">
        <v>152</v>
      </c>
      <c r="J6" s="208" t="s">
        <v>153</v>
      </c>
      <c r="K6" s="208" t="s">
        <v>156</v>
      </c>
      <c r="L6" s="519"/>
      <c r="M6" s="524"/>
      <c r="N6" s="501"/>
      <c r="O6" s="501"/>
      <c r="P6" s="212" t="s">
        <v>152</v>
      </c>
      <c r="Q6" s="212" t="s">
        <v>153</v>
      </c>
      <c r="R6" s="212" t="s">
        <v>156</v>
      </c>
      <c r="S6" s="212" t="s">
        <v>170</v>
      </c>
      <c r="T6" s="501"/>
      <c r="U6" s="212" t="s">
        <v>152</v>
      </c>
      <c r="V6" s="212" t="s">
        <v>153</v>
      </c>
      <c r="W6" s="212" t="s">
        <v>156</v>
      </c>
      <c r="X6" s="212" t="s">
        <v>170</v>
      </c>
      <c r="Y6" s="501"/>
      <c r="Z6" s="212" t="s">
        <v>152</v>
      </c>
      <c r="AA6" s="212" t="s">
        <v>153</v>
      </c>
      <c r="AB6" s="212" t="s">
        <v>156</v>
      </c>
      <c r="AC6" s="212" t="s">
        <v>170</v>
      </c>
      <c r="AD6" s="501"/>
      <c r="AE6" s="212" t="s">
        <v>152</v>
      </c>
      <c r="AF6" s="212" t="s">
        <v>153</v>
      </c>
      <c r="AG6" s="212" t="s">
        <v>156</v>
      </c>
      <c r="AH6" s="212" t="s">
        <v>170</v>
      </c>
      <c r="AI6" s="501"/>
      <c r="AJ6" s="212" t="s">
        <v>152</v>
      </c>
      <c r="AK6" s="212" t="s">
        <v>153</v>
      </c>
      <c r="AL6" s="212" t="s">
        <v>156</v>
      </c>
      <c r="AM6" s="212" t="s">
        <v>170</v>
      </c>
      <c r="AN6" s="501"/>
      <c r="AO6" s="212" t="s">
        <v>152</v>
      </c>
      <c r="AP6" s="212" t="s">
        <v>153</v>
      </c>
      <c r="AQ6" s="212" t="s">
        <v>156</v>
      </c>
      <c r="AR6" s="212" t="s">
        <v>170</v>
      </c>
      <c r="AS6" s="501"/>
      <c r="AT6" s="212" t="s">
        <v>152</v>
      </c>
      <c r="AU6" s="212" t="s">
        <v>153</v>
      </c>
      <c r="AV6" s="212" t="s">
        <v>156</v>
      </c>
      <c r="AW6" s="212" t="s">
        <v>170</v>
      </c>
      <c r="AX6" s="501"/>
    </row>
    <row r="7" spans="1:50" ht="14.25" hidden="1" x14ac:dyDescent="0.2">
      <c r="A7" s="77"/>
      <c r="B7" s="521" t="s">
        <v>238</v>
      </c>
      <c r="C7" s="211">
        <v>1</v>
      </c>
      <c r="D7" s="247" t="s">
        <v>457</v>
      </c>
      <c r="E7" s="170">
        <v>19</v>
      </c>
      <c r="F7" s="247">
        <v>1500</v>
      </c>
      <c r="G7" s="248">
        <f>F7/E7</f>
        <v>78.94736842105263</v>
      </c>
      <c r="H7" s="500">
        <f>AVERAGE(G7:G21)</f>
        <v>98.078099660917005</v>
      </c>
      <c r="I7" s="172">
        <f t="shared" ref="I7:K9" si="0">IFERROR(AVERAGE(P7,U7,Z7,AE7,AJ7,AO7,AT7),"")</f>
        <v>19</v>
      </c>
      <c r="J7" s="172">
        <f t="shared" si="0"/>
        <v>1370.7443771017713</v>
      </c>
      <c r="K7" s="246">
        <f t="shared" si="0"/>
        <v>72.14444090009323</v>
      </c>
      <c r="L7" s="525">
        <f>IFERROR(AVERAGE(K7:K21),"-")</f>
        <v>96.059747683337704</v>
      </c>
      <c r="M7" s="172">
        <f>IFERROR(RANK(K7, K$7:K$21),"")</f>
        <v>7</v>
      </c>
      <c r="N7" s="501"/>
      <c r="O7" s="501"/>
      <c r="P7" s="170"/>
      <c r="Q7" s="170"/>
      <c r="R7" s="248" t="str">
        <f>IFERROR(Q7/P7,"")</f>
        <v/>
      </c>
      <c r="S7" s="247" t="str">
        <f>IFERROR(RANK(R7, R$7:R$21),"")</f>
        <v/>
      </c>
      <c r="T7" s="500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00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00" t="e">
        <f>AVERAGE(AB7:AB21)</f>
        <v>#DIV/0!</v>
      </c>
      <c r="AE7" s="170">
        <v>19</v>
      </c>
      <c r="AF7" s="170">
        <v>1370.2597402597403</v>
      </c>
      <c r="AG7" s="248">
        <f>IFERROR(AF7/AE7,"")</f>
        <v>72.118933697881062</v>
      </c>
      <c r="AH7" s="247">
        <f>IFERROR(RANK(AG7, AG$7:AG$21),"")</f>
        <v>7</v>
      </c>
      <c r="AI7" s="500">
        <f>AVERAGE(AG7:AG21)</f>
        <v>89.849423559363785</v>
      </c>
      <c r="AJ7" s="170">
        <v>19</v>
      </c>
      <c r="AK7" s="170">
        <v>1369.5</v>
      </c>
      <c r="AL7" s="248">
        <f>IFERROR(AK7/AJ7,"")</f>
        <v>72.078947368421055</v>
      </c>
      <c r="AM7" s="247">
        <f>IFERROR(RANK(AL7, AL$7:AL$21),"")</f>
        <v>6</v>
      </c>
      <c r="AN7" s="500">
        <f>AVERAGE(AL7:AL21)</f>
        <v>98.18447780058365</v>
      </c>
      <c r="AO7" s="170">
        <v>19</v>
      </c>
      <c r="AP7" s="170">
        <v>1370.1408450704225</v>
      </c>
      <c r="AQ7" s="248">
        <f>IFERROR(AP7/AO7,"")</f>
        <v>72.112676056338032</v>
      </c>
      <c r="AR7" s="247">
        <f>IFERROR(RANK(AQ7, AQ$7:AQ$21),"")</f>
        <v>7</v>
      </c>
      <c r="AS7" s="500">
        <f>AVERAGE(AQ7:AQ21)</f>
        <v>98.064558381323039</v>
      </c>
      <c r="AT7" s="170">
        <v>19</v>
      </c>
      <c r="AU7" s="170">
        <v>1373.0769230769231</v>
      </c>
      <c r="AV7" s="248">
        <f>IFERROR(AU7/AT7,"")</f>
        <v>72.267206477732799</v>
      </c>
      <c r="AW7" s="247">
        <f>IFERROR(RANK(AV7, AV$7:AV$21),"")</f>
        <v>6</v>
      </c>
      <c r="AX7" s="500">
        <f>AVERAGE(AV7:AV21)</f>
        <v>98.140530992080386</v>
      </c>
    </row>
    <row r="8" spans="1:50" ht="15" hidden="1" customHeight="1" x14ac:dyDescent="0.2">
      <c r="A8" s="77"/>
      <c r="B8" s="506"/>
      <c r="C8" s="211">
        <v>2</v>
      </c>
      <c r="D8" s="247" t="s">
        <v>458</v>
      </c>
      <c r="E8" s="170">
        <v>18</v>
      </c>
      <c r="F8" s="247">
        <v>1500</v>
      </c>
      <c r="G8" s="276">
        <f t="shared" ref="G8:G13" si="1">F8/E8</f>
        <v>83.333333333333329</v>
      </c>
      <c r="H8" s="500"/>
      <c r="I8" s="172">
        <f t="shared" si="0"/>
        <v>18</v>
      </c>
      <c r="J8" s="172">
        <f t="shared" si="0"/>
        <v>1372.489676967863</v>
      </c>
      <c r="K8" s="246">
        <f t="shared" si="0"/>
        <v>76.249426498214603</v>
      </c>
      <c r="L8" s="525"/>
      <c r="M8" s="172">
        <f t="shared" ref="M8:M21" si="2">IFERROR(RANK(K8, K$7:K$21),"")</f>
        <v>5</v>
      </c>
      <c r="N8" s="501"/>
      <c r="O8" s="501"/>
      <c r="P8" s="170"/>
      <c r="Q8" s="170"/>
      <c r="R8" s="248" t="str">
        <f t="shared" ref="R8:R21" si="3">IFERROR(Q8/P8,"")</f>
        <v/>
      </c>
      <c r="S8" s="247" t="str">
        <f t="shared" ref="S8:S21" si="4">IFERROR(RANK(R8, R$7:R$21),"")</f>
        <v/>
      </c>
      <c r="T8" s="500"/>
      <c r="U8" s="170"/>
      <c r="V8" s="170"/>
      <c r="W8" s="248" t="str">
        <f t="shared" ref="W8:W21" si="5">IFERROR(V8/U8,"")</f>
        <v/>
      </c>
      <c r="X8" s="247" t="str">
        <f t="shared" ref="X8:X21" si="6">IFERROR(RANK(W8, W$7:W$21),"")</f>
        <v/>
      </c>
      <c r="Y8" s="500"/>
      <c r="Z8" s="170"/>
      <c r="AA8" s="170"/>
      <c r="AB8" s="248" t="str">
        <f t="shared" ref="AB8:AB21" si="7">IFERROR(AA8/Z8,"")</f>
        <v/>
      </c>
      <c r="AC8" s="247" t="str">
        <f t="shared" ref="AC8:AC21" si="8">IFERROR(RANK(AB8, AB$7:AB$21),"")</f>
        <v/>
      </c>
      <c r="AD8" s="500"/>
      <c r="AE8" s="170">
        <v>18</v>
      </c>
      <c r="AF8" s="170">
        <v>1372.8909952606632</v>
      </c>
      <c r="AG8" s="248">
        <f t="shared" ref="AG8:AG21" si="9">IFERROR(AF8/AE8,"")</f>
        <v>76.271721958925738</v>
      </c>
      <c r="AH8" s="247">
        <f t="shared" ref="AH8:AH21" si="10">IFERROR(RANK(AG8, AG$7:AG$21),"")</f>
        <v>5</v>
      </c>
      <c r="AI8" s="500"/>
      <c r="AJ8" s="170">
        <v>18</v>
      </c>
      <c r="AK8" s="170">
        <v>1367.8341013824888</v>
      </c>
      <c r="AL8" s="248">
        <f t="shared" ref="AL8:AL21" si="11">IFERROR(AK8/AJ8,"")</f>
        <v>75.990783410138263</v>
      </c>
      <c r="AM8" s="247">
        <f t="shared" ref="AM8:AM21" si="12">IFERROR(RANK(AL8, AL$7:AL$21),"")</f>
        <v>5</v>
      </c>
      <c r="AN8" s="500"/>
      <c r="AO8" s="170">
        <v>18</v>
      </c>
      <c r="AP8" s="170">
        <v>1375.9989264103065</v>
      </c>
      <c r="AQ8" s="248">
        <f t="shared" ref="AQ8:AQ21" si="13">IFERROR(AP8/AO8,"")</f>
        <v>76.444384800572578</v>
      </c>
      <c r="AR8" s="247">
        <f t="shared" ref="AR8:AR21" si="14">IFERROR(RANK(AQ8, AQ$7:AQ$21),"")</f>
        <v>5</v>
      </c>
      <c r="AS8" s="500"/>
      <c r="AT8" s="170">
        <v>18</v>
      </c>
      <c r="AU8" s="170">
        <v>1373.2346848179934</v>
      </c>
      <c r="AV8" s="248">
        <f t="shared" ref="AV8:AV21" si="15">IFERROR(AU8/AT8,"")</f>
        <v>76.290815823221863</v>
      </c>
      <c r="AW8" s="247">
        <f t="shared" ref="AW8:AW21" si="16">IFERROR(RANK(AV8, AV$7:AV$21),"")</f>
        <v>5</v>
      </c>
      <c r="AX8" s="500"/>
    </row>
    <row r="9" spans="1:50" ht="14.25" hidden="1" x14ac:dyDescent="0.2">
      <c r="A9" s="77"/>
      <c r="B9" s="506"/>
      <c r="C9" s="211">
        <v>3</v>
      </c>
      <c r="D9" s="247" t="s">
        <v>459</v>
      </c>
      <c r="E9" s="170">
        <v>19</v>
      </c>
      <c r="F9" s="247">
        <v>1500</v>
      </c>
      <c r="G9" s="276">
        <f t="shared" si="1"/>
        <v>78.94736842105263</v>
      </c>
      <c r="H9" s="500"/>
      <c r="I9" s="172">
        <f t="shared" si="0"/>
        <v>19</v>
      </c>
      <c r="J9" s="172">
        <f t="shared" si="0"/>
        <v>1371.5800115391169</v>
      </c>
      <c r="K9" s="246">
        <f t="shared" si="0"/>
        <v>72.188421659953519</v>
      </c>
      <c r="L9" s="525"/>
      <c r="M9" s="172">
        <f t="shared" si="2"/>
        <v>6</v>
      </c>
      <c r="N9" s="501"/>
      <c r="O9" s="501"/>
      <c r="P9" s="170"/>
      <c r="Q9" s="170"/>
      <c r="R9" s="248" t="str">
        <f t="shared" si="3"/>
        <v/>
      </c>
      <c r="S9" s="247" t="str">
        <f t="shared" si="4"/>
        <v/>
      </c>
      <c r="T9" s="500"/>
      <c r="U9" s="170"/>
      <c r="V9" s="170"/>
      <c r="W9" s="248" t="str">
        <f t="shared" si="5"/>
        <v/>
      </c>
      <c r="X9" s="247" t="str">
        <f t="shared" si="6"/>
        <v/>
      </c>
      <c r="Y9" s="500"/>
      <c r="Z9" s="170"/>
      <c r="AA9" s="170"/>
      <c r="AB9" s="248" t="str">
        <f t="shared" si="7"/>
        <v/>
      </c>
      <c r="AC9" s="247" t="str">
        <f t="shared" si="8"/>
        <v/>
      </c>
      <c r="AD9" s="500"/>
      <c r="AE9" s="170">
        <v>19</v>
      </c>
      <c r="AF9" s="170">
        <v>1374.8936170212769</v>
      </c>
      <c r="AG9" s="248">
        <f t="shared" si="9"/>
        <v>72.362821948488261</v>
      </c>
      <c r="AH9" s="247">
        <f t="shared" si="10"/>
        <v>6</v>
      </c>
      <c r="AI9" s="500"/>
      <c r="AJ9" s="170">
        <v>19</v>
      </c>
      <c r="AK9" s="170">
        <v>1369.3877551020414</v>
      </c>
      <c r="AL9" s="248">
        <f t="shared" si="11"/>
        <v>72.0730397422127</v>
      </c>
      <c r="AM9" s="247">
        <f t="shared" si="12"/>
        <v>7</v>
      </c>
      <c r="AN9" s="500"/>
      <c r="AO9" s="170">
        <v>19</v>
      </c>
      <c r="AP9" s="170">
        <v>1373.0386740331492</v>
      </c>
      <c r="AQ9" s="248">
        <f t="shared" si="13"/>
        <v>72.265193370165747</v>
      </c>
      <c r="AR9" s="247">
        <f t="shared" si="14"/>
        <v>6</v>
      </c>
      <c r="AS9" s="500"/>
      <c r="AT9" s="170">
        <v>19</v>
      </c>
      <c r="AU9" s="170">
        <v>1369</v>
      </c>
      <c r="AV9" s="248">
        <f t="shared" si="15"/>
        <v>72.05263157894737</v>
      </c>
      <c r="AW9" s="247">
        <f t="shared" si="16"/>
        <v>7</v>
      </c>
      <c r="AX9" s="500"/>
    </row>
    <row r="10" spans="1:50" ht="14.25" hidden="1" x14ac:dyDescent="0.2">
      <c r="A10" s="77"/>
      <c r="B10" s="506"/>
      <c r="C10" s="211">
        <v>4</v>
      </c>
      <c r="D10" s="247" t="s">
        <v>460</v>
      </c>
      <c r="E10" s="170">
        <v>16</v>
      </c>
      <c r="F10" s="247">
        <v>1500</v>
      </c>
      <c r="G10" s="276">
        <f t="shared" si="1"/>
        <v>93.75</v>
      </c>
      <c r="H10" s="500"/>
      <c r="I10" s="172">
        <f>IFERROR(AVERAGE(P10,U10,Z10,AE10,AJ10,AO10,AT10),"")</f>
        <v>16</v>
      </c>
      <c r="J10" s="172">
        <f>IFERROR(AVERAGE(Q10,V10,AA10,AF10,AK10,AP10,AU10),"")</f>
        <v>1373.2646455632043</v>
      </c>
      <c r="K10" s="246">
        <f>IFERROR(AVERAGE(R10,W10,AB10,AG10,AL10,AQ10,AV10),"")</f>
        <v>85.829040347700271</v>
      </c>
      <c r="L10" s="525"/>
      <c r="M10" s="172">
        <f t="shared" si="2"/>
        <v>4</v>
      </c>
      <c r="N10" s="501"/>
      <c r="O10" s="501"/>
      <c r="P10" s="170"/>
      <c r="Q10" s="170"/>
      <c r="R10" s="248" t="str">
        <f t="shared" si="3"/>
        <v/>
      </c>
      <c r="S10" s="247" t="str">
        <f t="shared" si="4"/>
        <v/>
      </c>
      <c r="T10" s="500"/>
      <c r="U10" s="170"/>
      <c r="V10" s="170"/>
      <c r="W10" s="248" t="str">
        <f t="shared" si="5"/>
        <v/>
      </c>
      <c r="X10" s="247" t="str">
        <f t="shared" si="6"/>
        <v/>
      </c>
      <c r="Y10" s="500"/>
      <c r="Z10" s="170"/>
      <c r="AA10" s="170"/>
      <c r="AB10" s="248" t="str">
        <f t="shared" si="7"/>
        <v/>
      </c>
      <c r="AC10" s="247" t="str">
        <f t="shared" si="8"/>
        <v/>
      </c>
      <c r="AD10" s="500"/>
      <c r="AE10" s="170">
        <v>16</v>
      </c>
      <c r="AF10" s="170">
        <v>1379.4915254237289</v>
      </c>
      <c r="AG10" s="248">
        <f t="shared" si="9"/>
        <v>86.218220338983059</v>
      </c>
      <c r="AH10" s="247">
        <f t="shared" si="10"/>
        <v>2</v>
      </c>
      <c r="AI10" s="500"/>
      <c r="AJ10" s="170">
        <v>16</v>
      </c>
      <c r="AK10" s="170">
        <v>1378.0165289256202</v>
      </c>
      <c r="AL10" s="248">
        <f t="shared" si="11"/>
        <v>86.126033057851259</v>
      </c>
      <c r="AM10" s="247">
        <f t="shared" si="12"/>
        <v>4</v>
      </c>
      <c r="AN10" s="500"/>
      <c r="AO10" s="170">
        <v>16</v>
      </c>
      <c r="AP10" s="170">
        <v>1366.9230769230769</v>
      </c>
      <c r="AQ10" s="248">
        <f t="shared" si="13"/>
        <v>85.432692307692307</v>
      </c>
      <c r="AR10" s="247">
        <f t="shared" si="14"/>
        <v>4</v>
      </c>
      <c r="AS10" s="500"/>
      <c r="AT10" s="170">
        <v>16</v>
      </c>
      <c r="AU10" s="170">
        <v>1368.627450980392</v>
      </c>
      <c r="AV10" s="248">
        <f t="shared" si="15"/>
        <v>85.539215686274503</v>
      </c>
      <c r="AW10" s="247">
        <f t="shared" si="16"/>
        <v>4</v>
      </c>
      <c r="AX10" s="500"/>
    </row>
    <row r="11" spans="1:50" ht="14.25" hidden="1" x14ac:dyDescent="0.2">
      <c r="A11" s="77"/>
      <c r="B11" s="506"/>
      <c r="C11" s="211">
        <v>5</v>
      </c>
      <c r="D11" s="247" t="s">
        <v>461</v>
      </c>
      <c r="E11" s="170">
        <v>17</v>
      </c>
      <c r="F11" s="247">
        <v>1500</v>
      </c>
      <c r="G11" s="276">
        <f t="shared" si="1"/>
        <v>88.235294117647058</v>
      </c>
      <c r="H11" s="500"/>
      <c r="I11" s="172">
        <f t="shared" ref="I11:K21" si="17">IFERROR(AVERAGE(P11,U11,Z11,AE11,AJ11,AO11,AT11),"")</f>
        <v>17</v>
      </c>
      <c r="J11" s="172">
        <f t="shared" si="17"/>
        <v>1713.3260936628214</v>
      </c>
      <c r="K11" s="246">
        <f t="shared" si="17"/>
        <v>100.78388786251891</v>
      </c>
      <c r="L11" s="525"/>
      <c r="M11" s="172">
        <f t="shared" si="2"/>
        <v>2</v>
      </c>
      <c r="N11" s="501"/>
      <c r="O11" s="501"/>
      <c r="P11" s="170"/>
      <c r="Q11" s="170"/>
      <c r="R11" s="248" t="str">
        <f t="shared" si="3"/>
        <v/>
      </c>
      <c r="S11" s="247" t="str">
        <f t="shared" si="4"/>
        <v/>
      </c>
      <c r="T11" s="500"/>
      <c r="U11" s="170"/>
      <c r="V11" s="170"/>
      <c r="W11" s="248" t="str">
        <f t="shared" si="5"/>
        <v/>
      </c>
      <c r="X11" s="247" t="str">
        <f t="shared" si="6"/>
        <v/>
      </c>
      <c r="Y11" s="500"/>
      <c r="Z11" s="170"/>
      <c r="AA11" s="170"/>
      <c r="AB11" s="248" t="str">
        <f t="shared" si="7"/>
        <v/>
      </c>
      <c r="AC11" s="247" t="str">
        <f t="shared" si="8"/>
        <v/>
      </c>
      <c r="AD11" s="500"/>
      <c r="AE11" s="170">
        <v>17</v>
      </c>
      <c r="AF11" s="170">
        <v>1366.4150943396223</v>
      </c>
      <c r="AG11" s="248">
        <f t="shared" si="9"/>
        <v>80.377358490566024</v>
      </c>
      <c r="AH11" s="247">
        <f t="shared" si="10"/>
        <v>3</v>
      </c>
      <c r="AI11" s="500"/>
      <c r="AJ11" s="170">
        <v>17</v>
      </c>
      <c r="AK11" s="170">
        <v>1825.6097560975602</v>
      </c>
      <c r="AL11" s="248">
        <f t="shared" si="11"/>
        <v>107.38880918220943</v>
      </c>
      <c r="AM11" s="247">
        <f t="shared" si="12"/>
        <v>2</v>
      </c>
      <c r="AN11" s="500"/>
      <c r="AO11" s="170">
        <v>17</v>
      </c>
      <c r="AP11" s="170">
        <v>1834.3636363636363</v>
      </c>
      <c r="AQ11" s="248">
        <f t="shared" si="13"/>
        <v>107.90374331550801</v>
      </c>
      <c r="AR11" s="247">
        <f t="shared" si="14"/>
        <v>2</v>
      </c>
      <c r="AS11" s="500"/>
      <c r="AT11" s="170">
        <v>17</v>
      </c>
      <c r="AU11" s="170">
        <v>1826.915887850467</v>
      </c>
      <c r="AV11" s="248">
        <f t="shared" si="15"/>
        <v>107.46564046179218</v>
      </c>
      <c r="AW11" s="247">
        <f t="shared" si="16"/>
        <v>2</v>
      </c>
      <c r="AX11" s="500"/>
    </row>
    <row r="12" spans="1:50" ht="14.25" hidden="1" x14ac:dyDescent="0.2">
      <c r="A12" s="77"/>
      <c r="B12" s="506"/>
      <c r="C12" s="211">
        <v>6</v>
      </c>
      <c r="D12" s="247" t="s">
        <v>462</v>
      </c>
      <c r="E12" s="170">
        <v>18</v>
      </c>
      <c r="F12" s="247">
        <v>1500</v>
      </c>
      <c r="G12" s="276">
        <f t="shared" si="1"/>
        <v>83.333333333333329</v>
      </c>
      <c r="H12" s="500"/>
      <c r="I12" s="172">
        <f t="shared" si="17"/>
        <v>18</v>
      </c>
      <c r="J12" s="172">
        <f t="shared" si="17"/>
        <v>1717.8276578935563</v>
      </c>
      <c r="K12" s="246">
        <f t="shared" si="17"/>
        <v>95.434869882975363</v>
      </c>
      <c r="L12" s="525"/>
      <c r="M12" s="172">
        <f t="shared" si="2"/>
        <v>3</v>
      </c>
      <c r="N12" s="501"/>
      <c r="O12" s="501"/>
      <c r="P12" s="170"/>
      <c r="Q12" s="170"/>
      <c r="R12" s="248" t="str">
        <f t="shared" si="3"/>
        <v/>
      </c>
      <c r="S12" s="247" t="str">
        <f t="shared" si="4"/>
        <v/>
      </c>
      <c r="T12" s="500"/>
      <c r="U12" s="170"/>
      <c r="V12" s="170"/>
      <c r="W12" s="248" t="str">
        <f t="shared" si="5"/>
        <v/>
      </c>
      <c r="X12" s="247" t="str">
        <f t="shared" si="6"/>
        <v/>
      </c>
      <c r="Y12" s="500"/>
      <c r="Z12" s="170"/>
      <c r="AA12" s="170"/>
      <c r="AB12" s="248" t="str">
        <f t="shared" si="7"/>
        <v/>
      </c>
      <c r="AC12" s="247" t="str">
        <f t="shared" si="8"/>
        <v/>
      </c>
      <c r="AD12" s="500"/>
      <c r="AE12" s="170">
        <v>18</v>
      </c>
      <c r="AF12" s="170">
        <v>1377.6377952755902</v>
      </c>
      <c r="AG12" s="248">
        <f t="shared" si="9"/>
        <v>76.535433070866119</v>
      </c>
      <c r="AH12" s="247">
        <f t="shared" si="10"/>
        <v>4</v>
      </c>
      <c r="AI12" s="500"/>
      <c r="AJ12" s="170">
        <v>18</v>
      </c>
      <c r="AK12" s="170">
        <v>1834.0206185567015</v>
      </c>
      <c r="AL12" s="248">
        <f t="shared" si="11"/>
        <v>101.8900343642612</v>
      </c>
      <c r="AM12" s="247">
        <f t="shared" si="12"/>
        <v>3</v>
      </c>
      <c r="AN12" s="500"/>
      <c r="AO12" s="170">
        <v>18</v>
      </c>
      <c r="AP12" s="170">
        <v>1825.7812499999995</v>
      </c>
      <c r="AQ12" s="248">
        <f t="shared" si="13"/>
        <v>101.43229166666664</v>
      </c>
      <c r="AR12" s="247">
        <f t="shared" si="14"/>
        <v>3</v>
      </c>
      <c r="AS12" s="500"/>
      <c r="AT12" s="170">
        <v>18</v>
      </c>
      <c r="AU12" s="170">
        <v>1833.8709677419349</v>
      </c>
      <c r="AV12" s="248">
        <f t="shared" si="15"/>
        <v>101.88172043010749</v>
      </c>
      <c r="AW12" s="247">
        <f t="shared" si="16"/>
        <v>3</v>
      </c>
      <c r="AX12" s="500"/>
    </row>
    <row r="13" spans="1:50" ht="14.25" hidden="1" x14ac:dyDescent="0.2">
      <c r="A13" s="77"/>
      <c r="B13" s="506"/>
      <c r="C13" s="211">
        <v>7</v>
      </c>
      <c r="D13" s="274" t="s">
        <v>430</v>
      </c>
      <c r="E13" s="170">
        <v>8</v>
      </c>
      <c r="F13" s="274">
        <v>1440</v>
      </c>
      <c r="G13" s="276">
        <f t="shared" si="1"/>
        <v>180</v>
      </c>
      <c r="H13" s="500"/>
      <c r="I13" s="172">
        <f t="shared" si="17"/>
        <v>8</v>
      </c>
      <c r="J13" s="172">
        <f t="shared" si="17"/>
        <v>1358.3051730552643</v>
      </c>
      <c r="K13" s="246">
        <f t="shared" si="17"/>
        <v>169.78814663190803</v>
      </c>
      <c r="L13" s="525"/>
      <c r="M13" s="172">
        <f t="shared" si="2"/>
        <v>1</v>
      </c>
      <c r="N13" s="501"/>
      <c r="O13" s="501"/>
      <c r="P13" s="170"/>
      <c r="Q13" s="170"/>
      <c r="R13" s="248" t="str">
        <f t="shared" si="3"/>
        <v/>
      </c>
      <c r="S13" s="247" t="str">
        <f t="shared" si="4"/>
        <v/>
      </c>
      <c r="T13" s="500"/>
      <c r="U13" s="170"/>
      <c r="V13" s="170"/>
      <c r="W13" s="248" t="str">
        <f t="shared" si="5"/>
        <v/>
      </c>
      <c r="X13" s="247" t="str">
        <f t="shared" si="6"/>
        <v/>
      </c>
      <c r="Y13" s="500"/>
      <c r="Z13" s="170"/>
      <c r="AA13" s="170"/>
      <c r="AB13" s="248" t="str">
        <f t="shared" si="7"/>
        <v/>
      </c>
      <c r="AC13" s="247" t="str">
        <f t="shared" si="8"/>
        <v/>
      </c>
      <c r="AD13" s="500"/>
      <c r="AE13" s="170">
        <v>8</v>
      </c>
      <c r="AF13" s="170">
        <v>1320.4918032786888</v>
      </c>
      <c r="AG13" s="276">
        <f t="shared" si="9"/>
        <v>165.06147540983611</v>
      </c>
      <c r="AH13" s="274">
        <f t="shared" si="10"/>
        <v>1</v>
      </c>
      <c r="AI13" s="500"/>
      <c r="AJ13" s="170">
        <v>8</v>
      </c>
      <c r="AK13" s="170">
        <v>1373.9495798319331</v>
      </c>
      <c r="AL13" s="248">
        <f t="shared" si="11"/>
        <v>171.74369747899163</v>
      </c>
      <c r="AM13" s="247">
        <f t="shared" si="12"/>
        <v>1</v>
      </c>
      <c r="AN13" s="500"/>
      <c r="AO13" s="170">
        <v>8</v>
      </c>
      <c r="AP13" s="170">
        <v>1366.8874172185429</v>
      </c>
      <c r="AQ13" s="248">
        <f t="shared" si="13"/>
        <v>170.86092715231786</v>
      </c>
      <c r="AR13" s="247">
        <f t="shared" si="14"/>
        <v>1</v>
      </c>
      <c r="AS13" s="500"/>
      <c r="AT13" s="170">
        <v>8</v>
      </c>
      <c r="AU13" s="170">
        <v>1371.8918918918916</v>
      </c>
      <c r="AV13" s="248">
        <f t="shared" si="15"/>
        <v>171.48648648648646</v>
      </c>
      <c r="AW13" s="247">
        <f t="shared" si="16"/>
        <v>1</v>
      </c>
      <c r="AX13" s="500"/>
    </row>
    <row r="14" spans="1:50" ht="14.25" hidden="1" x14ac:dyDescent="0.2">
      <c r="A14" s="77"/>
      <c r="B14" s="506"/>
      <c r="C14" s="211">
        <v>8</v>
      </c>
      <c r="D14" s="247"/>
      <c r="E14" s="170"/>
      <c r="F14" s="247"/>
      <c r="G14" s="248"/>
      <c r="H14" s="500"/>
      <c r="I14" s="172" t="str">
        <f t="shared" si="17"/>
        <v/>
      </c>
      <c r="J14" s="172" t="str">
        <f t="shared" si="17"/>
        <v/>
      </c>
      <c r="K14" s="246" t="str">
        <f t="shared" si="17"/>
        <v/>
      </c>
      <c r="L14" s="525"/>
      <c r="M14" s="172" t="str">
        <f t="shared" si="2"/>
        <v/>
      </c>
      <c r="N14" s="501"/>
      <c r="O14" s="501"/>
      <c r="P14" s="170"/>
      <c r="Q14" s="170"/>
      <c r="R14" s="248" t="str">
        <f t="shared" si="3"/>
        <v/>
      </c>
      <c r="S14" s="247" t="str">
        <f t="shared" si="4"/>
        <v/>
      </c>
      <c r="T14" s="500"/>
      <c r="U14" s="170"/>
      <c r="V14" s="170"/>
      <c r="W14" s="248" t="str">
        <f t="shared" si="5"/>
        <v/>
      </c>
      <c r="X14" s="247" t="str">
        <f t="shared" si="6"/>
        <v/>
      </c>
      <c r="Y14" s="500"/>
      <c r="Z14" s="170"/>
      <c r="AA14" s="170"/>
      <c r="AB14" s="248" t="str">
        <f t="shared" si="7"/>
        <v/>
      </c>
      <c r="AC14" s="247" t="str">
        <f t="shared" si="8"/>
        <v/>
      </c>
      <c r="AD14" s="500"/>
      <c r="AE14" s="170"/>
      <c r="AF14" s="170"/>
      <c r="AG14" s="248" t="str">
        <f t="shared" si="9"/>
        <v/>
      </c>
      <c r="AH14" s="247" t="str">
        <f t="shared" si="10"/>
        <v/>
      </c>
      <c r="AI14" s="500"/>
      <c r="AJ14" s="170"/>
      <c r="AK14" s="170"/>
      <c r="AL14" s="248" t="str">
        <f t="shared" si="11"/>
        <v/>
      </c>
      <c r="AM14" s="247" t="str">
        <f t="shared" si="12"/>
        <v/>
      </c>
      <c r="AN14" s="500"/>
      <c r="AO14" s="170"/>
      <c r="AP14" s="170"/>
      <c r="AQ14" s="248" t="str">
        <f t="shared" si="13"/>
        <v/>
      </c>
      <c r="AR14" s="247" t="str">
        <f t="shared" si="14"/>
        <v/>
      </c>
      <c r="AS14" s="500"/>
      <c r="AT14" s="170"/>
      <c r="AU14" s="170"/>
      <c r="AV14" s="248" t="str">
        <f t="shared" si="15"/>
        <v/>
      </c>
      <c r="AW14" s="247" t="str">
        <f t="shared" si="16"/>
        <v/>
      </c>
      <c r="AX14" s="500"/>
    </row>
    <row r="15" spans="1:50" ht="14.25" hidden="1" x14ac:dyDescent="0.2">
      <c r="A15" s="77"/>
      <c r="B15" s="506"/>
      <c r="C15" s="211">
        <v>9</v>
      </c>
      <c r="D15" s="247"/>
      <c r="E15" s="170"/>
      <c r="F15" s="247"/>
      <c r="G15" s="248"/>
      <c r="H15" s="500"/>
      <c r="I15" s="172" t="str">
        <f t="shared" si="17"/>
        <v/>
      </c>
      <c r="J15" s="172" t="str">
        <f t="shared" si="17"/>
        <v/>
      </c>
      <c r="K15" s="246" t="str">
        <f t="shared" si="17"/>
        <v/>
      </c>
      <c r="L15" s="525"/>
      <c r="M15" s="172" t="str">
        <f t="shared" si="2"/>
        <v/>
      </c>
      <c r="N15" s="501"/>
      <c r="O15" s="501"/>
      <c r="P15" s="170"/>
      <c r="Q15" s="170"/>
      <c r="R15" s="248" t="str">
        <f t="shared" si="3"/>
        <v/>
      </c>
      <c r="S15" s="247" t="str">
        <f t="shared" si="4"/>
        <v/>
      </c>
      <c r="T15" s="500"/>
      <c r="U15" s="170"/>
      <c r="V15" s="170"/>
      <c r="W15" s="248" t="str">
        <f t="shared" si="5"/>
        <v/>
      </c>
      <c r="X15" s="247" t="str">
        <f t="shared" si="6"/>
        <v/>
      </c>
      <c r="Y15" s="500"/>
      <c r="Z15" s="170"/>
      <c r="AA15" s="170"/>
      <c r="AB15" s="248" t="str">
        <f t="shared" si="7"/>
        <v/>
      </c>
      <c r="AC15" s="247" t="str">
        <f t="shared" si="8"/>
        <v/>
      </c>
      <c r="AD15" s="500"/>
      <c r="AE15" s="170"/>
      <c r="AF15" s="170"/>
      <c r="AG15" s="248" t="str">
        <f t="shared" si="9"/>
        <v/>
      </c>
      <c r="AH15" s="247" t="str">
        <f t="shared" si="10"/>
        <v/>
      </c>
      <c r="AI15" s="500"/>
      <c r="AJ15" s="170"/>
      <c r="AK15" s="170"/>
      <c r="AL15" s="248" t="str">
        <f t="shared" si="11"/>
        <v/>
      </c>
      <c r="AM15" s="247" t="str">
        <f t="shared" si="12"/>
        <v/>
      </c>
      <c r="AN15" s="500"/>
      <c r="AO15" s="170"/>
      <c r="AP15" s="170"/>
      <c r="AQ15" s="248" t="str">
        <f t="shared" si="13"/>
        <v/>
      </c>
      <c r="AR15" s="247" t="str">
        <f t="shared" si="14"/>
        <v/>
      </c>
      <c r="AS15" s="500"/>
      <c r="AT15" s="170"/>
      <c r="AU15" s="170"/>
      <c r="AV15" s="248" t="str">
        <f t="shared" si="15"/>
        <v/>
      </c>
      <c r="AW15" s="247" t="str">
        <f t="shared" si="16"/>
        <v/>
      </c>
      <c r="AX15" s="500"/>
    </row>
    <row r="16" spans="1:50" ht="14.25" hidden="1" x14ac:dyDescent="0.2">
      <c r="A16" s="77"/>
      <c r="B16" s="506"/>
      <c r="C16" s="211">
        <v>10</v>
      </c>
      <c r="D16" s="247"/>
      <c r="E16" s="170"/>
      <c r="F16" s="247"/>
      <c r="G16" s="248"/>
      <c r="H16" s="500"/>
      <c r="I16" s="172" t="str">
        <f t="shared" si="17"/>
        <v/>
      </c>
      <c r="J16" s="172" t="str">
        <f t="shared" si="17"/>
        <v/>
      </c>
      <c r="K16" s="246" t="str">
        <f t="shared" si="17"/>
        <v/>
      </c>
      <c r="L16" s="525"/>
      <c r="M16" s="172" t="str">
        <f t="shared" si="2"/>
        <v/>
      </c>
      <c r="N16" s="501"/>
      <c r="O16" s="501"/>
      <c r="P16" s="170"/>
      <c r="Q16" s="170"/>
      <c r="R16" s="248" t="str">
        <f t="shared" si="3"/>
        <v/>
      </c>
      <c r="S16" s="247" t="str">
        <f t="shared" si="4"/>
        <v/>
      </c>
      <c r="T16" s="500"/>
      <c r="U16" s="170"/>
      <c r="V16" s="170"/>
      <c r="W16" s="248" t="str">
        <f t="shared" si="5"/>
        <v/>
      </c>
      <c r="X16" s="247" t="str">
        <f t="shared" si="6"/>
        <v/>
      </c>
      <c r="Y16" s="500"/>
      <c r="Z16" s="170"/>
      <c r="AA16" s="170"/>
      <c r="AB16" s="248" t="str">
        <f t="shared" si="7"/>
        <v/>
      </c>
      <c r="AC16" s="247" t="str">
        <f t="shared" si="8"/>
        <v/>
      </c>
      <c r="AD16" s="500"/>
      <c r="AE16" s="170"/>
      <c r="AF16" s="170"/>
      <c r="AG16" s="248" t="str">
        <f t="shared" si="9"/>
        <v/>
      </c>
      <c r="AH16" s="247" t="str">
        <f t="shared" si="10"/>
        <v/>
      </c>
      <c r="AI16" s="500"/>
      <c r="AJ16" s="170"/>
      <c r="AK16" s="170"/>
      <c r="AL16" s="248" t="str">
        <f t="shared" si="11"/>
        <v/>
      </c>
      <c r="AM16" s="247" t="str">
        <f t="shared" si="12"/>
        <v/>
      </c>
      <c r="AN16" s="500"/>
      <c r="AO16" s="170"/>
      <c r="AP16" s="170"/>
      <c r="AQ16" s="248" t="str">
        <f t="shared" si="13"/>
        <v/>
      </c>
      <c r="AR16" s="247" t="str">
        <f t="shared" si="14"/>
        <v/>
      </c>
      <c r="AS16" s="500"/>
      <c r="AT16" s="170"/>
      <c r="AU16" s="170"/>
      <c r="AV16" s="248" t="str">
        <f t="shared" si="15"/>
        <v/>
      </c>
      <c r="AW16" s="247" t="str">
        <f t="shared" si="16"/>
        <v/>
      </c>
      <c r="AX16" s="500"/>
    </row>
    <row r="17" spans="2:50" hidden="1" x14ac:dyDescent="0.2">
      <c r="B17" s="506"/>
      <c r="C17" s="211">
        <v>11</v>
      </c>
      <c r="D17" s="247"/>
      <c r="E17" s="247"/>
      <c r="F17" s="247"/>
      <c r="G17" s="247"/>
      <c r="H17" s="500"/>
      <c r="I17" s="172" t="str">
        <f t="shared" si="17"/>
        <v/>
      </c>
      <c r="J17" s="172" t="str">
        <f t="shared" si="17"/>
        <v/>
      </c>
      <c r="K17" s="246" t="str">
        <f t="shared" si="17"/>
        <v/>
      </c>
      <c r="L17" s="525"/>
      <c r="M17" s="172" t="str">
        <f t="shared" si="2"/>
        <v/>
      </c>
      <c r="N17" s="501"/>
      <c r="O17" s="501"/>
      <c r="P17" s="247"/>
      <c r="Q17" s="247"/>
      <c r="R17" s="248" t="str">
        <f t="shared" si="3"/>
        <v/>
      </c>
      <c r="S17" s="247" t="str">
        <f t="shared" si="4"/>
        <v/>
      </c>
      <c r="T17" s="500"/>
      <c r="U17" s="247"/>
      <c r="V17" s="247"/>
      <c r="W17" s="248" t="str">
        <f t="shared" si="5"/>
        <v/>
      </c>
      <c r="X17" s="247" t="str">
        <f t="shared" si="6"/>
        <v/>
      </c>
      <c r="Y17" s="500"/>
      <c r="Z17" s="247"/>
      <c r="AA17" s="247"/>
      <c r="AB17" s="248" t="str">
        <f t="shared" si="7"/>
        <v/>
      </c>
      <c r="AC17" s="247" t="str">
        <f t="shared" si="8"/>
        <v/>
      </c>
      <c r="AD17" s="500"/>
      <c r="AE17" s="247"/>
      <c r="AF17" s="247"/>
      <c r="AG17" s="248" t="str">
        <f t="shared" si="9"/>
        <v/>
      </c>
      <c r="AH17" s="247" t="str">
        <f t="shared" si="10"/>
        <v/>
      </c>
      <c r="AI17" s="500"/>
      <c r="AJ17" s="247"/>
      <c r="AK17" s="247"/>
      <c r="AL17" s="248" t="str">
        <f t="shared" si="11"/>
        <v/>
      </c>
      <c r="AM17" s="247" t="str">
        <f t="shared" si="12"/>
        <v/>
      </c>
      <c r="AN17" s="500"/>
      <c r="AO17" s="247"/>
      <c r="AP17" s="247"/>
      <c r="AQ17" s="248" t="str">
        <f t="shared" si="13"/>
        <v/>
      </c>
      <c r="AR17" s="247" t="str">
        <f t="shared" si="14"/>
        <v/>
      </c>
      <c r="AS17" s="500"/>
      <c r="AT17" s="247"/>
      <c r="AU17" s="247"/>
      <c r="AV17" s="248" t="str">
        <f t="shared" si="15"/>
        <v/>
      </c>
      <c r="AW17" s="247" t="str">
        <f t="shared" si="16"/>
        <v/>
      </c>
      <c r="AX17" s="500"/>
    </row>
    <row r="18" spans="2:50" hidden="1" x14ac:dyDescent="0.2">
      <c r="B18" s="506"/>
      <c r="C18" s="211">
        <v>12</v>
      </c>
      <c r="D18" s="247"/>
      <c r="E18" s="247"/>
      <c r="F18" s="247"/>
      <c r="G18" s="247"/>
      <c r="H18" s="500"/>
      <c r="I18" s="172" t="str">
        <f t="shared" si="17"/>
        <v/>
      </c>
      <c r="J18" s="172" t="str">
        <f t="shared" si="17"/>
        <v/>
      </c>
      <c r="K18" s="246" t="str">
        <f t="shared" si="17"/>
        <v/>
      </c>
      <c r="L18" s="525"/>
      <c r="M18" s="172" t="str">
        <f t="shared" si="2"/>
        <v/>
      </c>
      <c r="N18" s="501"/>
      <c r="O18" s="501"/>
      <c r="P18" s="247"/>
      <c r="Q18" s="247"/>
      <c r="R18" s="248" t="str">
        <f t="shared" si="3"/>
        <v/>
      </c>
      <c r="S18" s="247" t="str">
        <f t="shared" si="4"/>
        <v/>
      </c>
      <c r="T18" s="500"/>
      <c r="U18" s="247"/>
      <c r="V18" s="247"/>
      <c r="W18" s="248" t="str">
        <f t="shared" si="5"/>
        <v/>
      </c>
      <c r="X18" s="247" t="str">
        <f t="shared" si="6"/>
        <v/>
      </c>
      <c r="Y18" s="500"/>
      <c r="Z18" s="247"/>
      <c r="AA18" s="247"/>
      <c r="AB18" s="248" t="str">
        <f t="shared" si="7"/>
        <v/>
      </c>
      <c r="AC18" s="247" t="str">
        <f t="shared" si="8"/>
        <v/>
      </c>
      <c r="AD18" s="500"/>
      <c r="AE18" s="247"/>
      <c r="AF18" s="247"/>
      <c r="AG18" s="248" t="str">
        <f t="shared" si="9"/>
        <v/>
      </c>
      <c r="AH18" s="247" t="str">
        <f t="shared" si="10"/>
        <v/>
      </c>
      <c r="AI18" s="500"/>
      <c r="AJ18" s="247"/>
      <c r="AK18" s="247"/>
      <c r="AL18" s="248" t="str">
        <f t="shared" si="11"/>
        <v/>
      </c>
      <c r="AM18" s="247" t="str">
        <f t="shared" si="12"/>
        <v/>
      </c>
      <c r="AN18" s="500"/>
      <c r="AO18" s="247"/>
      <c r="AP18" s="247"/>
      <c r="AQ18" s="248" t="str">
        <f t="shared" si="13"/>
        <v/>
      </c>
      <c r="AR18" s="247" t="str">
        <f t="shared" si="14"/>
        <v/>
      </c>
      <c r="AS18" s="500"/>
      <c r="AT18" s="247"/>
      <c r="AU18" s="247"/>
      <c r="AV18" s="248" t="str">
        <f t="shared" si="15"/>
        <v/>
      </c>
      <c r="AW18" s="247" t="str">
        <f t="shared" si="16"/>
        <v/>
      </c>
      <c r="AX18" s="500"/>
    </row>
    <row r="19" spans="2:50" hidden="1" x14ac:dyDescent="0.2">
      <c r="B19" s="506"/>
      <c r="C19" s="211">
        <v>13</v>
      </c>
      <c r="D19" s="247"/>
      <c r="E19" s="247"/>
      <c r="F19" s="247"/>
      <c r="G19" s="247"/>
      <c r="H19" s="500"/>
      <c r="I19" s="172" t="str">
        <f t="shared" si="17"/>
        <v/>
      </c>
      <c r="J19" s="172" t="str">
        <f t="shared" si="17"/>
        <v/>
      </c>
      <c r="K19" s="246" t="str">
        <f t="shared" si="17"/>
        <v/>
      </c>
      <c r="L19" s="525"/>
      <c r="M19" s="172" t="str">
        <f t="shared" si="2"/>
        <v/>
      </c>
      <c r="N19" s="501"/>
      <c r="O19" s="501"/>
      <c r="P19" s="247"/>
      <c r="Q19" s="247"/>
      <c r="R19" s="248" t="str">
        <f t="shared" si="3"/>
        <v/>
      </c>
      <c r="S19" s="247" t="str">
        <f t="shared" si="4"/>
        <v/>
      </c>
      <c r="T19" s="500"/>
      <c r="U19" s="247"/>
      <c r="V19" s="247"/>
      <c r="W19" s="248" t="str">
        <f t="shared" si="5"/>
        <v/>
      </c>
      <c r="X19" s="247" t="str">
        <f t="shared" si="6"/>
        <v/>
      </c>
      <c r="Y19" s="500"/>
      <c r="Z19" s="247"/>
      <c r="AA19" s="247"/>
      <c r="AB19" s="248" t="str">
        <f t="shared" si="7"/>
        <v/>
      </c>
      <c r="AC19" s="247" t="str">
        <f t="shared" si="8"/>
        <v/>
      </c>
      <c r="AD19" s="500"/>
      <c r="AE19" s="247"/>
      <c r="AF19" s="247"/>
      <c r="AG19" s="248" t="str">
        <f t="shared" si="9"/>
        <v/>
      </c>
      <c r="AH19" s="247" t="str">
        <f t="shared" si="10"/>
        <v/>
      </c>
      <c r="AI19" s="500"/>
      <c r="AJ19" s="247"/>
      <c r="AK19" s="247"/>
      <c r="AL19" s="248" t="str">
        <f t="shared" si="11"/>
        <v/>
      </c>
      <c r="AM19" s="247" t="str">
        <f t="shared" si="12"/>
        <v/>
      </c>
      <c r="AN19" s="500"/>
      <c r="AO19" s="247"/>
      <c r="AP19" s="247"/>
      <c r="AQ19" s="248" t="str">
        <f t="shared" si="13"/>
        <v/>
      </c>
      <c r="AR19" s="247" t="str">
        <f t="shared" si="14"/>
        <v/>
      </c>
      <c r="AS19" s="500"/>
      <c r="AT19" s="247"/>
      <c r="AU19" s="247"/>
      <c r="AV19" s="248" t="str">
        <f t="shared" si="15"/>
        <v/>
      </c>
      <c r="AW19" s="247" t="str">
        <f t="shared" si="16"/>
        <v/>
      </c>
      <c r="AX19" s="500"/>
    </row>
    <row r="20" spans="2:50" hidden="1" x14ac:dyDescent="0.2">
      <c r="B20" s="506"/>
      <c r="C20" s="211">
        <v>14</v>
      </c>
      <c r="D20" s="247"/>
      <c r="E20" s="247"/>
      <c r="F20" s="247"/>
      <c r="G20" s="247"/>
      <c r="H20" s="500"/>
      <c r="I20" s="172" t="str">
        <f t="shared" si="17"/>
        <v/>
      </c>
      <c r="J20" s="172" t="str">
        <f t="shared" si="17"/>
        <v/>
      </c>
      <c r="K20" s="246" t="str">
        <f t="shared" si="17"/>
        <v/>
      </c>
      <c r="L20" s="525"/>
      <c r="M20" s="172" t="str">
        <f t="shared" si="2"/>
        <v/>
      </c>
      <c r="N20" s="501"/>
      <c r="O20" s="501"/>
      <c r="P20" s="247"/>
      <c r="Q20" s="247"/>
      <c r="R20" s="248" t="str">
        <f t="shared" si="3"/>
        <v/>
      </c>
      <c r="S20" s="247" t="str">
        <f t="shared" si="4"/>
        <v/>
      </c>
      <c r="T20" s="500"/>
      <c r="U20" s="247"/>
      <c r="V20" s="247"/>
      <c r="W20" s="248" t="str">
        <f t="shared" si="5"/>
        <v/>
      </c>
      <c r="X20" s="247" t="str">
        <f t="shared" si="6"/>
        <v/>
      </c>
      <c r="Y20" s="500"/>
      <c r="Z20" s="247"/>
      <c r="AA20" s="247"/>
      <c r="AB20" s="248" t="str">
        <f t="shared" si="7"/>
        <v/>
      </c>
      <c r="AC20" s="247" t="str">
        <f t="shared" si="8"/>
        <v/>
      </c>
      <c r="AD20" s="500"/>
      <c r="AE20" s="247"/>
      <c r="AF20" s="247"/>
      <c r="AG20" s="248" t="str">
        <f t="shared" si="9"/>
        <v/>
      </c>
      <c r="AH20" s="247" t="str">
        <f t="shared" si="10"/>
        <v/>
      </c>
      <c r="AI20" s="500"/>
      <c r="AJ20" s="247"/>
      <c r="AK20" s="247"/>
      <c r="AL20" s="248" t="str">
        <f t="shared" si="11"/>
        <v/>
      </c>
      <c r="AM20" s="247" t="str">
        <f t="shared" si="12"/>
        <v/>
      </c>
      <c r="AN20" s="500"/>
      <c r="AO20" s="247"/>
      <c r="AP20" s="247"/>
      <c r="AQ20" s="248" t="str">
        <f t="shared" si="13"/>
        <v/>
      </c>
      <c r="AR20" s="247" t="str">
        <f t="shared" si="14"/>
        <v/>
      </c>
      <c r="AS20" s="500"/>
      <c r="AT20" s="247"/>
      <c r="AU20" s="247"/>
      <c r="AV20" s="248" t="str">
        <f t="shared" si="15"/>
        <v/>
      </c>
      <c r="AW20" s="247" t="str">
        <f t="shared" si="16"/>
        <v/>
      </c>
      <c r="AX20" s="500"/>
    </row>
    <row r="21" spans="2:50" hidden="1" x14ac:dyDescent="0.2">
      <c r="B21" s="506"/>
      <c r="C21" s="211">
        <v>15</v>
      </c>
      <c r="D21" s="247"/>
      <c r="E21" s="247"/>
      <c r="F21" s="247"/>
      <c r="G21" s="247"/>
      <c r="H21" s="500"/>
      <c r="I21" s="172" t="str">
        <f t="shared" si="17"/>
        <v/>
      </c>
      <c r="J21" s="172" t="str">
        <f t="shared" si="17"/>
        <v/>
      </c>
      <c r="K21" s="246" t="str">
        <f t="shared" si="17"/>
        <v/>
      </c>
      <c r="L21" s="525"/>
      <c r="M21" s="172" t="str">
        <f t="shared" si="2"/>
        <v/>
      </c>
      <c r="N21" s="501"/>
      <c r="O21" s="501"/>
      <c r="P21" s="247"/>
      <c r="Q21" s="247"/>
      <c r="R21" s="248" t="str">
        <f t="shared" si="3"/>
        <v/>
      </c>
      <c r="S21" s="247" t="str">
        <f t="shared" si="4"/>
        <v/>
      </c>
      <c r="T21" s="500"/>
      <c r="U21" s="247"/>
      <c r="V21" s="247"/>
      <c r="W21" s="248" t="str">
        <f t="shared" si="5"/>
        <v/>
      </c>
      <c r="X21" s="247" t="str">
        <f t="shared" si="6"/>
        <v/>
      </c>
      <c r="Y21" s="500"/>
      <c r="Z21" s="247"/>
      <c r="AA21" s="247"/>
      <c r="AB21" s="248" t="str">
        <f t="shared" si="7"/>
        <v/>
      </c>
      <c r="AC21" s="247" t="str">
        <f t="shared" si="8"/>
        <v/>
      </c>
      <c r="AD21" s="500"/>
      <c r="AE21" s="247"/>
      <c r="AF21" s="247"/>
      <c r="AG21" s="248" t="str">
        <f t="shared" si="9"/>
        <v/>
      </c>
      <c r="AH21" s="247" t="str">
        <f t="shared" si="10"/>
        <v/>
      </c>
      <c r="AI21" s="500"/>
      <c r="AJ21" s="247"/>
      <c r="AK21" s="247"/>
      <c r="AL21" s="248" t="str">
        <f t="shared" si="11"/>
        <v/>
      </c>
      <c r="AM21" s="247" t="str">
        <f t="shared" si="12"/>
        <v/>
      </c>
      <c r="AN21" s="500"/>
      <c r="AO21" s="247"/>
      <c r="AP21" s="247"/>
      <c r="AQ21" s="248" t="str">
        <f t="shared" si="13"/>
        <v/>
      </c>
      <c r="AR21" s="247" t="str">
        <f t="shared" si="14"/>
        <v/>
      </c>
      <c r="AS21" s="500"/>
      <c r="AT21" s="247"/>
      <c r="AU21" s="247"/>
      <c r="AV21" s="248" t="str">
        <f t="shared" si="15"/>
        <v/>
      </c>
      <c r="AW21" s="247" t="str">
        <f t="shared" si="16"/>
        <v/>
      </c>
      <c r="AX21" s="500"/>
    </row>
    <row r="22" spans="2:50" ht="15.75" hidden="1" x14ac:dyDescent="0.2">
      <c r="B22" s="520" t="s">
        <v>169</v>
      </c>
      <c r="C22" s="512"/>
      <c r="D22" s="512"/>
      <c r="E22" s="512"/>
      <c r="F22" s="512"/>
      <c r="G22" s="512"/>
      <c r="H22" s="512"/>
      <c r="I22" s="207"/>
      <c r="J22" s="207"/>
      <c r="K22" s="207"/>
      <c r="L22" s="207"/>
      <c r="M22" s="207"/>
      <c r="N22" s="501" t="s">
        <v>161</v>
      </c>
      <c r="O22" s="514" t="s">
        <v>106</v>
      </c>
      <c r="P22" s="516">
        <v>45874</v>
      </c>
      <c r="Q22" s="506"/>
      <c r="R22" s="506"/>
      <c r="S22" s="506"/>
      <c r="T22" s="506"/>
      <c r="U22" s="516">
        <v>45875</v>
      </c>
      <c r="V22" s="506"/>
      <c r="W22" s="506"/>
      <c r="X22" s="506"/>
      <c r="Y22" s="506"/>
      <c r="Z22" s="516">
        <v>45876</v>
      </c>
      <c r="AA22" s="506"/>
      <c r="AB22" s="506"/>
      <c r="AC22" s="506"/>
      <c r="AD22" s="506"/>
      <c r="AE22" s="516">
        <v>45877</v>
      </c>
      <c r="AF22" s="506"/>
      <c r="AG22" s="506"/>
      <c r="AH22" s="506"/>
      <c r="AI22" s="506"/>
      <c r="AJ22" s="516">
        <v>45878</v>
      </c>
      <c r="AK22" s="506"/>
      <c r="AL22" s="506"/>
      <c r="AM22" s="506"/>
      <c r="AN22" s="506"/>
      <c r="AO22" s="516">
        <v>45879</v>
      </c>
      <c r="AP22" s="506"/>
      <c r="AQ22" s="506"/>
      <c r="AR22" s="506"/>
      <c r="AS22" s="506"/>
      <c r="AT22" s="516">
        <v>45880</v>
      </c>
      <c r="AU22" s="506"/>
      <c r="AV22" s="506"/>
      <c r="AW22" s="506"/>
      <c r="AX22" s="506"/>
    </row>
    <row r="23" spans="2:50" ht="15.75" hidden="1" x14ac:dyDescent="0.2">
      <c r="B23" s="513"/>
      <c r="C23" s="513"/>
      <c r="D23" s="513"/>
      <c r="E23" s="513"/>
      <c r="F23" s="513"/>
      <c r="G23" s="513"/>
      <c r="H23" s="513"/>
      <c r="I23" s="207"/>
      <c r="J23" s="207"/>
      <c r="K23" s="207"/>
      <c r="L23" s="207"/>
      <c r="M23" s="207"/>
      <c r="N23" s="501"/>
      <c r="O23" s="515"/>
      <c r="P23" s="516" t="s">
        <v>120</v>
      </c>
      <c r="Q23" s="506"/>
      <c r="R23" s="506"/>
      <c r="S23" s="506"/>
      <c r="T23" s="506"/>
      <c r="U23" s="516" t="s">
        <v>114</v>
      </c>
      <c r="V23" s="506"/>
      <c r="W23" s="506"/>
      <c r="X23" s="506"/>
      <c r="Y23" s="506"/>
      <c r="Z23" s="516" t="s">
        <v>115</v>
      </c>
      <c r="AA23" s="506"/>
      <c r="AB23" s="506"/>
      <c r="AC23" s="506"/>
      <c r="AD23" s="506"/>
      <c r="AE23" s="516" t="s">
        <v>116</v>
      </c>
      <c r="AF23" s="506"/>
      <c r="AG23" s="506"/>
      <c r="AH23" s="506"/>
      <c r="AI23" s="506"/>
      <c r="AJ23" s="516" t="s">
        <v>117</v>
      </c>
      <c r="AK23" s="506"/>
      <c r="AL23" s="506"/>
      <c r="AM23" s="506"/>
      <c r="AN23" s="506"/>
      <c r="AO23" s="516" t="s">
        <v>118</v>
      </c>
      <c r="AP23" s="506"/>
      <c r="AQ23" s="506"/>
      <c r="AR23" s="506"/>
      <c r="AS23" s="506"/>
      <c r="AT23" s="516" t="s">
        <v>119</v>
      </c>
      <c r="AU23" s="506"/>
      <c r="AV23" s="506"/>
      <c r="AW23" s="506"/>
      <c r="AX23" s="506"/>
    </row>
    <row r="24" spans="2:50" hidden="1" x14ac:dyDescent="0.2">
      <c r="B24" s="501" t="s">
        <v>157</v>
      </c>
      <c r="C24" s="501" t="s">
        <v>149</v>
      </c>
      <c r="D24" s="501"/>
      <c r="E24" s="501" t="s">
        <v>151</v>
      </c>
      <c r="F24" s="501"/>
      <c r="G24" s="501"/>
      <c r="H24" s="502" t="s">
        <v>158</v>
      </c>
      <c r="I24" s="505" t="s">
        <v>227</v>
      </c>
      <c r="J24" s="505"/>
      <c r="K24" s="505"/>
      <c r="L24" s="505" t="s">
        <v>158</v>
      </c>
      <c r="M24" s="505" t="s">
        <v>170</v>
      </c>
      <c r="N24" s="501"/>
      <c r="O24" s="501" t="s">
        <v>160</v>
      </c>
      <c r="P24" s="497" t="s">
        <v>154</v>
      </c>
      <c r="Q24" s="498"/>
      <c r="R24" s="498"/>
      <c r="S24" s="499"/>
      <c r="T24" s="501" t="s">
        <v>158</v>
      </c>
      <c r="U24" s="497" t="s">
        <v>154</v>
      </c>
      <c r="V24" s="498"/>
      <c r="W24" s="498"/>
      <c r="X24" s="499"/>
      <c r="Y24" s="501" t="s">
        <v>158</v>
      </c>
      <c r="Z24" s="497" t="s">
        <v>154</v>
      </c>
      <c r="AA24" s="498"/>
      <c r="AB24" s="498"/>
      <c r="AC24" s="499"/>
      <c r="AD24" s="501" t="s">
        <v>158</v>
      </c>
      <c r="AE24" s="497" t="s">
        <v>154</v>
      </c>
      <c r="AF24" s="498"/>
      <c r="AG24" s="498"/>
      <c r="AH24" s="499"/>
      <c r="AI24" s="501" t="s">
        <v>158</v>
      </c>
      <c r="AJ24" s="497" t="s">
        <v>154</v>
      </c>
      <c r="AK24" s="498"/>
      <c r="AL24" s="498"/>
      <c r="AM24" s="499"/>
      <c r="AN24" s="501" t="s">
        <v>158</v>
      </c>
      <c r="AO24" s="497" t="s">
        <v>154</v>
      </c>
      <c r="AP24" s="498"/>
      <c r="AQ24" s="498"/>
      <c r="AR24" s="499"/>
      <c r="AS24" s="501" t="s">
        <v>158</v>
      </c>
      <c r="AT24" s="497" t="s">
        <v>154</v>
      </c>
      <c r="AU24" s="498"/>
      <c r="AV24" s="498"/>
      <c r="AW24" s="499"/>
      <c r="AX24" s="501" t="s">
        <v>158</v>
      </c>
    </row>
    <row r="25" spans="2:50" hidden="1" x14ac:dyDescent="0.2">
      <c r="B25" s="501"/>
      <c r="C25" s="501"/>
      <c r="D25" s="501"/>
      <c r="E25" s="501" t="s">
        <v>150</v>
      </c>
      <c r="F25" s="501"/>
      <c r="G25" s="501"/>
      <c r="H25" s="503"/>
      <c r="I25" s="505" t="s">
        <v>150</v>
      </c>
      <c r="J25" s="505"/>
      <c r="K25" s="505"/>
      <c r="L25" s="505"/>
      <c r="M25" s="505"/>
      <c r="N25" s="501"/>
      <c r="O25" s="501"/>
      <c r="P25" s="497" t="s">
        <v>155</v>
      </c>
      <c r="Q25" s="498"/>
      <c r="R25" s="498"/>
      <c r="S25" s="499"/>
      <c r="T25" s="501"/>
      <c r="U25" s="497" t="s">
        <v>155</v>
      </c>
      <c r="V25" s="498"/>
      <c r="W25" s="498"/>
      <c r="X25" s="499"/>
      <c r="Y25" s="501"/>
      <c r="Z25" s="497" t="s">
        <v>155</v>
      </c>
      <c r="AA25" s="498"/>
      <c r="AB25" s="498"/>
      <c r="AC25" s="499"/>
      <c r="AD25" s="501"/>
      <c r="AE25" s="497" t="s">
        <v>155</v>
      </c>
      <c r="AF25" s="498"/>
      <c r="AG25" s="498"/>
      <c r="AH25" s="499"/>
      <c r="AI25" s="501"/>
      <c r="AJ25" s="497" t="s">
        <v>155</v>
      </c>
      <c r="AK25" s="498"/>
      <c r="AL25" s="498"/>
      <c r="AM25" s="499"/>
      <c r="AN25" s="501"/>
      <c r="AO25" s="497" t="s">
        <v>155</v>
      </c>
      <c r="AP25" s="498"/>
      <c r="AQ25" s="498"/>
      <c r="AR25" s="499"/>
      <c r="AS25" s="501"/>
      <c r="AT25" s="497" t="s">
        <v>155</v>
      </c>
      <c r="AU25" s="498"/>
      <c r="AV25" s="498"/>
      <c r="AW25" s="499"/>
      <c r="AX25" s="501"/>
    </row>
    <row r="26" spans="2:50" hidden="1" x14ac:dyDescent="0.2">
      <c r="B26" s="501"/>
      <c r="C26" s="501"/>
      <c r="D26" s="501"/>
      <c r="E26" s="212" t="s">
        <v>152</v>
      </c>
      <c r="F26" s="212" t="s">
        <v>153</v>
      </c>
      <c r="G26" s="212" t="s">
        <v>156</v>
      </c>
      <c r="H26" s="504"/>
      <c r="I26" s="208" t="s">
        <v>152</v>
      </c>
      <c r="J26" s="208" t="s">
        <v>153</v>
      </c>
      <c r="K26" s="208" t="s">
        <v>156</v>
      </c>
      <c r="L26" s="505"/>
      <c r="M26" s="505"/>
      <c r="N26" s="501"/>
      <c r="O26" s="501"/>
      <c r="P26" s="212" t="s">
        <v>152</v>
      </c>
      <c r="Q26" s="212" t="s">
        <v>153</v>
      </c>
      <c r="R26" s="212" t="s">
        <v>156</v>
      </c>
      <c r="S26" s="212" t="s">
        <v>170</v>
      </c>
      <c r="T26" s="501"/>
      <c r="U26" s="212" t="s">
        <v>152</v>
      </c>
      <c r="V26" s="212" t="s">
        <v>153</v>
      </c>
      <c r="W26" s="212" t="s">
        <v>156</v>
      </c>
      <c r="X26" s="212" t="s">
        <v>170</v>
      </c>
      <c r="Y26" s="501"/>
      <c r="Z26" s="212" t="s">
        <v>152</v>
      </c>
      <c r="AA26" s="212" t="s">
        <v>153</v>
      </c>
      <c r="AB26" s="212" t="s">
        <v>156</v>
      </c>
      <c r="AC26" s="212" t="s">
        <v>170</v>
      </c>
      <c r="AD26" s="501"/>
      <c r="AE26" s="212" t="s">
        <v>152</v>
      </c>
      <c r="AF26" s="212" t="s">
        <v>153</v>
      </c>
      <c r="AG26" s="212" t="s">
        <v>156</v>
      </c>
      <c r="AH26" s="212" t="s">
        <v>170</v>
      </c>
      <c r="AI26" s="501"/>
      <c r="AJ26" s="212" t="s">
        <v>152</v>
      </c>
      <c r="AK26" s="212" t="s">
        <v>153</v>
      </c>
      <c r="AL26" s="212" t="s">
        <v>156</v>
      </c>
      <c r="AM26" s="212" t="s">
        <v>170</v>
      </c>
      <c r="AN26" s="501"/>
      <c r="AO26" s="212" t="s">
        <v>152</v>
      </c>
      <c r="AP26" s="212" t="s">
        <v>153</v>
      </c>
      <c r="AQ26" s="212" t="s">
        <v>156</v>
      </c>
      <c r="AR26" s="212" t="s">
        <v>170</v>
      </c>
      <c r="AS26" s="501"/>
      <c r="AT26" s="212" t="s">
        <v>152</v>
      </c>
      <c r="AU26" s="212" t="s">
        <v>153</v>
      </c>
      <c r="AV26" s="212" t="s">
        <v>156</v>
      </c>
      <c r="AW26" s="212" t="s">
        <v>170</v>
      </c>
      <c r="AX26" s="501"/>
    </row>
    <row r="27" spans="2:50" hidden="1" x14ac:dyDescent="0.2">
      <c r="B27" s="506" t="s">
        <v>238</v>
      </c>
      <c r="C27" s="211">
        <v>1</v>
      </c>
      <c r="D27" s="211" t="s">
        <v>457</v>
      </c>
      <c r="E27" s="211">
        <v>19</v>
      </c>
      <c r="F27" s="211">
        <v>1500</v>
      </c>
      <c r="G27" s="276">
        <f>F27/E27</f>
        <v>78.94736842105263</v>
      </c>
      <c r="H27" s="500">
        <f>AVERAGE(G27:G41)</f>
        <v>107.31946287286844</v>
      </c>
      <c r="I27" s="172">
        <f t="shared" ref="I27:I29" si="18">IFERROR(AVERAGE(P27,U27,Z27,AE27,AJ27,AO27,AT27),"")</f>
        <v>19</v>
      </c>
      <c r="J27" s="172">
        <f t="shared" ref="J27:J29" si="19">IFERROR(AVERAGE(Q27,V27,AA27,AF27,AK27,AP27,AU27),"")</f>
        <v>1378.5748910024377</v>
      </c>
      <c r="K27" s="272">
        <f t="shared" ref="K27:K29" si="20">IFERROR(AVERAGE(R27,W27,AB27,AG27,AL27,AQ27,AV27),"")</f>
        <v>72.556573210654619</v>
      </c>
      <c r="L27" s="525">
        <f>IFERROR(AVERAGE(K27:K41),"-")</f>
        <v>99.261557217089447</v>
      </c>
      <c r="M27" s="172">
        <f>IFERROR(RANK(K27, K27:K41),"")</f>
        <v>7</v>
      </c>
      <c r="N27" s="501"/>
      <c r="O27" s="501"/>
      <c r="P27" s="170">
        <v>19</v>
      </c>
      <c r="Q27" s="170">
        <v>1378.793969849246</v>
      </c>
      <c r="R27" s="276">
        <f>IFERROR(Q27/P27,"")</f>
        <v>72.56810367627611</v>
      </c>
      <c r="S27" s="274">
        <f>IFERROR(RANK(R27, R$27:R$41),"")</f>
        <v>6</v>
      </c>
      <c r="T27" s="500">
        <f>AVERAGE(R27:R41)</f>
        <v>98.726672927863518</v>
      </c>
      <c r="U27" s="170">
        <v>19</v>
      </c>
      <c r="V27" s="170">
        <v>1379.9999999999998</v>
      </c>
      <c r="W27" s="276">
        <f>IFERROR(V27/U27,"")</f>
        <v>72.631578947368411</v>
      </c>
      <c r="X27" s="274">
        <f>IFERROR(RANK(W27, W$27:W$41),"")</f>
        <v>7</v>
      </c>
      <c r="Y27" s="500">
        <f>AVERAGE(W27:W41)</f>
        <v>99.468840996238129</v>
      </c>
      <c r="Z27" s="170">
        <v>19</v>
      </c>
      <c r="AA27" s="170">
        <v>1375.9375000000005</v>
      </c>
      <c r="AB27" s="276">
        <f>IFERROR(AA27/Z27,"")</f>
        <v>72.417763157894754</v>
      </c>
      <c r="AC27" s="274">
        <f>IFERROR(RANK(AB27, AB$27:AB$41),"")</f>
        <v>7</v>
      </c>
      <c r="AD27" s="500">
        <f>AVERAGE(AB27:AB41)</f>
        <v>99.316769516930535</v>
      </c>
      <c r="AE27" s="170">
        <v>19</v>
      </c>
      <c r="AF27" s="170">
        <v>1381.5</v>
      </c>
      <c r="AG27" s="276">
        <f>IFERROR(AF27/AE27,"")</f>
        <v>72.71052631578948</v>
      </c>
      <c r="AH27" s="274">
        <f>IFERROR(RANK(AG27, AG$27:AG$41),"")</f>
        <v>6</v>
      </c>
      <c r="AI27" s="500">
        <f>AVERAGE(AG27:AG41)</f>
        <v>99.288051428230048</v>
      </c>
      <c r="AJ27" s="170">
        <v>19</v>
      </c>
      <c r="AK27" s="170">
        <v>1382.2360248447205</v>
      </c>
      <c r="AL27" s="276">
        <f>IFERROR(AK27/AJ27,"")</f>
        <v>72.749264465511601</v>
      </c>
      <c r="AM27" s="274">
        <f>IFERROR(RANK(AL27, AL$27:AL$41),"")</f>
        <v>7</v>
      </c>
      <c r="AN27" s="500">
        <f>AVERAGE(AL27:AL41)</f>
        <v>99.537326927608206</v>
      </c>
      <c r="AO27" s="170">
        <v>19</v>
      </c>
      <c r="AP27" s="170">
        <v>1373.2710280373833</v>
      </c>
      <c r="AQ27" s="276">
        <f>IFERROR(AP27/AO27,"")</f>
        <v>72.277422528283338</v>
      </c>
      <c r="AR27" s="274">
        <f>IFERROR(RANK(AQ27, AQ$27:AQ$41),"")</f>
        <v>7</v>
      </c>
      <c r="AS27" s="500">
        <f>AVERAGE(AQ27:AQ41)</f>
        <v>99.196570061415613</v>
      </c>
      <c r="AT27" s="170">
        <v>19</v>
      </c>
      <c r="AU27" s="170">
        <v>1378.2857142857142</v>
      </c>
      <c r="AV27" s="276">
        <f>IFERROR(AU27/AT27,"")</f>
        <v>72.541353383458642</v>
      </c>
      <c r="AW27" s="274">
        <f>IFERROR(RANK(AV27, AV$27:AV$41),"")</f>
        <v>6</v>
      </c>
      <c r="AX27" s="500">
        <f>AVERAGE(AV27:AV41)</f>
        <v>99.296668661339965</v>
      </c>
    </row>
    <row r="28" spans="2:50" hidden="1" x14ac:dyDescent="0.2">
      <c r="B28" s="506"/>
      <c r="C28" s="211">
        <v>2</v>
      </c>
      <c r="D28" s="211" t="s">
        <v>458</v>
      </c>
      <c r="E28" s="211">
        <v>18</v>
      </c>
      <c r="F28" s="211">
        <v>1500</v>
      </c>
      <c r="G28" s="276">
        <f t="shared" ref="G28:G33" si="21">F28/E28</f>
        <v>83.333333333333329</v>
      </c>
      <c r="H28" s="500"/>
      <c r="I28" s="172">
        <f t="shared" si="18"/>
        <v>17.142857142857142</v>
      </c>
      <c r="J28" s="172">
        <f t="shared" si="19"/>
        <v>1380.5751553475218</v>
      </c>
      <c r="K28" s="272">
        <f t="shared" si="20"/>
        <v>80.564377788219673</v>
      </c>
      <c r="L28" s="525"/>
      <c r="M28" s="172">
        <f t="shared" ref="M28:M41" si="22">IFERROR(RANK(K28, K$27:K$41),"")</f>
        <v>5</v>
      </c>
      <c r="N28" s="501"/>
      <c r="O28" s="501"/>
      <c r="P28" s="170">
        <v>18</v>
      </c>
      <c r="Q28" s="170">
        <v>1383.5723514211884</v>
      </c>
      <c r="R28" s="276">
        <f t="shared" ref="R28:R41" si="23">IFERROR(Q28/P28,"")</f>
        <v>76.865130634510464</v>
      </c>
      <c r="S28" s="274">
        <f t="shared" ref="S28:S41" si="24">IFERROR(RANK(R28, R$27:R$41),"")</f>
        <v>5</v>
      </c>
      <c r="T28" s="500"/>
      <c r="U28" s="170">
        <v>17</v>
      </c>
      <c r="V28" s="170">
        <v>1383.3979328165374</v>
      </c>
      <c r="W28" s="276">
        <f t="shared" ref="W28:W41" si="25">IFERROR(V28/U28,"")</f>
        <v>81.376348989208083</v>
      </c>
      <c r="X28" s="274">
        <f t="shared" ref="X28:X41" si="26">IFERROR(RANK(W28, W$27:W$41),"")</f>
        <v>5</v>
      </c>
      <c r="Y28" s="500"/>
      <c r="Z28" s="170">
        <v>17</v>
      </c>
      <c r="AA28" s="170">
        <v>1375.0011053387859</v>
      </c>
      <c r="AB28" s="276">
        <f t="shared" ref="AB28:AB41" si="27">IFERROR(AA28/Z28,"")</f>
        <v>80.882417961105048</v>
      </c>
      <c r="AC28" s="274">
        <f t="shared" ref="AC28:AC41" si="28">IFERROR(RANK(AB28, AB$27:AB$41),"")</f>
        <v>5</v>
      </c>
      <c r="AD28" s="500"/>
      <c r="AE28" s="170">
        <v>17</v>
      </c>
      <c r="AF28" s="170">
        <v>1381.6718266253861</v>
      </c>
      <c r="AG28" s="276">
        <f t="shared" ref="AG28:AG41" si="29">IFERROR(AF28/AE28,"")</f>
        <v>81.274813330905062</v>
      </c>
      <c r="AH28" s="274">
        <f t="shared" ref="AH28:AH41" si="30">IFERROR(RANK(AG28, AG$27:AG$41),"")</f>
        <v>5</v>
      </c>
      <c r="AI28" s="500"/>
      <c r="AJ28" s="170">
        <v>17</v>
      </c>
      <c r="AK28" s="170">
        <v>1379.0503432494288</v>
      </c>
      <c r="AL28" s="276">
        <f t="shared" ref="AL28:AL41" si="31">IFERROR(AK28/AJ28,"")</f>
        <v>81.120608426436988</v>
      </c>
      <c r="AM28" s="274">
        <f t="shared" ref="AM28:AM41" si="32">IFERROR(RANK(AL28, AL$27:AL$41),"")</f>
        <v>5</v>
      </c>
      <c r="AN28" s="500"/>
      <c r="AO28" s="170">
        <v>17</v>
      </c>
      <c r="AP28" s="170">
        <v>1381.5698345517508</v>
      </c>
      <c r="AQ28" s="276">
        <f t="shared" ref="AQ28:AQ41" si="33">IFERROR(AP28/AO28,"")</f>
        <v>81.268813797161812</v>
      </c>
      <c r="AR28" s="274">
        <f t="shared" ref="AR28:AR41" si="34">IFERROR(RANK(AQ28, AQ$27:AQ$41),"")</f>
        <v>5</v>
      </c>
      <c r="AS28" s="500"/>
      <c r="AT28" s="170">
        <v>17</v>
      </c>
      <c r="AU28" s="170">
        <v>1379.7626934295745</v>
      </c>
      <c r="AV28" s="276">
        <f t="shared" ref="AV28:AV41" si="35">IFERROR(AU28/AT28,"")</f>
        <v>81.162511378210269</v>
      </c>
      <c r="AW28" s="274">
        <f t="shared" ref="AW28:AW41" si="36">IFERROR(RANK(AV28, AV$27:AV$41),"")</f>
        <v>5</v>
      </c>
      <c r="AX28" s="500"/>
    </row>
    <row r="29" spans="2:50" hidden="1" x14ac:dyDescent="0.2">
      <c r="B29" s="506"/>
      <c r="C29" s="211">
        <v>3</v>
      </c>
      <c r="D29" s="211" t="s">
        <v>459</v>
      </c>
      <c r="E29" s="211">
        <v>19</v>
      </c>
      <c r="F29" s="211">
        <v>1500</v>
      </c>
      <c r="G29" s="276">
        <f t="shared" si="21"/>
        <v>78.94736842105263</v>
      </c>
      <c r="H29" s="500"/>
      <c r="I29" s="172">
        <f t="shared" si="18"/>
        <v>19</v>
      </c>
      <c r="J29" s="172">
        <f t="shared" si="19"/>
        <v>1378.8015657057317</v>
      </c>
      <c r="K29" s="272">
        <f t="shared" si="20"/>
        <v>72.568503458196432</v>
      </c>
      <c r="L29" s="525"/>
      <c r="M29" s="172">
        <f t="shared" si="22"/>
        <v>6</v>
      </c>
      <c r="N29" s="501"/>
      <c r="O29" s="501"/>
      <c r="P29" s="170">
        <v>19</v>
      </c>
      <c r="Q29" s="170">
        <v>1377.0731707317077</v>
      </c>
      <c r="R29" s="276">
        <f t="shared" si="23"/>
        <v>72.477535301668823</v>
      </c>
      <c r="S29" s="274">
        <f t="shared" si="24"/>
        <v>7</v>
      </c>
      <c r="T29" s="500"/>
      <c r="U29" s="170">
        <v>19</v>
      </c>
      <c r="V29" s="170">
        <v>1380.3508771929824</v>
      </c>
      <c r="W29" s="276">
        <f t="shared" si="25"/>
        <v>72.650046168051702</v>
      </c>
      <c r="X29" s="274">
        <f t="shared" si="26"/>
        <v>6</v>
      </c>
      <c r="Y29" s="500"/>
      <c r="Z29" s="170">
        <v>19</v>
      </c>
      <c r="AA29" s="170">
        <v>1381.0909090909095</v>
      </c>
      <c r="AB29" s="276">
        <f t="shared" si="27"/>
        <v>72.688995215311024</v>
      </c>
      <c r="AC29" s="274">
        <f t="shared" si="28"/>
        <v>6</v>
      </c>
      <c r="AD29" s="500"/>
      <c r="AE29" s="170">
        <v>19</v>
      </c>
      <c r="AF29" s="170">
        <v>1376.6896551724142</v>
      </c>
      <c r="AG29" s="276">
        <f t="shared" si="29"/>
        <v>72.457350272232318</v>
      </c>
      <c r="AH29" s="274">
        <f t="shared" si="30"/>
        <v>7</v>
      </c>
      <c r="AI29" s="500"/>
      <c r="AJ29" s="170">
        <v>19</v>
      </c>
      <c r="AK29" s="170">
        <v>1385.2702702702702</v>
      </c>
      <c r="AL29" s="276">
        <f t="shared" si="31"/>
        <v>72.908961593172123</v>
      </c>
      <c r="AM29" s="274">
        <f t="shared" si="32"/>
        <v>6</v>
      </c>
      <c r="AN29" s="500"/>
      <c r="AO29" s="170">
        <v>19</v>
      </c>
      <c r="AP29" s="170">
        <v>1375.593220338983</v>
      </c>
      <c r="AQ29" s="276">
        <f t="shared" si="33"/>
        <v>72.399643175735946</v>
      </c>
      <c r="AR29" s="274">
        <f t="shared" si="34"/>
        <v>6</v>
      </c>
      <c r="AS29" s="500"/>
      <c r="AT29" s="170">
        <v>19</v>
      </c>
      <c r="AU29" s="170">
        <v>1375.542857142857</v>
      </c>
      <c r="AV29" s="276">
        <f t="shared" si="35"/>
        <v>72.396992481203</v>
      </c>
      <c r="AW29" s="274">
        <f t="shared" si="36"/>
        <v>7</v>
      </c>
      <c r="AX29" s="500"/>
    </row>
    <row r="30" spans="2:50" hidden="1" x14ac:dyDescent="0.2">
      <c r="B30" s="506"/>
      <c r="C30" s="211">
        <v>4</v>
      </c>
      <c r="D30" s="211" t="s">
        <v>460</v>
      </c>
      <c r="E30" s="211">
        <v>16</v>
      </c>
      <c r="F30" s="211">
        <v>1500</v>
      </c>
      <c r="G30" s="276">
        <f t="shared" si="21"/>
        <v>93.75</v>
      </c>
      <c r="H30" s="500"/>
      <c r="I30" s="172">
        <f>IFERROR(AVERAGE(P30,U30,Z30,AE30,AJ30,AO30,AT30),"")</f>
        <v>16</v>
      </c>
      <c r="J30" s="172">
        <f>IFERROR(AVERAGE(Q30,V30,AA30,AF30,AK30,AP30,AU30),"")</f>
        <v>1380.2229175952905</v>
      </c>
      <c r="K30" s="272">
        <f>IFERROR(AVERAGE(R30,W30,AB30,AG30,AL30,AQ30,AV30),"")</f>
        <v>86.263932349705655</v>
      </c>
      <c r="L30" s="525"/>
      <c r="M30" s="172">
        <f t="shared" si="22"/>
        <v>4</v>
      </c>
      <c r="N30" s="501"/>
      <c r="O30" s="501"/>
      <c r="P30" s="170">
        <v>16</v>
      </c>
      <c r="Q30" s="170">
        <v>1379.9999999999998</v>
      </c>
      <c r="R30" s="276">
        <f t="shared" si="23"/>
        <v>86.249999999999986</v>
      </c>
      <c r="S30" s="274">
        <f t="shared" si="24"/>
        <v>4</v>
      </c>
      <c r="T30" s="500"/>
      <c r="U30" s="170">
        <v>16</v>
      </c>
      <c r="V30" s="170">
        <v>1379.1999999999996</v>
      </c>
      <c r="W30" s="276">
        <f t="shared" si="25"/>
        <v>86.199999999999974</v>
      </c>
      <c r="X30" s="274">
        <f t="shared" si="26"/>
        <v>4</v>
      </c>
      <c r="Y30" s="500"/>
      <c r="Z30" s="170">
        <v>16</v>
      </c>
      <c r="AA30" s="170">
        <v>1381.232876712329</v>
      </c>
      <c r="AB30" s="276">
        <f t="shared" si="27"/>
        <v>86.327054794520564</v>
      </c>
      <c r="AC30" s="274">
        <f t="shared" si="28"/>
        <v>4</v>
      </c>
      <c r="AD30" s="500"/>
      <c r="AE30" s="170">
        <v>16</v>
      </c>
      <c r="AF30" s="170">
        <v>1384.9586776859508</v>
      </c>
      <c r="AG30" s="276">
        <f t="shared" si="29"/>
        <v>86.559917355371923</v>
      </c>
      <c r="AH30" s="274">
        <f t="shared" si="30"/>
        <v>4</v>
      </c>
      <c r="AI30" s="500"/>
      <c r="AJ30" s="170">
        <v>16</v>
      </c>
      <c r="AK30" s="170">
        <v>1384.9586776859508</v>
      </c>
      <c r="AL30" s="276">
        <f t="shared" si="31"/>
        <v>86.559917355371923</v>
      </c>
      <c r="AM30" s="274">
        <f t="shared" si="32"/>
        <v>4</v>
      </c>
      <c r="AN30" s="500"/>
      <c r="AO30" s="170">
        <v>16</v>
      </c>
      <c r="AP30" s="170">
        <v>1374.2675159235669</v>
      </c>
      <c r="AQ30" s="276">
        <f t="shared" si="33"/>
        <v>85.891719745222929</v>
      </c>
      <c r="AR30" s="274">
        <f t="shared" si="34"/>
        <v>4</v>
      </c>
      <c r="AS30" s="500"/>
      <c r="AT30" s="170">
        <v>16</v>
      </c>
      <c r="AU30" s="170">
        <v>1376.9426751592355</v>
      </c>
      <c r="AV30" s="276">
        <f t="shared" si="35"/>
        <v>86.058917197452217</v>
      </c>
      <c r="AW30" s="274">
        <f t="shared" si="36"/>
        <v>4</v>
      </c>
      <c r="AX30" s="500"/>
    </row>
    <row r="31" spans="2:50" hidden="1" x14ac:dyDescent="0.2">
      <c r="B31" s="506"/>
      <c r="C31" s="211">
        <v>5</v>
      </c>
      <c r="D31" s="211" t="s">
        <v>461</v>
      </c>
      <c r="E31" s="211">
        <v>17</v>
      </c>
      <c r="F31" s="211">
        <v>2000</v>
      </c>
      <c r="G31" s="276">
        <f t="shared" si="21"/>
        <v>117.64705882352941</v>
      </c>
      <c r="H31" s="500"/>
      <c r="I31" s="172">
        <f t="shared" ref="I31:I41" si="37">IFERROR(AVERAGE(P31,U31,Z31,AE31,AJ31,AO31,AT31),"")</f>
        <v>17</v>
      </c>
      <c r="J31" s="172">
        <f t="shared" ref="J31:J41" si="38">IFERROR(AVERAGE(Q31,V31,AA31,AF31,AK31,AP31,AU31),"")</f>
        <v>1840.4998454736851</v>
      </c>
      <c r="K31" s="272">
        <f t="shared" ref="K31:K41" si="39">IFERROR(AVERAGE(R31,W31,AB31,AG31,AL31,AQ31,AV31),"")</f>
        <v>108.26469679256971</v>
      </c>
      <c r="L31" s="525"/>
      <c r="M31" s="172">
        <f t="shared" si="22"/>
        <v>2</v>
      </c>
      <c r="N31" s="501"/>
      <c r="O31" s="501"/>
      <c r="P31" s="170">
        <v>17</v>
      </c>
      <c r="Q31" s="170">
        <v>1839.4285714285709</v>
      </c>
      <c r="R31" s="276">
        <f t="shared" si="23"/>
        <v>108.20168067226888</v>
      </c>
      <c r="S31" s="274">
        <f t="shared" si="24"/>
        <v>2</v>
      </c>
      <c r="T31" s="500"/>
      <c r="U31" s="170">
        <v>17</v>
      </c>
      <c r="V31" s="170">
        <v>1846.2857142857138</v>
      </c>
      <c r="W31" s="276">
        <f t="shared" si="25"/>
        <v>108.60504201680669</v>
      </c>
      <c r="X31" s="274">
        <f t="shared" si="26"/>
        <v>2</v>
      </c>
      <c r="Y31" s="500"/>
      <c r="Z31" s="170">
        <v>17</v>
      </c>
      <c r="AA31" s="170">
        <v>1835.0495049504943</v>
      </c>
      <c r="AB31" s="276">
        <f t="shared" si="27"/>
        <v>107.94408852649967</v>
      </c>
      <c r="AC31" s="274">
        <f t="shared" si="28"/>
        <v>2</v>
      </c>
      <c r="AD31" s="500"/>
      <c r="AE31" s="170">
        <v>17</v>
      </c>
      <c r="AF31" s="170">
        <v>1842.9629629629624</v>
      </c>
      <c r="AG31" s="276">
        <f t="shared" si="29"/>
        <v>108.40958605664484</v>
      </c>
      <c r="AH31" s="274">
        <f t="shared" si="30"/>
        <v>2</v>
      </c>
      <c r="AI31" s="500"/>
      <c r="AJ31" s="170">
        <v>17</v>
      </c>
      <c r="AK31" s="170">
        <v>1842.0000000000009</v>
      </c>
      <c r="AL31" s="276">
        <f t="shared" si="31"/>
        <v>108.35294117647064</v>
      </c>
      <c r="AM31" s="274">
        <f t="shared" si="32"/>
        <v>2</v>
      </c>
      <c r="AN31" s="500"/>
      <c r="AO31" s="170">
        <v>17</v>
      </c>
      <c r="AP31" s="170">
        <v>1834.5945945945946</v>
      </c>
      <c r="AQ31" s="276">
        <f t="shared" si="33"/>
        <v>107.91732909379968</v>
      </c>
      <c r="AR31" s="274">
        <f t="shared" si="34"/>
        <v>2</v>
      </c>
      <c r="AS31" s="500"/>
      <c r="AT31" s="170">
        <v>17</v>
      </c>
      <c r="AU31" s="170">
        <v>1843.1775700934577</v>
      </c>
      <c r="AV31" s="276">
        <f t="shared" si="35"/>
        <v>108.4222100054975</v>
      </c>
      <c r="AW31" s="274">
        <f t="shared" si="36"/>
        <v>2</v>
      </c>
      <c r="AX31" s="500"/>
    </row>
    <row r="32" spans="2:50" hidden="1" x14ac:dyDescent="0.2">
      <c r="B32" s="506"/>
      <c r="C32" s="211">
        <v>6</v>
      </c>
      <c r="D32" s="211" t="s">
        <v>462</v>
      </c>
      <c r="E32" s="211">
        <v>18</v>
      </c>
      <c r="F32" s="211">
        <v>2000</v>
      </c>
      <c r="G32" s="276">
        <f t="shared" si="21"/>
        <v>111.11111111111111</v>
      </c>
      <c r="H32" s="500"/>
      <c r="I32" s="172">
        <f t="shared" si="37"/>
        <v>18</v>
      </c>
      <c r="J32" s="172">
        <f t="shared" si="38"/>
        <v>1838.5185461251845</v>
      </c>
      <c r="K32" s="272">
        <f t="shared" si="39"/>
        <v>102.13991922917691</v>
      </c>
      <c r="L32" s="525"/>
      <c r="M32" s="172">
        <f t="shared" si="22"/>
        <v>3</v>
      </c>
      <c r="N32" s="501"/>
      <c r="O32" s="501"/>
      <c r="P32" s="170">
        <v>18</v>
      </c>
      <c r="Q32" s="170">
        <v>1836.2068965517242</v>
      </c>
      <c r="R32" s="276">
        <f t="shared" si="23"/>
        <v>102.01149425287356</v>
      </c>
      <c r="S32" s="274">
        <f t="shared" si="24"/>
        <v>3</v>
      </c>
      <c r="T32" s="500"/>
      <c r="U32" s="170">
        <v>18</v>
      </c>
      <c r="V32" s="170">
        <v>1835.0847457627121</v>
      </c>
      <c r="W32" s="276">
        <f t="shared" si="25"/>
        <v>101.9491525423729</v>
      </c>
      <c r="X32" s="274">
        <f t="shared" si="26"/>
        <v>3</v>
      </c>
      <c r="Y32" s="500"/>
      <c r="Z32" s="170">
        <v>18</v>
      </c>
      <c r="AA32" s="170">
        <v>1839.4736842105265</v>
      </c>
      <c r="AB32" s="276">
        <f t="shared" si="27"/>
        <v>102.19298245614036</v>
      </c>
      <c r="AC32" s="274">
        <f t="shared" si="28"/>
        <v>3</v>
      </c>
      <c r="AD32" s="500"/>
      <c r="AE32" s="170">
        <v>18</v>
      </c>
      <c r="AF32" s="170">
        <v>1835.6250000000007</v>
      </c>
      <c r="AG32" s="276">
        <f t="shared" si="29"/>
        <v>101.9791666666667</v>
      </c>
      <c r="AH32" s="274">
        <f t="shared" si="30"/>
        <v>3</v>
      </c>
      <c r="AI32" s="500"/>
      <c r="AJ32" s="170">
        <v>18</v>
      </c>
      <c r="AK32" s="170">
        <v>1847.3684210526319</v>
      </c>
      <c r="AL32" s="276">
        <f t="shared" si="31"/>
        <v>102.63157894736844</v>
      </c>
      <c r="AM32" s="274">
        <f t="shared" si="32"/>
        <v>3</v>
      </c>
      <c r="AN32" s="500"/>
      <c r="AO32" s="170">
        <v>18</v>
      </c>
      <c r="AP32" s="170">
        <v>1841.8032786885251</v>
      </c>
      <c r="AQ32" s="276">
        <f t="shared" si="33"/>
        <v>102.32240437158472</v>
      </c>
      <c r="AR32" s="274">
        <f t="shared" si="34"/>
        <v>3</v>
      </c>
      <c r="AS32" s="500"/>
      <c r="AT32" s="170">
        <v>18</v>
      </c>
      <c r="AU32" s="170">
        <v>1834.0677966101698</v>
      </c>
      <c r="AV32" s="276">
        <f t="shared" si="35"/>
        <v>101.89265536723165</v>
      </c>
      <c r="AW32" s="274">
        <f t="shared" si="36"/>
        <v>3</v>
      </c>
      <c r="AX32" s="500"/>
    </row>
    <row r="33" spans="2:50" hidden="1" x14ac:dyDescent="0.2">
      <c r="B33" s="506"/>
      <c r="C33" s="211">
        <v>7</v>
      </c>
      <c r="D33" s="211" t="s">
        <v>430</v>
      </c>
      <c r="E33" s="211">
        <v>8</v>
      </c>
      <c r="F33" s="211">
        <v>1500</v>
      </c>
      <c r="G33" s="276">
        <f t="shared" si="21"/>
        <v>187.5</v>
      </c>
      <c r="H33" s="500"/>
      <c r="I33" s="172">
        <f t="shared" si="37"/>
        <v>8</v>
      </c>
      <c r="J33" s="172">
        <f t="shared" si="38"/>
        <v>1379.7831815288243</v>
      </c>
      <c r="K33" s="272">
        <f t="shared" si="39"/>
        <v>172.47289769110304</v>
      </c>
      <c r="L33" s="525"/>
      <c r="M33" s="172">
        <f t="shared" si="22"/>
        <v>1</v>
      </c>
      <c r="N33" s="501"/>
      <c r="O33" s="501"/>
      <c r="P33" s="170">
        <v>8</v>
      </c>
      <c r="Q33" s="170">
        <v>1381.7021276595747</v>
      </c>
      <c r="R33" s="276">
        <f t="shared" si="23"/>
        <v>172.71276595744683</v>
      </c>
      <c r="S33" s="274">
        <f t="shared" si="24"/>
        <v>1</v>
      </c>
      <c r="T33" s="500"/>
      <c r="U33" s="170">
        <v>8</v>
      </c>
      <c r="V33" s="170">
        <v>1382.9577464788736</v>
      </c>
      <c r="W33" s="276">
        <f t="shared" si="25"/>
        <v>172.86971830985919</v>
      </c>
      <c r="X33" s="274">
        <f t="shared" si="26"/>
        <v>1</v>
      </c>
      <c r="Y33" s="500"/>
      <c r="Z33" s="170">
        <v>8</v>
      </c>
      <c r="AA33" s="170">
        <v>1382.1126760563384</v>
      </c>
      <c r="AB33" s="276">
        <f t="shared" si="27"/>
        <v>172.7640845070423</v>
      </c>
      <c r="AC33" s="274">
        <f t="shared" si="28"/>
        <v>1</v>
      </c>
      <c r="AD33" s="500"/>
      <c r="AE33" s="170">
        <v>8</v>
      </c>
      <c r="AF33" s="170">
        <v>1373.0000000000005</v>
      </c>
      <c r="AG33" s="276">
        <f t="shared" si="29"/>
        <v>171.62500000000006</v>
      </c>
      <c r="AH33" s="274">
        <f t="shared" si="30"/>
        <v>1</v>
      </c>
      <c r="AI33" s="500"/>
      <c r="AJ33" s="170">
        <v>8</v>
      </c>
      <c r="AK33" s="170">
        <v>1379.5041322314053</v>
      </c>
      <c r="AL33" s="276">
        <f t="shared" si="31"/>
        <v>172.43801652892566</v>
      </c>
      <c r="AM33" s="274">
        <f t="shared" si="32"/>
        <v>1</v>
      </c>
      <c r="AN33" s="500"/>
      <c r="AO33" s="170">
        <v>8</v>
      </c>
      <c r="AP33" s="170">
        <v>1378.3892617449662</v>
      </c>
      <c r="AQ33" s="276">
        <f t="shared" si="33"/>
        <v>172.29865771812078</v>
      </c>
      <c r="AR33" s="274">
        <f t="shared" si="34"/>
        <v>1</v>
      </c>
      <c r="AS33" s="500"/>
      <c r="AT33" s="170">
        <v>8</v>
      </c>
      <c r="AU33" s="170">
        <v>1380.8163265306121</v>
      </c>
      <c r="AV33" s="276">
        <f t="shared" si="35"/>
        <v>172.60204081632651</v>
      </c>
      <c r="AW33" s="274">
        <f t="shared" si="36"/>
        <v>1</v>
      </c>
      <c r="AX33" s="500"/>
    </row>
    <row r="34" spans="2:50" hidden="1" x14ac:dyDescent="0.2">
      <c r="B34" s="506"/>
      <c r="C34" s="211">
        <v>8</v>
      </c>
      <c r="D34" s="211"/>
      <c r="E34" s="211"/>
      <c r="F34" s="211"/>
      <c r="G34" s="211"/>
      <c r="H34" s="500"/>
      <c r="I34" s="172" t="str">
        <f t="shared" si="37"/>
        <v/>
      </c>
      <c r="J34" s="172" t="str">
        <f t="shared" si="38"/>
        <v/>
      </c>
      <c r="K34" s="272" t="str">
        <f t="shared" si="39"/>
        <v/>
      </c>
      <c r="L34" s="525"/>
      <c r="M34" s="172" t="str">
        <f t="shared" si="22"/>
        <v/>
      </c>
      <c r="N34" s="501"/>
      <c r="O34" s="501"/>
      <c r="P34" s="170"/>
      <c r="Q34" s="170"/>
      <c r="R34" s="276" t="str">
        <f t="shared" si="23"/>
        <v/>
      </c>
      <c r="S34" s="274" t="str">
        <f t="shared" si="24"/>
        <v/>
      </c>
      <c r="T34" s="500"/>
      <c r="U34" s="170"/>
      <c r="V34" s="170"/>
      <c r="W34" s="276" t="str">
        <f t="shared" si="25"/>
        <v/>
      </c>
      <c r="X34" s="274" t="str">
        <f t="shared" si="26"/>
        <v/>
      </c>
      <c r="Y34" s="500"/>
      <c r="Z34" s="170"/>
      <c r="AA34" s="170"/>
      <c r="AB34" s="276" t="str">
        <f t="shared" si="27"/>
        <v/>
      </c>
      <c r="AC34" s="274" t="str">
        <f t="shared" si="28"/>
        <v/>
      </c>
      <c r="AD34" s="500"/>
      <c r="AE34" s="170"/>
      <c r="AF34" s="170"/>
      <c r="AG34" s="276" t="str">
        <f t="shared" si="29"/>
        <v/>
      </c>
      <c r="AH34" s="274" t="str">
        <f t="shared" si="30"/>
        <v/>
      </c>
      <c r="AI34" s="500"/>
      <c r="AJ34" s="170"/>
      <c r="AK34" s="170"/>
      <c r="AL34" s="276" t="str">
        <f t="shared" si="31"/>
        <v/>
      </c>
      <c r="AM34" s="274" t="str">
        <f t="shared" si="32"/>
        <v/>
      </c>
      <c r="AN34" s="500"/>
      <c r="AO34" s="170"/>
      <c r="AP34" s="170"/>
      <c r="AQ34" s="276" t="str">
        <f t="shared" si="33"/>
        <v/>
      </c>
      <c r="AR34" s="274" t="str">
        <f t="shared" si="34"/>
        <v/>
      </c>
      <c r="AS34" s="500"/>
      <c r="AT34" s="170"/>
      <c r="AU34" s="170"/>
      <c r="AV34" s="276" t="str">
        <f t="shared" si="35"/>
        <v/>
      </c>
      <c r="AW34" s="274" t="str">
        <f t="shared" si="36"/>
        <v/>
      </c>
      <c r="AX34" s="500"/>
    </row>
    <row r="35" spans="2:50" hidden="1" x14ac:dyDescent="0.2">
      <c r="B35" s="506"/>
      <c r="C35" s="211">
        <v>9</v>
      </c>
      <c r="D35" s="211"/>
      <c r="E35" s="211"/>
      <c r="F35" s="211"/>
      <c r="G35" s="211"/>
      <c r="H35" s="500"/>
      <c r="I35" s="172" t="str">
        <f t="shared" si="37"/>
        <v/>
      </c>
      <c r="J35" s="172" t="str">
        <f t="shared" si="38"/>
        <v/>
      </c>
      <c r="K35" s="272" t="str">
        <f t="shared" si="39"/>
        <v/>
      </c>
      <c r="L35" s="525"/>
      <c r="M35" s="172" t="str">
        <f t="shared" si="22"/>
        <v/>
      </c>
      <c r="N35" s="501"/>
      <c r="O35" s="501"/>
      <c r="P35" s="170"/>
      <c r="Q35" s="170"/>
      <c r="R35" s="276" t="str">
        <f t="shared" si="23"/>
        <v/>
      </c>
      <c r="S35" s="274" t="str">
        <f t="shared" si="24"/>
        <v/>
      </c>
      <c r="T35" s="500"/>
      <c r="U35" s="170"/>
      <c r="V35" s="170"/>
      <c r="W35" s="276" t="str">
        <f t="shared" si="25"/>
        <v/>
      </c>
      <c r="X35" s="274" t="str">
        <f t="shared" si="26"/>
        <v/>
      </c>
      <c r="Y35" s="500"/>
      <c r="Z35" s="170"/>
      <c r="AA35" s="170"/>
      <c r="AB35" s="276" t="str">
        <f t="shared" si="27"/>
        <v/>
      </c>
      <c r="AC35" s="274" t="str">
        <f t="shared" si="28"/>
        <v/>
      </c>
      <c r="AD35" s="500"/>
      <c r="AE35" s="170"/>
      <c r="AF35" s="170"/>
      <c r="AG35" s="276" t="str">
        <f t="shared" si="29"/>
        <v/>
      </c>
      <c r="AH35" s="274" t="str">
        <f t="shared" si="30"/>
        <v/>
      </c>
      <c r="AI35" s="500"/>
      <c r="AJ35" s="170"/>
      <c r="AK35" s="170"/>
      <c r="AL35" s="276" t="str">
        <f t="shared" si="31"/>
        <v/>
      </c>
      <c r="AM35" s="274" t="str">
        <f t="shared" si="32"/>
        <v/>
      </c>
      <c r="AN35" s="500"/>
      <c r="AO35" s="170"/>
      <c r="AP35" s="170"/>
      <c r="AQ35" s="276" t="str">
        <f t="shared" si="33"/>
        <v/>
      </c>
      <c r="AR35" s="274" t="str">
        <f t="shared" si="34"/>
        <v/>
      </c>
      <c r="AS35" s="500"/>
      <c r="AT35" s="170"/>
      <c r="AU35" s="170"/>
      <c r="AV35" s="276" t="str">
        <f t="shared" si="35"/>
        <v/>
      </c>
      <c r="AW35" s="274" t="str">
        <f t="shared" si="36"/>
        <v/>
      </c>
      <c r="AX35" s="500"/>
    </row>
    <row r="36" spans="2:50" hidden="1" x14ac:dyDescent="0.2">
      <c r="B36" s="506"/>
      <c r="C36" s="211">
        <v>10</v>
      </c>
      <c r="D36" s="211"/>
      <c r="E36" s="211"/>
      <c r="F36" s="211"/>
      <c r="G36" s="211"/>
      <c r="H36" s="500"/>
      <c r="I36" s="172" t="str">
        <f t="shared" si="37"/>
        <v/>
      </c>
      <c r="J36" s="172" t="str">
        <f t="shared" si="38"/>
        <v/>
      </c>
      <c r="K36" s="272" t="str">
        <f t="shared" si="39"/>
        <v/>
      </c>
      <c r="L36" s="525"/>
      <c r="M36" s="172" t="str">
        <f t="shared" si="22"/>
        <v/>
      </c>
      <c r="N36" s="501"/>
      <c r="O36" s="501"/>
      <c r="P36" s="170"/>
      <c r="Q36" s="170"/>
      <c r="R36" s="276" t="str">
        <f t="shared" si="23"/>
        <v/>
      </c>
      <c r="S36" s="274" t="str">
        <f t="shared" si="24"/>
        <v/>
      </c>
      <c r="T36" s="500"/>
      <c r="U36" s="170"/>
      <c r="V36" s="170"/>
      <c r="W36" s="276" t="str">
        <f t="shared" si="25"/>
        <v/>
      </c>
      <c r="X36" s="274" t="str">
        <f t="shared" si="26"/>
        <v/>
      </c>
      <c r="Y36" s="500"/>
      <c r="Z36" s="170"/>
      <c r="AA36" s="170"/>
      <c r="AB36" s="276" t="str">
        <f t="shared" si="27"/>
        <v/>
      </c>
      <c r="AC36" s="274" t="str">
        <f t="shared" si="28"/>
        <v/>
      </c>
      <c r="AD36" s="500"/>
      <c r="AE36" s="170"/>
      <c r="AF36" s="170"/>
      <c r="AG36" s="276" t="str">
        <f t="shared" si="29"/>
        <v/>
      </c>
      <c r="AH36" s="274" t="str">
        <f t="shared" si="30"/>
        <v/>
      </c>
      <c r="AI36" s="500"/>
      <c r="AJ36" s="170"/>
      <c r="AK36" s="170"/>
      <c r="AL36" s="276" t="str">
        <f t="shared" si="31"/>
        <v/>
      </c>
      <c r="AM36" s="274" t="str">
        <f t="shared" si="32"/>
        <v/>
      </c>
      <c r="AN36" s="500"/>
      <c r="AO36" s="170"/>
      <c r="AP36" s="170"/>
      <c r="AQ36" s="276" t="str">
        <f t="shared" si="33"/>
        <v/>
      </c>
      <c r="AR36" s="274" t="str">
        <f t="shared" si="34"/>
        <v/>
      </c>
      <c r="AS36" s="500"/>
      <c r="AT36" s="170"/>
      <c r="AU36" s="170"/>
      <c r="AV36" s="276" t="str">
        <f t="shared" si="35"/>
        <v/>
      </c>
      <c r="AW36" s="274" t="str">
        <f t="shared" si="36"/>
        <v/>
      </c>
      <c r="AX36" s="500"/>
    </row>
    <row r="37" spans="2:50" hidden="1" x14ac:dyDescent="0.2">
      <c r="B37" s="506"/>
      <c r="C37" s="211">
        <v>11</v>
      </c>
      <c r="D37" s="211"/>
      <c r="E37" s="211"/>
      <c r="F37" s="211"/>
      <c r="G37" s="211"/>
      <c r="H37" s="500"/>
      <c r="I37" s="172" t="str">
        <f t="shared" si="37"/>
        <v/>
      </c>
      <c r="J37" s="172" t="str">
        <f t="shared" si="38"/>
        <v/>
      </c>
      <c r="K37" s="272" t="str">
        <f t="shared" si="39"/>
        <v/>
      </c>
      <c r="L37" s="525"/>
      <c r="M37" s="172" t="str">
        <f t="shared" si="22"/>
        <v/>
      </c>
      <c r="N37" s="501"/>
      <c r="O37" s="501"/>
      <c r="P37" s="274"/>
      <c r="Q37" s="274"/>
      <c r="R37" s="276" t="str">
        <f t="shared" si="23"/>
        <v/>
      </c>
      <c r="S37" s="274" t="str">
        <f t="shared" si="24"/>
        <v/>
      </c>
      <c r="T37" s="500"/>
      <c r="U37" s="274"/>
      <c r="V37" s="274"/>
      <c r="W37" s="276" t="str">
        <f t="shared" si="25"/>
        <v/>
      </c>
      <c r="X37" s="274" t="str">
        <f t="shared" si="26"/>
        <v/>
      </c>
      <c r="Y37" s="500"/>
      <c r="Z37" s="274"/>
      <c r="AA37" s="274"/>
      <c r="AB37" s="276" t="str">
        <f t="shared" si="27"/>
        <v/>
      </c>
      <c r="AC37" s="274" t="str">
        <f t="shared" si="28"/>
        <v/>
      </c>
      <c r="AD37" s="500"/>
      <c r="AE37" s="274"/>
      <c r="AF37" s="274"/>
      <c r="AG37" s="276" t="str">
        <f t="shared" si="29"/>
        <v/>
      </c>
      <c r="AH37" s="274" t="str">
        <f t="shared" si="30"/>
        <v/>
      </c>
      <c r="AI37" s="500"/>
      <c r="AJ37" s="274"/>
      <c r="AK37" s="274"/>
      <c r="AL37" s="276" t="str">
        <f t="shared" si="31"/>
        <v/>
      </c>
      <c r="AM37" s="274" t="str">
        <f t="shared" si="32"/>
        <v/>
      </c>
      <c r="AN37" s="500"/>
      <c r="AO37" s="274"/>
      <c r="AP37" s="274"/>
      <c r="AQ37" s="276" t="str">
        <f t="shared" si="33"/>
        <v/>
      </c>
      <c r="AR37" s="274" t="str">
        <f t="shared" si="34"/>
        <v/>
      </c>
      <c r="AS37" s="500"/>
      <c r="AT37" s="274"/>
      <c r="AU37" s="274"/>
      <c r="AV37" s="276" t="str">
        <f t="shared" si="35"/>
        <v/>
      </c>
      <c r="AW37" s="274" t="str">
        <f t="shared" si="36"/>
        <v/>
      </c>
      <c r="AX37" s="500"/>
    </row>
    <row r="38" spans="2:50" hidden="1" x14ac:dyDescent="0.2">
      <c r="B38" s="506"/>
      <c r="C38" s="211">
        <v>12</v>
      </c>
      <c r="D38" s="211"/>
      <c r="E38" s="211"/>
      <c r="F38" s="211"/>
      <c r="G38" s="211"/>
      <c r="H38" s="500"/>
      <c r="I38" s="172" t="str">
        <f t="shared" si="37"/>
        <v/>
      </c>
      <c r="J38" s="172" t="str">
        <f t="shared" si="38"/>
        <v/>
      </c>
      <c r="K38" s="272" t="str">
        <f t="shared" si="39"/>
        <v/>
      </c>
      <c r="L38" s="525"/>
      <c r="M38" s="172" t="str">
        <f t="shared" si="22"/>
        <v/>
      </c>
      <c r="N38" s="501"/>
      <c r="O38" s="501"/>
      <c r="P38" s="274"/>
      <c r="Q38" s="274"/>
      <c r="R38" s="276" t="str">
        <f t="shared" si="23"/>
        <v/>
      </c>
      <c r="S38" s="274" t="str">
        <f t="shared" si="24"/>
        <v/>
      </c>
      <c r="T38" s="500"/>
      <c r="U38" s="274"/>
      <c r="V38" s="274"/>
      <c r="W38" s="276" t="str">
        <f t="shared" si="25"/>
        <v/>
      </c>
      <c r="X38" s="274" t="str">
        <f t="shared" si="26"/>
        <v/>
      </c>
      <c r="Y38" s="500"/>
      <c r="Z38" s="274"/>
      <c r="AA38" s="274"/>
      <c r="AB38" s="276" t="str">
        <f t="shared" si="27"/>
        <v/>
      </c>
      <c r="AC38" s="274" t="str">
        <f t="shared" si="28"/>
        <v/>
      </c>
      <c r="AD38" s="500"/>
      <c r="AE38" s="274"/>
      <c r="AF38" s="274"/>
      <c r="AG38" s="276" t="str">
        <f t="shared" si="29"/>
        <v/>
      </c>
      <c r="AH38" s="274" t="str">
        <f t="shared" si="30"/>
        <v/>
      </c>
      <c r="AI38" s="500"/>
      <c r="AJ38" s="274"/>
      <c r="AK38" s="274"/>
      <c r="AL38" s="276" t="str">
        <f t="shared" si="31"/>
        <v/>
      </c>
      <c r="AM38" s="274" t="str">
        <f t="shared" si="32"/>
        <v/>
      </c>
      <c r="AN38" s="500"/>
      <c r="AO38" s="274"/>
      <c r="AP38" s="274"/>
      <c r="AQ38" s="276" t="str">
        <f t="shared" si="33"/>
        <v/>
      </c>
      <c r="AR38" s="274" t="str">
        <f t="shared" si="34"/>
        <v/>
      </c>
      <c r="AS38" s="500"/>
      <c r="AT38" s="274"/>
      <c r="AU38" s="274"/>
      <c r="AV38" s="276" t="str">
        <f t="shared" si="35"/>
        <v/>
      </c>
      <c r="AW38" s="274" t="str">
        <f t="shared" si="36"/>
        <v/>
      </c>
      <c r="AX38" s="500"/>
    </row>
    <row r="39" spans="2:50" hidden="1" x14ac:dyDescent="0.2">
      <c r="B39" s="506"/>
      <c r="C39" s="211">
        <v>13</v>
      </c>
      <c r="D39" s="211"/>
      <c r="E39" s="211"/>
      <c r="F39" s="211"/>
      <c r="G39" s="211"/>
      <c r="H39" s="500"/>
      <c r="I39" s="172" t="str">
        <f t="shared" si="37"/>
        <v/>
      </c>
      <c r="J39" s="172" t="str">
        <f t="shared" si="38"/>
        <v/>
      </c>
      <c r="K39" s="272" t="str">
        <f t="shared" si="39"/>
        <v/>
      </c>
      <c r="L39" s="525"/>
      <c r="M39" s="172" t="str">
        <f t="shared" si="22"/>
        <v/>
      </c>
      <c r="N39" s="501"/>
      <c r="O39" s="501"/>
      <c r="P39" s="274"/>
      <c r="Q39" s="274"/>
      <c r="R39" s="276" t="str">
        <f t="shared" si="23"/>
        <v/>
      </c>
      <c r="S39" s="274" t="str">
        <f t="shared" si="24"/>
        <v/>
      </c>
      <c r="T39" s="500"/>
      <c r="U39" s="274"/>
      <c r="V39" s="274"/>
      <c r="W39" s="276" t="str">
        <f t="shared" si="25"/>
        <v/>
      </c>
      <c r="X39" s="274" t="str">
        <f t="shared" si="26"/>
        <v/>
      </c>
      <c r="Y39" s="500"/>
      <c r="Z39" s="274"/>
      <c r="AA39" s="274"/>
      <c r="AB39" s="276" t="str">
        <f t="shared" si="27"/>
        <v/>
      </c>
      <c r="AC39" s="274" t="str">
        <f t="shared" si="28"/>
        <v/>
      </c>
      <c r="AD39" s="500"/>
      <c r="AE39" s="274"/>
      <c r="AF39" s="274"/>
      <c r="AG39" s="276" t="str">
        <f t="shared" si="29"/>
        <v/>
      </c>
      <c r="AH39" s="274" t="str">
        <f t="shared" si="30"/>
        <v/>
      </c>
      <c r="AI39" s="500"/>
      <c r="AJ39" s="274"/>
      <c r="AK39" s="274"/>
      <c r="AL39" s="276" t="str">
        <f t="shared" si="31"/>
        <v/>
      </c>
      <c r="AM39" s="274" t="str">
        <f t="shared" si="32"/>
        <v/>
      </c>
      <c r="AN39" s="500"/>
      <c r="AO39" s="274"/>
      <c r="AP39" s="274"/>
      <c r="AQ39" s="276" t="str">
        <f t="shared" si="33"/>
        <v/>
      </c>
      <c r="AR39" s="274" t="str">
        <f t="shared" si="34"/>
        <v/>
      </c>
      <c r="AS39" s="500"/>
      <c r="AT39" s="274"/>
      <c r="AU39" s="274"/>
      <c r="AV39" s="276" t="str">
        <f t="shared" si="35"/>
        <v/>
      </c>
      <c r="AW39" s="274" t="str">
        <f t="shared" si="36"/>
        <v/>
      </c>
      <c r="AX39" s="500"/>
    </row>
    <row r="40" spans="2:50" hidden="1" x14ac:dyDescent="0.2">
      <c r="B40" s="506"/>
      <c r="C40" s="211">
        <v>14</v>
      </c>
      <c r="D40" s="211"/>
      <c r="E40" s="211"/>
      <c r="F40" s="211"/>
      <c r="G40" s="211"/>
      <c r="H40" s="500"/>
      <c r="I40" s="172" t="str">
        <f t="shared" si="37"/>
        <v/>
      </c>
      <c r="J40" s="172" t="str">
        <f t="shared" si="38"/>
        <v/>
      </c>
      <c r="K40" s="272" t="str">
        <f t="shared" si="39"/>
        <v/>
      </c>
      <c r="L40" s="525"/>
      <c r="M40" s="172" t="str">
        <f t="shared" si="22"/>
        <v/>
      </c>
      <c r="N40" s="501"/>
      <c r="O40" s="501"/>
      <c r="P40" s="274"/>
      <c r="Q40" s="274"/>
      <c r="R40" s="276" t="str">
        <f t="shared" si="23"/>
        <v/>
      </c>
      <c r="S40" s="274" t="str">
        <f t="shared" si="24"/>
        <v/>
      </c>
      <c r="T40" s="500"/>
      <c r="U40" s="274"/>
      <c r="V40" s="274"/>
      <c r="W40" s="276" t="str">
        <f t="shared" si="25"/>
        <v/>
      </c>
      <c r="X40" s="274" t="str">
        <f t="shared" si="26"/>
        <v/>
      </c>
      <c r="Y40" s="500"/>
      <c r="Z40" s="274"/>
      <c r="AA40" s="274"/>
      <c r="AB40" s="276" t="str">
        <f t="shared" si="27"/>
        <v/>
      </c>
      <c r="AC40" s="274" t="str">
        <f t="shared" si="28"/>
        <v/>
      </c>
      <c r="AD40" s="500"/>
      <c r="AE40" s="274"/>
      <c r="AF40" s="274"/>
      <c r="AG40" s="276" t="str">
        <f t="shared" si="29"/>
        <v/>
      </c>
      <c r="AH40" s="274" t="str">
        <f t="shared" si="30"/>
        <v/>
      </c>
      <c r="AI40" s="500"/>
      <c r="AJ40" s="274"/>
      <c r="AK40" s="274"/>
      <c r="AL40" s="276" t="str">
        <f t="shared" si="31"/>
        <v/>
      </c>
      <c r="AM40" s="274" t="str">
        <f t="shared" si="32"/>
        <v/>
      </c>
      <c r="AN40" s="500"/>
      <c r="AO40" s="274"/>
      <c r="AP40" s="274"/>
      <c r="AQ40" s="276" t="str">
        <f t="shared" si="33"/>
        <v/>
      </c>
      <c r="AR40" s="274" t="str">
        <f t="shared" si="34"/>
        <v/>
      </c>
      <c r="AS40" s="500"/>
      <c r="AT40" s="274"/>
      <c r="AU40" s="274"/>
      <c r="AV40" s="276" t="str">
        <f t="shared" si="35"/>
        <v/>
      </c>
      <c r="AW40" s="274" t="str">
        <f t="shared" si="36"/>
        <v/>
      </c>
      <c r="AX40" s="500"/>
    </row>
    <row r="41" spans="2:50" hidden="1" x14ac:dyDescent="0.2">
      <c r="B41" s="506"/>
      <c r="C41" s="211">
        <v>15</v>
      </c>
      <c r="D41" s="211"/>
      <c r="E41" s="211"/>
      <c r="F41" s="211"/>
      <c r="G41" s="211"/>
      <c r="H41" s="500"/>
      <c r="I41" s="172" t="str">
        <f t="shared" si="37"/>
        <v/>
      </c>
      <c r="J41" s="172" t="str">
        <f t="shared" si="38"/>
        <v/>
      </c>
      <c r="K41" s="272" t="str">
        <f t="shared" si="39"/>
        <v/>
      </c>
      <c r="L41" s="525"/>
      <c r="M41" s="172" t="str">
        <f t="shared" si="22"/>
        <v/>
      </c>
      <c r="N41" s="501"/>
      <c r="O41" s="501"/>
      <c r="P41" s="274"/>
      <c r="Q41" s="274"/>
      <c r="R41" s="276" t="str">
        <f t="shared" si="23"/>
        <v/>
      </c>
      <c r="S41" s="274" t="str">
        <f t="shared" si="24"/>
        <v/>
      </c>
      <c r="T41" s="500"/>
      <c r="U41" s="274"/>
      <c r="V41" s="274"/>
      <c r="W41" s="276" t="str">
        <f t="shared" si="25"/>
        <v/>
      </c>
      <c r="X41" s="274" t="str">
        <f t="shared" si="26"/>
        <v/>
      </c>
      <c r="Y41" s="500"/>
      <c r="Z41" s="274"/>
      <c r="AA41" s="274"/>
      <c r="AB41" s="276" t="str">
        <f t="shared" si="27"/>
        <v/>
      </c>
      <c r="AC41" s="274" t="str">
        <f t="shared" si="28"/>
        <v/>
      </c>
      <c r="AD41" s="500"/>
      <c r="AE41" s="274"/>
      <c r="AF41" s="274"/>
      <c r="AG41" s="276" t="str">
        <f t="shared" si="29"/>
        <v/>
      </c>
      <c r="AH41" s="274" t="str">
        <f t="shared" si="30"/>
        <v/>
      </c>
      <c r="AI41" s="500"/>
      <c r="AJ41" s="274"/>
      <c r="AK41" s="274"/>
      <c r="AL41" s="276" t="str">
        <f t="shared" si="31"/>
        <v/>
      </c>
      <c r="AM41" s="274" t="str">
        <f t="shared" si="32"/>
        <v/>
      </c>
      <c r="AN41" s="500"/>
      <c r="AO41" s="274"/>
      <c r="AP41" s="274"/>
      <c r="AQ41" s="276" t="str">
        <f t="shared" si="33"/>
        <v/>
      </c>
      <c r="AR41" s="274" t="str">
        <f t="shared" si="34"/>
        <v/>
      </c>
      <c r="AS41" s="500"/>
      <c r="AT41" s="274"/>
      <c r="AU41" s="274"/>
      <c r="AV41" s="276" t="str">
        <f t="shared" si="35"/>
        <v/>
      </c>
      <c r="AW41" s="274" t="str">
        <f t="shared" si="36"/>
        <v/>
      </c>
      <c r="AX41" s="500"/>
    </row>
    <row r="42" spans="2:50" ht="15.75" hidden="1" x14ac:dyDescent="0.2">
      <c r="B42" s="510" t="s">
        <v>169</v>
      </c>
      <c r="C42" s="511"/>
      <c r="D42" s="511"/>
      <c r="E42" s="511"/>
      <c r="F42" s="511"/>
      <c r="G42" s="511"/>
      <c r="H42" s="512"/>
      <c r="I42" s="207"/>
      <c r="J42" s="207"/>
      <c r="K42" s="207"/>
      <c r="L42" s="207"/>
      <c r="M42" s="207"/>
      <c r="N42" s="501" t="s">
        <v>161</v>
      </c>
      <c r="O42" s="514" t="s">
        <v>106</v>
      </c>
      <c r="P42" s="516">
        <v>45881</v>
      </c>
      <c r="Q42" s="506"/>
      <c r="R42" s="506"/>
      <c r="S42" s="506"/>
      <c r="T42" s="506"/>
      <c r="U42" s="516">
        <v>45882</v>
      </c>
      <c r="V42" s="506"/>
      <c r="W42" s="506"/>
      <c r="X42" s="506"/>
      <c r="Y42" s="506"/>
      <c r="Z42" s="516">
        <v>45883</v>
      </c>
      <c r="AA42" s="506"/>
      <c r="AB42" s="506"/>
      <c r="AC42" s="506"/>
      <c r="AD42" s="506"/>
      <c r="AE42" s="516">
        <v>45884</v>
      </c>
      <c r="AF42" s="506"/>
      <c r="AG42" s="506"/>
      <c r="AH42" s="506"/>
      <c r="AI42" s="506"/>
      <c r="AJ42" s="516">
        <v>45885</v>
      </c>
      <c r="AK42" s="506"/>
      <c r="AL42" s="506"/>
      <c r="AM42" s="506"/>
      <c r="AN42" s="506"/>
      <c r="AO42" s="516">
        <v>45886</v>
      </c>
      <c r="AP42" s="506"/>
      <c r="AQ42" s="506"/>
      <c r="AR42" s="506"/>
      <c r="AS42" s="506"/>
      <c r="AT42" s="516">
        <v>45887</v>
      </c>
      <c r="AU42" s="506"/>
      <c r="AV42" s="506"/>
      <c r="AW42" s="506"/>
      <c r="AX42" s="506"/>
    </row>
    <row r="43" spans="2:50" ht="15.75" hidden="1" x14ac:dyDescent="0.2">
      <c r="B43" s="513"/>
      <c r="C43" s="513"/>
      <c r="D43" s="513"/>
      <c r="E43" s="513"/>
      <c r="F43" s="513"/>
      <c r="G43" s="513"/>
      <c r="H43" s="513"/>
      <c r="I43" s="207"/>
      <c r="J43" s="207"/>
      <c r="K43" s="207"/>
      <c r="L43" s="207"/>
      <c r="M43" s="207"/>
      <c r="N43" s="501"/>
      <c r="O43" s="515"/>
      <c r="P43" s="516" t="s">
        <v>120</v>
      </c>
      <c r="Q43" s="506"/>
      <c r="R43" s="506"/>
      <c r="S43" s="506"/>
      <c r="T43" s="506"/>
      <c r="U43" s="516" t="s">
        <v>114</v>
      </c>
      <c r="V43" s="506"/>
      <c r="W43" s="506"/>
      <c r="X43" s="506"/>
      <c r="Y43" s="506"/>
      <c r="Z43" s="516" t="s">
        <v>115</v>
      </c>
      <c r="AA43" s="506"/>
      <c r="AB43" s="506"/>
      <c r="AC43" s="506"/>
      <c r="AD43" s="506"/>
      <c r="AE43" s="516" t="s">
        <v>116</v>
      </c>
      <c r="AF43" s="506"/>
      <c r="AG43" s="506"/>
      <c r="AH43" s="506"/>
      <c r="AI43" s="506"/>
      <c r="AJ43" s="516" t="s">
        <v>117</v>
      </c>
      <c r="AK43" s="506"/>
      <c r="AL43" s="506"/>
      <c r="AM43" s="506"/>
      <c r="AN43" s="506"/>
      <c r="AO43" s="516" t="s">
        <v>118</v>
      </c>
      <c r="AP43" s="506"/>
      <c r="AQ43" s="506"/>
      <c r="AR43" s="506"/>
      <c r="AS43" s="506"/>
      <c r="AT43" s="516" t="s">
        <v>119</v>
      </c>
      <c r="AU43" s="506"/>
      <c r="AV43" s="506"/>
      <c r="AW43" s="506"/>
      <c r="AX43" s="506"/>
    </row>
    <row r="44" spans="2:50" hidden="1" x14ac:dyDescent="0.2">
      <c r="B44" s="501" t="s">
        <v>157</v>
      </c>
      <c r="C44" s="501" t="s">
        <v>149</v>
      </c>
      <c r="D44" s="501"/>
      <c r="E44" s="501" t="s">
        <v>151</v>
      </c>
      <c r="F44" s="501"/>
      <c r="G44" s="501"/>
      <c r="H44" s="502" t="s">
        <v>158</v>
      </c>
      <c r="I44" s="505" t="s">
        <v>227</v>
      </c>
      <c r="J44" s="505"/>
      <c r="K44" s="505"/>
      <c r="L44" s="505" t="s">
        <v>158</v>
      </c>
      <c r="M44" s="505" t="s">
        <v>170</v>
      </c>
      <c r="N44" s="501"/>
      <c r="O44" s="501" t="s">
        <v>160</v>
      </c>
      <c r="P44" s="497" t="s">
        <v>154</v>
      </c>
      <c r="Q44" s="498"/>
      <c r="R44" s="498"/>
      <c r="S44" s="499"/>
      <c r="T44" s="501" t="s">
        <v>158</v>
      </c>
      <c r="U44" s="497" t="s">
        <v>154</v>
      </c>
      <c r="V44" s="498"/>
      <c r="W44" s="498"/>
      <c r="X44" s="499"/>
      <c r="Y44" s="501" t="s">
        <v>158</v>
      </c>
      <c r="Z44" s="497" t="s">
        <v>154</v>
      </c>
      <c r="AA44" s="498"/>
      <c r="AB44" s="498"/>
      <c r="AC44" s="499"/>
      <c r="AD44" s="501" t="s">
        <v>158</v>
      </c>
      <c r="AE44" s="497" t="s">
        <v>154</v>
      </c>
      <c r="AF44" s="498"/>
      <c r="AG44" s="498"/>
      <c r="AH44" s="499"/>
      <c r="AI44" s="501" t="s">
        <v>158</v>
      </c>
      <c r="AJ44" s="497" t="s">
        <v>154</v>
      </c>
      <c r="AK44" s="498"/>
      <c r="AL44" s="498"/>
      <c r="AM44" s="499"/>
      <c r="AN44" s="501" t="s">
        <v>158</v>
      </c>
      <c r="AO44" s="497" t="s">
        <v>154</v>
      </c>
      <c r="AP44" s="498"/>
      <c r="AQ44" s="498"/>
      <c r="AR44" s="499"/>
      <c r="AS44" s="501" t="s">
        <v>158</v>
      </c>
      <c r="AT44" s="497" t="s">
        <v>154</v>
      </c>
      <c r="AU44" s="498"/>
      <c r="AV44" s="498"/>
      <c r="AW44" s="499"/>
      <c r="AX44" s="501" t="s">
        <v>158</v>
      </c>
    </row>
    <row r="45" spans="2:50" hidden="1" x14ac:dyDescent="0.2">
      <c r="B45" s="501"/>
      <c r="C45" s="501"/>
      <c r="D45" s="501"/>
      <c r="E45" s="501" t="s">
        <v>150</v>
      </c>
      <c r="F45" s="501"/>
      <c r="G45" s="501"/>
      <c r="H45" s="503"/>
      <c r="I45" s="505" t="s">
        <v>150</v>
      </c>
      <c r="J45" s="505"/>
      <c r="K45" s="505"/>
      <c r="L45" s="505"/>
      <c r="M45" s="505"/>
      <c r="N45" s="501"/>
      <c r="O45" s="501"/>
      <c r="P45" s="497" t="s">
        <v>155</v>
      </c>
      <c r="Q45" s="498"/>
      <c r="R45" s="498"/>
      <c r="S45" s="499"/>
      <c r="T45" s="501"/>
      <c r="U45" s="497" t="s">
        <v>155</v>
      </c>
      <c r="V45" s="498"/>
      <c r="W45" s="498"/>
      <c r="X45" s="499"/>
      <c r="Y45" s="501"/>
      <c r="Z45" s="497" t="s">
        <v>155</v>
      </c>
      <c r="AA45" s="498"/>
      <c r="AB45" s="498"/>
      <c r="AC45" s="499"/>
      <c r="AD45" s="501"/>
      <c r="AE45" s="497" t="s">
        <v>155</v>
      </c>
      <c r="AF45" s="498"/>
      <c r="AG45" s="498"/>
      <c r="AH45" s="499"/>
      <c r="AI45" s="501"/>
      <c r="AJ45" s="497" t="s">
        <v>155</v>
      </c>
      <c r="AK45" s="498"/>
      <c r="AL45" s="498"/>
      <c r="AM45" s="499"/>
      <c r="AN45" s="501"/>
      <c r="AO45" s="497" t="s">
        <v>155</v>
      </c>
      <c r="AP45" s="498"/>
      <c r="AQ45" s="498"/>
      <c r="AR45" s="499"/>
      <c r="AS45" s="501"/>
      <c r="AT45" s="497" t="s">
        <v>155</v>
      </c>
      <c r="AU45" s="498"/>
      <c r="AV45" s="498"/>
      <c r="AW45" s="499"/>
      <c r="AX45" s="501"/>
    </row>
    <row r="46" spans="2:50" hidden="1" x14ac:dyDescent="0.2">
      <c r="B46" s="501"/>
      <c r="C46" s="501"/>
      <c r="D46" s="501"/>
      <c r="E46" s="212" t="s">
        <v>152</v>
      </c>
      <c r="F46" s="212" t="s">
        <v>153</v>
      </c>
      <c r="G46" s="212" t="s">
        <v>156</v>
      </c>
      <c r="H46" s="504"/>
      <c r="I46" s="208" t="s">
        <v>152</v>
      </c>
      <c r="J46" s="208" t="s">
        <v>153</v>
      </c>
      <c r="K46" s="208" t="s">
        <v>156</v>
      </c>
      <c r="L46" s="505"/>
      <c r="M46" s="505"/>
      <c r="N46" s="501"/>
      <c r="O46" s="501"/>
      <c r="P46" s="212" t="s">
        <v>152</v>
      </c>
      <c r="Q46" s="212" t="s">
        <v>153</v>
      </c>
      <c r="R46" s="212" t="s">
        <v>156</v>
      </c>
      <c r="S46" s="212" t="s">
        <v>170</v>
      </c>
      <c r="T46" s="501"/>
      <c r="U46" s="212" t="s">
        <v>152</v>
      </c>
      <c r="V46" s="212" t="s">
        <v>153</v>
      </c>
      <c r="W46" s="212" t="s">
        <v>156</v>
      </c>
      <c r="X46" s="212" t="s">
        <v>170</v>
      </c>
      <c r="Y46" s="501"/>
      <c r="Z46" s="212" t="s">
        <v>152</v>
      </c>
      <c r="AA46" s="212" t="s">
        <v>153</v>
      </c>
      <c r="AB46" s="212" t="s">
        <v>156</v>
      </c>
      <c r="AC46" s="212" t="s">
        <v>170</v>
      </c>
      <c r="AD46" s="501"/>
      <c r="AE46" s="212" t="s">
        <v>152</v>
      </c>
      <c r="AF46" s="212" t="s">
        <v>153</v>
      </c>
      <c r="AG46" s="212" t="s">
        <v>156</v>
      </c>
      <c r="AH46" s="212" t="s">
        <v>170</v>
      </c>
      <c r="AI46" s="501"/>
      <c r="AJ46" s="212" t="s">
        <v>152</v>
      </c>
      <c r="AK46" s="212" t="s">
        <v>153</v>
      </c>
      <c r="AL46" s="212" t="s">
        <v>156</v>
      </c>
      <c r="AM46" s="212" t="s">
        <v>170</v>
      </c>
      <c r="AN46" s="501"/>
      <c r="AO46" s="212" t="s">
        <v>152</v>
      </c>
      <c r="AP46" s="212" t="s">
        <v>153</v>
      </c>
      <c r="AQ46" s="212" t="s">
        <v>156</v>
      </c>
      <c r="AR46" s="212" t="s">
        <v>170</v>
      </c>
      <c r="AS46" s="501"/>
      <c r="AT46" s="212" t="s">
        <v>152</v>
      </c>
      <c r="AU46" s="212" t="s">
        <v>153</v>
      </c>
      <c r="AV46" s="212" t="s">
        <v>156</v>
      </c>
      <c r="AW46" s="212" t="s">
        <v>170</v>
      </c>
      <c r="AX46" s="501"/>
    </row>
    <row r="47" spans="2:50" hidden="1" x14ac:dyDescent="0.2">
      <c r="B47" s="521" t="s">
        <v>238</v>
      </c>
      <c r="C47" s="211">
        <v>1</v>
      </c>
      <c r="D47" s="211" t="s">
        <v>457</v>
      </c>
      <c r="E47" s="211">
        <v>19</v>
      </c>
      <c r="F47" s="211">
        <v>1500</v>
      </c>
      <c r="G47" s="276">
        <f>F47/E47</f>
        <v>78.94736842105263</v>
      </c>
      <c r="H47" s="500">
        <f>AVERAGE(G47:G61)</f>
        <v>108.01974298491325</v>
      </c>
      <c r="I47" s="172">
        <f t="shared" ref="I47:I49" si="40">IFERROR(AVERAGE(P47,U47,Z47,AE47,AJ47,AO47,AT47),"")</f>
        <v>19</v>
      </c>
      <c r="J47" s="172">
        <f t="shared" ref="J47:J49" si="41">IFERROR(AVERAGE(Q47,V47,AA47,AF47,AK47,AP47,AU47),"")</f>
        <v>1385.7338998102132</v>
      </c>
      <c r="K47" s="272">
        <f t="shared" ref="K47:K49" si="42">IFERROR(AVERAGE(R47,W47,AB47,AG47,AL47,AQ47,AV47),"")</f>
        <v>72.933363147905951</v>
      </c>
      <c r="L47" s="525">
        <f>IFERROR(AVERAGE(K47:K61),"-")</f>
        <v>99.90761315291175</v>
      </c>
      <c r="M47" s="172">
        <f>IFERROR(RANK(K47, K$47:K$61),"")</f>
        <v>7</v>
      </c>
      <c r="N47" s="501"/>
      <c r="O47" s="501"/>
      <c r="P47" s="170">
        <v>19</v>
      </c>
      <c r="Q47" s="170">
        <v>1387.7319587628872</v>
      </c>
      <c r="R47" s="330">
        <f>IFERROR(Q47/P47,"")</f>
        <v>73.03852414541511</v>
      </c>
      <c r="S47" s="329">
        <f>IFERROR(RANK(R47, R$47:R$61),"")</f>
        <v>7</v>
      </c>
      <c r="T47" s="500">
        <f>AVERAGE(R47:R61)</f>
        <v>99.839318054880252</v>
      </c>
      <c r="U47" s="170">
        <v>19</v>
      </c>
      <c r="V47" s="170">
        <v>1383.8235294117646</v>
      </c>
      <c r="W47" s="330">
        <f>IFERROR(V47/U47,"")</f>
        <v>72.832817337461293</v>
      </c>
      <c r="X47" s="329">
        <f>IFERROR(RANK(W47, W$47:W$61),"")</f>
        <v>7</v>
      </c>
      <c r="Y47" s="500">
        <f>AVERAGE(W47:W61)</f>
        <v>99.899930346020483</v>
      </c>
      <c r="Z47" s="170">
        <v>19</v>
      </c>
      <c r="AA47" s="170">
        <v>1391.1340206185571</v>
      </c>
      <c r="AB47" s="330">
        <f>IFERROR(AA47/Z47,"")</f>
        <v>73.217580032555631</v>
      </c>
      <c r="AC47" s="329">
        <f>IFERROR(RANK(AB47, AB$47:AB$61),"")</f>
        <v>6</v>
      </c>
      <c r="AD47" s="500">
        <f>AVERAGE(AB47:AB61)</f>
        <v>99.749875985130686</v>
      </c>
      <c r="AE47" s="170">
        <v>19</v>
      </c>
      <c r="AF47" s="170">
        <v>1386</v>
      </c>
      <c r="AG47" s="330">
        <f>IFERROR(AF47/AE47,"")</f>
        <v>72.94736842105263</v>
      </c>
      <c r="AH47" s="329">
        <f>IFERROR(RANK(AG47, AG$47:AG$61),"")</f>
        <v>7</v>
      </c>
      <c r="AI47" s="500">
        <f>AVERAGE(AG47:AG61)</f>
        <v>100.19423374395289</v>
      </c>
      <c r="AJ47" s="170">
        <v>19</v>
      </c>
      <c r="AK47" s="170">
        <v>1383.9285714285716</v>
      </c>
      <c r="AL47" s="330">
        <f>IFERROR(AK47/AJ47,"")</f>
        <v>72.838345864661662</v>
      </c>
      <c r="AM47" s="329">
        <f>IFERROR(RANK(AL47, AL$47:AL$61),"")</f>
        <v>5</v>
      </c>
      <c r="AN47" s="500">
        <f>AVERAGE(AL47:AL61)</f>
        <v>102.05349277165517</v>
      </c>
      <c r="AO47" s="170">
        <v>19</v>
      </c>
      <c r="AP47" s="170">
        <v>1383.2142857142856</v>
      </c>
      <c r="AQ47" s="330">
        <f>IFERROR(AP47/AO47,"")</f>
        <v>72.800751879699234</v>
      </c>
      <c r="AR47" s="329">
        <f>IFERROR(RANK(AQ47, AQ$47:AQ$61),"")</f>
        <v>6</v>
      </c>
      <c r="AS47" s="500">
        <f>AVERAGE(AQ47:AQ61)</f>
        <v>102.10232904585382</v>
      </c>
      <c r="AT47" s="170">
        <v>19</v>
      </c>
      <c r="AU47" s="170">
        <v>1384.3049327354261</v>
      </c>
      <c r="AV47" s="330">
        <f>IFERROR(AU47/AT47,"")</f>
        <v>72.858154354496108</v>
      </c>
      <c r="AW47" s="329">
        <f>IFERROR(RANK(AV47, AV$47:AV$61),"")</f>
        <v>6</v>
      </c>
      <c r="AX47" s="500">
        <f>AVERAGE(AV47:AV61)</f>
        <v>102.12233751576589</v>
      </c>
    </row>
    <row r="48" spans="2:50" hidden="1" x14ac:dyDescent="0.2">
      <c r="B48" s="506"/>
      <c r="C48" s="211">
        <v>2</v>
      </c>
      <c r="D48" s="211" t="s">
        <v>458</v>
      </c>
      <c r="E48" s="211">
        <v>17</v>
      </c>
      <c r="F48" s="211">
        <v>1500</v>
      </c>
      <c r="G48" s="276">
        <f t="shared" ref="G48:G53" si="43">F48/E48</f>
        <v>88.235294117647058</v>
      </c>
      <c r="H48" s="500"/>
      <c r="I48" s="172">
        <f t="shared" si="40"/>
        <v>17</v>
      </c>
      <c r="J48" s="172">
        <f t="shared" si="41"/>
        <v>1384.9467618118936</v>
      </c>
      <c r="K48" s="272">
        <f t="shared" si="42"/>
        <v>81.467456577170196</v>
      </c>
      <c r="L48" s="525"/>
      <c r="M48" s="172">
        <f t="shared" ref="M48:M61" si="44">IFERROR(RANK(K48, K$47:K$61),"")</f>
        <v>5</v>
      </c>
      <c r="N48" s="501"/>
      <c r="O48" s="501"/>
      <c r="P48" s="170">
        <v>17</v>
      </c>
      <c r="Q48" s="170">
        <v>1382.3540943206008</v>
      </c>
      <c r="R48" s="330">
        <f t="shared" ref="R48:R61" si="45">IFERROR(Q48/P48,"")</f>
        <v>81.314946724741219</v>
      </c>
      <c r="S48" s="329">
        <f t="shared" ref="S48:S61" si="46">IFERROR(RANK(R48, R$47:R$61),"")</f>
        <v>5</v>
      </c>
      <c r="T48" s="500"/>
      <c r="U48" s="170">
        <v>17</v>
      </c>
      <c r="V48" s="170">
        <v>1386.4285714285711</v>
      </c>
      <c r="W48" s="330">
        <f t="shared" ref="W48:W61" si="47">IFERROR(V48/U48,"")</f>
        <v>81.554621848739473</v>
      </c>
      <c r="X48" s="329">
        <f t="shared" ref="X48:X61" si="48">IFERROR(RANK(W48, W$47:W$61),"")</f>
        <v>5</v>
      </c>
      <c r="Y48" s="500"/>
      <c r="Z48" s="170">
        <v>17</v>
      </c>
      <c r="AA48" s="170">
        <v>1384.940811400988</v>
      </c>
      <c r="AB48" s="330">
        <f t="shared" ref="AB48:AB61" si="49">IFERROR(AA48/Z48,"")</f>
        <v>81.467106552999297</v>
      </c>
      <c r="AC48" s="329">
        <f t="shared" ref="AC48:AC61" si="50">IFERROR(RANK(AB48, AB$47:AB$61),"")</f>
        <v>5</v>
      </c>
      <c r="AD48" s="500"/>
      <c r="AE48" s="170">
        <v>17</v>
      </c>
      <c r="AF48" s="170">
        <v>1387.7064220183483</v>
      </c>
      <c r="AG48" s="330">
        <f t="shared" ref="AG48:AG61" si="51">IFERROR(AF48/AE48,"")</f>
        <v>81.629789530491081</v>
      </c>
      <c r="AH48" s="329">
        <f t="shared" ref="AH48:AH61" si="52">IFERROR(RANK(AG48, AG$47:AG$61),"")</f>
        <v>5</v>
      </c>
      <c r="AI48" s="500"/>
      <c r="AJ48" s="170">
        <v>17</v>
      </c>
      <c r="AK48" s="170">
        <v>1382.3788546255505</v>
      </c>
      <c r="AL48" s="330">
        <f t="shared" ref="AL48:AL61" si="53">IFERROR(AK48/AJ48,"")</f>
        <v>81.316403213267677</v>
      </c>
      <c r="AM48" s="329">
        <f t="shared" ref="AM48:AM61" si="54">IFERROR(RANK(AL48, AL$47:AL$61),"")</f>
        <v>4</v>
      </c>
      <c r="AN48" s="500"/>
      <c r="AO48" s="170">
        <v>17</v>
      </c>
      <c r="AP48" s="170">
        <v>1385.7273814268635</v>
      </c>
      <c r="AQ48" s="330">
        <f t="shared" ref="AQ48:AQ61" si="55">IFERROR(AP48/AO48,"")</f>
        <v>81.513375378050796</v>
      </c>
      <c r="AR48" s="329">
        <f t="shared" ref="AR48:AR61" si="56">IFERROR(RANK(AQ48, AQ$47:AQ$61),"")</f>
        <v>4</v>
      </c>
      <c r="AS48" s="500"/>
      <c r="AT48" s="170">
        <v>17</v>
      </c>
      <c r="AU48" s="170">
        <v>1385.0911974623318</v>
      </c>
      <c r="AV48" s="330">
        <f t="shared" ref="AV48:AV61" si="57">IFERROR(AU48/AT48,"")</f>
        <v>81.475952791901875</v>
      </c>
      <c r="AW48" s="329">
        <f t="shared" ref="AW48:AW61" si="58">IFERROR(RANK(AV48, AV$47:AV$61),"")</f>
        <v>4</v>
      </c>
      <c r="AX48" s="500"/>
    </row>
    <row r="49" spans="2:50" hidden="1" x14ac:dyDescent="0.2">
      <c r="B49" s="506"/>
      <c r="C49" s="211">
        <v>3</v>
      </c>
      <c r="D49" s="211" t="s">
        <v>459</v>
      </c>
      <c r="E49" s="211">
        <v>19</v>
      </c>
      <c r="F49" s="211">
        <v>1500</v>
      </c>
      <c r="G49" s="276">
        <f t="shared" si="43"/>
        <v>78.94736842105263</v>
      </c>
      <c r="H49" s="500"/>
      <c r="I49" s="172">
        <f t="shared" si="40"/>
        <v>19</v>
      </c>
      <c r="J49" s="172">
        <f t="shared" si="41"/>
        <v>1387.4380078675217</v>
      </c>
      <c r="K49" s="272">
        <f t="shared" si="42"/>
        <v>73.023053045659026</v>
      </c>
      <c r="L49" s="525"/>
      <c r="M49" s="172">
        <f t="shared" si="44"/>
        <v>6</v>
      </c>
      <c r="N49" s="501"/>
      <c r="O49" s="501"/>
      <c r="P49" s="170">
        <v>19</v>
      </c>
      <c r="Q49" s="170">
        <v>1391.3207547169811</v>
      </c>
      <c r="R49" s="330">
        <f t="shared" si="45"/>
        <v>73.22740814299901</v>
      </c>
      <c r="S49" s="329">
        <f t="shared" si="46"/>
        <v>6</v>
      </c>
      <c r="T49" s="500"/>
      <c r="U49" s="170">
        <v>19</v>
      </c>
      <c r="V49" s="170">
        <v>1386.3905325443786</v>
      </c>
      <c r="W49" s="330">
        <f t="shared" si="47"/>
        <v>72.967922765493611</v>
      </c>
      <c r="X49" s="329">
        <f t="shared" si="48"/>
        <v>6</v>
      </c>
      <c r="Y49" s="500"/>
      <c r="Z49" s="170">
        <v>19</v>
      </c>
      <c r="AA49" s="170">
        <v>1388.1481481481485</v>
      </c>
      <c r="AB49" s="330">
        <f t="shared" si="49"/>
        <v>73.06042884990255</v>
      </c>
      <c r="AC49" s="329">
        <f t="shared" si="50"/>
        <v>7</v>
      </c>
      <c r="AD49" s="500"/>
      <c r="AE49" s="170">
        <v>19</v>
      </c>
      <c r="AF49" s="170">
        <v>1389.0000000000005</v>
      </c>
      <c r="AG49" s="330">
        <f t="shared" si="51"/>
        <v>73.105263157894754</v>
      </c>
      <c r="AH49" s="329">
        <f t="shared" si="52"/>
        <v>6</v>
      </c>
      <c r="AI49" s="500"/>
      <c r="AJ49" s="170">
        <v>19</v>
      </c>
      <c r="AK49" s="170">
        <v>1383.6486486486492</v>
      </c>
      <c r="AL49" s="330">
        <f t="shared" si="53"/>
        <v>72.823613086771005</v>
      </c>
      <c r="AM49" s="329">
        <f t="shared" si="54"/>
        <v>6</v>
      </c>
      <c r="AN49" s="500"/>
      <c r="AO49" s="170">
        <v>19</v>
      </c>
      <c r="AP49" s="170">
        <v>1384.891304347826</v>
      </c>
      <c r="AQ49" s="330">
        <f t="shared" si="55"/>
        <v>72.889016018306634</v>
      </c>
      <c r="AR49" s="329">
        <f t="shared" si="56"/>
        <v>5</v>
      </c>
      <c r="AS49" s="500"/>
      <c r="AT49" s="170">
        <v>19</v>
      </c>
      <c r="AU49" s="170">
        <v>1388.6666666666667</v>
      </c>
      <c r="AV49" s="330">
        <f t="shared" si="57"/>
        <v>73.087719298245617</v>
      </c>
      <c r="AW49" s="329">
        <f t="shared" si="58"/>
        <v>5</v>
      </c>
      <c r="AX49" s="500"/>
    </row>
    <row r="50" spans="2:50" hidden="1" x14ac:dyDescent="0.2">
      <c r="B50" s="506"/>
      <c r="C50" s="211">
        <v>4</v>
      </c>
      <c r="D50" s="211" t="s">
        <v>460</v>
      </c>
      <c r="E50" s="211">
        <v>16</v>
      </c>
      <c r="F50" s="211">
        <v>1500</v>
      </c>
      <c r="G50" s="276">
        <f t="shared" si="43"/>
        <v>93.75</v>
      </c>
      <c r="H50" s="500"/>
      <c r="I50" s="172">
        <f>IFERROR(AVERAGE(P50,U50,Z50,AE50,AJ50,AO50,AT50),"")</f>
        <v>16</v>
      </c>
      <c r="J50" s="172">
        <f>IFERROR(AVERAGE(Q50,V50,AA50,AF50,AK50,AP50,AU50),"")</f>
        <v>1386.7764351100593</v>
      </c>
      <c r="K50" s="272">
        <f>IFERROR(AVERAGE(R50,W50,AB50,AG50,AL50,AQ50,AV50),"")</f>
        <v>86.673527194378707</v>
      </c>
      <c r="L50" s="525"/>
      <c r="M50" s="172">
        <f t="shared" si="44"/>
        <v>4</v>
      </c>
      <c r="N50" s="501"/>
      <c r="O50" s="501"/>
      <c r="P50" s="170">
        <v>16</v>
      </c>
      <c r="Q50" s="170">
        <v>1391.3286713286716</v>
      </c>
      <c r="R50" s="330">
        <f t="shared" si="45"/>
        <v>86.958041958041974</v>
      </c>
      <c r="S50" s="329">
        <f t="shared" si="46"/>
        <v>4</v>
      </c>
      <c r="T50" s="500"/>
      <c r="U50" s="170">
        <v>16</v>
      </c>
      <c r="V50" s="170">
        <v>1385.7142857142856</v>
      </c>
      <c r="W50" s="330">
        <f t="shared" si="47"/>
        <v>86.607142857142847</v>
      </c>
      <c r="X50" s="329">
        <f t="shared" si="48"/>
        <v>4</v>
      </c>
      <c r="Y50" s="500"/>
      <c r="Z50" s="170">
        <v>16</v>
      </c>
      <c r="AA50" s="170">
        <v>1381.7021276595747</v>
      </c>
      <c r="AB50" s="330">
        <f t="shared" si="49"/>
        <v>86.356382978723417</v>
      </c>
      <c r="AC50" s="329">
        <f t="shared" si="50"/>
        <v>4</v>
      </c>
      <c r="AD50" s="500"/>
      <c r="AE50" s="170">
        <v>16</v>
      </c>
      <c r="AF50" s="170">
        <v>1388.3606557377052</v>
      </c>
      <c r="AG50" s="330">
        <f t="shared" si="51"/>
        <v>86.772540983606575</v>
      </c>
      <c r="AH50" s="329">
        <f t="shared" si="52"/>
        <v>4</v>
      </c>
      <c r="AI50" s="500"/>
      <c r="AJ50" s="332"/>
      <c r="AK50" s="332"/>
      <c r="AL50" s="333" t="str">
        <f t="shared" si="53"/>
        <v/>
      </c>
      <c r="AM50" s="331" t="str">
        <f t="shared" si="54"/>
        <v/>
      </c>
      <c r="AN50" s="500"/>
      <c r="AO50" s="332"/>
      <c r="AP50" s="332"/>
      <c r="AQ50" s="333" t="str">
        <f t="shared" si="55"/>
        <v/>
      </c>
      <c r="AR50" s="331" t="str">
        <f t="shared" si="56"/>
        <v/>
      </c>
      <c r="AS50" s="500"/>
      <c r="AT50" s="332"/>
      <c r="AU50" s="332"/>
      <c r="AV50" s="333" t="str">
        <f t="shared" si="57"/>
        <v/>
      </c>
      <c r="AW50" s="331" t="str">
        <f t="shared" si="58"/>
        <v/>
      </c>
      <c r="AX50" s="500"/>
    </row>
    <row r="51" spans="2:50" hidden="1" x14ac:dyDescent="0.2">
      <c r="B51" s="506"/>
      <c r="C51" s="211">
        <v>5</v>
      </c>
      <c r="D51" s="211" t="s">
        <v>461</v>
      </c>
      <c r="E51" s="211">
        <v>17</v>
      </c>
      <c r="F51" s="211">
        <v>2000</v>
      </c>
      <c r="G51" s="276">
        <f t="shared" si="43"/>
        <v>117.64705882352941</v>
      </c>
      <c r="H51" s="500"/>
      <c r="I51" s="172">
        <f t="shared" ref="I51:I61" si="59">IFERROR(AVERAGE(P51,U51,Z51,AE51,AJ51,AO51,AT51),"")</f>
        <v>17</v>
      </c>
      <c r="J51" s="172">
        <f t="shared" ref="J51:J61" si="60">IFERROR(AVERAGE(Q51,V51,AA51,AF51,AK51,AP51,AU51),"")</f>
        <v>1849.7965091405199</v>
      </c>
      <c r="K51" s="272">
        <f t="shared" ref="K51:K61" si="61">IFERROR(AVERAGE(R51,W51,AB51,AG51,AL51,AQ51,AV51),"")</f>
        <v>108.81155936120705</v>
      </c>
      <c r="L51" s="525"/>
      <c r="M51" s="172">
        <f t="shared" si="44"/>
        <v>2</v>
      </c>
      <c r="N51" s="501"/>
      <c r="O51" s="501"/>
      <c r="P51" s="170">
        <v>17</v>
      </c>
      <c r="Q51" s="170">
        <v>1846.7368421052633</v>
      </c>
      <c r="R51" s="330">
        <f t="shared" si="45"/>
        <v>108.63157894736844</v>
      </c>
      <c r="S51" s="329">
        <f t="shared" si="46"/>
        <v>2</v>
      </c>
      <c r="T51" s="500"/>
      <c r="U51" s="170">
        <v>17</v>
      </c>
      <c r="V51" s="170">
        <v>1859.4230769230765</v>
      </c>
      <c r="W51" s="330">
        <f t="shared" si="47"/>
        <v>109.37782805429862</v>
      </c>
      <c r="X51" s="329">
        <f t="shared" si="48"/>
        <v>2</v>
      </c>
      <c r="Y51" s="500"/>
      <c r="Z51" s="170">
        <v>17</v>
      </c>
      <c r="AA51" s="170">
        <v>1844.3999999999992</v>
      </c>
      <c r="AB51" s="330">
        <f t="shared" si="49"/>
        <v>108.49411764705877</v>
      </c>
      <c r="AC51" s="329">
        <f t="shared" si="50"/>
        <v>2</v>
      </c>
      <c r="AD51" s="500"/>
      <c r="AE51" s="170">
        <v>17</v>
      </c>
      <c r="AF51" s="170">
        <v>1851.8518518518511</v>
      </c>
      <c r="AG51" s="330">
        <f t="shared" si="51"/>
        <v>108.9324618736383</v>
      </c>
      <c r="AH51" s="329">
        <f t="shared" si="52"/>
        <v>2</v>
      </c>
      <c r="AI51" s="500"/>
      <c r="AJ51" s="170">
        <v>17</v>
      </c>
      <c r="AK51" s="170">
        <v>1852.4137931034479</v>
      </c>
      <c r="AL51" s="330">
        <f t="shared" si="53"/>
        <v>108.96551724137929</v>
      </c>
      <c r="AM51" s="329">
        <f t="shared" si="54"/>
        <v>2</v>
      </c>
      <c r="AN51" s="500"/>
      <c r="AO51" s="170">
        <v>17</v>
      </c>
      <c r="AP51" s="170">
        <v>1845.0000000000002</v>
      </c>
      <c r="AQ51" s="330">
        <f t="shared" si="55"/>
        <v>108.5294117647059</v>
      </c>
      <c r="AR51" s="329">
        <f t="shared" si="56"/>
        <v>2</v>
      </c>
      <c r="AS51" s="500"/>
      <c r="AT51" s="170">
        <v>17</v>
      </c>
      <c r="AU51" s="170">
        <v>1848.75</v>
      </c>
      <c r="AV51" s="330">
        <f t="shared" si="57"/>
        <v>108.75</v>
      </c>
      <c r="AW51" s="329">
        <f t="shared" si="58"/>
        <v>2</v>
      </c>
      <c r="AX51" s="500"/>
    </row>
    <row r="52" spans="2:50" hidden="1" x14ac:dyDescent="0.2">
      <c r="B52" s="506"/>
      <c r="C52" s="211">
        <v>6</v>
      </c>
      <c r="D52" s="211" t="s">
        <v>462</v>
      </c>
      <c r="E52" s="211">
        <v>18</v>
      </c>
      <c r="F52" s="211">
        <v>2000</v>
      </c>
      <c r="G52" s="276">
        <f t="shared" si="43"/>
        <v>111.11111111111111</v>
      </c>
      <c r="H52" s="500"/>
      <c r="I52" s="172">
        <f t="shared" si="59"/>
        <v>18</v>
      </c>
      <c r="J52" s="172">
        <f t="shared" si="60"/>
        <v>1852.2004016147771</v>
      </c>
      <c r="K52" s="272">
        <f t="shared" si="61"/>
        <v>102.90002231193206</v>
      </c>
      <c r="L52" s="525"/>
      <c r="M52" s="172">
        <f t="shared" si="44"/>
        <v>3</v>
      </c>
      <c r="N52" s="501"/>
      <c r="O52" s="501"/>
      <c r="P52" s="170">
        <v>18</v>
      </c>
      <c r="Q52" s="170">
        <v>1845.9459459459461</v>
      </c>
      <c r="R52" s="330">
        <f t="shared" si="45"/>
        <v>102.55255255255256</v>
      </c>
      <c r="S52" s="329">
        <f t="shared" si="46"/>
        <v>3</v>
      </c>
      <c r="T52" s="500"/>
      <c r="U52" s="170">
        <v>18</v>
      </c>
      <c r="V52" s="170">
        <v>1846.7256637168141</v>
      </c>
      <c r="W52" s="330">
        <f t="shared" si="47"/>
        <v>102.59587020648968</v>
      </c>
      <c r="X52" s="329">
        <f t="shared" si="48"/>
        <v>3</v>
      </c>
      <c r="Y52" s="500"/>
      <c r="Z52" s="170">
        <v>18</v>
      </c>
      <c r="AA52" s="170">
        <v>1841.1111111111109</v>
      </c>
      <c r="AB52" s="330">
        <f t="shared" si="49"/>
        <v>102.28395061728394</v>
      </c>
      <c r="AC52" s="329">
        <f t="shared" si="50"/>
        <v>3</v>
      </c>
      <c r="AD52" s="500"/>
      <c r="AE52" s="170">
        <v>18</v>
      </c>
      <c r="AF52" s="170">
        <v>1863.9130434782608</v>
      </c>
      <c r="AG52" s="330">
        <f t="shared" si="51"/>
        <v>103.55072463768116</v>
      </c>
      <c r="AH52" s="329">
        <f t="shared" si="52"/>
        <v>3</v>
      </c>
      <c r="AI52" s="500"/>
      <c r="AJ52" s="170">
        <v>18</v>
      </c>
      <c r="AK52" s="170">
        <v>1854.545454545455</v>
      </c>
      <c r="AL52" s="330">
        <f t="shared" si="53"/>
        <v>103.03030303030306</v>
      </c>
      <c r="AM52" s="329">
        <f t="shared" si="54"/>
        <v>3</v>
      </c>
      <c r="AN52" s="500"/>
      <c r="AO52" s="170">
        <v>18</v>
      </c>
      <c r="AP52" s="170">
        <v>1858.5714285714282</v>
      </c>
      <c r="AQ52" s="330">
        <f t="shared" si="55"/>
        <v>103.25396825396824</v>
      </c>
      <c r="AR52" s="329">
        <f t="shared" si="56"/>
        <v>3</v>
      </c>
      <c r="AS52" s="500"/>
      <c r="AT52" s="170">
        <v>18</v>
      </c>
      <c r="AU52" s="170">
        <v>1854.5901639344268</v>
      </c>
      <c r="AV52" s="330">
        <f t="shared" si="57"/>
        <v>103.03278688524593</v>
      </c>
      <c r="AW52" s="329">
        <f t="shared" si="58"/>
        <v>3</v>
      </c>
      <c r="AX52" s="500"/>
    </row>
    <row r="53" spans="2:50" hidden="1" x14ac:dyDescent="0.2">
      <c r="B53" s="506"/>
      <c r="C53" s="211">
        <v>7</v>
      </c>
      <c r="D53" s="211" t="s">
        <v>430</v>
      </c>
      <c r="E53" s="211">
        <v>8</v>
      </c>
      <c r="F53" s="211">
        <v>1500</v>
      </c>
      <c r="G53" s="276">
        <f t="shared" si="43"/>
        <v>187.5</v>
      </c>
      <c r="H53" s="500"/>
      <c r="I53" s="172">
        <f t="shared" si="59"/>
        <v>8</v>
      </c>
      <c r="J53" s="172">
        <f t="shared" si="60"/>
        <v>1388.3544834570341</v>
      </c>
      <c r="K53" s="272">
        <f t="shared" si="61"/>
        <v>173.54431043212927</v>
      </c>
      <c r="L53" s="525"/>
      <c r="M53" s="172">
        <f t="shared" si="44"/>
        <v>1</v>
      </c>
      <c r="N53" s="501"/>
      <c r="O53" s="501"/>
      <c r="P53" s="170">
        <v>8</v>
      </c>
      <c r="Q53" s="170">
        <v>1385.2173913043478</v>
      </c>
      <c r="R53" s="330">
        <f t="shared" si="45"/>
        <v>173.15217391304347</v>
      </c>
      <c r="S53" s="329">
        <f t="shared" si="46"/>
        <v>1</v>
      </c>
      <c r="T53" s="500"/>
      <c r="U53" s="170">
        <v>8</v>
      </c>
      <c r="V53" s="170">
        <v>1386.9064748201438</v>
      </c>
      <c r="W53" s="330">
        <f t="shared" si="47"/>
        <v>173.36330935251797</v>
      </c>
      <c r="X53" s="329">
        <f t="shared" si="48"/>
        <v>1</v>
      </c>
      <c r="Y53" s="500"/>
      <c r="Z53" s="170">
        <v>8</v>
      </c>
      <c r="AA53" s="170">
        <v>1386.9565217391305</v>
      </c>
      <c r="AB53" s="330">
        <f t="shared" si="49"/>
        <v>173.36956521739131</v>
      </c>
      <c r="AC53" s="329">
        <f t="shared" si="50"/>
        <v>1</v>
      </c>
      <c r="AD53" s="500"/>
      <c r="AE53" s="170">
        <v>8</v>
      </c>
      <c r="AF53" s="170">
        <v>1395.3719008264466</v>
      </c>
      <c r="AG53" s="330">
        <f t="shared" si="51"/>
        <v>174.42148760330582</v>
      </c>
      <c r="AH53" s="329">
        <f t="shared" si="52"/>
        <v>1</v>
      </c>
      <c r="AI53" s="500"/>
      <c r="AJ53" s="170">
        <v>8</v>
      </c>
      <c r="AK53" s="170">
        <v>1386.7741935483866</v>
      </c>
      <c r="AL53" s="330">
        <f t="shared" si="53"/>
        <v>173.34677419354833</v>
      </c>
      <c r="AM53" s="329">
        <f t="shared" si="54"/>
        <v>1</v>
      </c>
      <c r="AN53" s="500"/>
      <c r="AO53" s="170">
        <v>8</v>
      </c>
      <c r="AP53" s="170">
        <v>1389.019607843137</v>
      </c>
      <c r="AQ53" s="330">
        <f t="shared" si="55"/>
        <v>173.62745098039213</v>
      </c>
      <c r="AR53" s="329">
        <f t="shared" si="56"/>
        <v>1</v>
      </c>
      <c r="AS53" s="500"/>
      <c r="AT53" s="170">
        <v>8</v>
      </c>
      <c r="AU53" s="170">
        <v>1388.2352941176468</v>
      </c>
      <c r="AV53" s="330">
        <f t="shared" si="57"/>
        <v>173.52941176470586</v>
      </c>
      <c r="AW53" s="329">
        <f t="shared" si="58"/>
        <v>1</v>
      </c>
      <c r="AX53" s="500"/>
    </row>
    <row r="54" spans="2:50" hidden="1" x14ac:dyDescent="0.2">
      <c r="B54" s="506"/>
      <c r="C54" s="211">
        <v>8</v>
      </c>
      <c r="D54" s="211"/>
      <c r="E54" s="211"/>
      <c r="F54" s="211"/>
      <c r="G54" s="274"/>
      <c r="H54" s="500"/>
      <c r="I54" s="172" t="str">
        <f t="shared" si="59"/>
        <v/>
      </c>
      <c r="J54" s="172" t="str">
        <f t="shared" si="60"/>
        <v/>
      </c>
      <c r="K54" s="272" t="str">
        <f t="shared" si="61"/>
        <v/>
      </c>
      <c r="L54" s="525"/>
      <c r="M54" s="172" t="str">
        <f t="shared" si="44"/>
        <v/>
      </c>
      <c r="N54" s="501"/>
      <c r="O54" s="501"/>
      <c r="P54" s="170"/>
      <c r="Q54" s="170"/>
      <c r="R54" s="330" t="str">
        <f t="shared" si="45"/>
        <v/>
      </c>
      <c r="S54" s="329" t="str">
        <f t="shared" si="46"/>
        <v/>
      </c>
      <c r="T54" s="500"/>
      <c r="U54" s="170"/>
      <c r="V54" s="170"/>
      <c r="W54" s="330" t="str">
        <f t="shared" si="47"/>
        <v/>
      </c>
      <c r="X54" s="329" t="str">
        <f t="shared" si="48"/>
        <v/>
      </c>
      <c r="Y54" s="500"/>
      <c r="Z54" s="170"/>
      <c r="AA54" s="170"/>
      <c r="AB54" s="330" t="str">
        <f t="shared" si="49"/>
        <v/>
      </c>
      <c r="AC54" s="329" t="str">
        <f t="shared" si="50"/>
        <v/>
      </c>
      <c r="AD54" s="500"/>
      <c r="AE54" s="170"/>
      <c r="AF54" s="170"/>
      <c r="AG54" s="330" t="str">
        <f t="shared" si="51"/>
        <v/>
      </c>
      <c r="AH54" s="329" t="str">
        <f t="shared" si="52"/>
        <v/>
      </c>
      <c r="AI54" s="500"/>
      <c r="AJ54" s="170"/>
      <c r="AK54" s="170"/>
      <c r="AL54" s="330" t="str">
        <f t="shared" si="53"/>
        <v/>
      </c>
      <c r="AM54" s="329" t="str">
        <f t="shared" si="54"/>
        <v/>
      </c>
      <c r="AN54" s="500"/>
      <c r="AO54" s="170"/>
      <c r="AP54" s="170"/>
      <c r="AQ54" s="330" t="str">
        <f t="shared" si="55"/>
        <v/>
      </c>
      <c r="AR54" s="329" t="str">
        <f t="shared" si="56"/>
        <v/>
      </c>
      <c r="AS54" s="500"/>
      <c r="AT54" s="170"/>
      <c r="AU54" s="170"/>
      <c r="AV54" s="330" t="str">
        <f t="shared" si="57"/>
        <v/>
      </c>
      <c r="AW54" s="329" t="str">
        <f t="shared" si="58"/>
        <v/>
      </c>
      <c r="AX54" s="500"/>
    </row>
    <row r="55" spans="2:50" hidden="1" x14ac:dyDescent="0.2">
      <c r="B55" s="506"/>
      <c r="C55" s="211">
        <v>9</v>
      </c>
      <c r="D55" s="211"/>
      <c r="E55" s="211"/>
      <c r="F55" s="211"/>
      <c r="G55" s="274"/>
      <c r="H55" s="500"/>
      <c r="I55" s="172" t="str">
        <f t="shared" si="59"/>
        <v/>
      </c>
      <c r="J55" s="172" t="str">
        <f t="shared" si="60"/>
        <v/>
      </c>
      <c r="K55" s="272" t="str">
        <f t="shared" si="61"/>
        <v/>
      </c>
      <c r="L55" s="525"/>
      <c r="M55" s="172" t="str">
        <f t="shared" si="44"/>
        <v/>
      </c>
      <c r="N55" s="501"/>
      <c r="O55" s="501"/>
      <c r="P55" s="170"/>
      <c r="Q55" s="170"/>
      <c r="R55" s="330" t="str">
        <f t="shared" si="45"/>
        <v/>
      </c>
      <c r="S55" s="329" t="str">
        <f t="shared" si="46"/>
        <v/>
      </c>
      <c r="T55" s="500"/>
      <c r="U55" s="170"/>
      <c r="V55" s="170"/>
      <c r="W55" s="330" t="str">
        <f t="shared" si="47"/>
        <v/>
      </c>
      <c r="X55" s="329" t="str">
        <f t="shared" si="48"/>
        <v/>
      </c>
      <c r="Y55" s="500"/>
      <c r="Z55" s="170"/>
      <c r="AA55" s="170"/>
      <c r="AB55" s="330" t="str">
        <f t="shared" si="49"/>
        <v/>
      </c>
      <c r="AC55" s="329" t="str">
        <f t="shared" si="50"/>
        <v/>
      </c>
      <c r="AD55" s="500"/>
      <c r="AE55" s="170"/>
      <c r="AF55" s="170"/>
      <c r="AG55" s="330" t="str">
        <f t="shared" si="51"/>
        <v/>
      </c>
      <c r="AH55" s="329" t="str">
        <f t="shared" si="52"/>
        <v/>
      </c>
      <c r="AI55" s="500"/>
      <c r="AJ55" s="170"/>
      <c r="AK55" s="170"/>
      <c r="AL55" s="330" t="str">
        <f t="shared" si="53"/>
        <v/>
      </c>
      <c r="AM55" s="329" t="str">
        <f t="shared" si="54"/>
        <v/>
      </c>
      <c r="AN55" s="500"/>
      <c r="AO55" s="170"/>
      <c r="AP55" s="170"/>
      <c r="AQ55" s="330" t="str">
        <f t="shared" si="55"/>
        <v/>
      </c>
      <c r="AR55" s="329" t="str">
        <f t="shared" si="56"/>
        <v/>
      </c>
      <c r="AS55" s="500"/>
      <c r="AT55" s="170"/>
      <c r="AU55" s="170"/>
      <c r="AV55" s="330" t="str">
        <f t="shared" si="57"/>
        <v/>
      </c>
      <c r="AW55" s="329" t="str">
        <f t="shared" si="58"/>
        <v/>
      </c>
      <c r="AX55" s="500"/>
    </row>
    <row r="56" spans="2:50" hidden="1" x14ac:dyDescent="0.2">
      <c r="B56" s="506"/>
      <c r="C56" s="211">
        <v>10</v>
      </c>
      <c r="D56" s="211"/>
      <c r="E56" s="211"/>
      <c r="F56" s="211"/>
      <c r="G56" s="274"/>
      <c r="H56" s="500"/>
      <c r="I56" s="172" t="str">
        <f t="shared" si="59"/>
        <v/>
      </c>
      <c r="J56" s="172" t="str">
        <f t="shared" si="60"/>
        <v/>
      </c>
      <c r="K56" s="272" t="str">
        <f t="shared" si="61"/>
        <v/>
      </c>
      <c r="L56" s="525"/>
      <c r="M56" s="172" t="str">
        <f t="shared" si="44"/>
        <v/>
      </c>
      <c r="N56" s="501"/>
      <c r="O56" s="501"/>
      <c r="P56" s="170"/>
      <c r="Q56" s="170"/>
      <c r="R56" s="330" t="str">
        <f t="shared" si="45"/>
        <v/>
      </c>
      <c r="S56" s="329" t="str">
        <f t="shared" si="46"/>
        <v/>
      </c>
      <c r="T56" s="500"/>
      <c r="U56" s="170"/>
      <c r="V56" s="170"/>
      <c r="W56" s="330" t="str">
        <f t="shared" si="47"/>
        <v/>
      </c>
      <c r="X56" s="329" t="str">
        <f t="shared" si="48"/>
        <v/>
      </c>
      <c r="Y56" s="500"/>
      <c r="Z56" s="170"/>
      <c r="AA56" s="170"/>
      <c r="AB56" s="330" t="str">
        <f t="shared" si="49"/>
        <v/>
      </c>
      <c r="AC56" s="329" t="str">
        <f t="shared" si="50"/>
        <v/>
      </c>
      <c r="AD56" s="500"/>
      <c r="AE56" s="170"/>
      <c r="AF56" s="170"/>
      <c r="AG56" s="330" t="str">
        <f t="shared" si="51"/>
        <v/>
      </c>
      <c r="AH56" s="329" t="str">
        <f t="shared" si="52"/>
        <v/>
      </c>
      <c r="AI56" s="500"/>
      <c r="AJ56" s="170"/>
      <c r="AK56" s="170"/>
      <c r="AL56" s="330" t="str">
        <f t="shared" si="53"/>
        <v/>
      </c>
      <c r="AM56" s="329" t="str">
        <f t="shared" si="54"/>
        <v/>
      </c>
      <c r="AN56" s="500"/>
      <c r="AO56" s="170"/>
      <c r="AP56" s="170"/>
      <c r="AQ56" s="330" t="str">
        <f t="shared" si="55"/>
        <v/>
      </c>
      <c r="AR56" s="329" t="str">
        <f t="shared" si="56"/>
        <v/>
      </c>
      <c r="AS56" s="500"/>
      <c r="AT56" s="170"/>
      <c r="AU56" s="170"/>
      <c r="AV56" s="330" t="str">
        <f t="shared" si="57"/>
        <v/>
      </c>
      <c r="AW56" s="329" t="str">
        <f t="shared" si="58"/>
        <v/>
      </c>
      <c r="AX56" s="500"/>
    </row>
    <row r="57" spans="2:50" hidden="1" x14ac:dyDescent="0.2">
      <c r="B57" s="506"/>
      <c r="C57" s="211">
        <v>11</v>
      </c>
      <c r="D57" s="211"/>
      <c r="E57" s="211"/>
      <c r="F57" s="211"/>
      <c r="G57" s="274"/>
      <c r="H57" s="500"/>
      <c r="I57" s="172" t="str">
        <f t="shared" si="59"/>
        <v/>
      </c>
      <c r="J57" s="172" t="str">
        <f t="shared" si="60"/>
        <v/>
      </c>
      <c r="K57" s="272" t="str">
        <f t="shared" si="61"/>
        <v/>
      </c>
      <c r="L57" s="525"/>
      <c r="M57" s="172" t="str">
        <f t="shared" si="44"/>
        <v/>
      </c>
      <c r="N57" s="501"/>
      <c r="O57" s="501"/>
      <c r="P57" s="329"/>
      <c r="Q57" s="329"/>
      <c r="R57" s="330" t="str">
        <f t="shared" si="45"/>
        <v/>
      </c>
      <c r="S57" s="329" t="str">
        <f t="shared" si="46"/>
        <v/>
      </c>
      <c r="T57" s="500"/>
      <c r="U57" s="329"/>
      <c r="V57" s="329"/>
      <c r="W57" s="330" t="str">
        <f t="shared" si="47"/>
        <v/>
      </c>
      <c r="X57" s="329" t="str">
        <f t="shared" si="48"/>
        <v/>
      </c>
      <c r="Y57" s="500"/>
      <c r="Z57" s="329"/>
      <c r="AA57" s="329"/>
      <c r="AB57" s="330" t="str">
        <f t="shared" si="49"/>
        <v/>
      </c>
      <c r="AC57" s="329" t="str">
        <f t="shared" si="50"/>
        <v/>
      </c>
      <c r="AD57" s="500"/>
      <c r="AE57" s="329"/>
      <c r="AF57" s="329"/>
      <c r="AG57" s="330" t="str">
        <f t="shared" si="51"/>
        <v/>
      </c>
      <c r="AH57" s="329" t="str">
        <f t="shared" si="52"/>
        <v/>
      </c>
      <c r="AI57" s="500"/>
      <c r="AJ57" s="329"/>
      <c r="AK57" s="329"/>
      <c r="AL57" s="330" t="str">
        <f t="shared" si="53"/>
        <v/>
      </c>
      <c r="AM57" s="329" t="str">
        <f t="shared" si="54"/>
        <v/>
      </c>
      <c r="AN57" s="500"/>
      <c r="AO57" s="329"/>
      <c r="AP57" s="329"/>
      <c r="AQ57" s="330" t="str">
        <f t="shared" si="55"/>
        <v/>
      </c>
      <c r="AR57" s="329" t="str">
        <f t="shared" si="56"/>
        <v/>
      </c>
      <c r="AS57" s="500"/>
      <c r="AT57" s="329"/>
      <c r="AU57" s="329"/>
      <c r="AV57" s="330" t="str">
        <f t="shared" si="57"/>
        <v/>
      </c>
      <c r="AW57" s="329" t="str">
        <f t="shared" si="58"/>
        <v/>
      </c>
      <c r="AX57" s="500"/>
    </row>
    <row r="58" spans="2:50" hidden="1" x14ac:dyDescent="0.2">
      <c r="B58" s="506"/>
      <c r="C58" s="211">
        <v>12</v>
      </c>
      <c r="D58" s="211"/>
      <c r="E58" s="211"/>
      <c r="F58" s="211"/>
      <c r="G58" s="274"/>
      <c r="H58" s="500"/>
      <c r="I58" s="172" t="str">
        <f t="shared" si="59"/>
        <v/>
      </c>
      <c r="J58" s="172" t="str">
        <f t="shared" si="60"/>
        <v/>
      </c>
      <c r="K58" s="272" t="str">
        <f t="shared" si="61"/>
        <v/>
      </c>
      <c r="L58" s="525"/>
      <c r="M58" s="172" t="str">
        <f t="shared" si="44"/>
        <v/>
      </c>
      <c r="N58" s="501"/>
      <c r="O58" s="501"/>
      <c r="P58" s="329"/>
      <c r="Q58" s="329"/>
      <c r="R58" s="330" t="str">
        <f t="shared" si="45"/>
        <v/>
      </c>
      <c r="S58" s="329" t="str">
        <f t="shared" si="46"/>
        <v/>
      </c>
      <c r="T58" s="500"/>
      <c r="U58" s="329"/>
      <c r="V58" s="329"/>
      <c r="W58" s="330" t="str">
        <f t="shared" si="47"/>
        <v/>
      </c>
      <c r="X58" s="329" t="str">
        <f t="shared" si="48"/>
        <v/>
      </c>
      <c r="Y58" s="500"/>
      <c r="Z58" s="329"/>
      <c r="AA58" s="329"/>
      <c r="AB58" s="330" t="str">
        <f t="shared" si="49"/>
        <v/>
      </c>
      <c r="AC58" s="329" t="str">
        <f t="shared" si="50"/>
        <v/>
      </c>
      <c r="AD58" s="500"/>
      <c r="AE58" s="329"/>
      <c r="AF58" s="329"/>
      <c r="AG58" s="330" t="str">
        <f t="shared" si="51"/>
        <v/>
      </c>
      <c r="AH58" s="329" t="str">
        <f t="shared" si="52"/>
        <v/>
      </c>
      <c r="AI58" s="500"/>
      <c r="AJ58" s="329"/>
      <c r="AK58" s="329"/>
      <c r="AL58" s="330" t="str">
        <f t="shared" si="53"/>
        <v/>
      </c>
      <c r="AM58" s="329" t="str">
        <f t="shared" si="54"/>
        <v/>
      </c>
      <c r="AN58" s="500"/>
      <c r="AO58" s="329"/>
      <c r="AP58" s="329"/>
      <c r="AQ58" s="330" t="str">
        <f t="shared" si="55"/>
        <v/>
      </c>
      <c r="AR58" s="329" t="str">
        <f t="shared" si="56"/>
        <v/>
      </c>
      <c r="AS58" s="500"/>
      <c r="AT58" s="329"/>
      <c r="AU58" s="329"/>
      <c r="AV58" s="330" t="str">
        <f t="shared" si="57"/>
        <v/>
      </c>
      <c r="AW58" s="329" t="str">
        <f t="shared" si="58"/>
        <v/>
      </c>
      <c r="AX58" s="500"/>
    </row>
    <row r="59" spans="2:50" hidden="1" x14ac:dyDescent="0.2">
      <c r="B59" s="506"/>
      <c r="C59" s="211">
        <v>13</v>
      </c>
      <c r="D59" s="211"/>
      <c r="E59" s="211"/>
      <c r="F59" s="211"/>
      <c r="G59" s="274"/>
      <c r="H59" s="500"/>
      <c r="I59" s="172" t="str">
        <f t="shared" si="59"/>
        <v/>
      </c>
      <c r="J59" s="172" t="str">
        <f t="shared" si="60"/>
        <v/>
      </c>
      <c r="K59" s="272" t="str">
        <f t="shared" si="61"/>
        <v/>
      </c>
      <c r="L59" s="525"/>
      <c r="M59" s="172" t="str">
        <f t="shared" si="44"/>
        <v/>
      </c>
      <c r="N59" s="501"/>
      <c r="O59" s="501"/>
      <c r="P59" s="329"/>
      <c r="Q59" s="329"/>
      <c r="R59" s="330" t="str">
        <f t="shared" si="45"/>
        <v/>
      </c>
      <c r="S59" s="329" t="str">
        <f t="shared" si="46"/>
        <v/>
      </c>
      <c r="T59" s="500"/>
      <c r="U59" s="329"/>
      <c r="V59" s="329"/>
      <c r="W59" s="330" t="str">
        <f t="shared" si="47"/>
        <v/>
      </c>
      <c r="X59" s="329" t="str">
        <f t="shared" si="48"/>
        <v/>
      </c>
      <c r="Y59" s="500"/>
      <c r="Z59" s="329"/>
      <c r="AA59" s="329"/>
      <c r="AB59" s="330" t="str">
        <f t="shared" si="49"/>
        <v/>
      </c>
      <c r="AC59" s="329" t="str">
        <f t="shared" si="50"/>
        <v/>
      </c>
      <c r="AD59" s="500"/>
      <c r="AE59" s="329"/>
      <c r="AF59" s="329"/>
      <c r="AG59" s="330" t="str">
        <f t="shared" si="51"/>
        <v/>
      </c>
      <c r="AH59" s="329" t="str">
        <f t="shared" si="52"/>
        <v/>
      </c>
      <c r="AI59" s="500"/>
      <c r="AJ59" s="329"/>
      <c r="AK59" s="329"/>
      <c r="AL59" s="330" t="str">
        <f t="shared" si="53"/>
        <v/>
      </c>
      <c r="AM59" s="329" t="str">
        <f t="shared" si="54"/>
        <v/>
      </c>
      <c r="AN59" s="500"/>
      <c r="AO59" s="329"/>
      <c r="AP59" s="329"/>
      <c r="AQ59" s="330" t="str">
        <f t="shared" si="55"/>
        <v/>
      </c>
      <c r="AR59" s="329" t="str">
        <f t="shared" si="56"/>
        <v/>
      </c>
      <c r="AS59" s="500"/>
      <c r="AT59" s="329"/>
      <c r="AU59" s="329"/>
      <c r="AV59" s="330" t="str">
        <f t="shared" si="57"/>
        <v/>
      </c>
      <c r="AW59" s="329" t="str">
        <f t="shared" si="58"/>
        <v/>
      </c>
      <c r="AX59" s="500"/>
    </row>
    <row r="60" spans="2:50" hidden="1" x14ac:dyDescent="0.2">
      <c r="B60" s="506"/>
      <c r="C60" s="211">
        <v>14</v>
      </c>
      <c r="D60" s="211"/>
      <c r="E60" s="211"/>
      <c r="F60" s="211"/>
      <c r="G60" s="274"/>
      <c r="H60" s="500"/>
      <c r="I60" s="172" t="str">
        <f t="shared" si="59"/>
        <v/>
      </c>
      <c r="J60" s="172" t="str">
        <f t="shared" si="60"/>
        <v/>
      </c>
      <c r="K60" s="272" t="str">
        <f t="shared" si="61"/>
        <v/>
      </c>
      <c r="L60" s="525"/>
      <c r="M60" s="172" t="str">
        <f t="shared" si="44"/>
        <v/>
      </c>
      <c r="N60" s="501"/>
      <c r="O60" s="501"/>
      <c r="P60" s="329"/>
      <c r="Q60" s="329"/>
      <c r="R60" s="330" t="str">
        <f t="shared" si="45"/>
        <v/>
      </c>
      <c r="S60" s="329" t="str">
        <f t="shared" si="46"/>
        <v/>
      </c>
      <c r="T60" s="500"/>
      <c r="U60" s="329"/>
      <c r="V60" s="329"/>
      <c r="W60" s="330" t="str">
        <f t="shared" si="47"/>
        <v/>
      </c>
      <c r="X60" s="329" t="str">
        <f t="shared" si="48"/>
        <v/>
      </c>
      <c r="Y60" s="500"/>
      <c r="Z60" s="329"/>
      <c r="AA60" s="329"/>
      <c r="AB60" s="330" t="str">
        <f t="shared" si="49"/>
        <v/>
      </c>
      <c r="AC60" s="329" t="str">
        <f t="shared" si="50"/>
        <v/>
      </c>
      <c r="AD60" s="500"/>
      <c r="AE60" s="329"/>
      <c r="AF60" s="329"/>
      <c r="AG60" s="330" t="str">
        <f t="shared" si="51"/>
        <v/>
      </c>
      <c r="AH60" s="329" t="str">
        <f t="shared" si="52"/>
        <v/>
      </c>
      <c r="AI60" s="500"/>
      <c r="AJ60" s="329"/>
      <c r="AK60" s="329"/>
      <c r="AL60" s="330" t="str">
        <f t="shared" si="53"/>
        <v/>
      </c>
      <c r="AM60" s="329" t="str">
        <f t="shared" si="54"/>
        <v/>
      </c>
      <c r="AN60" s="500"/>
      <c r="AO60" s="329"/>
      <c r="AP60" s="329"/>
      <c r="AQ60" s="330" t="str">
        <f t="shared" si="55"/>
        <v/>
      </c>
      <c r="AR60" s="329" t="str">
        <f t="shared" si="56"/>
        <v/>
      </c>
      <c r="AS60" s="500"/>
      <c r="AT60" s="329"/>
      <c r="AU60" s="329"/>
      <c r="AV60" s="330" t="str">
        <f t="shared" si="57"/>
        <v/>
      </c>
      <c r="AW60" s="329" t="str">
        <f t="shared" si="58"/>
        <v/>
      </c>
      <c r="AX60" s="500"/>
    </row>
    <row r="61" spans="2:50" hidden="1" x14ac:dyDescent="0.2">
      <c r="B61" s="506"/>
      <c r="C61" s="211">
        <v>15</v>
      </c>
      <c r="D61" s="211"/>
      <c r="E61" s="211"/>
      <c r="F61" s="211"/>
      <c r="G61" s="274"/>
      <c r="H61" s="500"/>
      <c r="I61" s="172" t="str">
        <f t="shared" si="59"/>
        <v/>
      </c>
      <c r="J61" s="172" t="str">
        <f t="shared" si="60"/>
        <v/>
      </c>
      <c r="K61" s="272" t="str">
        <f t="shared" si="61"/>
        <v/>
      </c>
      <c r="L61" s="525"/>
      <c r="M61" s="172" t="str">
        <f t="shared" si="44"/>
        <v/>
      </c>
      <c r="N61" s="501"/>
      <c r="O61" s="501"/>
      <c r="P61" s="329"/>
      <c r="Q61" s="329"/>
      <c r="R61" s="330" t="str">
        <f t="shared" si="45"/>
        <v/>
      </c>
      <c r="S61" s="329" t="str">
        <f t="shared" si="46"/>
        <v/>
      </c>
      <c r="T61" s="500"/>
      <c r="U61" s="329"/>
      <c r="V61" s="329"/>
      <c r="W61" s="330" t="str">
        <f t="shared" si="47"/>
        <v/>
      </c>
      <c r="X61" s="329" t="str">
        <f t="shared" si="48"/>
        <v/>
      </c>
      <c r="Y61" s="500"/>
      <c r="Z61" s="329"/>
      <c r="AA61" s="329"/>
      <c r="AB61" s="330" t="str">
        <f t="shared" si="49"/>
        <v/>
      </c>
      <c r="AC61" s="329" t="str">
        <f t="shared" si="50"/>
        <v/>
      </c>
      <c r="AD61" s="500"/>
      <c r="AE61" s="329"/>
      <c r="AF61" s="329"/>
      <c r="AG61" s="330" t="str">
        <f t="shared" si="51"/>
        <v/>
      </c>
      <c r="AH61" s="329" t="str">
        <f t="shared" si="52"/>
        <v/>
      </c>
      <c r="AI61" s="500"/>
      <c r="AJ61" s="329"/>
      <c r="AK61" s="329"/>
      <c r="AL61" s="330" t="str">
        <f t="shared" si="53"/>
        <v/>
      </c>
      <c r="AM61" s="329" t="str">
        <f t="shared" si="54"/>
        <v/>
      </c>
      <c r="AN61" s="500"/>
      <c r="AO61" s="329"/>
      <c r="AP61" s="329"/>
      <c r="AQ61" s="330" t="str">
        <f t="shared" si="55"/>
        <v/>
      </c>
      <c r="AR61" s="329" t="str">
        <f t="shared" si="56"/>
        <v/>
      </c>
      <c r="AS61" s="500"/>
      <c r="AT61" s="329"/>
      <c r="AU61" s="329"/>
      <c r="AV61" s="330" t="str">
        <f t="shared" si="57"/>
        <v/>
      </c>
      <c r="AW61" s="329" t="str">
        <f t="shared" si="58"/>
        <v/>
      </c>
      <c r="AX61" s="500"/>
    </row>
    <row r="62" spans="2:50" ht="15.75" hidden="1" x14ac:dyDescent="0.2">
      <c r="B62" s="510" t="s">
        <v>169</v>
      </c>
      <c r="C62" s="511"/>
      <c r="D62" s="511"/>
      <c r="E62" s="511"/>
      <c r="F62" s="511"/>
      <c r="G62" s="511"/>
      <c r="H62" s="512"/>
      <c r="I62" s="207"/>
      <c r="J62" s="207"/>
      <c r="K62" s="207"/>
      <c r="L62" s="207"/>
      <c r="M62" s="207"/>
      <c r="N62" s="501" t="s">
        <v>161</v>
      </c>
      <c r="O62" s="514" t="s">
        <v>106</v>
      </c>
      <c r="P62" s="516">
        <v>45888</v>
      </c>
      <c r="Q62" s="506"/>
      <c r="R62" s="506"/>
      <c r="S62" s="506"/>
      <c r="T62" s="506"/>
      <c r="U62" s="516">
        <v>45889</v>
      </c>
      <c r="V62" s="506"/>
      <c r="W62" s="506"/>
      <c r="X62" s="506"/>
      <c r="Y62" s="506"/>
      <c r="Z62" s="516">
        <v>45890</v>
      </c>
      <c r="AA62" s="506"/>
      <c r="AB62" s="506"/>
      <c r="AC62" s="506"/>
      <c r="AD62" s="506"/>
      <c r="AE62" s="516">
        <v>45891</v>
      </c>
      <c r="AF62" s="506"/>
      <c r="AG62" s="506"/>
      <c r="AH62" s="506"/>
      <c r="AI62" s="506"/>
      <c r="AJ62" s="516">
        <v>45892</v>
      </c>
      <c r="AK62" s="506"/>
      <c r="AL62" s="506"/>
      <c r="AM62" s="506"/>
      <c r="AN62" s="506"/>
      <c r="AO62" s="516">
        <v>45893</v>
      </c>
      <c r="AP62" s="506"/>
      <c r="AQ62" s="506"/>
      <c r="AR62" s="506"/>
      <c r="AS62" s="506"/>
      <c r="AT62" s="516">
        <v>45894</v>
      </c>
      <c r="AU62" s="506"/>
      <c r="AV62" s="506"/>
      <c r="AW62" s="506"/>
      <c r="AX62" s="506"/>
    </row>
    <row r="63" spans="2:50" ht="15.75" hidden="1" x14ac:dyDescent="0.2">
      <c r="B63" s="513"/>
      <c r="C63" s="513"/>
      <c r="D63" s="513"/>
      <c r="E63" s="513"/>
      <c r="F63" s="513"/>
      <c r="G63" s="513"/>
      <c r="H63" s="513"/>
      <c r="I63" s="207"/>
      <c r="J63" s="207"/>
      <c r="K63" s="207"/>
      <c r="L63" s="207"/>
      <c r="M63" s="207"/>
      <c r="N63" s="501"/>
      <c r="O63" s="515"/>
      <c r="P63" s="516" t="s">
        <v>120</v>
      </c>
      <c r="Q63" s="506"/>
      <c r="R63" s="506"/>
      <c r="S63" s="506"/>
      <c r="T63" s="506"/>
      <c r="U63" s="516" t="s">
        <v>114</v>
      </c>
      <c r="V63" s="506"/>
      <c r="W63" s="506"/>
      <c r="X63" s="506"/>
      <c r="Y63" s="506"/>
      <c r="Z63" s="516" t="s">
        <v>115</v>
      </c>
      <c r="AA63" s="506"/>
      <c r="AB63" s="506"/>
      <c r="AC63" s="506"/>
      <c r="AD63" s="506"/>
      <c r="AE63" s="516" t="s">
        <v>116</v>
      </c>
      <c r="AF63" s="506"/>
      <c r="AG63" s="506"/>
      <c r="AH63" s="506"/>
      <c r="AI63" s="506"/>
      <c r="AJ63" s="516" t="s">
        <v>117</v>
      </c>
      <c r="AK63" s="506"/>
      <c r="AL63" s="506"/>
      <c r="AM63" s="506"/>
      <c r="AN63" s="506"/>
      <c r="AO63" s="516" t="s">
        <v>118</v>
      </c>
      <c r="AP63" s="506"/>
      <c r="AQ63" s="506"/>
      <c r="AR63" s="506"/>
      <c r="AS63" s="506"/>
      <c r="AT63" s="516" t="s">
        <v>119</v>
      </c>
      <c r="AU63" s="506"/>
      <c r="AV63" s="506"/>
      <c r="AW63" s="506"/>
      <c r="AX63" s="506"/>
    </row>
    <row r="64" spans="2:50" hidden="1" x14ac:dyDescent="0.2">
      <c r="B64" s="501" t="s">
        <v>157</v>
      </c>
      <c r="C64" s="501" t="s">
        <v>149</v>
      </c>
      <c r="D64" s="501"/>
      <c r="E64" s="501" t="s">
        <v>151</v>
      </c>
      <c r="F64" s="501"/>
      <c r="G64" s="501"/>
      <c r="H64" s="502" t="s">
        <v>158</v>
      </c>
      <c r="I64" s="505" t="s">
        <v>227</v>
      </c>
      <c r="J64" s="505"/>
      <c r="K64" s="505"/>
      <c r="L64" s="505" t="s">
        <v>158</v>
      </c>
      <c r="M64" s="505" t="s">
        <v>170</v>
      </c>
      <c r="N64" s="501"/>
      <c r="O64" s="501" t="s">
        <v>160</v>
      </c>
      <c r="P64" s="497" t="s">
        <v>154</v>
      </c>
      <c r="Q64" s="498"/>
      <c r="R64" s="498"/>
      <c r="S64" s="499"/>
      <c r="T64" s="501" t="s">
        <v>158</v>
      </c>
      <c r="U64" s="497" t="s">
        <v>154</v>
      </c>
      <c r="V64" s="498"/>
      <c r="W64" s="498"/>
      <c r="X64" s="499"/>
      <c r="Y64" s="501" t="s">
        <v>158</v>
      </c>
      <c r="Z64" s="497" t="s">
        <v>154</v>
      </c>
      <c r="AA64" s="498"/>
      <c r="AB64" s="498"/>
      <c r="AC64" s="499"/>
      <c r="AD64" s="501" t="s">
        <v>158</v>
      </c>
      <c r="AE64" s="497" t="s">
        <v>154</v>
      </c>
      <c r="AF64" s="498"/>
      <c r="AG64" s="498"/>
      <c r="AH64" s="499"/>
      <c r="AI64" s="501" t="s">
        <v>158</v>
      </c>
      <c r="AJ64" s="497" t="s">
        <v>154</v>
      </c>
      <c r="AK64" s="498"/>
      <c r="AL64" s="498"/>
      <c r="AM64" s="499"/>
      <c r="AN64" s="501" t="s">
        <v>158</v>
      </c>
      <c r="AO64" s="497" t="s">
        <v>154</v>
      </c>
      <c r="AP64" s="498"/>
      <c r="AQ64" s="498"/>
      <c r="AR64" s="499"/>
      <c r="AS64" s="501" t="s">
        <v>158</v>
      </c>
      <c r="AT64" s="497" t="s">
        <v>154</v>
      </c>
      <c r="AU64" s="498"/>
      <c r="AV64" s="498"/>
      <c r="AW64" s="499"/>
      <c r="AX64" s="501" t="s">
        <v>158</v>
      </c>
    </row>
    <row r="65" spans="2:50" hidden="1" x14ac:dyDescent="0.2">
      <c r="B65" s="501"/>
      <c r="C65" s="501"/>
      <c r="D65" s="501"/>
      <c r="E65" s="501" t="s">
        <v>150</v>
      </c>
      <c r="F65" s="501"/>
      <c r="G65" s="501"/>
      <c r="H65" s="503"/>
      <c r="I65" s="505" t="s">
        <v>150</v>
      </c>
      <c r="J65" s="505"/>
      <c r="K65" s="505"/>
      <c r="L65" s="505"/>
      <c r="M65" s="505"/>
      <c r="N65" s="501"/>
      <c r="O65" s="501"/>
      <c r="P65" s="497" t="s">
        <v>155</v>
      </c>
      <c r="Q65" s="498"/>
      <c r="R65" s="498"/>
      <c r="S65" s="499"/>
      <c r="T65" s="501"/>
      <c r="U65" s="497" t="s">
        <v>155</v>
      </c>
      <c r="V65" s="498"/>
      <c r="W65" s="498"/>
      <c r="X65" s="499"/>
      <c r="Y65" s="501"/>
      <c r="Z65" s="497" t="s">
        <v>155</v>
      </c>
      <c r="AA65" s="498"/>
      <c r="AB65" s="498"/>
      <c r="AC65" s="499"/>
      <c r="AD65" s="501"/>
      <c r="AE65" s="497" t="s">
        <v>155</v>
      </c>
      <c r="AF65" s="498"/>
      <c r="AG65" s="498"/>
      <c r="AH65" s="499"/>
      <c r="AI65" s="501"/>
      <c r="AJ65" s="497" t="s">
        <v>155</v>
      </c>
      <c r="AK65" s="498"/>
      <c r="AL65" s="498"/>
      <c r="AM65" s="499"/>
      <c r="AN65" s="501"/>
      <c r="AO65" s="497" t="s">
        <v>155</v>
      </c>
      <c r="AP65" s="498"/>
      <c r="AQ65" s="498"/>
      <c r="AR65" s="499"/>
      <c r="AS65" s="501"/>
      <c r="AT65" s="497" t="s">
        <v>155</v>
      </c>
      <c r="AU65" s="498"/>
      <c r="AV65" s="498"/>
      <c r="AW65" s="499"/>
      <c r="AX65" s="501"/>
    </row>
    <row r="66" spans="2:50" hidden="1" x14ac:dyDescent="0.2">
      <c r="B66" s="501"/>
      <c r="C66" s="501"/>
      <c r="D66" s="501"/>
      <c r="E66" s="212" t="s">
        <v>152</v>
      </c>
      <c r="F66" s="212" t="s">
        <v>153</v>
      </c>
      <c r="G66" s="212" t="s">
        <v>156</v>
      </c>
      <c r="H66" s="504"/>
      <c r="I66" s="208" t="s">
        <v>152</v>
      </c>
      <c r="J66" s="208" t="s">
        <v>153</v>
      </c>
      <c r="K66" s="208" t="s">
        <v>156</v>
      </c>
      <c r="L66" s="505"/>
      <c r="M66" s="505"/>
      <c r="N66" s="501"/>
      <c r="O66" s="501"/>
      <c r="P66" s="212" t="s">
        <v>152</v>
      </c>
      <c r="Q66" s="212" t="s">
        <v>153</v>
      </c>
      <c r="R66" s="212" t="s">
        <v>156</v>
      </c>
      <c r="S66" s="212" t="s">
        <v>170</v>
      </c>
      <c r="T66" s="501"/>
      <c r="U66" s="212" t="s">
        <v>152</v>
      </c>
      <c r="V66" s="212" t="s">
        <v>153</v>
      </c>
      <c r="W66" s="212" t="s">
        <v>156</v>
      </c>
      <c r="X66" s="212" t="s">
        <v>170</v>
      </c>
      <c r="Y66" s="501"/>
      <c r="Z66" s="212" t="s">
        <v>152</v>
      </c>
      <c r="AA66" s="212" t="s">
        <v>153</v>
      </c>
      <c r="AB66" s="212" t="s">
        <v>156</v>
      </c>
      <c r="AC66" s="212" t="s">
        <v>170</v>
      </c>
      <c r="AD66" s="501"/>
      <c r="AE66" s="212" t="s">
        <v>152</v>
      </c>
      <c r="AF66" s="212" t="s">
        <v>153</v>
      </c>
      <c r="AG66" s="212" t="s">
        <v>156</v>
      </c>
      <c r="AH66" s="212" t="s">
        <v>170</v>
      </c>
      <c r="AI66" s="501"/>
      <c r="AJ66" s="212" t="s">
        <v>152</v>
      </c>
      <c r="AK66" s="212" t="s">
        <v>153</v>
      </c>
      <c r="AL66" s="212" t="s">
        <v>156</v>
      </c>
      <c r="AM66" s="212" t="s">
        <v>170</v>
      </c>
      <c r="AN66" s="501"/>
      <c r="AO66" s="212" t="s">
        <v>152</v>
      </c>
      <c r="AP66" s="212" t="s">
        <v>153</v>
      </c>
      <c r="AQ66" s="212" t="s">
        <v>156</v>
      </c>
      <c r="AR66" s="212" t="s">
        <v>170</v>
      </c>
      <c r="AS66" s="501"/>
      <c r="AT66" s="212" t="s">
        <v>152</v>
      </c>
      <c r="AU66" s="212" t="s">
        <v>153</v>
      </c>
      <c r="AV66" s="212" t="s">
        <v>156</v>
      </c>
      <c r="AW66" s="212" t="s">
        <v>170</v>
      </c>
      <c r="AX66" s="501"/>
    </row>
    <row r="67" spans="2:50" hidden="1" x14ac:dyDescent="0.2">
      <c r="B67" s="506" t="s">
        <v>238</v>
      </c>
      <c r="C67" s="211">
        <v>1</v>
      </c>
      <c r="D67" s="211" t="s">
        <v>457</v>
      </c>
      <c r="E67" s="211">
        <v>19</v>
      </c>
      <c r="F67" s="211">
        <v>1500</v>
      </c>
      <c r="G67" s="276">
        <f>F67/E67</f>
        <v>78.94736842105263</v>
      </c>
      <c r="H67" s="500">
        <f>AVERAGE(G67:G81)</f>
        <v>110.39803348239882</v>
      </c>
      <c r="I67" s="172">
        <f t="shared" ref="I67:I69" si="62">IFERROR(AVERAGE(P67,U67,Z67,AE67,AJ67,AO67,AT67),"")</f>
        <v>19</v>
      </c>
      <c r="J67" s="172">
        <f t="shared" ref="J67:J69" si="63">IFERROR(AVERAGE(Q67,V67,AA67,AF67,AK67,AP67,AU67),"")</f>
        <v>1394.326774257215</v>
      </c>
      <c r="K67" s="342">
        <f t="shared" ref="K67:K69" si="64">IFERROR(AVERAGE(R67,W67,AB67,AG67,AL67,AQ67,AV67),"")</f>
        <v>73.385619697748169</v>
      </c>
      <c r="L67" s="525">
        <f>IFERROR(AVERAGE(K67:K81),"-")</f>
        <v>102.62351465621708</v>
      </c>
      <c r="M67" s="172">
        <f>IFERROR(RANK(K67, K$67:K$81),"")</f>
        <v>6</v>
      </c>
      <c r="N67" s="501"/>
      <c r="O67" s="501"/>
      <c r="P67" s="170">
        <v>19</v>
      </c>
      <c r="Q67" s="170">
        <v>1392.8155339805826</v>
      </c>
      <c r="R67" s="341">
        <f>IFERROR(Q67/P67,"")</f>
        <v>73.306080735820132</v>
      </c>
      <c r="S67" s="340">
        <f>IFERROR(RANK(R67, R$67:R$81),"")</f>
        <v>5</v>
      </c>
      <c r="T67" s="500">
        <f>AVERAGE(R67:R81)</f>
        <v>102.6991024656606</v>
      </c>
      <c r="U67" s="170">
        <v>19</v>
      </c>
      <c r="V67" s="170">
        <v>1392.9186602870811</v>
      </c>
      <c r="W67" s="341">
        <f>IFERROR(V67/U67,"")</f>
        <v>73.311508436162171</v>
      </c>
      <c r="X67" s="340">
        <f>IFERROR(RANK(W67, W$67:W$81),"")</f>
        <v>5</v>
      </c>
      <c r="Y67" s="500">
        <f>AVERAGE(W67:W81)</f>
        <v>102.66473642343759</v>
      </c>
      <c r="Z67" s="170">
        <v>19</v>
      </c>
      <c r="AA67" s="170">
        <v>1397.4489795918373</v>
      </c>
      <c r="AB67" s="341">
        <f>IFERROR(AA67/Z67,"")</f>
        <v>73.549946294307233</v>
      </c>
      <c r="AC67" s="340">
        <f>IFERROR(RANK(AB67, AB$67:AB$81),"")</f>
        <v>6</v>
      </c>
      <c r="AD67" s="500">
        <f>AVERAGE(AB67:AB81)</f>
        <v>102.67414946991278</v>
      </c>
      <c r="AE67" s="170">
        <v>19</v>
      </c>
      <c r="AF67" s="170">
        <v>1387.9518072289159</v>
      </c>
      <c r="AG67" s="341">
        <f>IFERROR(AF67/AE67,"")</f>
        <v>73.050095117311358</v>
      </c>
      <c r="AH67" s="340">
        <f>IFERROR(RANK(AG67, AG$67:AG$81),"")</f>
        <v>6</v>
      </c>
      <c r="AI67" s="500">
        <f>AVERAGE(AG67:AG81)</f>
        <v>102.56449153505956</v>
      </c>
      <c r="AJ67" s="170">
        <v>19</v>
      </c>
      <c r="AK67" s="170">
        <v>1393.373493975904</v>
      </c>
      <c r="AL67" s="341">
        <f>IFERROR(AK67/AJ67,"")</f>
        <v>73.335447051363374</v>
      </c>
      <c r="AM67" s="340">
        <f>IFERROR(RANK(AL67, AL$67:AL$81),"")</f>
        <v>6</v>
      </c>
      <c r="AN67" s="500">
        <f>AVERAGE(AL67:AL81)</f>
        <v>102.61257981315676</v>
      </c>
      <c r="AO67" s="170">
        <v>19</v>
      </c>
      <c r="AP67" s="170">
        <v>1394.7711927981995</v>
      </c>
      <c r="AQ67" s="341">
        <f>IFERROR(AP67/AO67,"")</f>
        <v>73.409010147273662</v>
      </c>
      <c r="AR67" s="340">
        <f>IFERROR(RANK(AQ67, AQ$67:AQ$81),"")</f>
        <v>5</v>
      </c>
      <c r="AS67" s="500">
        <f>AVERAGE(AQ67:AQ81)</f>
        <v>102.58129360080947</v>
      </c>
      <c r="AT67" s="170">
        <v>19</v>
      </c>
      <c r="AU67" s="170">
        <v>1401.0077519379843</v>
      </c>
      <c r="AV67" s="341">
        <f>IFERROR(AU67/AT67,"")</f>
        <v>73.737250101999166</v>
      </c>
      <c r="AW67" s="340">
        <f>IFERROR(RANK(AV67, AV$67:AV$81),"")</f>
        <v>5</v>
      </c>
      <c r="AX67" s="500">
        <f>AVERAGE(AV67:AV81)</f>
        <v>102.56824928548276</v>
      </c>
    </row>
    <row r="68" spans="2:50" hidden="1" x14ac:dyDescent="0.2">
      <c r="B68" s="506"/>
      <c r="C68" s="211">
        <v>2</v>
      </c>
      <c r="D68" s="211" t="s">
        <v>458</v>
      </c>
      <c r="E68" s="211">
        <v>17</v>
      </c>
      <c r="F68" s="211">
        <v>1500</v>
      </c>
      <c r="G68" s="276">
        <f t="shared" ref="G68:G72" si="65">F68/E68</f>
        <v>88.235294117647058</v>
      </c>
      <c r="H68" s="500"/>
      <c r="I68" s="172">
        <f t="shared" si="62"/>
        <v>17</v>
      </c>
      <c r="J68" s="172">
        <f t="shared" si="63"/>
        <v>1395.5242440215095</v>
      </c>
      <c r="K68" s="342">
        <f t="shared" si="64"/>
        <v>82.089661413029972</v>
      </c>
      <c r="L68" s="525"/>
      <c r="M68" s="172">
        <f t="shared" ref="M68:M81" si="66">IFERROR(RANK(K68, K$67:K$81),"")</f>
        <v>4</v>
      </c>
      <c r="N68" s="501"/>
      <c r="O68" s="501"/>
      <c r="P68" s="170">
        <v>17</v>
      </c>
      <c r="Q68" s="170">
        <v>1394.5258620689654</v>
      </c>
      <c r="R68" s="341">
        <f t="shared" ref="R68:R81" si="67">IFERROR(Q68/P68,"")</f>
        <v>82.030933062880308</v>
      </c>
      <c r="S68" s="340">
        <f t="shared" ref="S68:S81" si="68">IFERROR(RANK(R68, R$67:R$81),"")</f>
        <v>4</v>
      </c>
      <c r="T68" s="500"/>
      <c r="U68" s="170">
        <v>17</v>
      </c>
      <c r="V68" s="170">
        <v>1397.09939148073</v>
      </c>
      <c r="W68" s="341">
        <f t="shared" ref="W68:W81" si="69">IFERROR(V68/U68,"")</f>
        <v>82.182317145925296</v>
      </c>
      <c r="X68" s="340">
        <f t="shared" ref="X68:X81" si="70">IFERROR(RANK(W68, W$67:W$81),"")</f>
        <v>4</v>
      </c>
      <c r="Y68" s="500"/>
      <c r="Z68" s="170">
        <v>17</v>
      </c>
      <c r="AA68" s="170">
        <v>1400.0636074511585</v>
      </c>
      <c r="AB68" s="341">
        <f t="shared" ref="AB68:AB81" si="71">IFERROR(AA68/Z68,"")</f>
        <v>82.356682791244623</v>
      </c>
      <c r="AC68" s="340">
        <f t="shared" ref="AC68:AC81" si="72">IFERROR(RANK(AB68, AB$67:AB$81),"")</f>
        <v>4</v>
      </c>
      <c r="AD68" s="500"/>
      <c r="AE68" s="170">
        <v>17</v>
      </c>
      <c r="AF68" s="170">
        <v>1393.6363636363633</v>
      </c>
      <c r="AG68" s="341">
        <f t="shared" ref="AG68:AG81" si="73">IFERROR(AF68/AE68,"")</f>
        <v>81.978609625668426</v>
      </c>
      <c r="AH68" s="340">
        <f t="shared" ref="AH68:AH81" si="74">IFERROR(RANK(AG68, AG$67:AG$81),"")</f>
        <v>4</v>
      </c>
      <c r="AI68" s="500"/>
      <c r="AJ68" s="170">
        <v>17</v>
      </c>
      <c r="AK68" s="170">
        <v>1391.6814159292037</v>
      </c>
      <c r="AL68" s="341">
        <f t="shared" ref="AL68:AL81" si="75">IFERROR(AK68/AJ68,"")</f>
        <v>81.863612701717869</v>
      </c>
      <c r="AM68" s="340">
        <f t="shared" ref="AM68:AM81" si="76">IFERROR(RANK(AL68, AL$67:AL$81),"")</f>
        <v>4</v>
      </c>
      <c r="AN68" s="500"/>
      <c r="AO68" s="170">
        <v>17</v>
      </c>
      <c r="AP68" s="170">
        <v>1395.2863589031585</v>
      </c>
      <c r="AQ68" s="341">
        <f t="shared" ref="AQ68:AQ81" si="77">IFERROR(AP68/AO68,"")</f>
        <v>82.075668170774037</v>
      </c>
      <c r="AR68" s="340">
        <f t="shared" ref="AR68:AR81" si="78">IFERROR(RANK(AQ68, AQ$67:AQ$81),"")</f>
        <v>4</v>
      </c>
      <c r="AS68" s="500"/>
      <c r="AT68" s="170">
        <v>17</v>
      </c>
      <c r="AU68" s="170">
        <v>1396.3767086809871</v>
      </c>
      <c r="AV68" s="341">
        <f t="shared" ref="AV68:AV81" si="79">IFERROR(AU68/AT68,"")</f>
        <v>82.139806392999247</v>
      </c>
      <c r="AW68" s="340">
        <f t="shared" ref="AW68:AW81" si="80">IFERROR(RANK(AV68, AV$67:AV$81),"")</f>
        <v>4</v>
      </c>
      <c r="AX68" s="500"/>
    </row>
    <row r="69" spans="2:50" hidden="1" x14ac:dyDescent="0.2">
      <c r="B69" s="506"/>
      <c r="C69" s="211">
        <v>3</v>
      </c>
      <c r="D69" s="211" t="s">
        <v>459</v>
      </c>
      <c r="E69" s="211">
        <v>19</v>
      </c>
      <c r="F69" s="211">
        <v>1500</v>
      </c>
      <c r="G69" s="276">
        <f t="shared" si="65"/>
        <v>78.94736842105263</v>
      </c>
      <c r="H69" s="500"/>
      <c r="I69" s="172">
        <f t="shared" si="62"/>
        <v>19</v>
      </c>
      <c r="J69" s="172">
        <f t="shared" si="63"/>
        <v>1394.9009378190769</v>
      </c>
      <c r="K69" s="342">
        <f t="shared" si="64"/>
        <v>73.415838832582978</v>
      </c>
      <c r="L69" s="525"/>
      <c r="M69" s="172">
        <f t="shared" si="66"/>
        <v>5</v>
      </c>
      <c r="N69" s="501"/>
      <c r="O69" s="501"/>
      <c r="P69" s="170">
        <v>19</v>
      </c>
      <c r="Q69" s="170">
        <v>1392.2155688622756</v>
      </c>
      <c r="R69" s="341">
        <f t="shared" si="67"/>
        <v>73.274503624330293</v>
      </c>
      <c r="S69" s="340">
        <f t="shared" si="68"/>
        <v>6</v>
      </c>
      <c r="T69" s="500"/>
      <c r="U69" s="170">
        <v>19</v>
      </c>
      <c r="V69" s="170">
        <v>1392.4260355029583</v>
      </c>
      <c r="W69" s="341">
        <f t="shared" si="69"/>
        <v>73.285580815945167</v>
      </c>
      <c r="X69" s="340">
        <f t="shared" si="70"/>
        <v>6</v>
      </c>
      <c r="Y69" s="500"/>
      <c r="Z69" s="170">
        <v>19</v>
      </c>
      <c r="AA69" s="170">
        <v>1398.1481481481483</v>
      </c>
      <c r="AB69" s="341">
        <f t="shared" si="71"/>
        <v>73.586744639376221</v>
      </c>
      <c r="AC69" s="340">
        <f t="shared" si="72"/>
        <v>5</v>
      </c>
      <c r="AD69" s="500"/>
      <c r="AE69" s="170">
        <v>19</v>
      </c>
      <c r="AF69" s="170">
        <v>1390.5882352941176</v>
      </c>
      <c r="AG69" s="341">
        <f t="shared" si="73"/>
        <v>73.188854489164086</v>
      </c>
      <c r="AH69" s="340">
        <f t="shared" si="74"/>
        <v>5</v>
      </c>
      <c r="AI69" s="500"/>
      <c r="AJ69" s="170">
        <v>19</v>
      </c>
      <c r="AK69" s="170">
        <v>1398.1690140845074</v>
      </c>
      <c r="AL69" s="341">
        <f t="shared" si="75"/>
        <v>73.587842846553016</v>
      </c>
      <c r="AM69" s="340">
        <f t="shared" si="76"/>
        <v>5</v>
      </c>
      <c r="AN69" s="500"/>
      <c r="AO69" s="170">
        <v>19</v>
      </c>
      <c r="AP69" s="170">
        <v>1394.4262295081967</v>
      </c>
      <c r="AQ69" s="341">
        <f t="shared" si="77"/>
        <v>73.390854184641924</v>
      </c>
      <c r="AR69" s="340">
        <f t="shared" si="78"/>
        <v>6</v>
      </c>
      <c r="AS69" s="500"/>
      <c r="AT69" s="170">
        <v>19</v>
      </c>
      <c r="AU69" s="170">
        <v>1398.3333333333335</v>
      </c>
      <c r="AV69" s="341">
        <f t="shared" si="79"/>
        <v>73.596491228070178</v>
      </c>
      <c r="AW69" s="340">
        <f t="shared" si="80"/>
        <v>6</v>
      </c>
      <c r="AX69" s="500"/>
    </row>
    <row r="70" spans="2:50" hidden="1" x14ac:dyDescent="0.2">
      <c r="B70" s="506"/>
      <c r="C70" s="211">
        <v>4</v>
      </c>
      <c r="D70" s="211" t="s">
        <v>461</v>
      </c>
      <c r="E70" s="211">
        <v>17</v>
      </c>
      <c r="F70" s="211">
        <v>2000</v>
      </c>
      <c r="G70" s="276">
        <f t="shared" si="65"/>
        <v>117.64705882352941</v>
      </c>
      <c r="H70" s="500"/>
      <c r="I70" s="172">
        <f>IFERROR(AVERAGE(P70,U70,Z70,AE70,AJ70,AO70,AT70),"")</f>
        <v>17</v>
      </c>
      <c r="J70" s="172">
        <f>IFERROR(AVERAGE(Q70,V70,AA70,AF70,AK70,AP70,AU70),"")</f>
        <v>1859.3092955595143</v>
      </c>
      <c r="K70" s="342">
        <f>IFERROR(AVERAGE(R70,W70,AB70,AG70,AL70,AQ70,AV70),"")</f>
        <v>109.37113503291262</v>
      </c>
      <c r="L70" s="525"/>
      <c r="M70" s="172">
        <f t="shared" si="66"/>
        <v>2</v>
      </c>
      <c r="N70" s="501"/>
      <c r="O70" s="501"/>
      <c r="P70" s="170">
        <v>17</v>
      </c>
      <c r="Q70" s="170">
        <v>1865.8252427184461</v>
      </c>
      <c r="R70" s="341">
        <f t="shared" si="67"/>
        <v>109.75442604226154</v>
      </c>
      <c r="S70" s="340">
        <f t="shared" si="68"/>
        <v>2</v>
      </c>
      <c r="T70" s="500"/>
      <c r="U70" s="170">
        <v>17</v>
      </c>
      <c r="V70" s="170">
        <v>1861.1320754716976</v>
      </c>
      <c r="W70" s="341">
        <f t="shared" si="69"/>
        <v>109.4783573806881</v>
      </c>
      <c r="X70" s="340">
        <f t="shared" si="70"/>
        <v>2</v>
      </c>
      <c r="Y70" s="500"/>
      <c r="Z70" s="170">
        <v>17</v>
      </c>
      <c r="AA70" s="170">
        <v>1856.9696969696975</v>
      </c>
      <c r="AB70" s="341">
        <f t="shared" si="71"/>
        <v>109.23351158645279</v>
      </c>
      <c r="AC70" s="340">
        <f t="shared" si="72"/>
        <v>2</v>
      </c>
      <c r="AD70" s="500"/>
      <c r="AE70" s="170">
        <v>17</v>
      </c>
      <c r="AF70" s="170">
        <v>1862.9629629629624</v>
      </c>
      <c r="AG70" s="341">
        <f t="shared" si="73"/>
        <v>109.58605664488014</v>
      </c>
      <c r="AH70" s="340">
        <f t="shared" si="74"/>
        <v>2</v>
      </c>
      <c r="AI70" s="500"/>
      <c r="AJ70" s="170">
        <v>17</v>
      </c>
      <c r="AK70" s="170">
        <v>1855.662650602409</v>
      </c>
      <c r="AL70" s="341">
        <f t="shared" si="75"/>
        <v>109.15662650602405</v>
      </c>
      <c r="AM70" s="340">
        <f t="shared" si="76"/>
        <v>2</v>
      </c>
      <c r="AN70" s="500"/>
      <c r="AO70" s="170">
        <v>17</v>
      </c>
      <c r="AP70" s="170">
        <v>1853.1578947368421</v>
      </c>
      <c r="AQ70" s="341">
        <f t="shared" si="77"/>
        <v>109.0092879256966</v>
      </c>
      <c r="AR70" s="340">
        <f t="shared" si="78"/>
        <v>2</v>
      </c>
      <c r="AS70" s="500"/>
      <c r="AT70" s="170">
        <v>17</v>
      </c>
      <c r="AU70" s="170">
        <v>1859.4545454545453</v>
      </c>
      <c r="AV70" s="341">
        <f t="shared" si="79"/>
        <v>109.37967914438502</v>
      </c>
      <c r="AW70" s="340">
        <f t="shared" si="80"/>
        <v>2</v>
      </c>
      <c r="AX70" s="500"/>
    </row>
    <row r="71" spans="2:50" hidden="1" x14ac:dyDescent="0.2">
      <c r="B71" s="506"/>
      <c r="C71" s="211">
        <v>5</v>
      </c>
      <c r="D71" s="211" t="s">
        <v>462</v>
      </c>
      <c r="E71" s="211">
        <v>18</v>
      </c>
      <c r="F71" s="211">
        <v>2000</v>
      </c>
      <c r="G71" s="276">
        <f t="shared" si="65"/>
        <v>111.11111111111111</v>
      </c>
      <c r="H71" s="500"/>
      <c r="I71" s="172">
        <f t="shared" ref="I71:I81" si="81">IFERROR(AVERAGE(P71,U71,Z71,AE71,AJ71,AO71,AT71),"")</f>
        <v>18</v>
      </c>
      <c r="J71" s="172">
        <f t="shared" ref="J71:J81" si="82">IFERROR(AVERAGE(Q71,V71,AA71,AF71,AK71,AP71,AU71),"")</f>
        <v>1861.7940353280196</v>
      </c>
      <c r="K71" s="342">
        <f t="shared" ref="K71:K81" si="83">IFERROR(AVERAGE(R71,W71,AB71,AG71,AL71,AQ71,AV71),"")</f>
        <v>103.43300196266776</v>
      </c>
      <c r="L71" s="525"/>
      <c r="M71" s="172">
        <f t="shared" si="66"/>
        <v>3</v>
      </c>
      <c r="N71" s="501"/>
      <c r="O71" s="501"/>
      <c r="P71" s="170">
        <v>18</v>
      </c>
      <c r="Q71" s="170">
        <v>1863.8181818181815</v>
      </c>
      <c r="R71" s="341">
        <f t="shared" si="67"/>
        <v>103.54545454545453</v>
      </c>
      <c r="S71" s="340">
        <f t="shared" si="68"/>
        <v>3</v>
      </c>
      <c r="T71" s="500"/>
      <c r="U71" s="170">
        <v>18</v>
      </c>
      <c r="V71" s="170">
        <v>1863.2142857142856</v>
      </c>
      <c r="W71" s="341">
        <f t="shared" si="69"/>
        <v>103.51190476190476</v>
      </c>
      <c r="X71" s="340">
        <f t="shared" si="70"/>
        <v>3</v>
      </c>
      <c r="Y71" s="500"/>
      <c r="Z71" s="170">
        <v>18</v>
      </c>
      <c r="AA71" s="170">
        <v>1865.6603773584902</v>
      </c>
      <c r="AB71" s="341">
        <f t="shared" si="71"/>
        <v>103.64779874213835</v>
      </c>
      <c r="AC71" s="340">
        <f t="shared" si="72"/>
        <v>3</v>
      </c>
      <c r="AD71" s="500"/>
      <c r="AE71" s="170">
        <v>18</v>
      </c>
      <c r="AF71" s="170">
        <v>1860</v>
      </c>
      <c r="AG71" s="341">
        <f t="shared" si="73"/>
        <v>103.33333333333333</v>
      </c>
      <c r="AH71" s="340">
        <f t="shared" si="74"/>
        <v>3</v>
      </c>
      <c r="AI71" s="500"/>
      <c r="AJ71" s="170">
        <v>18</v>
      </c>
      <c r="AK71" s="170">
        <v>1863.1914893617025</v>
      </c>
      <c r="AL71" s="341">
        <f t="shared" si="75"/>
        <v>103.51063829787236</v>
      </c>
      <c r="AM71" s="340">
        <f t="shared" si="76"/>
        <v>3</v>
      </c>
      <c r="AN71" s="500"/>
      <c r="AO71" s="170">
        <v>18</v>
      </c>
      <c r="AP71" s="170">
        <v>1864.5000000000005</v>
      </c>
      <c r="AQ71" s="341">
        <f t="shared" si="77"/>
        <v>103.58333333333336</v>
      </c>
      <c r="AR71" s="340">
        <f t="shared" si="78"/>
        <v>3</v>
      </c>
      <c r="AS71" s="500"/>
      <c r="AT71" s="170">
        <v>18</v>
      </c>
      <c r="AU71" s="170">
        <v>1852.1739130434785</v>
      </c>
      <c r="AV71" s="341">
        <f t="shared" si="79"/>
        <v>102.89855072463769</v>
      </c>
      <c r="AW71" s="340">
        <f t="shared" si="80"/>
        <v>3</v>
      </c>
      <c r="AX71" s="500"/>
    </row>
    <row r="72" spans="2:50" hidden="1" x14ac:dyDescent="0.2">
      <c r="B72" s="506"/>
      <c r="C72" s="211">
        <v>6</v>
      </c>
      <c r="D72" s="211" t="s">
        <v>430</v>
      </c>
      <c r="E72" s="211">
        <v>8</v>
      </c>
      <c r="F72" s="211">
        <v>1500</v>
      </c>
      <c r="G72" s="276">
        <f t="shared" si="65"/>
        <v>187.5</v>
      </c>
      <c r="H72" s="500"/>
      <c r="I72" s="172">
        <f t="shared" si="81"/>
        <v>8</v>
      </c>
      <c r="J72" s="172">
        <f t="shared" si="82"/>
        <v>1392.3666479868878</v>
      </c>
      <c r="K72" s="342">
        <f t="shared" si="83"/>
        <v>174.04583099836097</v>
      </c>
      <c r="L72" s="525"/>
      <c r="M72" s="172">
        <f t="shared" si="66"/>
        <v>1</v>
      </c>
      <c r="N72" s="501"/>
      <c r="O72" s="501"/>
      <c r="P72" s="170">
        <v>8</v>
      </c>
      <c r="Q72" s="170">
        <v>1394.2657342657346</v>
      </c>
      <c r="R72" s="341">
        <f t="shared" si="67"/>
        <v>174.28321678321683</v>
      </c>
      <c r="S72" s="340">
        <f t="shared" si="68"/>
        <v>1</v>
      </c>
      <c r="T72" s="500"/>
      <c r="U72" s="170">
        <v>8</v>
      </c>
      <c r="V72" s="170">
        <v>1393.7500000000002</v>
      </c>
      <c r="W72" s="341">
        <f t="shared" si="69"/>
        <v>174.21875000000003</v>
      </c>
      <c r="X72" s="340">
        <f t="shared" si="70"/>
        <v>1</v>
      </c>
      <c r="Y72" s="500"/>
      <c r="Z72" s="170">
        <v>8</v>
      </c>
      <c r="AA72" s="170">
        <v>1389.3617021276598</v>
      </c>
      <c r="AB72" s="341">
        <f t="shared" si="71"/>
        <v>173.67021276595747</v>
      </c>
      <c r="AC72" s="340">
        <f t="shared" si="72"/>
        <v>1</v>
      </c>
      <c r="AD72" s="500"/>
      <c r="AE72" s="170">
        <v>8</v>
      </c>
      <c r="AF72" s="170">
        <v>1394.0000000000002</v>
      </c>
      <c r="AG72" s="341">
        <f t="shared" si="73"/>
        <v>174.25000000000003</v>
      </c>
      <c r="AH72" s="340">
        <f t="shared" si="74"/>
        <v>1</v>
      </c>
      <c r="AI72" s="500"/>
      <c r="AJ72" s="170">
        <v>8</v>
      </c>
      <c r="AK72" s="170">
        <v>1393.7704918032789</v>
      </c>
      <c r="AL72" s="341">
        <f t="shared" si="75"/>
        <v>174.22131147540986</v>
      </c>
      <c r="AM72" s="340">
        <f t="shared" si="76"/>
        <v>1</v>
      </c>
      <c r="AN72" s="500"/>
      <c r="AO72" s="170">
        <v>8</v>
      </c>
      <c r="AP72" s="170">
        <v>1392.1568627450979</v>
      </c>
      <c r="AQ72" s="341">
        <f t="shared" si="77"/>
        <v>174.01960784313724</v>
      </c>
      <c r="AR72" s="340">
        <f t="shared" si="78"/>
        <v>1</v>
      </c>
      <c r="AS72" s="500"/>
      <c r="AT72" s="170">
        <v>8</v>
      </c>
      <c r="AU72" s="170">
        <v>1389.2617449664426</v>
      </c>
      <c r="AV72" s="341">
        <f t="shared" si="79"/>
        <v>173.65771812080533</v>
      </c>
      <c r="AW72" s="340">
        <f t="shared" si="80"/>
        <v>1</v>
      </c>
      <c r="AX72" s="500"/>
    </row>
    <row r="73" spans="2:50" hidden="1" x14ac:dyDescent="0.2">
      <c r="B73" s="506"/>
      <c r="C73" s="211">
        <v>7</v>
      </c>
      <c r="D73" s="211"/>
      <c r="E73" s="211"/>
      <c r="F73" s="211"/>
      <c r="G73" s="276"/>
      <c r="H73" s="500"/>
      <c r="I73" s="172" t="str">
        <f t="shared" si="81"/>
        <v/>
      </c>
      <c r="J73" s="172" t="str">
        <f t="shared" si="82"/>
        <v/>
      </c>
      <c r="K73" s="342" t="str">
        <f t="shared" si="83"/>
        <v/>
      </c>
      <c r="L73" s="525"/>
      <c r="M73" s="172" t="str">
        <f t="shared" si="66"/>
        <v/>
      </c>
      <c r="N73" s="501"/>
      <c r="O73" s="501"/>
      <c r="P73" s="170"/>
      <c r="Q73" s="170"/>
      <c r="R73" s="341" t="str">
        <f t="shared" si="67"/>
        <v/>
      </c>
      <c r="S73" s="340" t="str">
        <f t="shared" si="68"/>
        <v/>
      </c>
      <c r="T73" s="500"/>
      <c r="U73" s="170"/>
      <c r="V73" s="170"/>
      <c r="W73" s="341" t="str">
        <f t="shared" si="69"/>
        <v/>
      </c>
      <c r="X73" s="340" t="str">
        <f t="shared" si="70"/>
        <v/>
      </c>
      <c r="Y73" s="500"/>
      <c r="Z73" s="170"/>
      <c r="AA73" s="170"/>
      <c r="AB73" s="341" t="str">
        <f t="shared" si="71"/>
        <v/>
      </c>
      <c r="AC73" s="340" t="str">
        <f t="shared" si="72"/>
        <v/>
      </c>
      <c r="AD73" s="500"/>
      <c r="AE73" s="170"/>
      <c r="AF73" s="170"/>
      <c r="AG73" s="341" t="str">
        <f t="shared" si="73"/>
        <v/>
      </c>
      <c r="AH73" s="340" t="str">
        <f t="shared" si="74"/>
        <v/>
      </c>
      <c r="AI73" s="500"/>
      <c r="AJ73" s="170"/>
      <c r="AK73" s="170"/>
      <c r="AL73" s="341" t="str">
        <f t="shared" si="75"/>
        <v/>
      </c>
      <c r="AM73" s="340" t="str">
        <f t="shared" si="76"/>
        <v/>
      </c>
      <c r="AN73" s="500"/>
      <c r="AO73" s="170"/>
      <c r="AP73" s="170"/>
      <c r="AQ73" s="341" t="str">
        <f t="shared" si="77"/>
        <v/>
      </c>
      <c r="AR73" s="340" t="str">
        <f t="shared" si="78"/>
        <v/>
      </c>
      <c r="AS73" s="500"/>
      <c r="AT73" s="170"/>
      <c r="AU73" s="170"/>
      <c r="AV73" s="341" t="str">
        <f t="shared" si="79"/>
        <v/>
      </c>
      <c r="AW73" s="340" t="str">
        <f t="shared" si="80"/>
        <v/>
      </c>
      <c r="AX73" s="500"/>
    </row>
    <row r="74" spans="2:50" hidden="1" x14ac:dyDescent="0.2">
      <c r="B74" s="506"/>
      <c r="C74" s="211">
        <v>8</v>
      </c>
      <c r="D74" s="211"/>
      <c r="E74" s="211"/>
      <c r="F74" s="211"/>
      <c r="G74" s="274"/>
      <c r="H74" s="500"/>
      <c r="I74" s="172" t="str">
        <f t="shared" si="81"/>
        <v/>
      </c>
      <c r="J74" s="172" t="str">
        <f t="shared" si="82"/>
        <v/>
      </c>
      <c r="K74" s="342" t="str">
        <f t="shared" si="83"/>
        <v/>
      </c>
      <c r="L74" s="525"/>
      <c r="M74" s="172" t="str">
        <f t="shared" si="66"/>
        <v/>
      </c>
      <c r="N74" s="501"/>
      <c r="O74" s="501"/>
      <c r="P74" s="170"/>
      <c r="Q74" s="170"/>
      <c r="R74" s="341" t="str">
        <f t="shared" si="67"/>
        <v/>
      </c>
      <c r="S74" s="340" t="str">
        <f t="shared" si="68"/>
        <v/>
      </c>
      <c r="T74" s="500"/>
      <c r="U74" s="170"/>
      <c r="V74" s="170"/>
      <c r="W74" s="341" t="str">
        <f t="shared" si="69"/>
        <v/>
      </c>
      <c r="X74" s="340" t="str">
        <f t="shared" si="70"/>
        <v/>
      </c>
      <c r="Y74" s="500"/>
      <c r="Z74" s="170"/>
      <c r="AA74" s="170"/>
      <c r="AB74" s="341" t="str">
        <f t="shared" si="71"/>
        <v/>
      </c>
      <c r="AC74" s="340" t="str">
        <f t="shared" si="72"/>
        <v/>
      </c>
      <c r="AD74" s="500"/>
      <c r="AE74" s="170"/>
      <c r="AF74" s="170"/>
      <c r="AG74" s="341" t="str">
        <f t="shared" si="73"/>
        <v/>
      </c>
      <c r="AH74" s="340" t="str">
        <f t="shared" si="74"/>
        <v/>
      </c>
      <c r="AI74" s="500"/>
      <c r="AJ74" s="170"/>
      <c r="AK74" s="170"/>
      <c r="AL74" s="341" t="str">
        <f t="shared" si="75"/>
        <v/>
      </c>
      <c r="AM74" s="340" t="str">
        <f t="shared" si="76"/>
        <v/>
      </c>
      <c r="AN74" s="500"/>
      <c r="AO74" s="170"/>
      <c r="AP74" s="170"/>
      <c r="AQ74" s="341" t="str">
        <f t="shared" si="77"/>
        <v/>
      </c>
      <c r="AR74" s="340" t="str">
        <f t="shared" si="78"/>
        <v/>
      </c>
      <c r="AS74" s="500"/>
      <c r="AT74" s="170"/>
      <c r="AU74" s="170"/>
      <c r="AV74" s="341" t="str">
        <f t="shared" si="79"/>
        <v/>
      </c>
      <c r="AW74" s="340" t="str">
        <f t="shared" si="80"/>
        <v/>
      </c>
      <c r="AX74" s="500"/>
    </row>
    <row r="75" spans="2:50" hidden="1" x14ac:dyDescent="0.2">
      <c r="B75" s="506"/>
      <c r="C75" s="211">
        <v>9</v>
      </c>
      <c r="D75" s="211"/>
      <c r="E75" s="211"/>
      <c r="F75" s="211"/>
      <c r="G75" s="274"/>
      <c r="H75" s="500"/>
      <c r="I75" s="172" t="str">
        <f t="shared" si="81"/>
        <v/>
      </c>
      <c r="J75" s="172" t="str">
        <f t="shared" si="82"/>
        <v/>
      </c>
      <c r="K75" s="342" t="str">
        <f t="shared" si="83"/>
        <v/>
      </c>
      <c r="L75" s="525"/>
      <c r="M75" s="172" t="str">
        <f t="shared" si="66"/>
        <v/>
      </c>
      <c r="N75" s="501"/>
      <c r="O75" s="501"/>
      <c r="P75" s="170"/>
      <c r="Q75" s="170"/>
      <c r="R75" s="341" t="str">
        <f t="shared" si="67"/>
        <v/>
      </c>
      <c r="S75" s="340" t="str">
        <f t="shared" si="68"/>
        <v/>
      </c>
      <c r="T75" s="500"/>
      <c r="U75" s="170"/>
      <c r="V75" s="170"/>
      <c r="W75" s="341" t="str">
        <f t="shared" si="69"/>
        <v/>
      </c>
      <c r="X75" s="340" t="str">
        <f t="shared" si="70"/>
        <v/>
      </c>
      <c r="Y75" s="500"/>
      <c r="Z75" s="170"/>
      <c r="AA75" s="170"/>
      <c r="AB75" s="341" t="str">
        <f t="shared" si="71"/>
        <v/>
      </c>
      <c r="AC75" s="340" t="str">
        <f t="shared" si="72"/>
        <v/>
      </c>
      <c r="AD75" s="500"/>
      <c r="AE75" s="170"/>
      <c r="AF75" s="170"/>
      <c r="AG75" s="341" t="str">
        <f t="shared" si="73"/>
        <v/>
      </c>
      <c r="AH75" s="340" t="str">
        <f t="shared" si="74"/>
        <v/>
      </c>
      <c r="AI75" s="500"/>
      <c r="AJ75" s="170"/>
      <c r="AK75" s="170"/>
      <c r="AL75" s="341" t="str">
        <f t="shared" si="75"/>
        <v/>
      </c>
      <c r="AM75" s="340" t="str">
        <f t="shared" si="76"/>
        <v/>
      </c>
      <c r="AN75" s="500"/>
      <c r="AO75" s="170"/>
      <c r="AP75" s="170"/>
      <c r="AQ75" s="341" t="str">
        <f t="shared" si="77"/>
        <v/>
      </c>
      <c r="AR75" s="340" t="str">
        <f t="shared" si="78"/>
        <v/>
      </c>
      <c r="AS75" s="500"/>
      <c r="AT75" s="170"/>
      <c r="AU75" s="170"/>
      <c r="AV75" s="341" t="str">
        <f t="shared" si="79"/>
        <v/>
      </c>
      <c r="AW75" s="340" t="str">
        <f t="shared" si="80"/>
        <v/>
      </c>
      <c r="AX75" s="500"/>
    </row>
    <row r="76" spans="2:50" hidden="1" x14ac:dyDescent="0.2">
      <c r="B76" s="506"/>
      <c r="C76" s="211">
        <v>10</v>
      </c>
      <c r="D76" s="211"/>
      <c r="E76" s="211"/>
      <c r="F76" s="211"/>
      <c r="G76" s="274"/>
      <c r="H76" s="500"/>
      <c r="I76" s="172" t="str">
        <f t="shared" si="81"/>
        <v/>
      </c>
      <c r="J76" s="172" t="str">
        <f t="shared" si="82"/>
        <v/>
      </c>
      <c r="K76" s="342" t="str">
        <f t="shared" si="83"/>
        <v/>
      </c>
      <c r="L76" s="525"/>
      <c r="M76" s="172" t="str">
        <f t="shared" si="66"/>
        <v/>
      </c>
      <c r="N76" s="501"/>
      <c r="O76" s="501"/>
      <c r="P76" s="170"/>
      <c r="Q76" s="170"/>
      <c r="R76" s="341" t="str">
        <f t="shared" si="67"/>
        <v/>
      </c>
      <c r="S76" s="340" t="str">
        <f t="shared" si="68"/>
        <v/>
      </c>
      <c r="T76" s="500"/>
      <c r="U76" s="170"/>
      <c r="V76" s="170"/>
      <c r="W76" s="341" t="str">
        <f t="shared" si="69"/>
        <v/>
      </c>
      <c r="X76" s="340" t="str">
        <f t="shared" si="70"/>
        <v/>
      </c>
      <c r="Y76" s="500"/>
      <c r="Z76" s="170"/>
      <c r="AA76" s="170"/>
      <c r="AB76" s="341" t="str">
        <f t="shared" si="71"/>
        <v/>
      </c>
      <c r="AC76" s="340" t="str">
        <f t="shared" si="72"/>
        <v/>
      </c>
      <c r="AD76" s="500"/>
      <c r="AE76" s="170"/>
      <c r="AF76" s="170"/>
      <c r="AG76" s="341" t="str">
        <f t="shared" si="73"/>
        <v/>
      </c>
      <c r="AH76" s="340" t="str">
        <f t="shared" si="74"/>
        <v/>
      </c>
      <c r="AI76" s="500"/>
      <c r="AJ76" s="170"/>
      <c r="AK76" s="170"/>
      <c r="AL76" s="341" t="str">
        <f t="shared" si="75"/>
        <v/>
      </c>
      <c r="AM76" s="340" t="str">
        <f t="shared" si="76"/>
        <v/>
      </c>
      <c r="AN76" s="500"/>
      <c r="AO76" s="170"/>
      <c r="AP76" s="170"/>
      <c r="AQ76" s="341" t="str">
        <f t="shared" si="77"/>
        <v/>
      </c>
      <c r="AR76" s="340" t="str">
        <f t="shared" si="78"/>
        <v/>
      </c>
      <c r="AS76" s="500"/>
      <c r="AT76" s="170"/>
      <c r="AU76" s="170"/>
      <c r="AV76" s="341" t="str">
        <f t="shared" si="79"/>
        <v/>
      </c>
      <c r="AW76" s="340" t="str">
        <f t="shared" si="80"/>
        <v/>
      </c>
      <c r="AX76" s="500"/>
    </row>
    <row r="77" spans="2:50" hidden="1" x14ac:dyDescent="0.2">
      <c r="B77" s="506"/>
      <c r="C77" s="211">
        <v>11</v>
      </c>
      <c r="D77" s="211"/>
      <c r="E77" s="211"/>
      <c r="F77" s="211"/>
      <c r="G77" s="274"/>
      <c r="H77" s="500"/>
      <c r="I77" s="172" t="str">
        <f t="shared" si="81"/>
        <v/>
      </c>
      <c r="J77" s="172" t="str">
        <f t="shared" si="82"/>
        <v/>
      </c>
      <c r="K77" s="342" t="str">
        <f t="shared" si="83"/>
        <v/>
      </c>
      <c r="L77" s="525"/>
      <c r="M77" s="172" t="str">
        <f t="shared" si="66"/>
        <v/>
      </c>
      <c r="N77" s="501"/>
      <c r="O77" s="501"/>
      <c r="P77" s="340"/>
      <c r="Q77" s="340"/>
      <c r="R77" s="341" t="str">
        <f t="shared" si="67"/>
        <v/>
      </c>
      <c r="S77" s="340" t="str">
        <f t="shared" si="68"/>
        <v/>
      </c>
      <c r="T77" s="500"/>
      <c r="U77" s="340"/>
      <c r="V77" s="340"/>
      <c r="W77" s="341" t="str">
        <f t="shared" si="69"/>
        <v/>
      </c>
      <c r="X77" s="340" t="str">
        <f t="shared" si="70"/>
        <v/>
      </c>
      <c r="Y77" s="500"/>
      <c r="Z77" s="340"/>
      <c r="AA77" s="340"/>
      <c r="AB77" s="341" t="str">
        <f t="shared" si="71"/>
        <v/>
      </c>
      <c r="AC77" s="340" t="str">
        <f t="shared" si="72"/>
        <v/>
      </c>
      <c r="AD77" s="500"/>
      <c r="AE77" s="340"/>
      <c r="AF77" s="340"/>
      <c r="AG77" s="341" t="str">
        <f t="shared" si="73"/>
        <v/>
      </c>
      <c r="AH77" s="340" t="str">
        <f t="shared" si="74"/>
        <v/>
      </c>
      <c r="AI77" s="500"/>
      <c r="AJ77" s="340"/>
      <c r="AK77" s="340"/>
      <c r="AL77" s="341" t="str">
        <f t="shared" si="75"/>
        <v/>
      </c>
      <c r="AM77" s="340" t="str">
        <f t="shared" si="76"/>
        <v/>
      </c>
      <c r="AN77" s="500"/>
      <c r="AO77" s="340"/>
      <c r="AP77" s="340"/>
      <c r="AQ77" s="341" t="str">
        <f t="shared" si="77"/>
        <v/>
      </c>
      <c r="AR77" s="340" t="str">
        <f t="shared" si="78"/>
        <v/>
      </c>
      <c r="AS77" s="500"/>
      <c r="AT77" s="340"/>
      <c r="AU77" s="340"/>
      <c r="AV77" s="341" t="str">
        <f t="shared" si="79"/>
        <v/>
      </c>
      <c r="AW77" s="340" t="str">
        <f t="shared" si="80"/>
        <v/>
      </c>
      <c r="AX77" s="500"/>
    </row>
    <row r="78" spans="2:50" hidden="1" x14ac:dyDescent="0.2">
      <c r="B78" s="506"/>
      <c r="C78" s="211">
        <v>12</v>
      </c>
      <c r="D78" s="211"/>
      <c r="E78" s="211"/>
      <c r="F78" s="211"/>
      <c r="G78" s="274"/>
      <c r="H78" s="500"/>
      <c r="I78" s="172" t="str">
        <f t="shared" si="81"/>
        <v/>
      </c>
      <c r="J78" s="172" t="str">
        <f t="shared" si="82"/>
        <v/>
      </c>
      <c r="K78" s="342" t="str">
        <f t="shared" si="83"/>
        <v/>
      </c>
      <c r="L78" s="525"/>
      <c r="M78" s="172" t="str">
        <f t="shared" si="66"/>
        <v/>
      </c>
      <c r="N78" s="501"/>
      <c r="O78" s="501"/>
      <c r="P78" s="340"/>
      <c r="Q78" s="340"/>
      <c r="R78" s="341" t="str">
        <f t="shared" si="67"/>
        <v/>
      </c>
      <c r="S78" s="340" t="str">
        <f t="shared" si="68"/>
        <v/>
      </c>
      <c r="T78" s="500"/>
      <c r="U78" s="340"/>
      <c r="V78" s="340"/>
      <c r="W78" s="341" t="str">
        <f t="shared" si="69"/>
        <v/>
      </c>
      <c r="X78" s="340" t="str">
        <f t="shared" si="70"/>
        <v/>
      </c>
      <c r="Y78" s="500"/>
      <c r="Z78" s="340"/>
      <c r="AA78" s="340"/>
      <c r="AB78" s="341" t="str">
        <f t="shared" si="71"/>
        <v/>
      </c>
      <c r="AC78" s="340" t="str">
        <f t="shared" si="72"/>
        <v/>
      </c>
      <c r="AD78" s="500"/>
      <c r="AE78" s="340"/>
      <c r="AF78" s="340"/>
      <c r="AG78" s="341" t="str">
        <f t="shared" si="73"/>
        <v/>
      </c>
      <c r="AH78" s="340" t="str">
        <f t="shared" si="74"/>
        <v/>
      </c>
      <c r="AI78" s="500"/>
      <c r="AJ78" s="340"/>
      <c r="AK78" s="340"/>
      <c r="AL78" s="341" t="str">
        <f t="shared" si="75"/>
        <v/>
      </c>
      <c r="AM78" s="340" t="str">
        <f t="shared" si="76"/>
        <v/>
      </c>
      <c r="AN78" s="500"/>
      <c r="AO78" s="340"/>
      <c r="AP78" s="340"/>
      <c r="AQ78" s="341" t="str">
        <f t="shared" si="77"/>
        <v/>
      </c>
      <c r="AR78" s="340" t="str">
        <f t="shared" si="78"/>
        <v/>
      </c>
      <c r="AS78" s="500"/>
      <c r="AT78" s="340"/>
      <c r="AU78" s="340"/>
      <c r="AV78" s="341" t="str">
        <f t="shared" si="79"/>
        <v/>
      </c>
      <c r="AW78" s="340" t="str">
        <f t="shared" si="80"/>
        <v/>
      </c>
      <c r="AX78" s="500"/>
    </row>
    <row r="79" spans="2:50" hidden="1" x14ac:dyDescent="0.2">
      <c r="B79" s="506"/>
      <c r="C79" s="211">
        <v>13</v>
      </c>
      <c r="D79" s="211"/>
      <c r="E79" s="211"/>
      <c r="F79" s="211"/>
      <c r="G79" s="274"/>
      <c r="H79" s="500"/>
      <c r="I79" s="172" t="str">
        <f t="shared" si="81"/>
        <v/>
      </c>
      <c r="J79" s="172" t="str">
        <f t="shared" si="82"/>
        <v/>
      </c>
      <c r="K79" s="342" t="str">
        <f t="shared" si="83"/>
        <v/>
      </c>
      <c r="L79" s="525"/>
      <c r="M79" s="172" t="str">
        <f t="shared" si="66"/>
        <v/>
      </c>
      <c r="N79" s="501"/>
      <c r="O79" s="501"/>
      <c r="P79" s="340"/>
      <c r="Q79" s="340"/>
      <c r="R79" s="341" t="str">
        <f t="shared" si="67"/>
        <v/>
      </c>
      <c r="S79" s="340" t="str">
        <f t="shared" si="68"/>
        <v/>
      </c>
      <c r="T79" s="500"/>
      <c r="U79" s="340"/>
      <c r="V79" s="340"/>
      <c r="W79" s="341" t="str">
        <f t="shared" si="69"/>
        <v/>
      </c>
      <c r="X79" s="340" t="str">
        <f t="shared" si="70"/>
        <v/>
      </c>
      <c r="Y79" s="500"/>
      <c r="Z79" s="340"/>
      <c r="AA79" s="340"/>
      <c r="AB79" s="341" t="str">
        <f t="shared" si="71"/>
        <v/>
      </c>
      <c r="AC79" s="340" t="str">
        <f t="shared" si="72"/>
        <v/>
      </c>
      <c r="AD79" s="500"/>
      <c r="AE79" s="340"/>
      <c r="AF79" s="340"/>
      <c r="AG79" s="341" t="str">
        <f t="shared" si="73"/>
        <v/>
      </c>
      <c r="AH79" s="340" t="str">
        <f t="shared" si="74"/>
        <v/>
      </c>
      <c r="AI79" s="500"/>
      <c r="AJ79" s="340"/>
      <c r="AK79" s="340"/>
      <c r="AL79" s="341" t="str">
        <f t="shared" si="75"/>
        <v/>
      </c>
      <c r="AM79" s="340" t="str">
        <f t="shared" si="76"/>
        <v/>
      </c>
      <c r="AN79" s="500"/>
      <c r="AO79" s="340"/>
      <c r="AP79" s="340"/>
      <c r="AQ79" s="341" t="str">
        <f t="shared" si="77"/>
        <v/>
      </c>
      <c r="AR79" s="340" t="str">
        <f t="shared" si="78"/>
        <v/>
      </c>
      <c r="AS79" s="500"/>
      <c r="AT79" s="340"/>
      <c r="AU79" s="340"/>
      <c r="AV79" s="341" t="str">
        <f t="shared" si="79"/>
        <v/>
      </c>
      <c r="AW79" s="340" t="str">
        <f t="shared" si="80"/>
        <v/>
      </c>
      <c r="AX79" s="500"/>
    </row>
    <row r="80" spans="2:50" hidden="1" x14ac:dyDescent="0.2">
      <c r="B80" s="506"/>
      <c r="C80" s="211">
        <v>14</v>
      </c>
      <c r="D80" s="211"/>
      <c r="E80" s="211"/>
      <c r="F80" s="211"/>
      <c r="G80" s="274"/>
      <c r="H80" s="500"/>
      <c r="I80" s="172" t="str">
        <f t="shared" si="81"/>
        <v/>
      </c>
      <c r="J80" s="172" t="str">
        <f t="shared" si="82"/>
        <v/>
      </c>
      <c r="K80" s="342" t="str">
        <f t="shared" si="83"/>
        <v/>
      </c>
      <c r="L80" s="525"/>
      <c r="M80" s="172" t="str">
        <f t="shared" si="66"/>
        <v/>
      </c>
      <c r="N80" s="501"/>
      <c r="O80" s="501"/>
      <c r="P80" s="340"/>
      <c r="Q80" s="340"/>
      <c r="R80" s="341" t="str">
        <f t="shared" si="67"/>
        <v/>
      </c>
      <c r="S80" s="340" t="str">
        <f t="shared" si="68"/>
        <v/>
      </c>
      <c r="T80" s="500"/>
      <c r="U80" s="340"/>
      <c r="V80" s="340"/>
      <c r="W80" s="341" t="str">
        <f t="shared" si="69"/>
        <v/>
      </c>
      <c r="X80" s="340" t="str">
        <f t="shared" si="70"/>
        <v/>
      </c>
      <c r="Y80" s="500"/>
      <c r="Z80" s="340"/>
      <c r="AA80" s="340"/>
      <c r="AB80" s="341" t="str">
        <f t="shared" si="71"/>
        <v/>
      </c>
      <c r="AC80" s="340" t="str">
        <f t="shared" si="72"/>
        <v/>
      </c>
      <c r="AD80" s="500"/>
      <c r="AE80" s="340"/>
      <c r="AF80" s="340"/>
      <c r="AG80" s="341" t="str">
        <f t="shared" si="73"/>
        <v/>
      </c>
      <c r="AH80" s="340" t="str">
        <f t="shared" si="74"/>
        <v/>
      </c>
      <c r="AI80" s="500"/>
      <c r="AJ80" s="340"/>
      <c r="AK80" s="340"/>
      <c r="AL80" s="341" t="str">
        <f t="shared" si="75"/>
        <v/>
      </c>
      <c r="AM80" s="340" t="str">
        <f t="shared" si="76"/>
        <v/>
      </c>
      <c r="AN80" s="500"/>
      <c r="AO80" s="340"/>
      <c r="AP80" s="340"/>
      <c r="AQ80" s="341" t="str">
        <f t="shared" si="77"/>
        <v/>
      </c>
      <c r="AR80" s="340" t="str">
        <f t="shared" si="78"/>
        <v/>
      </c>
      <c r="AS80" s="500"/>
      <c r="AT80" s="340"/>
      <c r="AU80" s="340"/>
      <c r="AV80" s="341" t="str">
        <f t="shared" si="79"/>
        <v/>
      </c>
      <c r="AW80" s="340" t="str">
        <f t="shared" si="80"/>
        <v/>
      </c>
      <c r="AX80" s="500"/>
    </row>
    <row r="81" spans="2:50" hidden="1" x14ac:dyDescent="0.2">
      <c r="B81" s="506"/>
      <c r="C81" s="211">
        <v>15</v>
      </c>
      <c r="D81" s="211"/>
      <c r="E81" s="211"/>
      <c r="F81" s="211"/>
      <c r="G81" s="274"/>
      <c r="H81" s="500"/>
      <c r="I81" s="172" t="str">
        <f t="shared" si="81"/>
        <v/>
      </c>
      <c r="J81" s="172" t="str">
        <f t="shared" si="82"/>
        <v/>
      </c>
      <c r="K81" s="342" t="str">
        <f t="shared" si="83"/>
        <v/>
      </c>
      <c r="L81" s="525"/>
      <c r="M81" s="172" t="str">
        <f t="shared" si="66"/>
        <v/>
      </c>
      <c r="N81" s="501"/>
      <c r="O81" s="501"/>
      <c r="P81" s="340"/>
      <c r="Q81" s="340"/>
      <c r="R81" s="341" t="str">
        <f t="shared" si="67"/>
        <v/>
      </c>
      <c r="S81" s="340" t="str">
        <f t="shared" si="68"/>
        <v/>
      </c>
      <c r="T81" s="500"/>
      <c r="U81" s="340"/>
      <c r="V81" s="340"/>
      <c r="W81" s="341" t="str">
        <f t="shared" si="69"/>
        <v/>
      </c>
      <c r="X81" s="340" t="str">
        <f t="shared" si="70"/>
        <v/>
      </c>
      <c r="Y81" s="500"/>
      <c r="Z81" s="340"/>
      <c r="AA81" s="340"/>
      <c r="AB81" s="341" t="str">
        <f t="shared" si="71"/>
        <v/>
      </c>
      <c r="AC81" s="340" t="str">
        <f t="shared" si="72"/>
        <v/>
      </c>
      <c r="AD81" s="500"/>
      <c r="AE81" s="340"/>
      <c r="AF81" s="340"/>
      <c r="AG81" s="341" t="str">
        <f t="shared" si="73"/>
        <v/>
      </c>
      <c r="AH81" s="340" t="str">
        <f t="shared" si="74"/>
        <v/>
      </c>
      <c r="AI81" s="500"/>
      <c r="AJ81" s="340"/>
      <c r="AK81" s="340"/>
      <c r="AL81" s="341" t="str">
        <f t="shared" si="75"/>
        <v/>
      </c>
      <c r="AM81" s="340" t="str">
        <f t="shared" si="76"/>
        <v/>
      </c>
      <c r="AN81" s="500"/>
      <c r="AO81" s="340"/>
      <c r="AP81" s="340"/>
      <c r="AQ81" s="341" t="str">
        <f t="shared" si="77"/>
        <v/>
      </c>
      <c r="AR81" s="340" t="str">
        <f t="shared" si="78"/>
        <v/>
      </c>
      <c r="AS81" s="500"/>
      <c r="AT81" s="340"/>
      <c r="AU81" s="340"/>
      <c r="AV81" s="341" t="str">
        <f t="shared" si="79"/>
        <v/>
      </c>
      <c r="AW81" s="340" t="str">
        <f t="shared" si="80"/>
        <v/>
      </c>
      <c r="AX81" s="500"/>
    </row>
    <row r="82" spans="2:50" ht="15.75" hidden="1" x14ac:dyDescent="0.2">
      <c r="B82" s="510" t="s">
        <v>169</v>
      </c>
      <c r="C82" s="511"/>
      <c r="D82" s="511"/>
      <c r="E82" s="511"/>
      <c r="F82" s="511"/>
      <c r="G82" s="511"/>
      <c r="H82" s="512"/>
      <c r="I82" s="207"/>
      <c r="J82" s="207"/>
      <c r="K82" s="207"/>
      <c r="L82" s="207"/>
      <c r="M82" s="207"/>
      <c r="N82" s="501" t="s">
        <v>161</v>
      </c>
      <c r="O82" s="514" t="s">
        <v>106</v>
      </c>
      <c r="P82" s="516">
        <v>45895</v>
      </c>
      <c r="Q82" s="506"/>
      <c r="R82" s="506"/>
      <c r="S82" s="506"/>
      <c r="T82" s="506"/>
      <c r="U82" s="516">
        <v>45896</v>
      </c>
      <c r="V82" s="506"/>
      <c r="W82" s="506"/>
      <c r="X82" s="506"/>
      <c r="Y82" s="506"/>
      <c r="Z82" s="516">
        <v>45897</v>
      </c>
      <c r="AA82" s="506"/>
      <c r="AB82" s="506"/>
      <c r="AC82" s="506"/>
      <c r="AD82" s="506"/>
      <c r="AE82" s="516">
        <v>45898</v>
      </c>
      <c r="AF82" s="506"/>
      <c r="AG82" s="506"/>
      <c r="AH82" s="506"/>
      <c r="AI82" s="506"/>
      <c r="AJ82" s="516">
        <v>45899</v>
      </c>
      <c r="AK82" s="506"/>
      <c r="AL82" s="506"/>
      <c r="AM82" s="506"/>
      <c r="AN82" s="506"/>
      <c r="AO82" s="516">
        <v>45900</v>
      </c>
      <c r="AP82" s="506"/>
      <c r="AQ82" s="506"/>
      <c r="AR82" s="506"/>
      <c r="AS82" s="506"/>
      <c r="AT82" s="516">
        <v>45901</v>
      </c>
      <c r="AU82" s="506"/>
      <c r="AV82" s="506"/>
      <c r="AW82" s="506"/>
      <c r="AX82" s="506"/>
    </row>
    <row r="83" spans="2:50" ht="15.75" hidden="1" x14ac:dyDescent="0.2">
      <c r="B83" s="513"/>
      <c r="C83" s="513"/>
      <c r="D83" s="513"/>
      <c r="E83" s="513"/>
      <c r="F83" s="513"/>
      <c r="G83" s="513"/>
      <c r="H83" s="513"/>
      <c r="I83" s="207"/>
      <c r="J83" s="207"/>
      <c r="K83" s="207"/>
      <c r="L83" s="207"/>
      <c r="M83" s="207"/>
      <c r="N83" s="501"/>
      <c r="O83" s="515"/>
      <c r="P83" s="516" t="s">
        <v>120</v>
      </c>
      <c r="Q83" s="506"/>
      <c r="R83" s="506"/>
      <c r="S83" s="506"/>
      <c r="T83" s="506"/>
      <c r="U83" s="516" t="s">
        <v>114</v>
      </c>
      <c r="V83" s="506"/>
      <c r="W83" s="506"/>
      <c r="X83" s="506"/>
      <c r="Y83" s="506"/>
      <c r="Z83" s="516" t="s">
        <v>115</v>
      </c>
      <c r="AA83" s="506"/>
      <c r="AB83" s="506"/>
      <c r="AC83" s="506"/>
      <c r="AD83" s="506"/>
      <c r="AE83" s="516" t="s">
        <v>116</v>
      </c>
      <c r="AF83" s="506"/>
      <c r="AG83" s="506"/>
      <c r="AH83" s="506"/>
      <c r="AI83" s="506"/>
      <c r="AJ83" s="516" t="s">
        <v>117</v>
      </c>
      <c r="AK83" s="506"/>
      <c r="AL83" s="506"/>
      <c r="AM83" s="506"/>
      <c r="AN83" s="506"/>
      <c r="AO83" s="516" t="s">
        <v>118</v>
      </c>
      <c r="AP83" s="506"/>
      <c r="AQ83" s="506"/>
      <c r="AR83" s="506"/>
      <c r="AS83" s="506"/>
      <c r="AT83" s="516" t="s">
        <v>119</v>
      </c>
      <c r="AU83" s="506"/>
      <c r="AV83" s="506"/>
      <c r="AW83" s="506"/>
      <c r="AX83" s="506"/>
    </row>
    <row r="84" spans="2:50" hidden="1" x14ac:dyDescent="0.2">
      <c r="B84" s="501" t="s">
        <v>157</v>
      </c>
      <c r="C84" s="501" t="s">
        <v>149</v>
      </c>
      <c r="D84" s="501"/>
      <c r="E84" s="501" t="s">
        <v>151</v>
      </c>
      <c r="F84" s="501"/>
      <c r="G84" s="501"/>
      <c r="H84" s="502" t="s">
        <v>158</v>
      </c>
      <c r="I84" s="505" t="s">
        <v>227</v>
      </c>
      <c r="J84" s="505"/>
      <c r="K84" s="505"/>
      <c r="L84" s="505" t="s">
        <v>158</v>
      </c>
      <c r="M84" s="505" t="s">
        <v>170</v>
      </c>
      <c r="N84" s="501"/>
      <c r="O84" s="501" t="s">
        <v>160</v>
      </c>
      <c r="P84" s="497" t="s">
        <v>154</v>
      </c>
      <c r="Q84" s="498"/>
      <c r="R84" s="498"/>
      <c r="S84" s="499"/>
      <c r="T84" s="501" t="s">
        <v>158</v>
      </c>
      <c r="U84" s="497" t="s">
        <v>154</v>
      </c>
      <c r="V84" s="498"/>
      <c r="W84" s="498"/>
      <c r="X84" s="499"/>
      <c r="Y84" s="501" t="s">
        <v>158</v>
      </c>
      <c r="Z84" s="497" t="s">
        <v>154</v>
      </c>
      <c r="AA84" s="498"/>
      <c r="AB84" s="498"/>
      <c r="AC84" s="499"/>
      <c r="AD84" s="501" t="s">
        <v>158</v>
      </c>
      <c r="AE84" s="497" t="s">
        <v>154</v>
      </c>
      <c r="AF84" s="498"/>
      <c r="AG84" s="498"/>
      <c r="AH84" s="499"/>
      <c r="AI84" s="501" t="s">
        <v>158</v>
      </c>
      <c r="AJ84" s="497" t="s">
        <v>154</v>
      </c>
      <c r="AK84" s="498"/>
      <c r="AL84" s="498"/>
      <c r="AM84" s="499"/>
      <c r="AN84" s="501" t="s">
        <v>158</v>
      </c>
      <c r="AO84" s="497" t="s">
        <v>154</v>
      </c>
      <c r="AP84" s="498"/>
      <c r="AQ84" s="498"/>
      <c r="AR84" s="499"/>
      <c r="AS84" s="501" t="s">
        <v>158</v>
      </c>
      <c r="AT84" s="497" t="s">
        <v>154</v>
      </c>
      <c r="AU84" s="498"/>
      <c r="AV84" s="498"/>
      <c r="AW84" s="499"/>
      <c r="AX84" s="501" t="s">
        <v>158</v>
      </c>
    </row>
    <row r="85" spans="2:50" hidden="1" x14ac:dyDescent="0.2">
      <c r="B85" s="501"/>
      <c r="C85" s="501"/>
      <c r="D85" s="501"/>
      <c r="E85" s="501" t="s">
        <v>150</v>
      </c>
      <c r="F85" s="501"/>
      <c r="G85" s="501"/>
      <c r="H85" s="503"/>
      <c r="I85" s="505" t="s">
        <v>150</v>
      </c>
      <c r="J85" s="505"/>
      <c r="K85" s="505"/>
      <c r="L85" s="505"/>
      <c r="M85" s="505"/>
      <c r="N85" s="501"/>
      <c r="O85" s="501"/>
      <c r="P85" s="497" t="s">
        <v>155</v>
      </c>
      <c r="Q85" s="498"/>
      <c r="R85" s="498"/>
      <c r="S85" s="499"/>
      <c r="T85" s="501"/>
      <c r="U85" s="497" t="s">
        <v>155</v>
      </c>
      <c r="V85" s="498"/>
      <c r="W85" s="498"/>
      <c r="X85" s="499"/>
      <c r="Y85" s="501"/>
      <c r="Z85" s="497" t="s">
        <v>155</v>
      </c>
      <c r="AA85" s="498"/>
      <c r="AB85" s="498"/>
      <c r="AC85" s="499"/>
      <c r="AD85" s="501"/>
      <c r="AE85" s="497" t="s">
        <v>155</v>
      </c>
      <c r="AF85" s="498"/>
      <c r="AG85" s="498"/>
      <c r="AH85" s="499"/>
      <c r="AI85" s="501"/>
      <c r="AJ85" s="497" t="s">
        <v>155</v>
      </c>
      <c r="AK85" s="498"/>
      <c r="AL85" s="498"/>
      <c r="AM85" s="499"/>
      <c r="AN85" s="501"/>
      <c r="AO85" s="497" t="s">
        <v>155</v>
      </c>
      <c r="AP85" s="498"/>
      <c r="AQ85" s="498"/>
      <c r="AR85" s="499"/>
      <c r="AS85" s="501"/>
      <c r="AT85" s="497" t="s">
        <v>155</v>
      </c>
      <c r="AU85" s="498"/>
      <c r="AV85" s="498"/>
      <c r="AW85" s="499"/>
      <c r="AX85" s="501"/>
    </row>
    <row r="86" spans="2:50" hidden="1" x14ac:dyDescent="0.2">
      <c r="B86" s="501"/>
      <c r="C86" s="501"/>
      <c r="D86" s="501"/>
      <c r="E86" s="212" t="s">
        <v>152</v>
      </c>
      <c r="F86" s="212" t="s">
        <v>153</v>
      </c>
      <c r="G86" s="212" t="s">
        <v>156</v>
      </c>
      <c r="H86" s="504"/>
      <c r="I86" s="208" t="s">
        <v>152</v>
      </c>
      <c r="J86" s="208" t="s">
        <v>153</v>
      </c>
      <c r="K86" s="208" t="s">
        <v>156</v>
      </c>
      <c r="L86" s="505"/>
      <c r="M86" s="505"/>
      <c r="N86" s="501"/>
      <c r="O86" s="501"/>
      <c r="P86" s="212" t="s">
        <v>152</v>
      </c>
      <c r="Q86" s="212" t="s">
        <v>153</v>
      </c>
      <c r="R86" s="212" t="s">
        <v>156</v>
      </c>
      <c r="S86" s="212" t="s">
        <v>170</v>
      </c>
      <c r="T86" s="501"/>
      <c r="U86" s="212" t="s">
        <v>152</v>
      </c>
      <c r="V86" s="212" t="s">
        <v>153</v>
      </c>
      <c r="W86" s="212" t="s">
        <v>156</v>
      </c>
      <c r="X86" s="212" t="s">
        <v>170</v>
      </c>
      <c r="Y86" s="501"/>
      <c r="Z86" s="212" t="s">
        <v>152</v>
      </c>
      <c r="AA86" s="212" t="s">
        <v>153</v>
      </c>
      <c r="AB86" s="212" t="s">
        <v>156</v>
      </c>
      <c r="AC86" s="212" t="s">
        <v>170</v>
      </c>
      <c r="AD86" s="501"/>
      <c r="AE86" s="212" t="s">
        <v>152</v>
      </c>
      <c r="AF86" s="212" t="s">
        <v>153</v>
      </c>
      <c r="AG86" s="212" t="s">
        <v>156</v>
      </c>
      <c r="AH86" s="212" t="s">
        <v>170</v>
      </c>
      <c r="AI86" s="501"/>
      <c r="AJ86" s="212" t="s">
        <v>152</v>
      </c>
      <c r="AK86" s="212" t="s">
        <v>153</v>
      </c>
      <c r="AL86" s="212" t="s">
        <v>156</v>
      </c>
      <c r="AM86" s="212" t="s">
        <v>170</v>
      </c>
      <c r="AN86" s="501"/>
      <c r="AO86" s="212" t="s">
        <v>152</v>
      </c>
      <c r="AP86" s="212" t="s">
        <v>153</v>
      </c>
      <c r="AQ86" s="212" t="s">
        <v>156</v>
      </c>
      <c r="AR86" s="212" t="s">
        <v>170</v>
      </c>
      <c r="AS86" s="501"/>
      <c r="AT86" s="212" t="s">
        <v>152</v>
      </c>
      <c r="AU86" s="212" t="s">
        <v>153</v>
      </c>
      <c r="AV86" s="212" t="s">
        <v>156</v>
      </c>
      <c r="AW86" s="212" t="s">
        <v>170</v>
      </c>
      <c r="AX86" s="501"/>
    </row>
    <row r="87" spans="2:50" hidden="1" x14ac:dyDescent="0.2">
      <c r="B87" s="506" t="s">
        <v>238</v>
      </c>
      <c r="C87" s="211">
        <v>1</v>
      </c>
      <c r="D87" s="211" t="s">
        <v>457</v>
      </c>
      <c r="E87" s="211">
        <v>19</v>
      </c>
      <c r="F87" s="211">
        <v>1500</v>
      </c>
      <c r="G87" s="360">
        <f>F87/E87</f>
        <v>78.94736842105263</v>
      </c>
      <c r="H87" s="500">
        <f>AVERAGE(G87:G101)</f>
        <v>110.39803348239882</v>
      </c>
      <c r="I87" s="172">
        <f t="shared" ref="I87:I89" si="84">IFERROR(AVERAGE(P87,U87,Z87,AE87,AJ87,AO87,AT87),"")</f>
        <v>19</v>
      </c>
      <c r="J87" s="172">
        <f t="shared" ref="J87:J89" si="85">IFERROR(AVERAGE(Q87,V87,AA87,AF87,AK87,AP87,AU87),"")</f>
        <v>1401.3612442449617</v>
      </c>
      <c r="K87" s="272">
        <f t="shared" ref="K87:K89" si="86">IFERROR(AVERAGE(R87,W87,AB87,AG87,AL87,AQ87,AV87),"")</f>
        <v>73.755854960261146</v>
      </c>
      <c r="L87" s="525">
        <f>IFERROR(AVERAGE(K87:K101),"-")</f>
        <v>103.24825288577705</v>
      </c>
      <c r="M87" s="172">
        <f>IFERROR(RANK(K87, K$87:K$101),"")</f>
        <v>6</v>
      </c>
      <c r="N87" s="501"/>
      <c r="O87" s="501"/>
      <c r="P87" s="170">
        <v>19</v>
      </c>
      <c r="Q87" s="170">
        <v>1401.1594202898548</v>
      </c>
      <c r="R87" s="360">
        <f>IFERROR(Q87/P87,"")</f>
        <v>73.745232646834467</v>
      </c>
      <c r="S87" s="359">
        <f>IFERROR(RANK(R87, R$87:R$101),"")</f>
        <v>5</v>
      </c>
      <c r="T87" s="500">
        <f>AVERAGE(R87:R101)</f>
        <v>103.34809231840518</v>
      </c>
      <c r="U87" s="170">
        <v>19</v>
      </c>
      <c r="V87" s="170">
        <v>1401.9512195121952</v>
      </c>
      <c r="W87" s="360">
        <f>IFERROR(V87/U87,"")</f>
        <v>73.786906290115539</v>
      </c>
      <c r="X87" s="359">
        <f>IFERROR(RANK(W87, W$87:W$101),"")</f>
        <v>6</v>
      </c>
      <c r="Y87" s="500">
        <f>AVERAGE(W87:W101)</f>
        <v>103.23508003101439</v>
      </c>
      <c r="Z87" s="170">
        <v>19</v>
      </c>
      <c r="AA87" s="170">
        <v>1402.3115577889448</v>
      </c>
      <c r="AB87" s="360">
        <f>IFERROR(AA87/Z87,"")</f>
        <v>73.805871462576036</v>
      </c>
      <c r="AC87" s="359">
        <f>IFERROR(RANK(AB87, AB$87:AB$101),"")</f>
        <v>6</v>
      </c>
      <c r="AD87" s="500">
        <f>AVERAGE(AB87:AB101)</f>
        <v>103.23845214006489</v>
      </c>
      <c r="AE87" s="170">
        <v>19</v>
      </c>
      <c r="AF87" s="170">
        <v>1396.5882352941176</v>
      </c>
      <c r="AG87" s="360">
        <f>IFERROR(AF87/AE87,"")</f>
        <v>73.504643962848291</v>
      </c>
      <c r="AH87" s="359">
        <f>IFERROR(RANK(AG87, AG$87:AG$101),"")</f>
        <v>6</v>
      </c>
      <c r="AI87" s="500">
        <f>AVERAGE(AG87:AG101)</f>
        <v>103.08333450888331</v>
      </c>
      <c r="AJ87" s="170">
        <v>19</v>
      </c>
      <c r="AK87" s="170">
        <v>1398.0346820809245</v>
      </c>
      <c r="AL87" s="360">
        <f>IFERROR(AK87/AJ87,"")</f>
        <v>73.580772741101285</v>
      </c>
      <c r="AM87" s="359">
        <f>IFERROR(RANK(AL87, AL$87:AL$101),"")</f>
        <v>5</v>
      </c>
      <c r="AN87" s="500">
        <f>AVERAGE(AL87:AL101)</f>
        <v>103.05632075932552</v>
      </c>
      <c r="AO87" s="170">
        <v>19</v>
      </c>
      <c r="AP87" s="170">
        <v>1402.0627802690583</v>
      </c>
      <c r="AQ87" s="360">
        <f>IFERROR(AP87/AO87,"")</f>
        <v>73.792777908897804</v>
      </c>
      <c r="AR87" s="359">
        <f>IFERROR(RANK(AQ87, AQ$87:AQ$101),"")</f>
        <v>5</v>
      </c>
      <c r="AS87" s="500">
        <f>AVERAGE(AQ87:AQ101)</f>
        <v>103.07596903264385</v>
      </c>
      <c r="AT87" s="170">
        <v>19</v>
      </c>
      <c r="AU87" s="170">
        <v>1407.420814479638</v>
      </c>
      <c r="AV87" s="360">
        <f>IFERROR(AU87/AT87,"")</f>
        <v>74.074779709454631</v>
      </c>
      <c r="AW87" s="359">
        <f>IFERROR(RANK(AV87, AV$87:AV$101),"")</f>
        <v>6</v>
      </c>
      <c r="AX87" s="500">
        <f>AVERAGE(AV87:AV101)</f>
        <v>103.70052141010217</v>
      </c>
    </row>
    <row r="88" spans="2:50" hidden="1" x14ac:dyDescent="0.2">
      <c r="B88" s="506"/>
      <c r="C88" s="211">
        <v>2</v>
      </c>
      <c r="D88" s="211" t="s">
        <v>458</v>
      </c>
      <c r="E88" s="211">
        <v>17</v>
      </c>
      <c r="F88" s="211">
        <v>1500</v>
      </c>
      <c r="G88" s="360">
        <f t="shared" ref="G88:G92" si="87">F88/E88</f>
        <v>88.235294117647058</v>
      </c>
      <c r="H88" s="500"/>
      <c r="I88" s="172">
        <f t="shared" si="84"/>
        <v>17</v>
      </c>
      <c r="J88" s="172">
        <f t="shared" si="85"/>
        <v>1403.9599957624737</v>
      </c>
      <c r="K88" s="272">
        <f t="shared" si="86"/>
        <v>82.585882103674933</v>
      </c>
      <c r="L88" s="525"/>
      <c r="M88" s="172">
        <f t="shared" ref="M88:M101" si="88">IFERROR(RANK(K88, K$87:K$101),"")</f>
        <v>4</v>
      </c>
      <c r="N88" s="501"/>
      <c r="O88" s="501"/>
      <c r="P88" s="170">
        <v>17</v>
      </c>
      <c r="Q88" s="170">
        <v>1402.1891685736075</v>
      </c>
      <c r="R88" s="360">
        <f t="shared" ref="R88:R101" si="89">IFERROR(Q88/P88,"")</f>
        <v>82.481715798447496</v>
      </c>
      <c r="S88" s="359">
        <f t="shared" ref="S88:S101" si="90">IFERROR(RANK(R88, R$87:R$101),"")</f>
        <v>4</v>
      </c>
      <c r="T88" s="500"/>
      <c r="U88" s="170">
        <v>17</v>
      </c>
      <c r="V88" s="170">
        <v>1402.4686716791975</v>
      </c>
      <c r="W88" s="360">
        <f t="shared" ref="W88:W101" si="91">IFERROR(V88/U88,"")</f>
        <v>82.498157157599849</v>
      </c>
      <c r="X88" s="359">
        <f t="shared" ref="X88:X101" si="92">IFERROR(RANK(W88, W$87:W$101),"")</f>
        <v>4</v>
      </c>
      <c r="Y88" s="500"/>
      <c r="Z88" s="170">
        <v>17</v>
      </c>
      <c r="AA88" s="170">
        <v>1402.8543859649126</v>
      </c>
      <c r="AB88" s="360">
        <f t="shared" ref="AB88:AB101" si="93">IFERROR(AA88/Z88,"")</f>
        <v>82.520846233230145</v>
      </c>
      <c r="AC88" s="359">
        <f t="shared" ref="AC88:AC101" si="94">IFERROR(RANK(AB88, AB$87:AB$101),"")</f>
        <v>4</v>
      </c>
      <c r="AD88" s="500"/>
      <c r="AE88" s="170">
        <v>17</v>
      </c>
      <c r="AF88" s="170">
        <v>1407.4958471760801</v>
      </c>
      <c r="AG88" s="360">
        <f t="shared" ref="AG88:AG101" si="95">IFERROR(AF88/AE88,"")</f>
        <v>82.793873363298829</v>
      </c>
      <c r="AH88" s="359">
        <f t="shared" ref="AH88:AH101" si="96">IFERROR(RANK(AG88, AG$87:AG$101),"")</f>
        <v>4</v>
      </c>
      <c r="AI88" s="500"/>
      <c r="AJ88" s="170">
        <v>17</v>
      </c>
      <c r="AK88" s="170">
        <v>1402.6315789473683</v>
      </c>
      <c r="AL88" s="360">
        <f t="shared" ref="AL88:AL101" si="97">IFERROR(AK88/AJ88,"")</f>
        <v>82.507739938080491</v>
      </c>
      <c r="AM88" s="359">
        <f t="shared" ref="AM88:AM101" si="98">IFERROR(RANK(AL88, AL$87:AL$101),"")</f>
        <v>4</v>
      </c>
      <c r="AN88" s="500"/>
      <c r="AO88" s="170">
        <v>17</v>
      </c>
      <c r="AP88" s="170">
        <v>1399.0874620829118</v>
      </c>
      <c r="AQ88" s="360">
        <f t="shared" ref="AQ88:AQ101" si="99">IFERROR(AP88/AO88,"")</f>
        <v>82.299262475465397</v>
      </c>
      <c r="AR88" s="359">
        <f t="shared" ref="AR88:AR101" si="100">IFERROR(RANK(AQ88, AQ$87:AQ$101),"")</f>
        <v>4</v>
      </c>
      <c r="AS88" s="500"/>
      <c r="AT88" s="170">
        <v>17</v>
      </c>
      <c r="AU88" s="170">
        <v>1410.9928559132381</v>
      </c>
      <c r="AV88" s="360">
        <f t="shared" ref="AV88:AV101" si="101">IFERROR(AU88/AT88,"")</f>
        <v>82.999579759602241</v>
      </c>
      <c r="AW88" s="359">
        <f t="shared" ref="AW88:AW101" si="102">IFERROR(RANK(AV88, AV$87:AV$101),"")</f>
        <v>4</v>
      </c>
      <c r="AX88" s="500"/>
    </row>
    <row r="89" spans="2:50" hidden="1" x14ac:dyDescent="0.2">
      <c r="B89" s="506"/>
      <c r="C89" s="211">
        <v>3</v>
      </c>
      <c r="D89" s="211" t="s">
        <v>459</v>
      </c>
      <c r="E89" s="211">
        <v>19</v>
      </c>
      <c r="F89" s="211">
        <v>1500</v>
      </c>
      <c r="G89" s="360">
        <f t="shared" si="87"/>
        <v>78.94736842105263</v>
      </c>
      <c r="H89" s="500"/>
      <c r="I89" s="172">
        <f t="shared" si="84"/>
        <v>19</v>
      </c>
      <c r="J89" s="172">
        <f t="shared" si="85"/>
        <v>1403.1160302721669</v>
      </c>
      <c r="K89" s="272">
        <f t="shared" si="86"/>
        <v>73.848212119587728</v>
      </c>
      <c r="L89" s="525"/>
      <c r="M89" s="172">
        <f t="shared" si="88"/>
        <v>5</v>
      </c>
      <c r="N89" s="501"/>
      <c r="O89" s="501"/>
      <c r="P89" s="170">
        <v>19</v>
      </c>
      <c r="Q89" s="170">
        <v>1397.8571428571431</v>
      </c>
      <c r="R89" s="360">
        <f t="shared" si="89"/>
        <v>73.571428571428584</v>
      </c>
      <c r="S89" s="359">
        <f t="shared" si="90"/>
        <v>6</v>
      </c>
      <c r="T89" s="500"/>
      <c r="U89" s="170">
        <v>19</v>
      </c>
      <c r="V89" s="170">
        <v>1403.9285714285709</v>
      </c>
      <c r="W89" s="360">
        <f t="shared" si="91"/>
        <v>73.890977443608989</v>
      </c>
      <c r="X89" s="359">
        <f t="shared" si="92"/>
        <v>5</v>
      </c>
      <c r="Y89" s="500"/>
      <c r="Z89" s="170">
        <v>19</v>
      </c>
      <c r="AA89" s="170">
        <v>1402.7329192546592</v>
      </c>
      <c r="AB89" s="360">
        <f t="shared" si="93"/>
        <v>73.828048381824175</v>
      </c>
      <c r="AC89" s="359">
        <f t="shared" si="94"/>
        <v>5</v>
      </c>
      <c r="AD89" s="500"/>
      <c r="AE89" s="170">
        <v>19</v>
      </c>
      <c r="AF89" s="170">
        <v>1402.714285714286</v>
      </c>
      <c r="AG89" s="360">
        <f t="shared" si="95"/>
        <v>73.827067669172948</v>
      </c>
      <c r="AH89" s="359">
        <f t="shared" si="96"/>
        <v>5</v>
      </c>
      <c r="AI89" s="500"/>
      <c r="AJ89" s="170">
        <v>19</v>
      </c>
      <c r="AK89" s="170">
        <v>1396.2499999999995</v>
      </c>
      <c r="AL89" s="360">
        <f t="shared" si="97"/>
        <v>73.486842105263136</v>
      </c>
      <c r="AM89" s="359">
        <f t="shared" si="98"/>
        <v>6</v>
      </c>
      <c r="AN89" s="500"/>
      <c r="AO89" s="170">
        <v>19</v>
      </c>
      <c r="AP89" s="170">
        <v>1401.7582417582423</v>
      </c>
      <c r="AQ89" s="360">
        <f t="shared" si="99"/>
        <v>73.776749566223273</v>
      </c>
      <c r="AR89" s="359">
        <f t="shared" si="100"/>
        <v>6</v>
      </c>
      <c r="AS89" s="500"/>
      <c r="AT89" s="170">
        <v>19</v>
      </c>
      <c r="AU89" s="170">
        <v>1416.5710508922671</v>
      </c>
      <c r="AV89" s="360">
        <f t="shared" si="101"/>
        <v>74.556371099593008</v>
      </c>
      <c r="AW89" s="359">
        <f t="shared" si="102"/>
        <v>5</v>
      </c>
      <c r="AX89" s="500"/>
    </row>
    <row r="90" spans="2:50" hidden="1" x14ac:dyDescent="0.2">
      <c r="B90" s="506"/>
      <c r="C90" s="211">
        <v>4</v>
      </c>
      <c r="D90" s="211" t="s">
        <v>461</v>
      </c>
      <c r="E90" s="211">
        <v>17</v>
      </c>
      <c r="F90" s="211">
        <v>2000</v>
      </c>
      <c r="G90" s="360">
        <f t="shared" si="87"/>
        <v>117.64705882352941</v>
      </c>
      <c r="H90" s="500"/>
      <c r="I90" s="172">
        <f>IFERROR(AVERAGE(P90,U90,Z90,AE90,AJ90,AO90,AT90),"")</f>
        <v>17</v>
      </c>
      <c r="J90" s="172">
        <f>IFERROR(AVERAGE(Q90,V90,AA90,AF90,AK90,AP90,AU90),"")</f>
        <v>1869.7342906758297</v>
      </c>
      <c r="K90" s="272">
        <f>IFERROR(AVERAGE(R90,W90,AB90,AG90,AL90,AQ90,AV90),"")</f>
        <v>109.98437003975467</v>
      </c>
      <c r="L90" s="525"/>
      <c r="M90" s="172">
        <f t="shared" si="88"/>
        <v>2</v>
      </c>
      <c r="N90" s="501"/>
      <c r="O90" s="501"/>
      <c r="P90" s="170">
        <v>17</v>
      </c>
      <c r="Q90" s="170">
        <v>1876.0396039603952</v>
      </c>
      <c r="R90" s="360">
        <f t="shared" si="89"/>
        <v>110.35527082119972</v>
      </c>
      <c r="S90" s="359">
        <f t="shared" si="90"/>
        <v>2</v>
      </c>
      <c r="T90" s="500"/>
      <c r="U90" s="170">
        <v>17</v>
      </c>
      <c r="V90" s="170">
        <v>1868.1553398058247</v>
      </c>
      <c r="W90" s="360">
        <f t="shared" si="91"/>
        <v>109.89149057681323</v>
      </c>
      <c r="X90" s="359">
        <f t="shared" si="92"/>
        <v>2</v>
      </c>
      <c r="Y90" s="500"/>
      <c r="Z90" s="170">
        <v>17</v>
      </c>
      <c r="AA90" s="170">
        <v>1865.5102040816332</v>
      </c>
      <c r="AB90" s="360">
        <f t="shared" si="93"/>
        <v>109.73589435774313</v>
      </c>
      <c r="AC90" s="359">
        <f t="shared" si="94"/>
        <v>2</v>
      </c>
      <c r="AD90" s="500"/>
      <c r="AE90" s="170">
        <v>17</v>
      </c>
      <c r="AF90" s="170">
        <v>1868.6746987951799</v>
      </c>
      <c r="AG90" s="360">
        <f t="shared" si="95"/>
        <v>109.92204110559882</v>
      </c>
      <c r="AH90" s="359">
        <f t="shared" si="96"/>
        <v>2</v>
      </c>
      <c r="AI90" s="500"/>
      <c r="AJ90" s="170">
        <v>17</v>
      </c>
      <c r="AK90" s="170">
        <v>1864.7727272727273</v>
      </c>
      <c r="AL90" s="360">
        <f t="shared" si="97"/>
        <v>109.69251336898395</v>
      </c>
      <c r="AM90" s="359">
        <f t="shared" si="98"/>
        <v>2</v>
      </c>
      <c r="AN90" s="500"/>
      <c r="AO90" s="170">
        <v>17</v>
      </c>
      <c r="AP90" s="170">
        <v>1871.8965517241381</v>
      </c>
      <c r="AQ90" s="360">
        <f t="shared" si="99"/>
        <v>110.11156186612577</v>
      </c>
      <c r="AR90" s="359">
        <f t="shared" si="100"/>
        <v>2</v>
      </c>
      <c r="AS90" s="500"/>
      <c r="AT90" s="170">
        <v>17</v>
      </c>
      <c r="AU90" s="170">
        <v>1873.090909090909</v>
      </c>
      <c r="AV90" s="360">
        <f t="shared" si="101"/>
        <v>110.18181818181817</v>
      </c>
      <c r="AW90" s="359">
        <f t="shared" si="102"/>
        <v>2</v>
      </c>
      <c r="AX90" s="500"/>
    </row>
    <row r="91" spans="2:50" hidden="1" x14ac:dyDescent="0.2">
      <c r="B91" s="506"/>
      <c r="C91" s="211">
        <v>5</v>
      </c>
      <c r="D91" s="211" t="s">
        <v>462</v>
      </c>
      <c r="E91" s="211">
        <v>18</v>
      </c>
      <c r="F91" s="211">
        <v>2000</v>
      </c>
      <c r="G91" s="360">
        <f t="shared" si="87"/>
        <v>111.11111111111111</v>
      </c>
      <c r="H91" s="500"/>
      <c r="I91" s="172">
        <f t="shared" ref="I91:I101" si="103">IFERROR(AVERAGE(P91,U91,Z91,AE91,AJ91,AO91,AT91),"")</f>
        <v>18</v>
      </c>
      <c r="J91" s="172">
        <f t="shared" ref="J91:J101" si="104">IFERROR(AVERAGE(Q91,V91,AA91,AF91,AK91,AP91,AU91),"")</f>
        <v>1870.9357692369688</v>
      </c>
      <c r="K91" s="272">
        <f t="shared" ref="K91:K101" si="105">IFERROR(AVERAGE(R91,W91,AB91,AG91,AL91,AQ91,AV91),"")</f>
        <v>103.9408760687205</v>
      </c>
      <c r="L91" s="525"/>
      <c r="M91" s="172">
        <f t="shared" si="88"/>
        <v>3</v>
      </c>
      <c r="N91" s="501"/>
      <c r="O91" s="501"/>
      <c r="P91" s="170">
        <v>18</v>
      </c>
      <c r="Q91" s="170">
        <v>1868.2568807339449</v>
      </c>
      <c r="R91" s="360">
        <f t="shared" si="89"/>
        <v>103.79204892966361</v>
      </c>
      <c r="S91" s="359">
        <f t="shared" si="90"/>
        <v>3</v>
      </c>
      <c r="T91" s="500"/>
      <c r="U91" s="170">
        <v>18</v>
      </c>
      <c r="V91" s="170">
        <v>1871.25</v>
      </c>
      <c r="W91" s="360">
        <f t="shared" si="91"/>
        <v>103.95833333333333</v>
      </c>
      <c r="X91" s="359">
        <f t="shared" si="92"/>
        <v>3</v>
      </c>
      <c r="Y91" s="500"/>
      <c r="Z91" s="170">
        <v>18</v>
      </c>
      <c r="AA91" s="170">
        <v>1871.538461538461</v>
      </c>
      <c r="AB91" s="360">
        <f t="shared" si="93"/>
        <v>103.97435897435895</v>
      </c>
      <c r="AC91" s="359">
        <f t="shared" si="94"/>
        <v>3</v>
      </c>
      <c r="AD91" s="500"/>
      <c r="AE91" s="170">
        <v>18</v>
      </c>
      <c r="AF91" s="170">
        <v>1860.0000000000002</v>
      </c>
      <c r="AG91" s="360">
        <f t="shared" si="95"/>
        <v>103.33333333333334</v>
      </c>
      <c r="AH91" s="359">
        <f t="shared" si="96"/>
        <v>3</v>
      </c>
      <c r="AI91" s="500"/>
      <c r="AJ91" s="170">
        <v>18</v>
      </c>
      <c r="AK91" s="170">
        <v>1871.489361702128</v>
      </c>
      <c r="AL91" s="360">
        <f t="shared" si="97"/>
        <v>103.97163120567377</v>
      </c>
      <c r="AM91" s="359">
        <f t="shared" si="98"/>
        <v>3</v>
      </c>
      <c r="AN91" s="500"/>
      <c r="AO91" s="170">
        <v>18</v>
      </c>
      <c r="AP91" s="170">
        <v>1866.8852459016398</v>
      </c>
      <c r="AQ91" s="360">
        <f t="shared" si="99"/>
        <v>103.71584699453554</v>
      </c>
      <c r="AR91" s="359">
        <f t="shared" si="100"/>
        <v>3</v>
      </c>
      <c r="AS91" s="500"/>
      <c r="AT91" s="170">
        <v>18</v>
      </c>
      <c r="AU91" s="170">
        <v>1887.130434782609</v>
      </c>
      <c r="AV91" s="360">
        <f t="shared" si="101"/>
        <v>104.84057971014494</v>
      </c>
      <c r="AW91" s="359">
        <f t="shared" si="102"/>
        <v>3</v>
      </c>
      <c r="AX91" s="500"/>
    </row>
    <row r="92" spans="2:50" hidden="1" x14ac:dyDescent="0.2">
      <c r="B92" s="506"/>
      <c r="C92" s="211">
        <v>6</v>
      </c>
      <c r="D92" s="211" t="s">
        <v>430</v>
      </c>
      <c r="E92" s="211">
        <v>8</v>
      </c>
      <c r="F92" s="211">
        <v>1500</v>
      </c>
      <c r="G92" s="360">
        <f t="shared" si="87"/>
        <v>187.5</v>
      </c>
      <c r="H92" s="500"/>
      <c r="I92" s="172">
        <f t="shared" si="103"/>
        <v>8</v>
      </c>
      <c r="J92" s="172">
        <f t="shared" si="104"/>
        <v>1402.9945761813062</v>
      </c>
      <c r="K92" s="272">
        <f t="shared" si="105"/>
        <v>175.37432202266328</v>
      </c>
      <c r="L92" s="525"/>
      <c r="M92" s="172">
        <f t="shared" si="88"/>
        <v>1</v>
      </c>
      <c r="N92" s="501"/>
      <c r="O92" s="501"/>
      <c r="P92" s="170">
        <v>8</v>
      </c>
      <c r="Q92" s="170">
        <v>1409.1428571428576</v>
      </c>
      <c r="R92" s="360">
        <f t="shared" si="89"/>
        <v>176.1428571428572</v>
      </c>
      <c r="S92" s="359">
        <f t="shared" si="90"/>
        <v>1</v>
      </c>
      <c r="T92" s="500"/>
      <c r="U92" s="170">
        <v>8</v>
      </c>
      <c r="V92" s="170">
        <v>1403.0769230769233</v>
      </c>
      <c r="W92" s="360">
        <f t="shared" si="91"/>
        <v>175.38461538461542</v>
      </c>
      <c r="X92" s="359">
        <f t="shared" si="92"/>
        <v>1</v>
      </c>
      <c r="Y92" s="500"/>
      <c r="Z92" s="170">
        <v>8</v>
      </c>
      <c r="AA92" s="170">
        <v>1404.5255474452556</v>
      </c>
      <c r="AB92" s="360">
        <f t="shared" si="93"/>
        <v>175.56569343065695</v>
      </c>
      <c r="AC92" s="359">
        <f t="shared" si="94"/>
        <v>1</v>
      </c>
      <c r="AD92" s="500"/>
      <c r="AE92" s="170">
        <v>8</v>
      </c>
      <c r="AF92" s="170">
        <v>1400.9523809523807</v>
      </c>
      <c r="AG92" s="360">
        <f t="shared" si="95"/>
        <v>175.11904761904759</v>
      </c>
      <c r="AH92" s="359">
        <f t="shared" si="96"/>
        <v>1</v>
      </c>
      <c r="AI92" s="500"/>
      <c r="AJ92" s="170">
        <v>8</v>
      </c>
      <c r="AK92" s="170">
        <v>1400.7874015748034</v>
      </c>
      <c r="AL92" s="360">
        <f t="shared" si="97"/>
        <v>175.09842519685043</v>
      </c>
      <c r="AM92" s="359">
        <f t="shared" si="98"/>
        <v>1</v>
      </c>
      <c r="AN92" s="500"/>
      <c r="AO92" s="170">
        <v>8</v>
      </c>
      <c r="AP92" s="170">
        <v>1398.0769230769231</v>
      </c>
      <c r="AQ92" s="360">
        <f t="shared" si="99"/>
        <v>174.75961538461539</v>
      </c>
      <c r="AR92" s="359">
        <f t="shared" si="100"/>
        <v>1</v>
      </c>
      <c r="AS92" s="500"/>
      <c r="AT92" s="170">
        <v>8</v>
      </c>
      <c r="AU92" s="170">
        <v>1404.3999999999999</v>
      </c>
      <c r="AV92" s="360">
        <f t="shared" si="101"/>
        <v>175.54999999999998</v>
      </c>
      <c r="AW92" s="359">
        <f t="shared" si="102"/>
        <v>1</v>
      </c>
      <c r="AX92" s="500"/>
    </row>
    <row r="93" spans="2:50" hidden="1" x14ac:dyDescent="0.2">
      <c r="B93" s="506"/>
      <c r="C93" s="211">
        <v>7</v>
      </c>
      <c r="D93" s="211"/>
      <c r="E93" s="211"/>
      <c r="F93" s="211"/>
      <c r="G93" s="360"/>
      <c r="H93" s="500"/>
      <c r="I93" s="172" t="str">
        <f t="shared" si="103"/>
        <v/>
      </c>
      <c r="J93" s="172" t="str">
        <f t="shared" si="104"/>
        <v/>
      </c>
      <c r="K93" s="272" t="str">
        <f t="shared" si="105"/>
        <v/>
      </c>
      <c r="L93" s="525"/>
      <c r="M93" s="172" t="str">
        <f t="shared" si="88"/>
        <v/>
      </c>
      <c r="N93" s="501"/>
      <c r="O93" s="501"/>
      <c r="P93" s="170"/>
      <c r="Q93" s="170"/>
      <c r="R93" s="360" t="str">
        <f t="shared" si="89"/>
        <v/>
      </c>
      <c r="S93" s="359" t="str">
        <f t="shared" si="90"/>
        <v/>
      </c>
      <c r="T93" s="500"/>
      <c r="U93" s="170"/>
      <c r="V93" s="170"/>
      <c r="W93" s="360" t="str">
        <f t="shared" si="91"/>
        <v/>
      </c>
      <c r="X93" s="359" t="str">
        <f t="shared" si="92"/>
        <v/>
      </c>
      <c r="Y93" s="500"/>
      <c r="Z93" s="170"/>
      <c r="AA93" s="170"/>
      <c r="AB93" s="360" t="str">
        <f t="shared" si="93"/>
        <v/>
      </c>
      <c r="AC93" s="359" t="str">
        <f t="shared" si="94"/>
        <v/>
      </c>
      <c r="AD93" s="500"/>
      <c r="AE93" s="170"/>
      <c r="AF93" s="170"/>
      <c r="AG93" s="360" t="str">
        <f t="shared" si="95"/>
        <v/>
      </c>
      <c r="AH93" s="359" t="str">
        <f t="shared" si="96"/>
        <v/>
      </c>
      <c r="AI93" s="500"/>
      <c r="AJ93" s="170"/>
      <c r="AK93" s="170"/>
      <c r="AL93" s="360" t="str">
        <f t="shared" si="97"/>
        <v/>
      </c>
      <c r="AM93" s="359" t="str">
        <f t="shared" si="98"/>
        <v/>
      </c>
      <c r="AN93" s="500"/>
      <c r="AO93" s="170"/>
      <c r="AP93" s="170"/>
      <c r="AQ93" s="360" t="str">
        <f t="shared" si="99"/>
        <v/>
      </c>
      <c r="AR93" s="359" t="str">
        <f t="shared" si="100"/>
        <v/>
      </c>
      <c r="AS93" s="500"/>
      <c r="AT93" s="170"/>
      <c r="AU93" s="170"/>
      <c r="AV93" s="360" t="str">
        <f t="shared" si="101"/>
        <v/>
      </c>
      <c r="AW93" s="359" t="str">
        <f t="shared" si="102"/>
        <v/>
      </c>
      <c r="AX93" s="500"/>
    </row>
    <row r="94" spans="2:50" hidden="1" x14ac:dyDescent="0.2">
      <c r="B94" s="506"/>
      <c r="C94" s="211">
        <v>8</v>
      </c>
      <c r="D94" s="211"/>
      <c r="E94" s="211"/>
      <c r="F94" s="211"/>
      <c r="G94" s="359"/>
      <c r="H94" s="500"/>
      <c r="I94" s="172" t="str">
        <f t="shared" si="103"/>
        <v/>
      </c>
      <c r="J94" s="172" t="str">
        <f t="shared" si="104"/>
        <v/>
      </c>
      <c r="K94" s="272" t="str">
        <f t="shared" si="105"/>
        <v/>
      </c>
      <c r="L94" s="525"/>
      <c r="M94" s="172" t="str">
        <f t="shared" si="88"/>
        <v/>
      </c>
      <c r="N94" s="501"/>
      <c r="O94" s="501"/>
      <c r="P94" s="170"/>
      <c r="Q94" s="170"/>
      <c r="R94" s="360" t="str">
        <f t="shared" si="89"/>
        <v/>
      </c>
      <c r="S94" s="359" t="str">
        <f t="shared" si="90"/>
        <v/>
      </c>
      <c r="T94" s="500"/>
      <c r="U94" s="170"/>
      <c r="V94" s="170"/>
      <c r="W94" s="360" t="str">
        <f t="shared" si="91"/>
        <v/>
      </c>
      <c r="X94" s="359" t="str">
        <f t="shared" si="92"/>
        <v/>
      </c>
      <c r="Y94" s="500"/>
      <c r="Z94" s="170"/>
      <c r="AA94" s="170"/>
      <c r="AB94" s="360" t="str">
        <f t="shared" si="93"/>
        <v/>
      </c>
      <c r="AC94" s="359" t="str">
        <f t="shared" si="94"/>
        <v/>
      </c>
      <c r="AD94" s="500"/>
      <c r="AE94" s="170"/>
      <c r="AF94" s="170"/>
      <c r="AG94" s="360" t="str">
        <f t="shared" si="95"/>
        <v/>
      </c>
      <c r="AH94" s="359" t="str">
        <f t="shared" si="96"/>
        <v/>
      </c>
      <c r="AI94" s="500"/>
      <c r="AJ94" s="170"/>
      <c r="AK94" s="170"/>
      <c r="AL94" s="360" t="str">
        <f t="shared" si="97"/>
        <v/>
      </c>
      <c r="AM94" s="359" t="str">
        <f t="shared" si="98"/>
        <v/>
      </c>
      <c r="AN94" s="500"/>
      <c r="AO94" s="170"/>
      <c r="AP94" s="170"/>
      <c r="AQ94" s="360" t="str">
        <f t="shared" si="99"/>
        <v/>
      </c>
      <c r="AR94" s="359" t="str">
        <f t="shared" si="100"/>
        <v/>
      </c>
      <c r="AS94" s="500"/>
      <c r="AT94" s="170"/>
      <c r="AU94" s="170"/>
      <c r="AV94" s="360" t="str">
        <f t="shared" si="101"/>
        <v/>
      </c>
      <c r="AW94" s="359" t="str">
        <f t="shared" si="102"/>
        <v/>
      </c>
      <c r="AX94" s="500"/>
    </row>
    <row r="95" spans="2:50" hidden="1" x14ac:dyDescent="0.2">
      <c r="B95" s="506"/>
      <c r="C95" s="211">
        <v>9</v>
      </c>
      <c r="D95" s="211"/>
      <c r="E95" s="211"/>
      <c r="F95" s="211"/>
      <c r="G95" s="359"/>
      <c r="H95" s="500"/>
      <c r="I95" s="172" t="str">
        <f t="shared" si="103"/>
        <v/>
      </c>
      <c r="J95" s="172" t="str">
        <f t="shared" si="104"/>
        <v/>
      </c>
      <c r="K95" s="272" t="str">
        <f t="shared" si="105"/>
        <v/>
      </c>
      <c r="L95" s="525"/>
      <c r="M95" s="172" t="str">
        <f t="shared" si="88"/>
        <v/>
      </c>
      <c r="N95" s="501"/>
      <c r="O95" s="501"/>
      <c r="P95" s="170"/>
      <c r="Q95" s="170"/>
      <c r="R95" s="360" t="str">
        <f t="shared" si="89"/>
        <v/>
      </c>
      <c r="S95" s="359" t="str">
        <f t="shared" si="90"/>
        <v/>
      </c>
      <c r="T95" s="500"/>
      <c r="U95" s="170"/>
      <c r="V95" s="170"/>
      <c r="W95" s="360" t="str">
        <f t="shared" si="91"/>
        <v/>
      </c>
      <c r="X95" s="359" t="str">
        <f t="shared" si="92"/>
        <v/>
      </c>
      <c r="Y95" s="500"/>
      <c r="Z95" s="170"/>
      <c r="AA95" s="170"/>
      <c r="AB95" s="360" t="str">
        <f t="shared" si="93"/>
        <v/>
      </c>
      <c r="AC95" s="359" t="str">
        <f t="shared" si="94"/>
        <v/>
      </c>
      <c r="AD95" s="500"/>
      <c r="AE95" s="170"/>
      <c r="AF95" s="170"/>
      <c r="AG95" s="360" t="str">
        <f t="shared" si="95"/>
        <v/>
      </c>
      <c r="AH95" s="359" t="str">
        <f t="shared" si="96"/>
        <v/>
      </c>
      <c r="AI95" s="500"/>
      <c r="AJ95" s="170"/>
      <c r="AK95" s="170"/>
      <c r="AL95" s="360" t="str">
        <f t="shared" si="97"/>
        <v/>
      </c>
      <c r="AM95" s="359" t="str">
        <f t="shared" si="98"/>
        <v/>
      </c>
      <c r="AN95" s="500"/>
      <c r="AO95" s="170"/>
      <c r="AP95" s="170"/>
      <c r="AQ95" s="360" t="str">
        <f t="shared" si="99"/>
        <v/>
      </c>
      <c r="AR95" s="359" t="str">
        <f t="shared" si="100"/>
        <v/>
      </c>
      <c r="AS95" s="500"/>
      <c r="AT95" s="170"/>
      <c r="AU95" s="170"/>
      <c r="AV95" s="360" t="str">
        <f t="shared" si="101"/>
        <v/>
      </c>
      <c r="AW95" s="359" t="str">
        <f t="shared" si="102"/>
        <v/>
      </c>
      <c r="AX95" s="500"/>
    </row>
    <row r="96" spans="2:50" hidden="1" x14ac:dyDescent="0.2">
      <c r="B96" s="506"/>
      <c r="C96" s="211">
        <v>10</v>
      </c>
      <c r="D96" s="211"/>
      <c r="E96" s="211"/>
      <c r="F96" s="211"/>
      <c r="G96" s="359"/>
      <c r="H96" s="500"/>
      <c r="I96" s="172" t="str">
        <f t="shared" si="103"/>
        <v/>
      </c>
      <c r="J96" s="172" t="str">
        <f t="shared" si="104"/>
        <v/>
      </c>
      <c r="K96" s="272" t="str">
        <f t="shared" si="105"/>
        <v/>
      </c>
      <c r="L96" s="525"/>
      <c r="M96" s="172" t="str">
        <f t="shared" si="88"/>
        <v/>
      </c>
      <c r="N96" s="501"/>
      <c r="O96" s="501"/>
      <c r="P96" s="170"/>
      <c r="Q96" s="170"/>
      <c r="R96" s="360" t="str">
        <f t="shared" si="89"/>
        <v/>
      </c>
      <c r="S96" s="359" t="str">
        <f t="shared" si="90"/>
        <v/>
      </c>
      <c r="T96" s="500"/>
      <c r="U96" s="170"/>
      <c r="V96" s="170"/>
      <c r="W96" s="360" t="str">
        <f t="shared" si="91"/>
        <v/>
      </c>
      <c r="X96" s="359" t="str">
        <f t="shared" si="92"/>
        <v/>
      </c>
      <c r="Y96" s="500"/>
      <c r="Z96" s="170"/>
      <c r="AA96" s="170"/>
      <c r="AB96" s="360" t="str">
        <f t="shared" si="93"/>
        <v/>
      </c>
      <c r="AC96" s="359" t="str">
        <f t="shared" si="94"/>
        <v/>
      </c>
      <c r="AD96" s="500"/>
      <c r="AE96" s="170"/>
      <c r="AF96" s="170"/>
      <c r="AG96" s="360" t="str">
        <f t="shared" si="95"/>
        <v/>
      </c>
      <c r="AH96" s="359" t="str">
        <f t="shared" si="96"/>
        <v/>
      </c>
      <c r="AI96" s="500"/>
      <c r="AJ96" s="170"/>
      <c r="AK96" s="170"/>
      <c r="AL96" s="360" t="str">
        <f t="shared" si="97"/>
        <v/>
      </c>
      <c r="AM96" s="359" t="str">
        <f t="shared" si="98"/>
        <v/>
      </c>
      <c r="AN96" s="500"/>
      <c r="AO96" s="170"/>
      <c r="AP96" s="170"/>
      <c r="AQ96" s="360" t="str">
        <f t="shared" si="99"/>
        <v/>
      </c>
      <c r="AR96" s="359" t="str">
        <f t="shared" si="100"/>
        <v/>
      </c>
      <c r="AS96" s="500"/>
      <c r="AT96" s="170"/>
      <c r="AU96" s="170"/>
      <c r="AV96" s="360" t="str">
        <f t="shared" si="101"/>
        <v/>
      </c>
      <c r="AW96" s="359" t="str">
        <f t="shared" si="102"/>
        <v/>
      </c>
      <c r="AX96" s="500"/>
    </row>
    <row r="97" spans="2:50" hidden="1" x14ac:dyDescent="0.2">
      <c r="B97" s="506"/>
      <c r="C97" s="211">
        <v>11</v>
      </c>
      <c r="D97" s="211"/>
      <c r="E97" s="211"/>
      <c r="F97" s="211"/>
      <c r="G97" s="359"/>
      <c r="H97" s="500"/>
      <c r="I97" s="172" t="str">
        <f t="shared" si="103"/>
        <v/>
      </c>
      <c r="J97" s="172" t="str">
        <f t="shared" si="104"/>
        <v/>
      </c>
      <c r="K97" s="272" t="str">
        <f t="shared" si="105"/>
        <v/>
      </c>
      <c r="L97" s="525"/>
      <c r="M97" s="172" t="str">
        <f t="shared" si="88"/>
        <v/>
      </c>
      <c r="N97" s="501"/>
      <c r="O97" s="501"/>
      <c r="P97" s="359"/>
      <c r="Q97" s="359"/>
      <c r="R97" s="360" t="str">
        <f t="shared" si="89"/>
        <v/>
      </c>
      <c r="S97" s="359" t="str">
        <f t="shared" si="90"/>
        <v/>
      </c>
      <c r="T97" s="500"/>
      <c r="U97" s="359"/>
      <c r="V97" s="359"/>
      <c r="W97" s="360" t="str">
        <f t="shared" si="91"/>
        <v/>
      </c>
      <c r="X97" s="359" t="str">
        <f t="shared" si="92"/>
        <v/>
      </c>
      <c r="Y97" s="500"/>
      <c r="Z97" s="359"/>
      <c r="AA97" s="359"/>
      <c r="AB97" s="360" t="str">
        <f t="shared" si="93"/>
        <v/>
      </c>
      <c r="AC97" s="359" t="str">
        <f t="shared" si="94"/>
        <v/>
      </c>
      <c r="AD97" s="500"/>
      <c r="AE97" s="359"/>
      <c r="AF97" s="359"/>
      <c r="AG97" s="360" t="str">
        <f t="shared" si="95"/>
        <v/>
      </c>
      <c r="AH97" s="359" t="str">
        <f t="shared" si="96"/>
        <v/>
      </c>
      <c r="AI97" s="500"/>
      <c r="AJ97" s="359"/>
      <c r="AK97" s="359"/>
      <c r="AL97" s="360" t="str">
        <f t="shared" si="97"/>
        <v/>
      </c>
      <c r="AM97" s="359" t="str">
        <f t="shared" si="98"/>
        <v/>
      </c>
      <c r="AN97" s="500"/>
      <c r="AO97" s="359"/>
      <c r="AP97" s="359"/>
      <c r="AQ97" s="360" t="str">
        <f t="shared" si="99"/>
        <v/>
      </c>
      <c r="AR97" s="359" t="str">
        <f t="shared" si="100"/>
        <v/>
      </c>
      <c r="AS97" s="500"/>
      <c r="AT97" s="359"/>
      <c r="AU97" s="359"/>
      <c r="AV97" s="360" t="str">
        <f t="shared" si="101"/>
        <v/>
      </c>
      <c r="AW97" s="359" t="str">
        <f t="shared" si="102"/>
        <v/>
      </c>
      <c r="AX97" s="500"/>
    </row>
    <row r="98" spans="2:50" hidden="1" x14ac:dyDescent="0.2">
      <c r="B98" s="506"/>
      <c r="C98" s="211">
        <v>12</v>
      </c>
      <c r="D98" s="211"/>
      <c r="E98" s="211"/>
      <c r="F98" s="211"/>
      <c r="G98" s="359"/>
      <c r="H98" s="500"/>
      <c r="I98" s="172" t="str">
        <f t="shared" si="103"/>
        <v/>
      </c>
      <c r="J98" s="172" t="str">
        <f t="shared" si="104"/>
        <v/>
      </c>
      <c r="K98" s="272" t="str">
        <f t="shared" si="105"/>
        <v/>
      </c>
      <c r="L98" s="525"/>
      <c r="M98" s="172" t="str">
        <f t="shared" si="88"/>
        <v/>
      </c>
      <c r="N98" s="501"/>
      <c r="O98" s="501"/>
      <c r="P98" s="359"/>
      <c r="Q98" s="359"/>
      <c r="R98" s="360" t="str">
        <f t="shared" si="89"/>
        <v/>
      </c>
      <c r="S98" s="359" t="str">
        <f t="shared" si="90"/>
        <v/>
      </c>
      <c r="T98" s="500"/>
      <c r="U98" s="359"/>
      <c r="V98" s="359"/>
      <c r="W98" s="360" t="str">
        <f t="shared" si="91"/>
        <v/>
      </c>
      <c r="X98" s="359" t="str">
        <f t="shared" si="92"/>
        <v/>
      </c>
      <c r="Y98" s="500"/>
      <c r="Z98" s="359"/>
      <c r="AA98" s="359"/>
      <c r="AB98" s="360" t="str">
        <f t="shared" si="93"/>
        <v/>
      </c>
      <c r="AC98" s="359" t="str">
        <f t="shared" si="94"/>
        <v/>
      </c>
      <c r="AD98" s="500"/>
      <c r="AE98" s="359"/>
      <c r="AF98" s="359"/>
      <c r="AG98" s="360" t="str">
        <f t="shared" si="95"/>
        <v/>
      </c>
      <c r="AH98" s="359" t="str">
        <f t="shared" si="96"/>
        <v/>
      </c>
      <c r="AI98" s="500"/>
      <c r="AJ98" s="359"/>
      <c r="AK98" s="359"/>
      <c r="AL98" s="360" t="str">
        <f t="shared" si="97"/>
        <v/>
      </c>
      <c r="AM98" s="359" t="str">
        <f t="shared" si="98"/>
        <v/>
      </c>
      <c r="AN98" s="500"/>
      <c r="AO98" s="359"/>
      <c r="AP98" s="359"/>
      <c r="AQ98" s="360" t="str">
        <f t="shared" si="99"/>
        <v/>
      </c>
      <c r="AR98" s="359" t="str">
        <f t="shared" si="100"/>
        <v/>
      </c>
      <c r="AS98" s="500"/>
      <c r="AT98" s="359"/>
      <c r="AU98" s="359"/>
      <c r="AV98" s="360" t="str">
        <f t="shared" si="101"/>
        <v/>
      </c>
      <c r="AW98" s="359" t="str">
        <f t="shared" si="102"/>
        <v/>
      </c>
      <c r="AX98" s="500"/>
    </row>
    <row r="99" spans="2:50" hidden="1" x14ac:dyDescent="0.2">
      <c r="B99" s="506"/>
      <c r="C99" s="211">
        <v>13</v>
      </c>
      <c r="D99" s="211"/>
      <c r="E99" s="211"/>
      <c r="F99" s="211"/>
      <c r="G99" s="359"/>
      <c r="H99" s="500"/>
      <c r="I99" s="172" t="str">
        <f t="shared" si="103"/>
        <v/>
      </c>
      <c r="J99" s="172" t="str">
        <f t="shared" si="104"/>
        <v/>
      </c>
      <c r="K99" s="272" t="str">
        <f t="shared" si="105"/>
        <v/>
      </c>
      <c r="L99" s="525"/>
      <c r="M99" s="172" t="str">
        <f t="shared" si="88"/>
        <v/>
      </c>
      <c r="N99" s="501"/>
      <c r="O99" s="501"/>
      <c r="P99" s="359"/>
      <c r="Q99" s="359"/>
      <c r="R99" s="360" t="str">
        <f t="shared" si="89"/>
        <v/>
      </c>
      <c r="S99" s="359" t="str">
        <f t="shared" si="90"/>
        <v/>
      </c>
      <c r="T99" s="500"/>
      <c r="U99" s="359"/>
      <c r="V99" s="359"/>
      <c r="W99" s="360" t="str">
        <f t="shared" si="91"/>
        <v/>
      </c>
      <c r="X99" s="359" t="str">
        <f t="shared" si="92"/>
        <v/>
      </c>
      <c r="Y99" s="500"/>
      <c r="Z99" s="359"/>
      <c r="AA99" s="359"/>
      <c r="AB99" s="360" t="str">
        <f t="shared" si="93"/>
        <v/>
      </c>
      <c r="AC99" s="359" t="str">
        <f t="shared" si="94"/>
        <v/>
      </c>
      <c r="AD99" s="500"/>
      <c r="AE99" s="359"/>
      <c r="AF99" s="359"/>
      <c r="AG99" s="360" t="str">
        <f t="shared" si="95"/>
        <v/>
      </c>
      <c r="AH99" s="359" t="str">
        <f t="shared" si="96"/>
        <v/>
      </c>
      <c r="AI99" s="500"/>
      <c r="AJ99" s="359"/>
      <c r="AK99" s="359"/>
      <c r="AL99" s="360" t="str">
        <f t="shared" si="97"/>
        <v/>
      </c>
      <c r="AM99" s="359" t="str">
        <f t="shared" si="98"/>
        <v/>
      </c>
      <c r="AN99" s="500"/>
      <c r="AO99" s="359"/>
      <c r="AP99" s="359"/>
      <c r="AQ99" s="360" t="str">
        <f t="shared" si="99"/>
        <v/>
      </c>
      <c r="AR99" s="359" t="str">
        <f t="shared" si="100"/>
        <v/>
      </c>
      <c r="AS99" s="500"/>
      <c r="AT99" s="359"/>
      <c r="AU99" s="359"/>
      <c r="AV99" s="360" t="str">
        <f t="shared" si="101"/>
        <v/>
      </c>
      <c r="AW99" s="359" t="str">
        <f t="shared" si="102"/>
        <v/>
      </c>
      <c r="AX99" s="500"/>
    </row>
    <row r="100" spans="2:50" ht="13.5" hidden="1" customHeight="1" x14ac:dyDescent="0.2">
      <c r="B100" s="506"/>
      <c r="C100" s="211">
        <v>14</v>
      </c>
      <c r="D100" s="211"/>
      <c r="E100" s="211"/>
      <c r="F100" s="211"/>
      <c r="G100" s="359"/>
      <c r="H100" s="500"/>
      <c r="I100" s="172" t="str">
        <f t="shared" si="103"/>
        <v/>
      </c>
      <c r="J100" s="172" t="str">
        <f t="shared" si="104"/>
        <v/>
      </c>
      <c r="K100" s="272" t="str">
        <f t="shared" si="105"/>
        <v/>
      </c>
      <c r="L100" s="525"/>
      <c r="M100" s="172" t="str">
        <f t="shared" si="88"/>
        <v/>
      </c>
      <c r="N100" s="501"/>
      <c r="O100" s="501"/>
      <c r="P100" s="359"/>
      <c r="Q100" s="359"/>
      <c r="R100" s="360" t="str">
        <f t="shared" si="89"/>
        <v/>
      </c>
      <c r="S100" s="359" t="str">
        <f t="shared" si="90"/>
        <v/>
      </c>
      <c r="T100" s="500"/>
      <c r="U100" s="359"/>
      <c r="V100" s="359"/>
      <c r="W100" s="360" t="str">
        <f t="shared" si="91"/>
        <v/>
      </c>
      <c r="X100" s="359" t="str">
        <f t="shared" si="92"/>
        <v/>
      </c>
      <c r="Y100" s="500"/>
      <c r="Z100" s="359"/>
      <c r="AA100" s="359"/>
      <c r="AB100" s="360" t="str">
        <f t="shared" si="93"/>
        <v/>
      </c>
      <c r="AC100" s="359" t="str">
        <f t="shared" si="94"/>
        <v/>
      </c>
      <c r="AD100" s="500"/>
      <c r="AE100" s="359"/>
      <c r="AF100" s="359"/>
      <c r="AG100" s="360" t="str">
        <f t="shared" si="95"/>
        <v/>
      </c>
      <c r="AH100" s="359" t="str">
        <f t="shared" si="96"/>
        <v/>
      </c>
      <c r="AI100" s="500"/>
      <c r="AJ100" s="359"/>
      <c r="AK100" s="359"/>
      <c r="AL100" s="360" t="str">
        <f t="shared" si="97"/>
        <v/>
      </c>
      <c r="AM100" s="359" t="str">
        <f t="shared" si="98"/>
        <v/>
      </c>
      <c r="AN100" s="500"/>
      <c r="AO100" s="359"/>
      <c r="AP100" s="359"/>
      <c r="AQ100" s="360" t="str">
        <f t="shared" si="99"/>
        <v/>
      </c>
      <c r="AR100" s="359" t="str">
        <f t="shared" si="100"/>
        <v/>
      </c>
      <c r="AS100" s="500"/>
      <c r="AT100" s="359"/>
      <c r="AU100" s="359"/>
      <c r="AV100" s="360" t="str">
        <f t="shared" si="101"/>
        <v/>
      </c>
      <c r="AW100" s="359" t="str">
        <f t="shared" si="102"/>
        <v/>
      </c>
      <c r="AX100" s="500"/>
    </row>
    <row r="101" spans="2:50" hidden="1" x14ac:dyDescent="0.2">
      <c r="B101" s="506"/>
      <c r="C101" s="211">
        <v>15</v>
      </c>
      <c r="D101" s="211"/>
      <c r="E101" s="211"/>
      <c r="F101" s="211"/>
      <c r="G101" s="359"/>
      <c r="H101" s="500"/>
      <c r="I101" s="172" t="str">
        <f t="shared" si="103"/>
        <v/>
      </c>
      <c r="J101" s="172" t="str">
        <f t="shared" si="104"/>
        <v/>
      </c>
      <c r="K101" s="272" t="str">
        <f t="shared" si="105"/>
        <v/>
      </c>
      <c r="L101" s="525"/>
      <c r="M101" s="172" t="str">
        <f t="shared" si="88"/>
        <v/>
      </c>
      <c r="N101" s="501"/>
      <c r="O101" s="501"/>
      <c r="P101" s="359"/>
      <c r="Q101" s="359"/>
      <c r="R101" s="360" t="str">
        <f t="shared" si="89"/>
        <v/>
      </c>
      <c r="S101" s="359" t="str">
        <f t="shared" si="90"/>
        <v/>
      </c>
      <c r="T101" s="500"/>
      <c r="U101" s="359"/>
      <c r="V101" s="359"/>
      <c r="W101" s="360" t="str">
        <f t="shared" si="91"/>
        <v/>
      </c>
      <c r="X101" s="359" t="str">
        <f t="shared" si="92"/>
        <v/>
      </c>
      <c r="Y101" s="500"/>
      <c r="Z101" s="359"/>
      <c r="AA101" s="359"/>
      <c r="AB101" s="360" t="str">
        <f t="shared" si="93"/>
        <v/>
      </c>
      <c r="AC101" s="359" t="str">
        <f t="shared" si="94"/>
        <v/>
      </c>
      <c r="AD101" s="500"/>
      <c r="AE101" s="359"/>
      <c r="AF101" s="359"/>
      <c r="AG101" s="360" t="str">
        <f t="shared" si="95"/>
        <v/>
      </c>
      <c r="AH101" s="359" t="str">
        <f t="shared" si="96"/>
        <v/>
      </c>
      <c r="AI101" s="500"/>
      <c r="AJ101" s="359"/>
      <c r="AK101" s="359"/>
      <c r="AL101" s="360" t="str">
        <f t="shared" si="97"/>
        <v/>
      </c>
      <c r="AM101" s="359" t="str">
        <f t="shared" si="98"/>
        <v/>
      </c>
      <c r="AN101" s="500"/>
      <c r="AO101" s="359"/>
      <c r="AP101" s="359"/>
      <c r="AQ101" s="360" t="str">
        <f t="shared" si="99"/>
        <v/>
      </c>
      <c r="AR101" s="359" t="str">
        <f t="shared" si="100"/>
        <v/>
      </c>
      <c r="AS101" s="500"/>
      <c r="AT101" s="359"/>
      <c r="AU101" s="359"/>
      <c r="AV101" s="360" t="str">
        <f t="shared" si="101"/>
        <v/>
      </c>
      <c r="AW101" s="359" t="str">
        <f t="shared" si="102"/>
        <v/>
      </c>
      <c r="AX101" s="500"/>
    </row>
    <row r="102" spans="2:50" ht="15.75" hidden="1" x14ac:dyDescent="0.2">
      <c r="B102" s="510" t="s">
        <v>169</v>
      </c>
      <c r="C102" s="511"/>
      <c r="D102" s="511"/>
      <c r="E102" s="511"/>
      <c r="F102" s="511"/>
      <c r="G102" s="511"/>
      <c r="H102" s="512"/>
      <c r="I102" s="207"/>
      <c r="J102" s="207"/>
      <c r="K102" s="207"/>
      <c r="L102" s="207"/>
      <c r="M102" s="207"/>
      <c r="N102" s="501" t="s">
        <v>161</v>
      </c>
      <c r="O102" s="514" t="s">
        <v>106</v>
      </c>
      <c r="P102" s="516">
        <f>AT82+1</f>
        <v>45902</v>
      </c>
      <c r="Q102" s="506"/>
      <c r="R102" s="506"/>
      <c r="S102" s="506"/>
      <c r="T102" s="506"/>
      <c r="U102" s="516">
        <f>P102+1</f>
        <v>45903</v>
      </c>
      <c r="V102" s="506"/>
      <c r="W102" s="506"/>
      <c r="X102" s="506"/>
      <c r="Y102" s="506"/>
      <c r="Z102" s="516">
        <f>U102+1</f>
        <v>45904</v>
      </c>
      <c r="AA102" s="506"/>
      <c r="AB102" s="506"/>
      <c r="AC102" s="506"/>
      <c r="AD102" s="506"/>
      <c r="AE102" s="516">
        <f>Z102+1</f>
        <v>45905</v>
      </c>
      <c r="AF102" s="506"/>
      <c r="AG102" s="506"/>
      <c r="AH102" s="506"/>
      <c r="AI102" s="506"/>
      <c r="AJ102" s="516">
        <f>AE102+1</f>
        <v>45906</v>
      </c>
      <c r="AK102" s="506"/>
      <c r="AL102" s="506"/>
      <c r="AM102" s="506"/>
      <c r="AN102" s="506"/>
      <c r="AO102" s="516">
        <f>AJ102+1</f>
        <v>45907</v>
      </c>
      <c r="AP102" s="506"/>
      <c r="AQ102" s="506"/>
      <c r="AR102" s="506"/>
      <c r="AS102" s="506"/>
      <c r="AT102" s="516">
        <f>AO102+1</f>
        <v>45908</v>
      </c>
      <c r="AU102" s="506"/>
      <c r="AV102" s="506"/>
      <c r="AW102" s="506"/>
      <c r="AX102" s="506"/>
    </row>
    <row r="103" spans="2:50" ht="15.75" hidden="1" x14ac:dyDescent="0.2">
      <c r="B103" s="513"/>
      <c r="C103" s="513"/>
      <c r="D103" s="513"/>
      <c r="E103" s="513"/>
      <c r="F103" s="513"/>
      <c r="G103" s="513"/>
      <c r="H103" s="513"/>
      <c r="I103" s="207"/>
      <c r="J103" s="207"/>
      <c r="K103" s="207"/>
      <c r="L103" s="207"/>
      <c r="M103" s="207"/>
      <c r="N103" s="501"/>
      <c r="O103" s="515"/>
      <c r="P103" s="516" t="s">
        <v>120</v>
      </c>
      <c r="Q103" s="506"/>
      <c r="R103" s="506"/>
      <c r="S103" s="506"/>
      <c r="T103" s="506"/>
      <c r="U103" s="516" t="s">
        <v>114</v>
      </c>
      <c r="V103" s="506"/>
      <c r="W103" s="506"/>
      <c r="X103" s="506"/>
      <c r="Y103" s="506"/>
      <c r="Z103" s="516" t="s">
        <v>115</v>
      </c>
      <c r="AA103" s="506"/>
      <c r="AB103" s="506"/>
      <c r="AC103" s="506"/>
      <c r="AD103" s="506"/>
      <c r="AE103" s="516" t="s">
        <v>116</v>
      </c>
      <c r="AF103" s="506"/>
      <c r="AG103" s="506"/>
      <c r="AH103" s="506"/>
      <c r="AI103" s="506"/>
      <c r="AJ103" s="516" t="s">
        <v>117</v>
      </c>
      <c r="AK103" s="506"/>
      <c r="AL103" s="506"/>
      <c r="AM103" s="506"/>
      <c r="AN103" s="506"/>
      <c r="AO103" s="516" t="s">
        <v>118</v>
      </c>
      <c r="AP103" s="506"/>
      <c r="AQ103" s="506"/>
      <c r="AR103" s="506"/>
      <c r="AS103" s="506"/>
      <c r="AT103" s="516" t="s">
        <v>119</v>
      </c>
      <c r="AU103" s="506"/>
      <c r="AV103" s="506"/>
      <c r="AW103" s="506"/>
      <c r="AX103" s="506"/>
    </row>
    <row r="104" spans="2:50" hidden="1" x14ac:dyDescent="0.2">
      <c r="B104" s="501" t="s">
        <v>157</v>
      </c>
      <c r="C104" s="501" t="s">
        <v>149</v>
      </c>
      <c r="D104" s="501"/>
      <c r="E104" s="501" t="s">
        <v>151</v>
      </c>
      <c r="F104" s="501"/>
      <c r="G104" s="501"/>
      <c r="H104" s="502" t="s">
        <v>158</v>
      </c>
      <c r="I104" s="505" t="s">
        <v>227</v>
      </c>
      <c r="J104" s="505"/>
      <c r="K104" s="505"/>
      <c r="L104" s="505" t="s">
        <v>158</v>
      </c>
      <c r="M104" s="505" t="s">
        <v>170</v>
      </c>
      <c r="N104" s="501"/>
      <c r="O104" s="501" t="s">
        <v>160</v>
      </c>
      <c r="P104" s="497" t="s">
        <v>154</v>
      </c>
      <c r="Q104" s="498"/>
      <c r="R104" s="498"/>
      <c r="S104" s="499"/>
      <c r="T104" s="501" t="s">
        <v>158</v>
      </c>
      <c r="U104" s="497" t="s">
        <v>154</v>
      </c>
      <c r="V104" s="498"/>
      <c r="W104" s="498"/>
      <c r="X104" s="499"/>
      <c r="Y104" s="501" t="s">
        <v>158</v>
      </c>
      <c r="Z104" s="497" t="s">
        <v>154</v>
      </c>
      <c r="AA104" s="498"/>
      <c r="AB104" s="498"/>
      <c r="AC104" s="499"/>
      <c r="AD104" s="501" t="s">
        <v>158</v>
      </c>
      <c r="AE104" s="497" t="s">
        <v>154</v>
      </c>
      <c r="AF104" s="498"/>
      <c r="AG104" s="498"/>
      <c r="AH104" s="499"/>
      <c r="AI104" s="501" t="s">
        <v>158</v>
      </c>
      <c r="AJ104" s="497" t="s">
        <v>154</v>
      </c>
      <c r="AK104" s="498"/>
      <c r="AL104" s="498"/>
      <c r="AM104" s="499"/>
      <c r="AN104" s="501" t="s">
        <v>158</v>
      </c>
      <c r="AO104" s="497" t="s">
        <v>154</v>
      </c>
      <c r="AP104" s="498"/>
      <c r="AQ104" s="498"/>
      <c r="AR104" s="499"/>
      <c r="AS104" s="501" t="s">
        <v>158</v>
      </c>
      <c r="AT104" s="497" t="s">
        <v>154</v>
      </c>
      <c r="AU104" s="498"/>
      <c r="AV104" s="498"/>
      <c r="AW104" s="499"/>
      <c r="AX104" s="501" t="s">
        <v>158</v>
      </c>
    </row>
    <row r="105" spans="2:50" hidden="1" x14ac:dyDescent="0.2">
      <c r="B105" s="501"/>
      <c r="C105" s="501"/>
      <c r="D105" s="501"/>
      <c r="E105" s="501" t="s">
        <v>150</v>
      </c>
      <c r="F105" s="501"/>
      <c r="G105" s="501"/>
      <c r="H105" s="503"/>
      <c r="I105" s="505" t="s">
        <v>150</v>
      </c>
      <c r="J105" s="505"/>
      <c r="K105" s="505"/>
      <c r="L105" s="505"/>
      <c r="M105" s="505"/>
      <c r="N105" s="501"/>
      <c r="O105" s="501"/>
      <c r="P105" s="497" t="s">
        <v>155</v>
      </c>
      <c r="Q105" s="498"/>
      <c r="R105" s="498"/>
      <c r="S105" s="499"/>
      <c r="T105" s="501"/>
      <c r="U105" s="497" t="s">
        <v>155</v>
      </c>
      <c r="V105" s="498"/>
      <c r="W105" s="498"/>
      <c r="X105" s="499"/>
      <c r="Y105" s="501"/>
      <c r="Z105" s="497" t="s">
        <v>155</v>
      </c>
      <c r="AA105" s="498"/>
      <c r="AB105" s="498"/>
      <c r="AC105" s="499"/>
      <c r="AD105" s="501"/>
      <c r="AE105" s="497" t="s">
        <v>155</v>
      </c>
      <c r="AF105" s="498"/>
      <c r="AG105" s="498"/>
      <c r="AH105" s="499"/>
      <c r="AI105" s="501"/>
      <c r="AJ105" s="497" t="s">
        <v>155</v>
      </c>
      <c r="AK105" s="498"/>
      <c r="AL105" s="498"/>
      <c r="AM105" s="499"/>
      <c r="AN105" s="501"/>
      <c r="AO105" s="497" t="s">
        <v>155</v>
      </c>
      <c r="AP105" s="498"/>
      <c r="AQ105" s="498"/>
      <c r="AR105" s="499"/>
      <c r="AS105" s="501"/>
      <c r="AT105" s="497" t="s">
        <v>155</v>
      </c>
      <c r="AU105" s="498"/>
      <c r="AV105" s="498"/>
      <c r="AW105" s="499"/>
      <c r="AX105" s="501"/>
    </row>
    <row r="106" spans="2:50" hidden="1" x14ac:dyDescent="0.2">
      <c r="B106" s="501"/>
      <c r="C106" s="501"/>
      <c r="D106" s="501"/>
      <c r="E106" s="367" t="s">
        <v>152</v>
      </c>
      <c r="F106" s="367" t="s">
        <v>153</v>
      </c>
      <c r="G106" s="367" t="s">
        <v>156</v>
      </c>
      <c r="H106" s="504"/>
      <c r="I106" s="368" t="s">
        <v>152</v>
      </c>
      <c r="J106" s="368" t="s">
        <v>153</v>
      </c>
      <c r="K106" s="368" t="s">
        <v>156</v>
      </c>
      <c r="L106" s="505"/>
      <c r="M106" s="505"/>
      <c r="N106" s="501"/>
      <c r="O106" s="501"/>
      <c r="P106" s="367" t="s">
        <v>152</v>
      </c>
      <c r="Q106" s="367" t="s">
        <v>153</v>
      </c>
      <c r="R106" s="367" t="s">
        <v>156</v>
      </c>
      <c r="S106" s="367" t="s">
        <v>170</v>
      </c>
      <c r="T106" s="501"/>
      <c r="U106" s="367" t="s">
        <v>152</v>
      </c>
      <c r="V106" s="367" t="s">
        <v>153</v>
      </c>
      <c r="W106" s="367" t="s">
        <v>156</v>
      </c>
      <c r="X106" s="367" t="s">
        <v>170</v>
      </c>
      <c r="Y106" s="501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01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01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01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01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01"/>
    </row>
    <row r="107" spans="2:50" hidden="1" x14ac:dyDescent="0.2">
      <c r="B107" s="506" t="s">
        <v>238</v>
      </c>
      <c r="C107" s="369">
        <v>1</v>
      </c>
      <c r="D107" s="369" t="s">
        <v>457</v>
      </c>
      <c r="E107" s="369">
        <v>19</v>
      </c>
      <c r="F107" s="369">
        <v>1500</v>
      </c>
      <c r="G107" s="370">
        <f>F107/E107</f>
        <v>78.94736842105263</v>
      </c>
      <c r="H107" s="500">
        <f>AVERAGE(G107:G121)</f>
        <v>104.83096747470918</v>
      </c>
      <c r="I107" s="172">
        <f t="shared" ref="I107:I109" si="106">IFERROR(AVERAGE(P107,U107,Z107,AE107,AJ107,AO107,AT107),"")</f>
        <v>19</v>
      </c>
      <c r="J107" s="172">
        <f t="shared" ref="J107:J109" si="107">IFERROR(AVERAGE(Q107,V107,AA107,AF107,AK107,AP107,AU107),"")</f>
        <v>1409.2982534994567</v>
      </c>
      <c r="K107" s="371">
        <f t="shared" ref="K107:K109" si="108">IFERROR(AVERAGE(R107,W107,AB107,AG107,AL107,AQ107,AV107),"")</f>
        <v>74.173592289445068</v>
      </c>
      <c r="L107" s="525">
        <f>IFERROR(AVERAGE(K107:K121),"-")</f>
        <v>98.608802258039503</v>
      </c>
      <c r="M107" s="172">
        <f>IFERROR(RANK(K107, K$107:K$121),"")</f>
        <v>5</v>
      </c>
      <c r="N107" s="501"/>
      <c r="O107" s="501"/>
      <c r="P107" s="170">
        <v>19</v>
      </c>
      <c r="Q107" s="170">
        <v>1413.5885167464112</v>
      </c>
      <c r="R107" s="370">
        <f>IFERROR(Q107/P107,"")</f>
        <v>74.399395618232163</v>
      </c>
      <c r="S107" s="369">
        <f>IFERROR(RANK(R107, R$107:R$121),"")</f>
        <v>5</v>
      </c>
      <c r="T107" s="500">
        <f>AVERAGE(R107:R121)</f>
        <v>98.692197883789547</v>
      </c>
      <c r="U107" s="170">
        <v>19</v>
      </c>
      <c r="V107" s="170">
        <v>1406.3768115942025</v>
      </c>
      <c r="W107" s="370">
        <f>IFERROR(V107/U107,"")</f>
        <v>74.019832189168554</v>
      </c>
      <c r="X107" s="369">
        <f>IFERROR(RANK(W107, W$107:W$121),"")</f>
        <v>6</v>
      </c>
      <c r="Y107" s="500">
        <f>AVERAGE(W107:W121)</f>
        <v>98.459038663566133</v>
      </c>
      <c r="Z107" s="170">
        <v>19</v>
      </c>
      <c r="AA107" s="170">
        <v>1409.2063492063489</v>
      </c>
      <c r="AB107" s="370">
        <f>IFERROR(AA107/Z107,"")</f>
        <v>74.168755221386789</v>
      </c>
      <c r="AC107" s="369">
        <f>IFERROR(RANK(AB107, AB$107:AB$121),"")</f>
        <v>6</v>
      </c>
      <c r="AD107" s="500">
        <f>AVERAGE(AB107:AB121)</f>
        <v>98.602160134264253</v>
      </c>
      <c r="AE107" s="170">
        <v>19</v>
      </c>
      <c r="AF107" s="170">
        <v>1412.5827814569536</v>
      </c>
      <c r="AG107" s="370">
        <f>IFERROR(AF107/AE107,"")</f>
        <v>74.346462181944929</v>
      </c>
      <c r="AH107" s="369">
        <f>IFERROR(RANK(AG107, AG$107:AG$121),"")</f>
        <v>5</v>
      </c>
      <c r="AI107" s="500">
        <f>AVERAGE(AG107:AG121)</f>
        <v>98.620080327583068</v>
      </c>
      <c r="AJ107" s="170">
        <v>19</v>
      </c>
      <c r="AK107" s="170">
        <v>1407.341772151899</v>
      </c>
      <c r="AL107" s="370">
        <f>IFERROR(AK107/AJ107,"")</f>
        <v>74.070619586942058</v>
      </c>
      <c r="AM107" s="369">
        <f>IFERROR(RANK(AL107, AL$107:AL$121),"")</f>
        <v>6</v>
      </c>
      <c r="AN107" s="500">
        <f>AVERAGE(AL107:AL121)</f>
        <v>98.546991380708306</v>
      </c>
      <c r="AO107" s="170">
        <v>19</v>
      </c>
      <c r="AP107" s="170">
        <v>1408.363636363636</v>
      </c>
      <c r="AQ107" s="370">
        <f>IFERROR(AP107/AO107,"")</f>
        <v>74.124401913875587</v>
      </c>
      <c r="AR107" s="369">
        <f>IFERROR(RANK(AQ107, AQ$107:AQ$121),"")</f>
        <v>5</v>
      </c>
      <c r="AS107" s="500">
        <f>AVERAGE(AQ107:AQ121)</f>
        <v>98.612376198731695</v>
      </c>
      <c r="AT107" s="170">
        <v>19</v>
      </c>
      <c r="AU107" s="170">
        <v>1407.627906976744</v>
      </c>
      <c r="AV107" s="370">
        <f>IFERROR(AU107/AT107,"")</f>
        <v>74.085679314565482</v>
      </c>
      <c r="AW107" s="369">
        <f>IFERROR(RANK(AV107, AV$107:AV$121),"")</f>
        <v>6</v>
      </c>
      <c r="AX107" s="500">
        <f>AVERAGE(AV107:AV121)</f>
        <v>98.728771217633479</v>
      </c>
    </row>
    <row r="108" spans="2:50" hidden="1" x14ac:dyDescent="0.2">
      <c r="B108" s="506"/>
      <c r="C108" s="369">
        <v>2</v>
      </c>
      <c r="D108" s="369" t="s">
        <v>458</v>
      </c>
      <c r="E108" s="369">
        <v>17</v>
      </c>
      <c r="F108" s="369">
        <v>1500</v>
      </c>
      <c r="G108" s="370">
        <f t="shared" ref="G108:G113" si="109">F108/E108</f>
        <v>88.235294117647058</v>
      </c>
      <c r="H108" s="500"/>
      <c r="I108" s="172">
        <f t="shared" si="106"/>
        <v>17</v>
      </c>
      <c r="J108" s="172">
        <f t="shared" si="107"/>
        <v>1410.4046205207858</v>
      </c>
      <c r="K108" s="371">
        <f t="shared" si="108"/>
        <v>82.964977677693284</v>
      </c>
      <c r="L108" s="525"/>
      <c r="M108" s="172">
        <f t="shared" ref="M108:M121" si="110">IFERROR(RANK(K108, K$107:K$121),"")</f>
        <v>4</v>
      </c>
      <c r="N108" s="501"/>
      <c r="O108" s="501"/>
      <c r="P108" s="170">
        <v>17</v>
      </c>
      <c r="Q108" s="170">
        <v>1415.2628839146284</v>
      </c>
      <c r="R108" s="370">
        <f t="shared" ref="R108:R121" si="111">IFERROR(Q108/P108,"")</f>
        <v>83.250757877331083</v>
      </c>
      <c r="S108" s="369">
        <f t="shared" ref="S108:S121" si="112">IFERROR(RANK(R108, R$107:R$121),"")</f>
        <v>4</v>
      </c>
      <c r="T108" s="500"/>
      <c r="U108" s="170">
        <v>17</v>
      </c>
      <c r="V108" s="170">
        <v>1407.8258145363404</v>
      </c>
      <c r="W108" s="370">
        <f t="shared" ref="W108:W121" si="113">IFERROR(V108/U108,"")</f>
        <v>82.813283208020025</v>
      </c>
      <c r="X108" s="369">
        <f t="shared" ref="X108:X121" si="114">IFERROR(RANK(W108, W$107:W$121),"")</f>
        <v>4</v>
      </c>
      <c r="Y108" s="500"/>
      <c r="Z108" s="170">
        <v>17</v>
      </c>
      <c r="AA108" s="170">
        <v>1414.2694497153695</v>
      </c>
      <c r="AB108" s="370">
        <f t="shared" ref="AB108:AB121" si="115">IFERROR(AA108/Z108,"")</f>
        <v>83.192320571492331</v>
      </c>
      <c r="AC108" s="369">
        <f t="shared" ref="AC108:AC121" si="116">IFERROR(RANK(AB108, AB$107:AB$121),"")</f>
        <v>4</v>
      </c>
      <c r="AD108" s="500"/>
      <c r="AE108" s="170">
        <v>17</v>
      </c>
      <c r="AF108" s="170">
        <v>1410.8823529411766</v>
      </c>
      <c r="AG108" s="370">
        <f t="shared" ref="AG108:AG121" si="117">IFERROR(AF108/AE108,"")</f>
        <v>82.993079584775089</v>
      </c>
      <c r="AH108" s="369">
        <f t="shared" ref="AH108:AH121" si="118">IFERROR(RANK(AG108, AG$107:AG$121),"")</f>
        <v>4</v>
      </c>
      <c r="AI108" s="500"/>
      <c r="AJ108" s="170">
        <v>17</v>
      </c>
      <c r="AK108" s="170">
        <v>1408.9952153110048</v>
      </c>
      <c r="AL108" s="370">
        <f t="shared" ref="AL108:AL121" si="119">IFERROR(AK108/AJ108,"")</f>
        <v>82.88207148888263</v>
      </c>
      <c r="AM108" s="369">
        <f t="shared" ref="AM108:AM121" si="120">IFERROR(RANK(AL108, AL$107:AL$121),"")</f>
        <v>4</v>
      </c>
      <c r="AN108" s="500"/>
      <c r="AO108" s="170">
        <v>17</v>
      </c>
      <c r="AP108" s="170">
        <v>1406.8654970760233</v>
      </c>
      <c r="AQ108" s="370">
        <f t="shared" ref="AQ108:AQ121" si="121">IFERROR(AP108/AO108,"")</f>
        <v>82.756793945648425</v>
      </c>
      <c r="AR108" s="369">
        <f t="shared" ref="AR108:AR121" si="122">IFERROR(RANK(AQ108, AQ$107:AQ$121),"")</f>
        <v>4</v>
      </c>
      <c r="AS108" s="500"/>
      <c r="AT108" s="170">
        <v>17</v>
      </c>
      <c r="AU108" s="170">
        <v>1408.7311301509585</v>
      </c>
      <c r="AV108" s="370">
        <f t="shared" ref="AV108:AV121" si="123">IFERROR(AU108/AT108,"")</f>
        <v>82.866537067703447</v>
      </c>
      <c r="AW108" s="369">
        <f t="shared" ref="AW108:AW121" si="124">IFERROR(RANK(AV108, AV$107:AV$121),"")</f>
        <v>4</v>
      </c>
      <c r="AX108" s="500"/>
    </row>
    <row r="109" spans="2:50" hidden="1" x14ac:dyDescent="0.2">
      <c r="B109" s="506"/>
      <c r="C109" s="369">
        <v>3</v>
      </c>
      <c r="D109" s="369" t="s">
        <v>459</v>
      </c>
      <c r="E109" s="369">
        <v>19</v>
      </c>
      <c r="F109" s="369">
        <v>1500</v>
      </c>
      <c r="G109" s="370">
        <f t="shared" si="109"/>
        <v>78.94736842105263</v>
      </c>
      <c r="H109" s="500"/>
      <c r="I109" s="172">
        <f t="shared" si="106"/>
        <v>19</v>
      </c>
      <c r="J109" s="172">
        <f t="shared" si="107"/>
        <v>1408.3981866093402</v>
      </c>
      <c r="K109" s="371">
        <f t="shared" si="108"/>
        <v>74.126220347860013</v>
      </c>
      <c r="L109" s="525"/>
      <c r="M109" s="172">
        <f t="shared" si="110"/>
        <v>6</v>
      </c>
      <c r="N109" s="501"/>
      <c r="O109" s="501"/>
      <c r="P109" s="170">
        <v>19</v>
      </c>
      <c r="Q109" s="170">
        <v>1408.5</v>
      </c>
      <c r="R109" s="370">
        <f t="shared" si="111"/>
        <v>74.131578947368425</v>
      </c>
      <c r="S109" s="369">
        <f t="shared" si="112"/>
        <v>6</v>
      </c>
      <c r="T109" s="500"/>
      <c r="U109" s="170">
        <v>19</v>
      </c>
      <c r="V109" s="170">
        <v>1406.4596273291925</v>
      </c>
      <c r="W109" s="370">
        <f t="shared" si="113"/>
        <v>74.024190912062764</v>
      </c>
      <c r="X109" s="369">
        <f t="shared" si="114"/>
        <v>5</v>
      </c>
      <c r="Y109" s="500"/>
      <c r="Z109" s="170">
        <v>19</v>
      </c>
      <c r="AA109" s="170">
        <v>1409.801324503311</v>
      </c>
      <c r="AB109" s="370">
        <f t="shared" si="115"/>
        <v>74.200069710700575</v>
      </c>
      <c r="AC109" s="369">
        <f t="shared" si="116"/>
        <v>5</v>
      </c>
      <c r="AD109" s="500"/>
      <c r="AE109" s="170">
        <v>19</v>
      </c>
      <c r="AF109" s="170">
        <v>1406.6129032258059</v>
      </c>
      <c r="AG109" s="370">
        <f t="shared" si="117"/>
        <v>74.0322580645161</v>
      </c>
      <c r="AH109" s="369">
        <f t="shared" si="118"/>
        <v>6</v>
      </c>
      <c r="AI109" s="500"/>
      <c r="AJ109" s="170">
        <v>19</v>
      </c>
      <c r="AK109" s="170">
        <v>1414.5599999999995</v>
      </c>
      <c r="AL109" s="370">
        <f t="shared" si="119"/>
        <v>74.450526315789446</v>
      </c>
      <c r="AM109" s="369">
        <f t="shared" si="120"/>
        <v>5</v>
      </c>
      <c r="AN109" s="500"/>
      <c r="AO109" s="170">
        <v>19</v>
      </c>
      <c r="AP109" s="170">
        <v>1404.9710982658958</v>
      </c>
      <c r="AQ109" s="370">
        <f t="shared" si="121"/>
        <v>73.94584727715241</v>
      </c>
      <c r="AR109" s="369">
        <f t="shared" si="122"/>
        <v>6</v>
      </c>
      <c r="AS109" s="500"/>
      <c r="AT109" s="170">
        <v>19</v>
      </c>
      <c r="AU109" s="170">
        <v>1407.8823529411764</v>
      </c>
      <c r="AV109" s="370">
        <f t="shared" si="123"/>
        <v>74.099071207430327</v>
      </c>
      <c r="AW109" s="369">
        <f t="shared" si="124"/>
        <v>5</v>
      </c>
      <c r="AX109" s="500"/>
    </row>
    <row r="110" spans="2:50" hidden="1" x14ac:dyDescent="0.2">
      <c r="B110" s="506"/>
      <c r="C110" s="369">
        <v>4</v>
      </c>
      <c r="D110" s="369" t="s">
        <v>461</v>
      </c>
      <c r="E110" s="369">
        <v>17</v>
      </c>
      <c r="F110" s="369">
        <v>2000</v>
      </c>
      <c r="G110" s="370">
        <f t="shared" si="109"/>
        <v>117.64705882352941</v>
      </c>
      <c r="H110" s="500"/>
      <c r="I110" s="172">
        <f>IFERROR(AVERAGE(P110,U110,Z110,AE110,AJ110,AO110,AT110),"")</f>
        <v>17</v>
      </c>
      <c r="J110" s="172">
        <f>IFERROR(AVERAGE(Q110,V110,AA110,AF110,AK110,AP110,AU110),"")</f>
        <v>1888.9338654902497</v>
      </c>
      <c r="K110" s="371">
        <f>IFERROR(AVERAGE(R110,W110,AB110,AG110,AL110,AQ110,AV110),"")</f>
        <v>111.1137567935441</v>
      </c>
      <c r="L110" s="525"/>
      <c r="M110" s="172">
        <f t="shared" si="110"/>
        <v>2</v>
      </c>
      <c r="N110" s="501"/>
      <c r="O110" s="501"/>
      <c r="P110" s="170">
        <v>17</v>
      </c>
      <c r="Q110" s="170">
        <v>1888.2352941176478</v>
      </c>
      <c r="R110" s="370">
        <f t="shared" si="111"/>
        <v>111.07266435986163</v>
      </c>
      <c r="S110" s="369">
        <f t="shared" si="112"/>
        <v>2</v>
      </c>
      <c r="T110" s="500"/>
      <c r="U110" s="170">
        <v>17</v>
      </c>
      <c r="V110" s="170">
        <v>1888.8679245283013</v>
      </c>
      <c r="W110" s="370">
        <f t="shared" si="113"/>
        <v>111.10987791342949</v>
      </c>
      <c r="X110" s="369">
        <f t="shared" si="114"/>
        <v>2</v>
      </c>
      <c r="Y110" s="500"/>
      <c r="Z110" s="170">
        <v>17</v>
      </c>
      <c r="AA110" s="170">
        <v>1891.224489795919</v>
      </c>
      <c r="AB110" s="370">
        <f t="shared" si="115"/>
        <v>111.24849939975994</v>
      </c>
      <c r="AC110" s="369">
        <f t="shared" si="116"/>
        <v>2</v>
      </c>
      <c r="AD110" s="500"/>
      <c r="AE110" s="170">
        <v>17</v>
      </c>
      <c r="AF110" s="170">
        <v>1893.6000000000008</v>
      </c>
      <c r="AG110" s="370">
        <f t="shared" si="117"/>
        <v>111.38823529411769</v>
      </c>
      <c r="AH110" s="369">
        <f t="shared" si="118"/>
        <v>2</v>
      </c>
      <c r="AI110" s="500"/>
      <c r="AJ110" s="170">
        <v>17</v>
      </c>
      <c r="AK110" s="170">
        <v>1878.4615384615374</v>
      </c>
      <c r="AL110" s="370">
        <f t="shared" si="119"/>
        <v>110.49773755656102</v>
      </c>
      <c r="AM110" s="369">
        <f t="shared" si="120"/>
        <v>2</v>
      </c>
      <c r="AN110" s="500"/>
      <c r="AO110" s="170">
        <v>17</v>
      </c>
      <c r="AP110" s="170">
        <v>1890.7964601769911</v>
      </c>
      <c r="AQ110" s="370">
        <f t="shared" si="121"/>
        <v>111.22332118688183</v>
      </c>
      <c r="AR110" s="369">
        <f t="shared" si="122"/>
        <v>2</v>
      </c>
      <c r="AS110" s="500"/>
      <c r="AT110" s="170">
        <v>17</v>
      </c>
      <c r="AU110" s="170">
        <v>1891.3513513513512</v>
      </c>
      <c r="AV110" s="370">
        <f t="shared" si="123"/>
        <v>111.25596184419713</v>
      </c>
      <c r="AW110" s="369">
        <f t="shared" si="124"/>
        <v>2</v>
      </c>
      <c r="AX110" s="500"/>
    </row>
    <row r="111" spans="2:50" hidden="1" x14ac:dyDescent="0.2">
      <c r="B111" s="506"/>
      <c r="C111" s="369">
        <v>5</v>
      </c>
      <c r="D111" s="369" t="s">
        <v>462</v>
      </c>
      <c r="E111" s="369">
        <v>18</v>
      </c>
      <c r="F111" s="369">
        <v>2000</v>
      </c>
      <c r="G111" s="370">
        <f t="shared" si="109"/>
        <v>111.11111111111111</v>
      </c>
      <c r="H111" s="500"/>
      <c r="I111" s="172">
        <f t="shared" ref="I111:I121" si="125">IFERROR(AVERAGE(P111,U111,Z111,AE111,AJ111,AO111,AT111),"")</f>
        <v>18</v>
      </c>
      <c r="J111" s="172">
        <f t="shared" ref="J111:J121" si="126">IFERROR(AVERAGE(Q111,V111,AA111,AF111,AK111,AP111,AU111),"")</f>
        <v>1883.4621069636873</v>
      </c>
      <c r="K111" s="371">
        <f t="shared" ref="K111:K121" si="127">IFERROR(AVERAGE(R111,W111,AB111,AG111,AL111,AQ111,AV111),"")</f>
        <v>104.63678372020486</v>
      </c>
      <c r="L111" s="525"/>
      <c r="M111" s="172">
        <f t="shared" si="110"/>
        <v>3</v>
      </c>
      <c r="N111" s="501"/>
      <c r="O111" s="501"/>
      <c r="P111" s="170">
        <v>18</v>
      </c>
      <c r="Q111" s="170">
        <v>1890.8737864077677</v>
      </c>
      <c r="R111" s="370">
        <f t="shared" si="111"/>
        <v>105.04854368932043</v>
      </c>
      <c r="S111" s="369">
        <f t="shared" si="112"/>
        <v>3</v>
      </c>
      <c r="T111" s="500"/>
      <c r="U111" s="170">
        <v>18</v>
      </c>
      <c r="V111" s="170">
        <v>1880.1869158878501</v>
      </c>
      <c r="W111" s="370">
        <f t="shared" si="113"/>
        <v>104.45482866043612</v>
      </c>
      <c r="X111" s="369">
        <f t="shared" si="114"/>
        <v>3</v>
      </c>
      <c r="Y111" s="500"/>
      <c r="Z111" s="170">
        <v>18</v>
      </c>
      <c r="AA111" s="170">
        <v>1886.6666666666672</v>
      </c>
      <c r="AB111" s="370">
        <f t="shared" si="115"/>
        <v>104.81481481481484</v>
      </c>
      <c r="AC111" s="369">
        <f t="shared" si="116"/>
        <v>3</v>
      </c>
      <c r="AD111" s="500"/>
      <c r="AE111" s="170">
        <v>18</v>
      </c>
      <c r="AF111" s="170">
        <v>1876.8292682926824</v>
      </c>
      <c r="AG111" s="370">
        <f t="shared" si="117"/>
        <v>104.2682926829268</v>
      </c>
      <c r="AH111" s="369">
        <f t="shared" si="118"/>
        <v>3</v>
      </c>
      <c r="AI111" s="500"/>
      <c r="AJ111" s="170">
        <v>18</v>
      </c>
      <c r="AK111" s="170">
        <v>1883.2941176470586</v>
      </c>
      <c r="AL111" s="370">
        <f t="shared" si="119"/>
        <v>104.62745098039214</v>
      </c>
      <c r="AM111" s="369">
        <f t="shared" si="120"/>
        <v>3</v>
      </c>
      <c r="AN111" s="500"/>
      <c r="AO111" s="170">
        <v>18</v>
      </c>
      <c r="AP111" s="170">
        <v>1879.3043478260872</v>
      </c>
      <c r="AQ111" s="370">
        <f t="shared" si="121"/>
        <v>104.40579710144929</v>
      </c>
      <c r="AR111" s="369">
        <f t="shared" si="122"/>
        <v>3</v>
      </c>
      <c r="AS111" s="500"/>
      <c r="AT111" s="170">
        <v>18</v>
      </c>
      <c r="AU111" s="170">
        <v>1887.0796460176991</v>
      </c>
      <c r="AV111" s="370">
        <f t="shared" si="123"/>
        <v>104.83775811209439</v>
      </c>
      <c r="AW111" s="369">
        <f t="shared" si="124"/>
        <v>3</v>
      </c>
      <c r="AX111" s="500"/>
    </row>
    <row r="112" spans="2:50" hidden="1" x14ac:dyDescent="0.2">
      <c r="B112" s="506"/>
      <c r="C112" s="369">
        <v>6</v>
      </c>
      <c r="D112" s="369" t="s">
        <v>430</v>
      </c>
      <c r="E112" s="369">
        <v>8</v>
      </c>
      <c r="F112" s="369">
        <v>1500</v>
      </c>
      <c r="G112" s="370">
        <f t="shared" si="109"/>
        <v>187.5</v>
      </c>
      <c r="H112" s="500"/>
      <c r="I112" s="172">
        <f t="shared" si="125"/>
        <v>8</v>
      </c>
      <c r="J112" s="172">
        <f t="shared" si="126"/>
        <v>1409.4287583345417</v>
      </c>
      <c r="K112" s="371">
        <f t="shared" si="127"/>
        <v>176.17859479181772</v>
      </c>
      <c r="L112" s="525"/>
      <c r="M112" s="172">
        <f t="shared" si="110"/>
        <v>1</v>
      </c>
      <c r="N112" s="501"/>
      <c r="O112" s="501"/>
      <c r="P112" s="170">
        <v>8</v>
      </c>
      <c r="Q112" s="170">
        <v>1406.6666666666663</v>
      </c>
      <c r="R112" s="370">
        <f t="shared" si="111"/>
        <v>175.83333333333329</v>
      </c>
      <c r="S112" s="369">
        <f t="shared" si="112"/>
        <v>1</v>
      </c>
      <c r="T112" s="500"/>
      <c r="U112" s="170">
        <v>8</v>
      </c>
      <c r="V112" s="170">
        <v>1404.335664335664</v>
      </c>
      <c r="W112" s="370">
        <f t="shared" si="113"/>
        <v>175.541958041958</v>
      </c>
      <c r="X112" s="369">
        <f t="shared" si="114"/>
        <v>1</v>
      </c>
      <c r="Y112" s="500"/>
      <c r="Z112" s="170">
        <v>8</v>
      </c>
      <c r="AA112" s="170">
        <v>1405.6521739130442</v>
      </c>
      <c r="AB112" s="370">
        <f t="shared" si="115"/>
        <v>175.70652173913052</v>
      </c>
      <c r="AC112" s="369">
        <f t="shared" si="116"/>
        <v>1</v>
      </c>
      <c r="AD112" s="500"/>
      <c r="AE112" s="170">
        <v>8</v>
      </c>
      <c r="AF112" s="170">
        <v>1410.7964601769911</v>
      </c>
      <c r="AG112" s="370">
        <f t="shared" si="117"/>
        <v>176.34955752212389</v>
      </c>
      <c r="AH112" s="369">
        <f t="shared" si="118"/>
        <v>1</v>
      </c>
      <c r="AI112" s="500"/>
      <c r="AJ112" s="170">
        <v>8</v>
      </c>
      <c r="AK112" s="170">
        <v>1410.260869565217</v>
      </c>
      <c r="AL112" s="370">
        <f t="shared" si="119"/>
        <v>176.28260869565213</v>
      </c>
      <c r="AM112" s="369">
        <f t="shared" si="120"/>
        <v>1</v>
      </c>
      <c r="AN112" s="500"/>
      <c r="AO112" s="170">
        <v>8</v>
      </c>
      <c r="AP112" s="170">
        <v>1413.5526315789471</v>
      </c>
      <c r="AQ112" s="370">
        <f t="shared" si="121"/>
        <v>176.69407894736838</v>
      </c>
      <c r="AR112" s="369">
        <f t="shared" si="122"/>
        <v>1</v>
      </c>
      <c r="AS112" s="500"/>
      <c r="AT112" s="170">
        <v>8</v>
      </c>
      <c r="AU112" s="170">
        <v>1414.7368421052629</v>
      </c>
      <c r="AV112" s="370">
        <f t="shared" si="123"/>
        <v>176.84210526315786</v>
      </c>
      <c r="AW112" s="369">
        <f t="shared" si="124"/>
        <v>1</v>
      </c>
      <c r="AX112" s="500"/>
    </row>
    <row r="113" spans="2:50" hidden="1" x14ac:dyDescent="0.2">
      <c r="B113" s="506"/>
      <c r="C113" s="369">
        <v>7</v>
      </c>
      <c r="D113" s="369" t="s">
        <v>676</v>
      </c>
      <c r="E113" s="369">
        <v>21</v>
      </c>
      <c r="F113" s="369">
        <v>1500</v>
      </c>
      <c r="G113" s="370">
        <f t="shared" si="109"/>
        <v>71.428571428571431</v>
      </c>
      <c r="H113" s="500"/>
      <c r="I113" s="172">
        <f t="shared" si="125"/>
        <v>21</v>
      </c>
      <c r="J113" s="172">
        <f t="shared" si="126"/>
        <v>1408.4214938999396</v>
      </c>
      <c r="K113" s="371">
        <f t="shared" si="127"/>
        <v>67.067690185711413</v>
      </c>
      <c r="L113" s="525"/>
      <c r="M113" s="172">
        <f t="shared" si="110"/>
        <v>7</v>
      </c>
      <c r="N113" s="501"/>
      <c r="O113" s="501"/>
      <c r="P113" s="170">
        <v>21</v>
      </c>
      <c r="Q113" s="170">
        <v>1409.2913385826771</v>
      </c>
      <c r="R113" s="370">
        <f t="shared" si="111"/>
        <v>67.109111361079869</v>
      </c>
      <c r="S113" s="369">
        <f t="shared" si="112"/>
        <v>7</v>
      </c>
      <c r="T113" s="500"/>
      <c r="U113" s="170">
        <v>21</v>
      </c>
      <c r="V113" s="170">
        <v>1412.2352941176471</v>
      </c>
      <c r="W113" s="370">
        <f t="shared" si="113"/>
        <v>67.249299719887958</v>
      </c>
      <c r="X113" s="369">
        <f t="shared" si="114"/>
        <v>7</v>
      </c>
      <c r="Y113" s="500"/>
      <c r="Z113" s="170">
        <v>21</v>
      </c>
      <c r="AA113" s="170">
        <v>1404.5669291338586</v>
      </c>
      <c r="AB113" s="370">
        <f t="shared" si="115"/>
        <v>66.884139482564692</v>
      </c>
      <c r="AC113" s="369">
        <f t="shared" si="116"/>
        <v>7</v>
      </c>
      <c r="AD113" s="500"/>
      <c r="AE113" s="170">
        <v>21</v>
      </c>
      <c r="AF113" s="170">
        <v>1406.2162162162163</v>
      </c>
      <c r="AG113" s="370">
        <f t="shared" si="117"/>
        <v>66.962676962676966</v>
      </c>
      <c r="AH113" s="369">
        <f t="shared" si="118"/>
        <v>7</v>
      </c>
      <c r="AI113" s="500"/>
      <c r="AJ113" s="170">
        <v>21</v>
      </c>
      <c r="AK113" s="170">
        <v>1407.3764258555134</v>
      </c>
      <c r="AL113" s="370">
        <f t="shared" si="119"/>
        <v>67.017925040738731</v>
      </c>
      <c r="AM113" s="369">
        <f t="shared" si="120"/>
        <v>7</v>
      </c>
      <c r="AN113" s="500"/>
      <c r="AO113" s="170">
        <v>21</v>
      </c>
      <c r="AP113" s="170">
        <v>1409.8642533936654</v>
      </c>
      <c r="AQ113" s="370">
        <f t="shared" si="121"/>
        <v>67.136393018745977</v>
      </c>
      <c r="AR113" s="369">
        <f t="shared" si="122"/>
        <v>7</v>
      </c>
      <c r="AS113" s="500"/>
      <c r="AT113" s="170">
        <v>21</v>
      </c>
      <c r="AU113" s="170">
        <v>1409.3999999999999</v>
      </c>
      <c r="AV113" s="370">
        <f t="shared" si="123"/>
        <v>67.114285714285714</v>
      </c>
      <c r="AW113" s="369">
        <f t="shared" si="124"/>
        <v>7</v>
      </c>
      <c r="AX113" s="500"/>
    </row>
    <row r="114" spans="2:50" hidden="1" x14ac:dyDescent="0.2">
      <c r="B114" s="506"/>
      <c r="C114" s="369">
        <v>8</v>
      </c>
      <c r="D114" s="369"/>
      <c r="E114" s="369"/>
      <c r="F114" s="369"/>
      <c r="G114" s="369"/>
      <c r="H114" s="500"/>
      <c r="I114" s="172" t="str">
        <f t="shared" si="125"/>
        <v/>
      </c>
      <c r="J114" s="172" t="str">
        <f t="shared" si="126"/>
        <v/>
      </c>
      <c r="K114" s="371" t="str">
        <f t="shared" si="127"/>
        <v/>
      </c>
      <c r="L114" s="525"/>
      <c r="M114" s="172" t="str">
        <f t="shared" si="110"/>
        <v/>
      </c>
      <c r="N114" s="501"/>
      <c r="O114" s="501"/>
      <c r="P114" s="170"/>
      <c r="Q114" s="170"/>
      <c r="R114" s="370" t="str">
        <f t="shared" si="111"/>
        <v/>
      </c>
      <c r="S114" s="369" t="str">
        <f t="shared" si="112"/>
        <v/>
      </c>
      <c r="T114" s="500"/>
      <c r="U114" s="170"/>
      <c r="V114" s="170"/>
      <c r="W114" s="370" t="str">
        <f t="shared" si="113"/>
        <v/>
      </c>
      <c r="X114" s="369" t="str">
        <f t="shared" si="114"/>
        <v/>
      </c>
      <c r="Y114" s="500"/>
      <c r="Z114" s="170"/>
      <c r="AA114" s="170"/>
      <c r="AB114" s="370" t="str">
        <f t="shared" si="115"/>
        <v/>
      </c>
      <c r="AC114" s="369" t="str">
        <f t="shared" si="116"/>
        <v/>
      </c>
      <c r="AD114" s="500"/>
      <c r="AE114" s="170"/>
      <c r="AF114" s="170"/>
      <c r="AG114" s="370" t="str">
        <f t="shared" si="117"/>
        <v/>
      </c>
      <c r="AH114" s="369" t="str">
        <f t="shared" si="118"/>
        <v/>
      </c>
      <c r="AI114" s="500"/>
      <c r="AJ114" s="170"/>
      <c r="AK114" s="170"/>
      <c r="AL114" s="370" t="str">
        <f t="shared" si="119"/>
        <v/>
      </c>
      <c r="AM114" s="369" t="str">
        <f t="shared" si="120"/>
        <v/>
      </c>
      <c r="AN114" s="500"/>
      <c r="AO114" s="170"/>
      <c r="AP114" s="170"/>
      <c r="AQ114" s="370" t="str">
        <f t="shared" si="121"/>
        <v/>
      </c>
      <c r="AR114" s="369" t="str">
        <f t="shared" si="122"/>
        <v/>
      </c>
      <c r="AS114" s="500"/>
      <c r="AT114" s="170"/>
      <c r="AU114" s="170"/>
      <c r="AV114" s="370" t="str">
        <f t="shared" si="123"/>
        <v/>
      </c>
      <c r="AW114" s="369" t="str">
        <f t="shared" si="124"/>
        <v/>
      </c>
      <c r="AX114" s="500"/>
    </row>
    <row r="115" spans="2:50" hidden="1" x14ac:dyDescent="0.2">
      <c r="B115" s="506"/>
      <c r="C115" s="369">
        <v>9</v>
      </c>
      <c r="D115" s="369"/>
      <c r="E115" s="369"/>
      <c r="F115" s="369"/>
      <c r="G115" s="369"/>
      <c r="H115" s="500"/>
      <c r="I115" s="172" t="str">
        <f t="shared" si="125"/>
        <v/>
      </c>
      <c r="J115" s="172" t="str">
        <f t="shared" si="126"/>
        <v/>
      </c>
      <c r="K115" s="371" t="str">
        <f t="shared" si="127"/>
        <v/>
      </c>
      <c r="L115" s="525"/>
      <c r="M115" s="172" t="str">
        <f t="shared" si="110"/>
        <v/>
      </c>
      <c r="N115" s="501"/>
      <c r="O115" s="501"/>
      <c r="P115" s="170"/>
      <c r="Q115" s="170"/>
      <c r="R115" s="370" t="str">
        <f t="shared" si="111"/>
        <v/>
      </c>
      <c r="S115" s="369" t="str">
        <f t="shared" si="112"/>
        <v/>
      </c>
      <c r="T115" s="500"/>
      <c r="U115" s="170"/>
      <c r="V115" s="170"/>
      <c r="W115" s="370" t="str">
        <f t="shared" si="113"/>
        <v/>
      </c>
      <c r="X115" s="369" t="str">
        <f t="shared" si="114"/>
        <v/>
      </c>
      <c r="Y115" s="500"/>
      <c r="Z115" s="170"/>
      <c r="AA115" s="170"/>
      <c r="AB115" s="370" t="str">
        <f t="shared" si="115"/>
        <v/>
      </c>
      <c r="AC115" s="369" t="str">
        <f t="shared" si="116"/>
        <v/>
      </c>
      <c r="AD115" s="500"/>
      <c r="AE115" s="170"/>
      <c r="AF115" s="170"/>
      <c r="AG115" s="370" t="str">
        <f t="shared" si="117"/>
        <v/>
      </c>
      <c r="AH115" s="369" t="str">
        <f t="shared" si="118"/>
        <v/>
      </c>
      <c r="AI115" s="500"/>
      <c r="AJ115" s="170"/>
      <c r="AK115" s="170"/>
      <c r="AL115" s="370" t="str">
        <f t="shared" si="119"/>
        <v/>
      </c>
      <c r="AM115" s="369" t="str">
        <f t="shared" si="120"/>
        <v/>
      </c>
      <c r="AN115" s="500"/>
      <c r="AO115" s="170"/>
      <c r="AP115" s="170"/>
      <c r="AQ115" s="370" t="str">
        <f t="shared" si="121"/>
        <v/>
      </c>
      <c r="AR115" s="369" t="str">
        <f t="shared" si="122"/>
        <v/>
      </c>
      <c r="AS115" s="500"/>
      <c r="AT115" s="170"/>
      <c r="AU115" s="170"/>
      <c r="AV115" s="370" t="str">
        <f t="shared" si="123"/>
        <v/>
      </c>
      <c r="AW115" s="369" t="str">
        <f t="shared" si="124"/>
        <v/>
      </c>
      <c r="AX115" s="500"/>
    </row>
    <row r="116" spans="2:50" hidden="1" x14ac:dyDescent="0.2">
      <c r="B116" s="506"/>
      <c r="C116" s="369">
        <v>10</v>
      </c>
      <c r="D116" s="369"/>
      <c r="E116" s="369"/>
      <c r="F116" s="369"/>
      <c r="G116" s="369"/>
      <c r="H116" s="500"/>
      <c r="I116" s="172" t="str">
        <f t="shared" si="125"/>
        <v/>
      </c>
      <c r="J116" s="172" t="str">
        <f t="shared" si="126"/>
        <v/>
      </c>
      <c r="K116" s="371" t="str">
        <f t="shared" si="127"/>
        <v/>
      </c>
      <c r="L116" s="525"/>
      <c r="M116" s="172" t="str">
        <f t="shared" si="110"/>
        <v/>
      </c>
      <c r="N116" s="501"/>
      <c r="O116" s="501"/>
      <c r="P116" s="170"/>
      <c r="Q116" s="170"/>
      <c r="R116" s="370" t="str">
        <f t="shared" si="111"/>
        <v/>
      </c>
      <c r="S116" s="369" t="str">
        <f t="shared" si="112"/>
        <v/>
      </c>
      <c r="T116" s="500"/>
      <c r="U116" s="170"/>
      <c r="V116" s="170"/>
      <c r="W116" s="370" t="str">
        <f t="shared" si="113"/>
        <v/>
      </c>
      <c r="X116" s="369" t="str">
        <f t="shared" si="114"/>
        <v/>
      </c>
      <c r="Y116" s="500"/>
      <c r="Z116" s="170"/>
      <c r="AA116" s="170"/>
      <c r="AB116" s="370" t="str">
        <f t="shared" si="115"/>
        <v/>
      </c>
      <c r="AC116" s="369" t="str">
        <f t="shared" si="116"/>
        <v/>
      </c>
      <c r="AD116" s="500"/>
      <c r="AE116" s="170"/>
      <c r="AF116" s="170"/>
      <c r="AG116" s="370" t="str">
        <f t="shared" si="117"/>
        <v/>
      </c>
      <c r="AH116" s="369" t="str">
        <f t="shared" si="118"/>
        <v/>
      </c>
      <c r="AI116" s="500"/>
      <c r="AJ116" s="170"/>
      <c r="AK116" s="170"/>
      <c r="AL116" s="370" t="str">
        <f t="shared" si="119"/>
        <v/>
      </c>
      <c r="AM116" s="369" t="str">
        <f t="shared" si="120"/>
        <v/>
      </c>
      <c r="AN116" s="500"/>
      <c r="AO116" s="170"/>
      <c r="AP116" s="170"/>
      <c r="AQ116" s="370" t="str">
        <f t="shared" si="121"/>
        <v/>
      </c>
      <c r="AR116" s="369" t="str">
        <f t="shared" si="122"/>
        <v/>
      </c>
      <c r="AS116" s="500"/>
      <c r="AT116" s="170"/>
      <c r="AU116" s="170"/>
      <c r="AV116" s="370" t="str">
        <f t="shared" si="123"/>
        <v/>
      </c>
      <c r="AW116" s="369" t="str">
        <f t="shared" si="124"/>
        <v/>
      </c>
      <c r="AX116" s="500"/>
    </row>
    <row r="117" spans="2:50" hidden="1" x14ac:dyDescent="0.2">
      <c r="B117" s="506"/>
      <c r="C117" s="369">
        <v>11</v>
      </c>
      <c r="D117" s="369"/>
      <c r="E117" s="369"/>
      <c r="F117" s="369"/>
      <c r="G117" s="369"/>
      <c r="H117" s="500"/>
      <c r="I117" s="172" t="str">
        <f t="shared" si="125"/>
        <v/>
      </c>
      <c r="J117" s="172" t="str">
        <f t="shared" si="126"/>
        <v/>
      </c>
      <c r="K117" s="371" t="str">
        <f t="shared" si="127"/>
        <v/>
      </c>
      <c r="L117" s="525"/>
      <c r="M117" s="172" t="str">
        <f t="shared" si="110"/>
        <v/>
      </c>
      <c r="N117" s="501"/>
      <c r="O117" s="501"/>
      <c r="P117" s="369"/>
      <c r="Q117" s="369"/>
      <c r="R117" s="370" t="str">
        <f t="shared" si="111"/>
        <v/>
      </c>
      <c r="S117" s="369" t="str">
        <f t="shared" si="112"/>
        <v/>
      </c>
      <c r="T117" s="500"/>
      <c r="U117" s="369"/>
      <c r="V117" s="369"/>
      <c r="W117" s="370" t="str">
        <f t="shared" si="113"/>
        <v/>
      </c>
      <c r="X117" s="369" t="str">
        <f t="shared" si="114"/>
        <v/>
      </c>
      <c r="Y117" s="500"/>
      <c r="Z117" s="369"/>
      <c r="AA117" s="369"/>
      <c r="AB117" s="370" t="str">
        <f t="shared" si="115"/>
        <v/>
      </c>
      <c r="AC117" s="369" t="str">
        <f t="shared" si="116"/>
        <v/>
      </c>
      <c r="AD117" s="500"/>
      <c r="AE117" s="369"/>
      <c r="AF117" s="369"/>
      <c r="AG117" s="370" t="str">
        <f t="shared" si="117"/>
        <v/>
      </c>
      <c r="AH117" s="369" t="str">
        <f t="shared" si="118"/>
        <v/>
      </c>
      <c r="AI117" s="500"/>
      <c r="AJ117" s="369"/>
      <c r="AK117" s="369"/>
      <c r="AL117" s="370" t="str">
        <f t="shared" si="119"/>
        <v/>
      </c>
      <c r="AM117" s="369" t="str">
        <f t="shared" si="120"/>
        <v/>
      </c>
      <c r="AN117" s="500"/>
      <c r="AO117" s="369"/>
      <c r="AP117" s="369"/>
      <c r="AQ117" s="370" t="str">
        <f t="shared" si="121"/>
        <v/>
      </c>
      <c r="AR117" s="369" t="str">
        <f t="shared" si="122"/>
        <v/>
      </c>
      <c r="AS117" s="500"/>
      <c r="AT117" s="369"/>
      <c r="AU117" s="369"/>
      <c r="AV117" s="370" t="str">
        <f t="shared" si="123"/>
        <v/>
      </c>
      <c r="AW117" s="369" t="str">
        <f t="shared" si="124"/>
        <v/>
      </c>
      <c r="AX117" s="500"/>
    </row>
    <row r="118" spans="2:50" hidden="1" x14ac:dyDescent="0.2">
      <c r="B118" s="506"/>
      <c r="C118" s="369">
        <v>12</v>
      </c>
      <c r="D118" s="369"/>
      <c r="E118" s="369"/>
      <c r="F118" s="369"/>
      <c r="G118" s="369"/>
      <c r="H118" s="500"/>
      <c r="I118" s="172" t="str">
        <f t="shared" si="125"/>
        <v/>
      </c>
      <c r="J118" s="172" t="str">
        <f t="shared" si="126"/>
        <v/>
      </c>
      <c r="K118" s="371" t="str">
        <f t="shared" si="127"/>
        <v/>
      </c>
      <c r="L118" s="525"/>
      <c r="M118" s="172" t="str">
        <f t="shared" si="110"/>
        <v/>
      </c>
      <c r="N118" s="501"/>
      <c r="O118" s="501"/>
      <c r="P118" s="369"/>
      <c r="Q118" s="369"/>
      <c r="R118" s="370" t="str">
        <f t="shared" si="111"/>
        <v/>
      </c>
      <c r="S118" s="369" t="str">
        <f t="shared" si="112"/>
        <v/>
      </c>
      <c r="T118" s="500"/>
      <c r="U118" s="369"/>
      <c r="V118" s="369"/>
      <c r="W118" s="370" t="str">
        <f t="shared" si="113"/>
        <v/>
      </c>
      <c r="X118" s="369" t="str">
        <f t="shared" si="114"/>
        <v/>
      </c>
      <c r="Y118" s="500"/>
      <c r="Z118" s="369"/>
      <c r="AA118" s="369"/>
      <c r="AB118" s="370" t="str">
        <f t="shared" si="115"/>
        <v/>
      </c>
      <c r="AC118" s="369" t="str">
        <f t="shared" si="116"/>
        <v/>
      </c>
      <c r="AD118" s="500"/>
      <c r="AE118" s="369"/>
      <c r="AF118" s="369"/>
      <c r="AG118" s="370" t="str">
        <f t="shared" si="117"/>
        <v/>
      </c>
      <c r="AH118" s="369" t="str">
        <f t="shared" si="118"/>
        <v/>
      </c>
      <c r="AI118" s="500"/>
      <c r="AJ118" s="369"/>
      <c r="AK118" s="369"/>
      <c r="AL118" s="370" t="str">
        <f t="shared" si="119"/>
        <v/>
      </c>
      <c r="AM118" s="369" t="str">
        <f t="shared" si="120"/>
        <v/>
      </c>
      <c r="AN118" s="500"/>
      <c r="AO118" s="369"/>
      <c r="AP118" s="369"/>
      <c r="AQ118" s="370" t="str">
        <f t="shared" si="121"/>
        <v/>
      </c>
      <c r="AR118" s="369" t="str">
        <f t="shared" si="122"/>
        <v/>
      </c>
      <c r="AS118" s="500"/>
      <c r="AT118" s="369"/>
      <c r="AU118" s="369"/>
      <c r="AV118" s="370" t="str">
        <f t="shared" si="123"/>
        <v/>
      </c>
      <c r="AW118" s="369" t="str">
        <f t="shared" si="124"/>
        <v/>
      </c>
      <c r="AX118" s="500"/>
    </row>
    <row r="119" spans="2:50" hidden="1" x14ac:dyDescent="0.2">
      <c r="B119" s="506"/>
      <c r="C119" s="369">
        <v>13</v>
      </c>
      <c r="D119" s="369"/>
      <c r="E119" s="369"/>
      <c r="F119" s="369"/>
      <c r="G119" s="369"/>
      <c r="H119" s="500"/>
      <c r="I119" s="172" t="str">
        <f t="shared" si="125"/>
        <v/>
      </c>
      <c r="J119" s="172" t="str">
        <f t="shared" si="126"/>
        <v/>
      </c>
      <c r="K119" s="371" t="str">
        <f t="shared" si="127"/>
        <v/>
      </c>
      <c r="L119" s="525"/>
      <c r="M119" s="172" t="str">
        <f t="shared" si="110"/>
        <v/>
      </c>
      <c r="N119" s="501"/>
      <c r="O119" s="501"/>
      <c r="P119" s="369"/>
      <c r="Q119" s="369"/>
      <c r="R119" s="370" t="str">
        <f t="shared" si="111"/>
        <v/>
      </c>
      <c r="S119" s="369" t="str">
        <f t="shared" si="112"/>
        <v/>
      </c>
      <c r="T119" s="500"/>
      <c r="U119" s="369"/>
      <c r="V119" s="369"/>
      <c r="W119" s="370" t="str">
        <f t="shared" si="113"/>
        <v/>
      </c>
      <c r="X119" s="369" t="str">
        <f t="shared" si="114"/>
        <v/>
      </c>
      <c r="Y119" s="500"/>
      <c r="Z119" s="369"/>
      <c r="AA119" s="369"/>
      <c r="AB119" s="370" t="str">
        <f t="shared" si="115"/>
        <v/>
      </c>
      <c r="AC119" s="369" t="str">
        <f t="shared" si="116"/>
        <v/>
      </c>
      <c r="AD119" s="500"/>
      <c r="AE119" s="369"/>
      <c r="AF119" s="369"/>
      <c r="AG119" s="370" t="str">
        <f t="shared" si="117"/>
        <v/>
      </c>
      <c r="AH119" s="369" t="str">
        <f t="shared" si="118"/>
        <v/>
      </c>
      <c r="AI119" s="500"/>
      <c r="AJ119" s="369"/>
      <c r="AK119" s="369"/>
      <c r="AL119" s="370" t="str">
        <f t="shared" si="119"/>
        <v/>
      </c>
      <c r="AM119" s="369" t="str">
        <f t="shared" si="120"/>
        <v/>
      </c>
      <c r="AN119" s="500"/>
      <c r="AO119" s="369"/>
      <c r="AP119" s="369"/>
      <c r="AQ119" s="370" t="str">
        <f t="shared" si="121"/>
        <v/>
      </c>
      <c r="AR119" s="369" t="str">
        <f t="shared" si="122"/>
        <v/>
      </c>
      <c r="AS119" s="500"/>
      <c r="AT119" s="369"/>
      <c r="AU119" s="369"/>
      <c r="AV119" s="370" t="str">
        <f t="shared" si="123"/>
        <v/>
      </c>
      <c r="AW119" s="369" t="str">
        <f t="shared" si="124"/>
        <v/>
      </c>
      <c r="AX119" s="500"/>
    </row>
    <row r="120" spans="2:50" hidden="1" x14ac:dyDescent="0.2">
      <c r="B120" s="506"/>
      <c r="C120" s="369">
        <v>14</v>
      </c>
      <c r="D120" s="369"/>
      <c r="E120" s="369"/>
      <c r="F120" s="369"/>
      <c r="G120" s="369"/>
      <c r="H120" s="500"/>
      <c r="I120" s="172" t="str">
        <f t="shared" si="125"/>
        <v/>
      </c>
      <c r="J120" s="172" t="str">
        <f t="shared" si="126"/>
        <v/>
      </c>
      <c r="K120" s="371" t="str">
        <f t="shared" si="127"/>
        <v/>
      </c>
      <c r="L120" s="525"/>
      <c r="M120" s="172" t="str">
        <f t="shared" si="110"/>
        <v/>
      </c>
      <c r="N120" s="501"/>
      <c r="O120" s="501"/>
      <c r="P120" s="369"/>
      <c r="Q120" s="369"/>
      <c r="R120" s="370" t="str">
        <f t="shared" si="111"/>
        <v/>
      </c>
      <c r="S120" s="369" t="str">
        <f t="shared" si="112"/>
        <v/>
      </c>
      <c r="T120" s="500"/>
      <c r="U120" s="369"/>
      <c r="V120" s="369"/>
      <c r="W120" s="370" t="str">
        <f t="shared" si="113"/>
        <v/>
      </c>
      <c r="X120" s="369" t="str">
        <f t="shared" si="114"/>
        <v/>
      </c>
      <c r="Y120" s="500"/>
      <c r="Z120" s="369"/>
      <c r="AA120" s="369"/>
      <c r="AB120" s="370" t="str">
        <f t="shared" si="115"/>
        <v/>
      </c>
      <c r="AC120" s="369" t="str">
        <f t="shared" si="116"/>
        <v/>
      </c>
      <c r="AD120" s="500"/>
      <c r="AE120" s="369"/>
      <c r="AF120" s="369"/>
      <c r="AG120" s="370" t="str">
        <f t="shared" si="117"/>
        <v/>
      </c>
      <c r="AH120" s="369" t="str">
        <f t="shared" si="118"/>
        <v/>
      </c>
      <c r="AI120" s="500"/>
      <c r="AJ120" s="369"/>
      <c r="AK120" s="369"/>
      <c r="AL120" s="370" t="str">
        <f t="shared" si="119"/>
        <v/>
      </c>
      <c r="AM120" s="369" t="str">
        <f t="shared" si="120"/>
        <v/>
      </c>
      <c r="AN120" s="500"/>
      <c r="AO120" s="369"/>
      <c r="AP120" s="369"/>
      <c r="AQ120" s="370" t="str">
        <f t="shared" si="121"/>
        <v/>
      </c>
      <c r="AR120" s="369" t="str">
        <f t="shared" si="122"/>
        <v/>
      </c>
      <c r="AS120" s="500"/>
      <c r="AT120" s="369"/>
      <c r="AU120" s="369"/>
      <c r="AV120" s="370" t="str">
        <f t="shared" si="123"/>
        <v/>
      </c>
      <c r="AW120" s="369" t="str">
        <f t="shared" si="124"/>
        <v/>
      </c>
      <c r="AX120" s="500"/>
    </row>
    <row r="121" spans="2:50" hidden="1" x14ac:dyDescent="0.2">
      <c r="B121" s="506"/>
      <c r="C121" s="369">
        <v>15</v>
      </c>
      <c r="D121" s="369"/>
      <c r="E121" s="369"/>
      <c r="F121" s="369"/>
      <c r="G121" s="369"/>
      <c r="H121" s="500"/>
      <c r="I121" s="172" t="str">
        <f t="shared" si="125"/>
        <v/>
      </c>
      <c r="J121" s="172" t="str">
        <f t="shared" si="126"/>
        <v/>
      </c>
      <c r="K121" s="371" t="str">
        <f t="shared" si="127"/>
        <v/>
      </c>
      <c r="L121" s="525"/>
      <c r="M121" s="172" t="str">
        <f t="shared" si="110"/>
        <v/>
      </c>
      <c r="N121" s="501"/>
      <c r="O121" s="501"/>
      <c r="P121" s="369"/>
      <c r="Q121" s="369"/>
      <c r="R121" s="370" t="str">
        <f t="shared" si="111"/>
        <v/>
      </c>
      <c r="S121" s="369" t="str">
        <f t="shared" si="112"/>
        <v/>
      </c>
      <c r="T121" s="500"/>
      <c r="U121" s="369"/>
      <c r="V121" s="369"/>
      <c r="W121" s="370" t="str">
        <f t="shared" si="113"/>
        <v/>
      </c>
      <c r="X121" s="369" t="str">
        <f t="shared" si="114"/>
        <v/>
      </c>
      <c r="Y121" s="500"/>
      <c r="Z121" s="369"/>
      <c r="AA121" s="369"/>
      <c r="AB121" s="370" t="str">
        <f t="shared" si="115"/>
        <v/>
      </c>
      <c r="AC121" s="369" t="str">
        <f t="shared" si="116"/>
        <v/>
      </c>
      <c r="AD121" s="500"/>
      <c r="AE121" s="369"/>
      <c r="AF121" s="369"/>
      <c r="AG121" s="370" t="str">
        <f t="shared" si="117"/>
        <v/>
      </c>
      <c r="AH121" s="369" t="str">
        <f t="shared" si="118"/>
        <v/>
      </c>
      <c r="AI121" s="500"/>
      <c r="AJ121" s="369"/>
      <c r="AK121" s="369"/>
      <c r="AL121" s="370" t="str">
        <f t="shared" si="119"/>
        <v/>
      </c>
      <c r="AM121" s="369" t="str">
        <f t="shared" si="120"/>
        <v/>
      </c>
      <c r="AN121" s="500"/>
      <c r="AO121" s="369"/>
      <c r="AP121" s="369"/>
      <c r="AQ121" s="370" t="str">
        <f t="shared" si="121"/>
        <v/>
      </c>
      <c r="AR121" s="369" t="str">
        <f t="shared" si="122"/>
        <v/>
      </c>
      <c r="AS121" s="500"/>
      <c r="AT121" s="369"/>
      <c r="AU121" s="369"/>
      <c r="AV121" s="370" t="str">
        <f t="shared" si="123"/>
        <v/>
      </c>
      <c r="AW121" s="369" t="str">
        <f t="shared" si="124"/>
        <v/>
      </c>
      <c r="AX121" s="500"/>
    </row>
    <row r="122" spans="2:50" ht="15.75" hidden="1" x14ac:dyDescent="0.2">
      <c r="B122" s="510" t="s">
        <v>169</v>
      </c>
      <c r="C122" s="511"/>
      <c r="D122" s="511"/>
      <c r="E122" s="511"/>
      <c r="F122" s="511"/>
      <c r="G122" s="511"/>
      <c r="H122" s="512"/>
      <c r="I122" s="207"/>
      <c r="J122" s="207"/>
      <c r="K122" s="207"/>
      <c r="L122" s="207"/>
      <c r="M122" s="207"/>
      <c r="N122" s="501" t="s">
        <v>161</v>
      </c>
      <c r="O122" s="514" t="s">
        <v>106</v>
      </c>
      <c r="P122" s="516">
        <f>AT102+1</f>
        <v>45909</v>
      </c>
      <c r="Q122" s="506"/>
      <c r="R122" s="506"/>
      <c r="S122" s="506"/>
      <c r="T122" s="506"/>
      <c r="U122" s="516">
        <f>P122+1</f>
        <v>45910</v>
      </c>
      <c r="V122" s="506"/>
      <c r="W122" s="506"/>
      <c r="X122" s="506"/>
      <c r="Y122" s="506"/>
      <c r="Z122" s="516">
        <f>U122+1</f>
        <v>45911</v>
      </c>
      <c r="AA122" s="506"/>
      <c r="AB122" s="506"/>
      <c r="AC122" s="506"/>
      <c r="AD122" s="506"/>
      <c r="AE122" s="516">
        <f>Z122+1</f>
        <v>45912</v>
      </c>
      <c r="AF122" s="506"/>
      <c r="AG122" s="506"/>
      <c r="AH122" s="506"/>
      <c r="AI122" s="506"/>
      <c r="AJ122" s="516">
        <f>AE122+1</f>
        <v>45913</v>
      </c>
      <c r="AK122" s="506"/>
      <c r="AL122" s="506"/>
      <c r="AM122" s="506"/>
      <c r="AN122" s="506"/>
      <c r="AO122" s="516">
        <f>AJ122+1</f>
        <v>45914</v>
      </c>
      <c r="AP122" s="506"/>
      <c r="AQ122" s="506"/>
      <c r="AR122" s="506"/>
      <c r="AS122" s="506"/>
      <c r="AT122" s="516">
        <f>AO122+1</f>
        <v>45915</v>
      </c>
      <c r="AU122" s="506"/>
      <c r="AV122" s="506"/>
      <c r="AW122" s="506"/>
      <c r="AX122" s="506"/>
    </row>
    <row r="123" spans="2:50" ht="15.75" hidden="1" x14ac:dyDescent="0.2">
      <c r="B123" s="513"/>
      <c r="C123" s="513"/>
      <c r="D123" s="513"/>
      <c r="E123" s="513"/>
      <c r="F123" s="513"/>
      <c r="G123" s="513"/>
      <c r="H123" s="513"/>
      <c r="I123" s="207"/>
      <c r="J123" s="207"/>
      <c r="K123" s="207"/>
      <c r="L123" s="207"/>
      <c r="M123" s="207"/>
      <c r="N123" s="501"/>
      <c r="O123" s="515"/>
      <c r="P123" s="516" t="s">
        <v>120</v>
      </c>
      <c r="Q123" s="506"/>
      <c r="R123" s="506"/>
      <c r="S123" s="506"/>
      <c r="T123" s="506"/>
      <c r="U123" s="516" t="s">
        <v>114</v>
      </c>
      <c r="V123" s="506"/>
      <c r="W123" s="506"/>
      <c r="X123" s="506"/>
      <c r="Y123" s="506"/>
      <c r="Z123" s="516" t="s">
        <v>115</v>
      </c>
      <c r="AA123" s="506"/>
      <c r="AB123" s="506"/>
      <c r="AC123" s="506"/>
      <c r="AD123" s="506"/>
      <c r="AE123" s="516" t="s">
        <v>116</v>
      </c>
      <c r="AF123" s="506"/>
      <c r="AG123" s="506"/>
      <c r="AH123" s="506"/>
      <c r="AI123" s="506"/>
      <c r="AJ123" s="516" t="s">
        <v>117</v>
      </c>
      <c r="AK123" s="506"/>
      <c r="AL123" s="506"/>
      <c r="AM123" s="506"/>
      <c r="AN123" s="506"/>
      <c r="AO123" s="516" t="s">
        <v>118</v>
      </c>
      <c r="AP123" s="506"/>
      <c r="AQ123" s="506"/>
      <c r="AR123" s="506"/>
      <c r="AS123" s="506"/>
      <c r="AT123" s="516" t="s">
        <v>119</v>
      </c>
      <c r="AU123" s="506"/>
      <c r="AV123" s="506"/>
      <c r="AW123" s="506"/>
      <c r="AX123" s="506"/>
    </row>
    <row r="124" spans="2:50" hidden="1" x14ac:dyDescent="0.2">
      <c r="B124" s="501" t="s">
        <v>157</v>
      </c>
      <c r="C124" s="501" t="s">
        <v>149</v>
      </c>
      <c r="D124" s="501"/>
      <c r="E124" s="501" t="s">
        <v>151</v>
      </c>
      <c r="F124" s="501"/>
      <c r="G124" s="501"/>
      <c r="H124" s="502" t="s">
        <v>158</v>
      </c>
      <c r="I124" s="505" t="s">
        <v>227</v>
      </c>
      <c r="J124" s="505"/>
      <c r="K124" s="505"/>
      <c r="L124" s="505" t="s">
        <v>158</v>
      </c>
      <c r="M124" s="505" t="s">
        <v>170</v>
      </c>
      <c r="N124" s="501"/>
      <c r="O124" s="501" t="s">
        <v>160</v>
      </c>
      <c r="P124" s="497" t="s">
        <v>154</v>
      </c>
      <c r="Q124" s="498"/>
      <c r="R124" s="498"/>
      <c r="S124" s="499"/>
      <c r="T124" s="501" t="s">
        <v>158</v>
      </c>
      <c r="U124" s="497" t="s">
        <v>154</v>
      </c>
      <c r="V124" s="498"/>
      <c r="W124" s="498"/>
      <c r="X124" s="499"/>
      <c r="Y124" s="501" t="s">
        <v>158</v>
      </c>
      <c r="Z124" s="497" t="s">
        <v>154</v>
      </c>
      <c r="AA124" s="498"/>
      <c r="AB124" s="498"/>
      <c r="AC124" s="499"/>
      <c r="AD124" s="501" t="s">
        <v>158</v>
      </c>
      <c r="AE124" s="497" t="s">
        <v>154</v>
      </c>
      <c r="AF124" s="498"/>
      <c r="AG124" s="498"/>
      <c r="AH124" s="499"/>
      <c r="AI124" s="501" t="s">
        <v>158</v>
      </c>
      <c r="AJ124" s="497" t="s">
        <v>154</v>
      </c>
      <c r="AK124" s="498"/>
      <c r="AL124" s="498"/>
      <c r="AM124" s="499"/>
      <c r="AN124" s="501" t="s">
        <v>158</v>
      </c>
      <c r="AO124" s="497" t="s">
        <v>154</v>
      </c>
      <c r="AP124" s="498"/>
      <c r="AQ124" s="498"/>
      <c r="AR124" s="499"/>
      <c r="AS124" s="501" t="s">
        <v>158</v>
      </c>
      <c r="AT124" s="497" t="s">
        <v>154</v>
      </c>
      <c r="AU124" s="498"/>
      <c r="AV124" s="498"/>
      <c r="AW124" s="499"/>
      <c r="AX124" s="501" t="s">
        <v>158</v>
      </c>
    </row>
    <row r="125" spans="2:50" hidden="1" x14ac:dyDescent="0.2">
      <c r="B125" s="501"/>
      <c r="C125" s="501"/>
      <c r="D125" s="501"/>
      <c r="E125" s="501" t="s">
        <v>150</v>
      </c>
      <c r="F125" s="501"/>
      <c r="G125" s="501"/>
      <c r="H125" s="503"/>
      <c r="I125" s="505" t="s">
        <v>150</v>
      </c>
      <c r="J125" s="505"/>
      <c r="K125" s="505"/>
      <c r="L125" s="505"/>
      <c r="M125" s="505"/>
      <c r="N125" s="501"/>
      <c r="O125" s="501"/>
      <c r="P125" s="497" t="s">
        <v>155</v>
      </c>
      <c r="Q125" s="498"/>
      <c r="R125" s="498"/>
      <c r="S125" s="499"/>
      <c r="T125" s="501"/>
      <c r="U125" s="497" t="s">
        <v>155</v>
      </c>
      <c r="V125" s="498"/>
      <c r="W125" s="498"/>
      <c r="X125" s="499"/>
      <c r="Y125" s="501"/>
      <c r="Z125" s="497" t="s">
        <v>155</v>
      </c>
      <c r="AA125" s="498"/>
      <c r="AB125" s="498"/>
      <c r="AC125" s="499"/>
      <c r="AD125" s="501"/>
      <c r="AE125" s="497" t="s">
        <v>155</v>
      </c>
      <c r="AF125" s="498"/>
      <c r="AG125" s="498"/>
      <c r="AH125" s="499"/>
      <c r="AI125" s="501"/>
      <c r="AJ125" s="497" t="s">
        <v>155</v>
      </c>
      <c r="AK125" s="498"/>
      <c r="AL125" s="498"/>
      <c r="AM125" s="499"/>
      <c r="AN125" s="501"/>
      <c r="AO125" s="497" t="s">
        <v>155</v>
      </c>
      <c r="AP125" s="498"/>
      <c r="AQ125" s="498"/>
      <c r="AR125" s="499"/>
      <c r="AS125" s="501"/>
      <c r="AT125" s="497" t="s">
        <v>155</v>
      </c>
      <c r="AU125" s="498"/>
      <c r="AV125" s="498"/>
      <c r="AW125" s="499"/>
      <c r="AX125" s="501"/>
    </row>
    <row r="126" spans="2:50" hidden="1" x14ac:dyDescent="0.2">
      <c r="B126" s="501"/>
      <c r="C126" s="501"/>
      <c r="D126" s="501"/>
      <c r="E126" s="376" t="s">
        <v>152</v>
      </c>
      <c r="F126" s="376" t="s">
        <v>153</v>
      </c>
      <c r="G126" s="376" t="s">
        <v>156</v>
      </c>
      <c r="H126" s="504"/>
      <c r="I126" s="373" t="s">
        <v>152</v>
      </c>
      <c r="J126" s="373" t="s">
        <v>153</v>
      </c>
      <c r="K126" s="373" t="s">
        <v>156</v>
      </c>
      <c r="L126" s="505"/>
      <c r="M126" s="505"/>
      <c r="N126" s="501"/>
      <c r="O126" s="501"/>
      <c r="P126" s="376" t="s">
        <v>152</v>
      </c>
      <c r="Q126" s="376" t="s">
        <v>153</v>
      </c>
      <c r="R126" s="376" t="s">
        <v>156</v>
      </c>
      <c r="S126" s="376" t="s">
        <v>170</v>
      </c>
      <c r="T126" s="501"/>
      <c r="U126" s="376" t="s">
        <v>152</v>
      </c>
      <c r="V126" s="376" t="s">
        <v>153</v>
      </c>
      <c r="W126" s="376" t="s">
        <v>156</v>
      </c>
      <c r="X126" s="376" t="s">
        <v>170</v>
      </c>
      <c r="Y126" s="501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01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01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01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01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01"/>
    </row>
    <row r="127" spans="2:50" hidden="1" x14ac:dyDescent="0.2">
      <c r="B127" s="506" t="s">
        <v>238</v>
      </c>
      <c r="C127" s="375">
        <v>1</v>
      </c>
      <c r="D127" s="375" t="s">
        <v>457</v>
      </c>
      <c r="E127" s="375">
        <v>19</v>
      </c>
      <c r="F127" s="375">
        <v>1500</v>
      </c>
      <c r="G127" s="377">
        <f t="shared" ref="G127:G133" si="128">F127/E127</f>
        <v>78.94736842105263</v>
      </c>
      <c r="H127" s="526">
        <f>AVERAGE(G127:G141)</f>
        <v>105.76467429076892</v>
      </c>
      <c r="I127" s="172">
        <f t="shared" ref="I127:K129" si="129">IFERROR(AVERAGE(P127,U127,Z127,AE127,AJ127,AO127,AT127),"")</f>
        <v>19</v>
      </c>
      <c r="J127" s="172">
        <f t="shared" si="129"/>
        <v>1416.5965333331653</v>
      </c>
      <c r="K127" s="374">
        <f t="shared" si="129"/>
        <v>74.557712280692925</v>
      </c>
      <c r="L127" s="525">
        <f>IFERROR(AVERAGE(K127:K141),"-")</f>
        <v>100.45279626955639</v>
      </c>
      <c r="M127" s="172">
        <f>IFERROR(RANK(K127, K$127:K$141),"")</f>
        <v>5</v>
      </c>
      <c r="N127" s="501"/>
      <c r="O127" s="501"/>
      <c r="P127" s="375">
        <v>19</v>
      </c>
      <c r="Q127" s="377">
        <v>1414.1176470588236</v>
      </c>
      <c r="R127" s="377">
        <f>IFERROR(Q127/P127,"")</f>
        <v>74.427244582043343</v>
      </c>
      <c r="S127" s="375">
        <f>IFERROR(RANK(R127, R$127:R$141),"")</f>
        <v>5</v>
      </c>
      <c r="T127" s="500">
        <f>AVERAGE(R127:R141)</f>
        <v>100.38143554316558</v>
      </c>
      <c r="U127" s="375">
        <v>19</v>
      </c>
      <c r="V127" s="377">
        <v>1414.9038461538457</v>
      </c>
      <c r="W127" s="377">
        <f>IFERROR(V127/U127,"")</f>
        <v>74.46862348178135</v>
      </c>
      <c r="X127" s="375">
        <f>IFERROR(RANK(W127, W$127:W$141),"")</f>
        <v>6</v>
      </c>
      <c r="Y127" s="500">
        <f>AVERAGE(W127:W141)</f>
        <v>100.44597370591762</v>
      </c>
      <c r="Z127" s="375">
        <v>19</v>
      </c>
      <c r="AA127" s="377">
        <v>1417.575757575758</v>
      </c>
      <c r="AB127" s="377">
        <f>IFERROR(AA127/Z127,"")</f>
        <v>74.6092503987241</v>
      </c>
      <c r="AC127" s="375">
        <f>IFERROR(RANK(AB127, AB$127:AB$141),"")</f>
        <v>5</v>
      </c>
      <c r="AD127" s="500">
        <f>AVERAGE(AB127:AB141)</f>
        <v>100.51428276003506</v>
      </c>
      <c r="AE127" s="375">
        <v>19</v>
      </c>
      <c r="AF127" s="377">
        <v>1419.5031055900622</v>
      </c>
      <c r="AG127" s="377">
        <f>IFERROR(AF127/AE127,"")</f>
        <v>74.710689767898018</v>
      </c>
      <c r="AH127" s="375">
        <f>IFERROR(RANK(AG127, AG$127:AG$141),"")</f>
        <v>5</v>
      </c>
      <c r="AI127" s="500">
        <f>AVERAGE(AG127:AG141)</f>
        <v>104.78906048724674</v>
      </c>
      <c r="AJ127" s="375">
        <v>19</v>
      </c>
      <c r="AK127" s="377">
        <v>1419.7633136094673</v>
      </c>
      <c r="AL127" s="377">
        <f>IFERROR(AK127/AJ127,"")</f>
        <v>74.724384926814068</v>
      </c>
      <c r="AM127" s="375">
        <f>IFERROR(RANK(AL127, AL$127:AL$141),"")</f>
        <v>5</v>
      </c>
      <c r="AN127" s="500">
        <f>AVERAGE(AL127:AL141)</f>
        <v>104.79416446454206</v>
      </c>
      <c r="AO127" s="375">
        <v>19</v>
      </c>
      <c r="AP127" s="377">
        <v>1414.7368421052631</v>
      </c>
      <c r="AQ127" s="377">
        <f>IFERROR(AP127/AO127,"")</f>
        <v>74.45983379501385</v>
      </c>
      <c r="AR127" s="375">
        <f>IFERROR(RANK(AQ127, AQ$127:AQ$141),"")</f>
        <v>5</v>
      </c>
      <c r="AS127" s="500">
        <f>AVERAGE(AQ127:AQ141)</f>
        <v>104.77818076175005</v>
      </c>
      <c r="AT127" s="375">
        <v>19</v>
      </c>
      <c r="AU127" s="377">
        <v>1415.575221238938</v>
      </c>
      <c r="AV127" s="377">
        <f>IFERROR(AU127/AT127,"")</f>
        <v>74.503959012575677</v>
      </c>
      <c r="AW127" s="375">
        <f>IFERROR(RANK(AV127, AV$127:AV$141),"")</f>
        <v>5</v>
      </c>
      <c r="AX127" s="500">
        <f>AVERAGE(AV127:AV141)</f>
        <v>104.74055687792868</v>
      </c>
    </row>
    <row r="128" spans="2:50" hidden="1" x14ac:dyDescent="0.2">
      <c r="B128" s="506"/>
      <c r="C128" s="375">
        <v>2</v>
      </c>
      <c r="D128" s="375" t="s">
        <v>458</v>
      </c>
      <c r="E128" s="375">
        <v>17</v>
      </c>
      <c r="F128" s="375">
        <v>1500</v>
      </c>
      <c r="G128" s="377">
        <f t="shared" si="128"/>
        <v>88.235294117647058</v>
      </c>
      <c r="H128" s="527"/>
      <c r="I128" s="172">
        <f t="shared" si="129"/>
        <v>17</v>
      </c>
      <c r="J128" s="172">
        <f t="shared" si="129"/>
        <v>1417.9147401827263</v>
      </c>
      <c r="K128" s="374">
        <f t="shared" si="129"/>
        <v>83.4067494225133</v>
      </c>
      <c r="L128" s="525"/>
      <c r="M128" s="172">
        <f t="shared" ref="M128:M141" si="130">IFERROR(RANK(K128, K$127:K$141),"")</f>
        <v>4</v>
      </c>
      <c r="N128" s="501"/>
      <c r="O128" s="501"/>
      <c r="P128" s="375">
        <v>17</v>
      </c>
      <c r="Q128" s="377">
        <v>1420.7314405051957</v>
      </c>
      <c r="R128" s="377">
        <f t="shared" ref="R128:R141" si="131">IFERROR(Q128/P128,"")</f>
        <v>83.572437676776218</v>
      </c>
      <c r="S128" s="375">
        <f t="shared" ref="S128:S141" si="132">IFERROR(RANK(R128, R$127:R$141),"")</f>
        <v>4</v>
      </c>
      <c r="T128" s="500"/>
      <c r="U128" s="375">
        <v>17</v>
      </c>
      <c r="V128" s="377">
        <v>1419.1500806885419</v>
      </c>
      <c r="W128" s="377">
        <f t="shared" ref="W128:W141" si="133">IFERROR(V128/U128,"")</f>
        <v>83.479416511090704</v>
      </c>
      <c r="X128" s="375">
        <f t="shared" ref="X128:X141" si="134">IFERROR(RANK(W128, W$127:W$141),"")</f>
        <v>4</v>
      </c>
      <c r="Y128" s="500"/>
      <c r="Z128" s="375">
        <v>17</v>
      </c>
      <c r="AA128" s="377">
        <v>1417.9437869822486</v>
      </c>
      <c r="AB128" s="377">
        <f t="shared" ref="AB128:AB141" si="135">IFERROR(AA128/Z128,"")</f>
        <v>83.408458057779328</v>
      </c>
      <c r="AC128" s="375">
        <f t="shared" ref="AC128:AC141" si="136">IFERROR(RANK(AB128, AB$127:AB$141),"")</f>
        <v>4</v>
      </c>
      <c r="AD128" s="500"/>
      <c r="AE128" s="375">
        <v>17</v>
      </c>
      <c r="AF128" s="377">
        <v>1416.8609865470851</v>
      </c>
      <c r="AG128" s="377">
        <f t="shared" ref="AG128:AG141" si="137">IFERROR(AF128/AE128,"")</f>
        <v>83.344763914534411</v>
      </c>
      <c r="AH128" s="375">
        <f t="shared" ref="AH128:AH141" si="138">IFERROR(RANK(AG128, AG$127:AG$141),"")</f>
        <v>4</v>
      </c>
      <c r="AI128" s="500"/>
      <c r="AJ128" s="375">
        <v>17</v>
      </c>
      <c r="AK128" s="377">
        <v>1415.2631578947369</v>
      </c>
      <c r="AL128" s="377">
        <f t="shared" ref="AL128:AL141" si="139">IFERROR(AK128/AJ128,"")</f>
        <v>83.250773993808053</v>
      </c>
      <c r="AM128" s="375">
        <f t="shared" ref="AM128:AM141" si="140">IFERROR(RANK(AL128, AL$127:AL$141),"")</f>
        <v>4</v>
      </c>
      <c r="AN128" s="500"/>
      <c r="AO128" s="375">
        <v>17</v>
      </c>
      <c r="AP128" s="377">
        <v>1418.0952380952385</v>
      </c>
      <c r="AQ128" s="377">
        <f t="shared" ref="AQ128:AQ141" si="141">IFERROR(AP128/AO128,"")</f>
        <v>83.417366946778742</v>
      </c>
      <c r="AR128" s="375">
        <f t="shared" ref="AR128:AR141" si="142">IFERROR(RANK(AQ128, AQ$127:AQ$141),"")</f>
        <v>4</v>
      </c>
      <c r="AS128" s="500"/>
      <c r="AT128" s="375">
        <v>17</v>
      </c>
      <c r="AU128" s="377">
        <v>1417.3584905660375</v>
      </c>
      <c r="AV128" s="377">
        <f t="shared" ref="AV128:AV141" si="143">IFERROR(AU128/AT128,"")</f>
        <v>83.374028856825731</v>
      </c>
      <c r="AW128" s="375">
        <f t="shared" ref="AW128:AW141" si="144">IFERROR(RANK(AV128, AV$127:AV$141),"")</f>
        <v>4</v>
      </c>
      <c r="AX128" s="500"/>
    </row>
    <row r="129" spans="2:50" hidden="1" x14ac:dyDescent="0.2">
      <c r="B129" s="506"/>
      <c r="C129" s="375">
        <v>3</v>
      </c>
      <c r="D129" s="375" t="s">
        <v>461</v>
      </c>
      <c r="E129" s="375">
        <v>17</v>
      </c>
      <c r="F129" s="375">
        <v>2000</v>
      </c>
      <c r="G129" s="379">
        <f t="shared" si="128"/>
        <v>117.64705882352941</v>
      </c>
      <c r="H129" s="527"/>
      <c r="I129" s="172">
        <f t="shared" si="129"/>
        <v>17</v>
      </c>
      <c r="J129" s="172">
        <f t="shared" si="129"/>
        <v>1894.2285731606066</v>
      </c>
      <c r="K129" s="374">
        <f t="shared" si="129"/>
        <v>111.42521018591803</v>
      </c>
      <c r="L129" s="525"/>
      <c r="M129" s="172">
        <f t="shared" si="130"/>
        <v>2</v>
      </c>
      <c r="N129" s="501"/>
      <c r="O129" s="501"/>
      <c r="P129" s="375">
        <v>17</v>
      </c>
      <c r="Q129" s="377">
        <v>1900.3846153846148</v>
      </c>
      <c r="R129" s="377">
        <f t="shared" si="131"/>
        <v>111.78733031674204</v>
      </c>
      <c r="S129" s="375">
        <f t="shared" si="132"/>
        <v>2</v>
      </c>
      <c r="T129" s="500"/>
      <c r="U129" s="375">
        <v>17</v>
      </c>
      <c r="V129" s="377">
        <v>1886.6037735849052</v>
      </c>
      <c r="W129" s="377">
        <f t="shared" si="133"/>
        <v>110.97669256381795</v>
      </c>
      <c r="X129" s="375">
        <f t="shared" si="134"/>
        <v>3</v>
      </c>
      <c r="Y129" s="500"/>
      <c r="Z129" s="375">
        <v>17</v>
      </c>
      <c r="AA129" s="377">
        <v>1895.7575757575764</v>
      </c>
      <c r="AB129" s="377">
        <f t="shared" si="135"/>
        <v>111.51515151515156</v>
      </c>
      <c r="AC129" s="375">
        <f t="shared" si="136"/>
        <v>2</v>
      </c>
      <c r="AD129" s="500"/>
      <c r="AE129" s="375">
        <v>17</v>
      </c>
      <c r="AF129" s="377">
        <v>1898.2499999999993</v>
      </c>
      <c r="AG129" s="377">
        <f t="shared" si="137"/>
        <v>111.66176470588232</v>
      </c>
      <c r="AH129" s="375">
        <f t="shared" si="138"/>
        <v>2</v>
      </c>
      <c r="AI129" s="500"/>
      <c r="AJ129" s="375">
        <v>17</v>
      </c>
      <c r="AK129" s="377">
        <v>1883.571428571428</v>
      </c>
      <c r="AL129" s="377">
        <f t="shared" si="139"/>
        <v>110.79831932773106</v>
      </c>
      <c r="AM129" s="375">
        <f t="shared" si="140"/>
        <v>3</v>
      </c>
      <c r="AN129" s="500"/>
      <c r="AO129" s="375">
        <v>17</v>
      </c>
      <c r="AP129" s="377">
        <v>1898.2758620689656</v>
      </c>
      <c r="AQ129" s="377">
        <f t="shared" si="141"/>
        <v>111.6632860040568</v>
      </c>
      <c r="AR129" s="375">
        <f t="shared" si="142"/>
        <v>2</v>
      </c>
      <c r="AS129" s="500"/>
      <c r="AT129" s="375">
        <v>17</v>
      </c>
      <c r="AU129" s="377">
        <v>1896.7567567567567</v>
      </c>
      <c r="AV129" s="377">
        <f t="shared" si="143"/>
        <v>111.57392686804451</v>
      </c>
      <c r="AW129" s="375">
        <f t="shared" si="144"/>
        <v>2</v>
      </c>
      <c r="AX129" s="500"/>
    </row>
    <row r="130" spans="2:50" hidden="1" x14ac:dyDescent="0.2">
      <c r="B130" s="506"/>
      <c r="C130" s="375">
        <v>4</v>
      </c>
      <c r="D130" s="375" t="s">
        <v>462</v>
      </c>
      <c r="E130" s="375">
        <v>17</v>
      </c>
      <c r="F130" s="375">
        <v>2000</v>
      </c>
      <c r="G130" s="379">
        <f t="shared" si="128"/>
        <v>117.64705882352941</v>
      </c>
      <c r="H130" s="527"/>
      <c r="I130" s="172">
        <f>IFERROR(AVERAGE(P130,U130,Z130,AE130,AJ130,AO130,AT130),"")</f>
        <v>17</v>
      </c>
      <c r="J130" s="172">
        <f>IFERROR(AVERAGE(Q130,V130,AA130,AF130,AK130,AP130,AU130),"")</f>
        <v>1891.2540758499636</v>
      </c>
      <c r="K130" s="374">
        <f>IFERROR(AVERAGE(R130,W130,AB130,AG130,AL130,AQ130,AV130),"")</f>
        <v>111.2502397558802</v>
      </c>
      <c r="L130" s="525"/>
      <c r="M130" s="172">
        <f t="shared" si="130"/>
        <v>3</v>
      </c>
      <c r="N130" s="501"/>
      <c r="O130" s="501"/>
      <c r="P130" s="375">
        <v>17</v>
      </c>
      <c r="Q130" s="377">
        <v>1883.2075471698108</v>
      </c>
      <c r="R130" s="377">
        <f t="shared" si="131"/>
        <v>110.77691453940064</v>
      </c>
      <c r="S130" s="375">
        <f t="shared" si="132"/>
        <v>3</v>
      </c>
      <c r="T130" s="500"/>
      <c r="U130" s="375">
        <v>17</v>
      </c>
      <c r="V130" s="377">
        <v>1895.6603773584902</v>
      </c>
      <c r="W130" s="377">
        <f t="shared" si="133"/>
        <v>111.50943396226413</v>
      </c>
      <c r="X130" s="375">
        <f t="shared" si="134"/>
        <v>2</v>
      </c>
      <c r="Y130" s="500"/>
      <c r="Z130" s="375">
        <v>17</v>
      </c>
      <c r="AA130" s="377">
        <v>1895.2941176470595</v>
      </c>
      <c r="AB130" s="377">
        <f t="shared" si="135"/>
        <v>111.48788927335644</v>
      </c>
      <c r="AC130" s="375">
        <f t="shared" si="136"/>
        <v>3</v>
      </c>
      <c r="AD130" s="500"/>
      <c r="AE130" s="375">
        <v>17</v>
      </c>
      <c r="AF130" s="377">
        <v>1880.4545454545455</v>
      </c>
      <c r="AG130" s="377">
        <f t="shared" si="137"/>
        <v>110.61497326203209</v>
      </c>
      <c r="AH130" s="375">
        <f t="shared" si="138"/>
        <v>3</v>
      </c>
      <c r="AI130" s="500"/>
      <c r="AJ130" s="375">
        <v>17</v>
      </c>
      <c r="AK130" s="377">
        <v>1894</v>
      </c>
      <c r="AL130" s="377">
        <f t="shared" si="139"/>
        <v>111.41176470588235</v>
      </c>
      <c r="AM130" s="375">
        <f t="shared" si="140"/>
        <v>2</v>
      </c>
      <c r="AN130" s="500"/>
      <c r="AO130" s="375">
        <v>17</v>
      </c>
      <c r="AP130" s="377">
        <v>1893.8461538461543</v>
      </c>
      <c r="AQ130" s="377">
        <f t="shared" si="141"/>
        <v>111.40271493212673</v>
      </c>
      <c r="AR130" s="375">
        <f t="shared" si="142"/>
        <v>3</v>
      </c>
      <c r="AS130" s="500"/>
      <c r="AT130" s="375">
        <v>17</v>
      </c>
      <c r="AU130" s="377">
        <v>1896.3157894736842</v>
      </c>
      <c r="AV130" s="377">
        <f t="shared" si="143"/>
        <v>111.54798761609906</v>
      </c>
      <c r="AW130" s="375">
        <f t="shared" si="144"/>
        <v>3</v>
      </c>
      <c r="AX130" s="500"/>
    </row>
    <row r="131" spans="2:50" hidden="1" x14ac:dyDescent="0.2">
      <c r="B131" s="506"/>
      <c r="C131" s="375">
        <v>5</v>
      </c>
      <c r="D131" s="375" t="s">
        <v>430</v>
      </c>
      <c r="E131" s="375">
        <v>8</v>
      </c>
      <c r="F131" s="375">
        <v>1500</v>
      </c>
      <c r="G131" s="379">
        <f t="shared" si="128"/>
        <v>187.5</v>
      </c>
      <c r="H131" s="527"/>
      <c r="I131" s="172">
        <f t="shared" ref="I131:K141" si="145">IFERROR(AVERAGE(P131,U131,Z131,AE131,AJ131,AO131,AT131),"")</f>
        <v>8</v>
      </c>
      <c r="J131" s="172">
        <f t="shared" si="145"/>
        <v>1417.2751838704085</v>
      </c>
      <c r="K131" s="374">
        <f t="shared" si="145"/>
        <v>177.15939798380106</v>
      </c>
      <c r="L131" s="525"/>
      <c r="M131" s="172">
        <f t="shared" si="130"/>
        <v>1</v>
      </c>
      <c r="N131" s="501"/>
      <c r="O131" s="501"/>
      <c r="P131" s="375">
        <v>8</v>
      </c>
      <c r="Q131" s="377">
        <v>1415.3191489361707</v>
      </c>
      <c r="R131" s="377">
        <f t="shared" si="131"/>
        <v>176.91489361702133</v>
      </c>
      <c r="S131" s="375">
        <f t="shared" si="132"/>
        <v>1</v>
      </c>
      <c r="T131" s="500"/>
      <c r="U131" s="375">
        <v>8</v>
      </c>
      <c r="V131" s="377">
        <v>1417.0833333333337</v>
      </c>
      <c r="W131" s="377">
        <f t="shared" si="133"/>
        <v>177.13541666666671</v>
      </c>
      <c r="X131" s="375">
        <f t="shared" si="134"/>
        <v>1</v>
      </c>
      <c r="Y131" s="500"/>
      <c r="Z131" s="375">
        <v>8</v>
      </c>
      <c r="AA131" s="377">
        <v>1417.5539568345323</v>
      </c>
      <c r="AB131" s="377">
        <f t="shared" si="135"/>
        <v>177.19424460431654</v>
      </c>
      <c r="AC131" s="375">
        <f t="shared" si="136"/>
        <v>1</v>
      </c>
      <c r="AD131" s="500"/>
      <c r="AE131" s="375">
        <v>8</v>
      </c>
      <c r="AF131" s="377">
        <v>1421.3445378151264</v>
      </c>
      <c r="AG131" s="377">
        <f t="shared" si="137"/>
        <v>177.6680672268908</v>
      </c>
      <c r="AH131" s="375">
        <f t="shared" si="138"/>
        <v>1</v>
      </c>
      <c r="AI131" s="500"/>
      <c r="AJ131" s="375">
        <v>8</v>
      </c>
      <c r="AK131" s="377">
        <v>1422.0967741935478</v>
      </c>
      <c r="AL131" s="377">
        <f t="shared" si="139"/>
        <v>177.76209677419348</v>
      </c>
      <c r="AM131" s="375">
        <f t="shared" si="140"/>
        <v>1</v>
      </c>
      <c r="AN131" s="500"/>
      <c r="AO131" s="375">
        <v>8</v>
      </c>
      <c r="AP131" s="377">
        <v>1414.4516129032259</v>
      </c>
      <c r="AQ131" s="377">
        <f t="shared" si="141"/>
        <v>176.80645161290323</v>
      </c>
      <c r="AR131" s="375">
        <f t="shared" si="142"/>
        <v>1</v>
      </c>
      <c r="AS131" s="500"/>
      <c r="AT131" s="375">
        <v>8</v>
      </c>
      <c r="AU131" s="377">
        <v>1413.0769230769231</v>
      </c>
      <c r="AV131" s="377">
        <f t="shared" si="143"/>
        <v>176.63461538461539</v>
      </c>
      <c r="AW131" s="375">
        <f t="shared" si="144"/>
        <v>1</v>
      </c>
      <c r="AX131" s="500"/>
    </row>
    <row r="132" spans="2:50" hidden="1" x14ac:dyDescent="0.2">
      <c r="B132" s="506"/>
      <c r="C132" s="375">
        <v>6</v>
      </c>
      <c r="D132" s="375" t="s">
        <v>676</v>
      </c>
      <c r="E132" s="375">
        <v>21</v>
      </c>
      <c r="F132" s="375">
        <v>1500</v>
      </c>
      <c r="G132" s="379">
        <f t="shared" si="128"/>
        <v>71.428571428571431</v>
      </c>
      <c r="H132" s="527"/>
      <c r="I132" s="172">
        <f t="shared" si="145"/>
        <v>20</v>
      </c>
      <c r="J132" s="172">
        <f t="shared" si="145"/>
        <v>1416.488297183633</v>
      </c>
      <c r="K132" s="374">
        <f t="shared" si="145"/>
        <v>70.824414859181658</v>
      </c>
      <c r="L132" s="525"/>
      <c r="M132" s="172">
        <f t="shared" si="130"/>
        <v>7</v>
      </c>
      <c r="N132" s="501"/>
      <c r="O132" s="501"/>
      <c r="P132" s="375">
        <v>20</v>
      </c>
      <c r="Q132" s="377">
        <v>1415.6666666666667</v>
      </c>
      <c r="R132" s="377">
        <f t="shared" si="131"/>
        <v>70.783333333333331</v>
      </c>
      <c r="S132" s="375">
        <f t="shared" si="132"/>
        <v>7</v>
      </c>
      <c r="T132" s="500"/>
      <c r="U132" s="375">
        <v>20</v>
      </c>
      <c r="V132" s="377">
        <v>1418.4</v>
      </c>
      <c r="W132" s="377">
        <f t="shared" si="133"/>
        <v>70.92</v>
      </c>
      <c r="X132" s="375">
        <f t="shared" si="134"/>
        <v>7</v>
      </c>
      <c r="Y132" s="500"/>
      <c r="Z132" s="375">
        <v>20</v>
      </c>
      <c r="AA132" s="377">
        <v>1415.7512953367873</v>
      </c>
      <c r="AB132" s="377">
        <f t="shared" si="135"/>
        <v>70.787564766839367</v>
      </c>
      <c r="AC132" s="375">
        <f t="shared" si="136"/>
        <v>7</v>
      </c>
      <c r="AD132" s="500"/>
      <c r="AE132" s="375">
        <v>20</v>
      </c>
      <c r="AF132" s="377">
        <v>1414.6820809248554</v>
      </c>
      <c r="AG132" s="377">
        <f t="shared" si="137"/>
        <v>70.734104046242777</v>
      </c>
      <c r="AH132" s="375">
        <f t="shared" si="138"/>
        <v>6</v>
      </c>
      <c r="AI132" s="500"/>
      <c r="AJ132" s="375">
        <v>20</v>
      </c>
      <c r="AK132" s="377">
        <v>1416.3529411764703</v>
      </c>
      <c r="AL132" s="377">
        <f t="shared" si="139"/>
        <v>70.817647058823511</v>
      </c>
      <c r="AM132" s="375">
        <f t="shared" si="140"/>
        <v>6</v>
      </c>
      <c r="AN132" s="500"/>
      <c r="AO132" s="375">
        <v>20</v>
      </c>
      <c r="AP132" s="377">
        <v>1418.3886255924172</v>
      </c>
      <c r="AQ132" s="377">
        <f t="shared" si="141"/>
        <v>70.919431279620852</v>
      </c>
      <c r="AR132" s="375">
        <f t="shared" si="142"/>
        <v>6</v>
      </c>
      <c r="AS132" s="500"/>
      <c r="AT132" s="375">
        <v>20</v>
      </c>
      <c r="AU132" s="377">
        <v>1416.1764705882351</v>
      </c>
      <c r="AV132" s="377">
        <f t="shared" si="143"/>
        <v>70.808823529411754</v>
      </c>
      <c r="AW132" s="375">
        <f t="shared" si="144"/>
        <v>6</v>
      </c>
      <c r="AX132" s="500"/>
    </row>
    <row r="133" spans="2:50" hidden="1" x14ac:dyDescent="0.2">
      <c r="B133" s="506"/>
      <c r="C133" s="375">
        <v>7</v>
      </c>
      <c r="D133" s="375" t="s">
        <v>459</v>
      </c>
      <c r="E133" s="375">
        <v>19</v>
      </c>
      <c r="F133" s="375">
        <v>1500</v>
      </c>
      <c r="G133" s="379">
        <f t="shared" si="128"/>
        <v>78.94736842105263</v>
      </c>
      <c r="H133" s="527"/>
      <c r="I133" s="172">
        <f t="shared" si="145"/>
        <v>19</v>
      </c>
      <c r="J133" s="172">
        <f t="shared" si="145"/>
        <v>1416.3711385792437</v>
      </c>
      <c r="K133" s="374">
        <f t="shared" si="145"/>
        <v>74.545849398907549</v>
      </c>
      <c r="L133" s="525"/>
      <c r="M133" s="172">
        <f t="shared" si="130"/>
        <v>6</v>
      </c>
      <c r="N133" s="501"/>
      <c r="O133" s="501"/>
      <c r="P133" s="375">
        <v>19</v>
      </c>
      <c r="Q133" s="377">
        <v>1413.7499999999995</v>
      </c>
      <c r="R133" s="377">
        <f t="shared" si="131"/>
        <v>74.407894736842081</v>
      </c>
      <c r="S133" s="375">
        <f t="shared" si="132"/>
        <v>6</v>
      </c>
      <c r="T133" s="500"/>
      <c r="U133" s="375">
        <v>19</v>
      </c>
      <c r="V133" s="377">
        <v>1418.0124223602484</v>
      </c>
      <c r="W133" s="377">
        <f t="shared" si="133"/>
        <v>74.632232755802548</v>
      </c>
      <c r="X133" s="375">
        <f t="shared" si="134"/>
        <v>5</v>
      </c>
      <c r="Y133" s="500"/>
      <c r="Z133" s="375">
        <v>19</v>
      </c>
      <c r="AA133" s="377">
        <v>1417.3509933774833</v>
      </c>
      <c r="AB133" s="377">
        <f t="shared" si="135"/>
        <v>74.597420704078061</v>
      </c>
      <c r="AC133" s="375">
        <f t="shared" si="136"/>
        <v>6</v>
      </c>
      <c r="AD133" s="500"/>
      <c r="AE133" s="363"/>
      <c r="AF133" s="365"/>
      <c r="AG133" s="365" t="str">
        <f t="shared" si="137"/>
        <v/>
      </c>
      <c r="AH133" s="363" t="str">
        <f t="shared" si="138"/>
        <v/>
      </c>
      <c r="AI133" s="500"/>
      <c r="AJ133" s="363"/>
      <c r="AK133" s="365"/>
      <c r="AL133" s="365" t="str">
        <f t="shared" si="139"/>
        <v/>
      </c>
      <c r="AM133" s="363" t="str">
        <f t="shared" si="140"/>
        <v/>
      </c>
      <c r="AN133" s="500"/>
      <c r="AO133" s="363"/>
      <c r="AP133" s="365"/>
      <c r="AQ133" s="365" t="str">
        <f t="shared" si="141"/>
        <v/>
      </c>
      <c r="AR133" s="363" t="str">
        <f t="shared" si="142"/>
        <v/>
      </c>
      <c r="AS133" s="500"/>
      <c r="AT133" s="363"/>
      <c r="AU133" s="365"/>
      <c r="AV133" s="365" t="str">
        <f t="shared" si="143"/>
        <v/>
      </c>
      <c r="AW133" s="363" t="str">
        <f t="shared" si="144"/>
        <v/>
      </c>
      <c r="AX133" s="500"/>
    </row>
    <row r="134" spans="2:50" hidden="1" x14ac:dyDescent="0.2">
      <c r="B134" s="506"/>
      <c r="C134" s="375">
        <v>8</v>
      </c>
      <c r="D134" s="375"/>
      <c r="E134" s="375"/>
      <c r="F134" s="375"/>
      <c r="G134" s="375"/>
      <c r="H134" s="527"/>
      <c r="I134" s="172" t="str">
        <f t="shared" si="145"/>
        <v/>
      </c>
      <c r="J134" s="172" t="str">
        <f t="shared" si="145"/>
        <v/>
      </c>
      <c r="K134" s="374" t="str">
        <f t="shared" si="145"/>
        <v/>
      </c>
      <c r="L134" s="525"/>
      <c r="M134" s="172" t="str">
        <f t="shared" si="130"/>
        <v/>
      </c>
      <c r="N134" s="501"/>
      <c r="O134" s="501"/>
      <c r="P134" s="375"/>
      <c r="Q134" s="377"/>
      <c r="R134" s="377" t="str">
        <f t="shared" si="131"/>
        <v/>
      </c>
      <c r="S134" s="375" t="str">
        <f t="shared" si="132"/>
        <v/>
      </c>
      <c r="T134" s="500"/>
      <c r="U134" s="375"/>
      <c r="V134" s="377"/>
      <c r="W134" s="377" t="str">
        <f t="shared" si="133"/>
        <v/>
      </c>
      <c r="X134" s="375" t="str">
        <f t="shared" si="134"/>
        <v/>
      </c>
      <c r="Y134" s="500"/>
      <c r="Z134" s="375"/>
      <c r="AA134" s="377"/>
      <c r="AB134" s="377" t="str">
        <f t="shared" si="135"/>
        <v/>
      </c>
      <c r="AC134" s="375" t="str">
        <f t="shared" si="136"/>
        <v/>
      </c>
      <c r="AD134" s="500"/>
      <c r="AE134" s="375"/>
      <c r="AF134" s="377"/>
      <c r="AG134" s="377" t="str">
        <f t="shared" si="137"/>
        <v/>
      </c>
      <c r="AH134" s="375" t="str">
        <f t="shared" si="138"/>
        <v/>
      </c>
      <c r="AI134" s="500"/>
      <c r="AJ134" s="375"/>
      <c r="AK134" s="377"/>
      <c r="AL134" s="377" t="str">
        <f t="shared" si="139"/>
        <v/>
      </c>
      <c r="AM134" s="375" t="str">
        <f t="shared" si="140"/>
        <v/>
      </c>
      <c r="AN134" s="500"/>
      <c r="AO134" s="375"/>
      <c r="AP134" s="377"/>
      <c r="AQ134" s="377" t="str">
        <f t="shared" si="141"/>
        <v/>
      </c>
      <c r="AR134" s="375" t="str">
        <f t="shared" si="142"/>
        <v/>
      </c>
      <c r="AS134" s="500"/>
      <c r="AT134" s="375"/>
      <c r="AU134" s="377"/>
      <c r="AV134" s="377" t="str">
        <f t="shared" si="143"/>
        <v/>
      </c>
      <c r="AW134" s="375" t="str">
        <f t="shared" si="144"/>
        <v/>
      </c>
      <c r="AX134" s="500"/>
    </row>
    <row r="135" spans="2:50" hidden="1" x14ac:dyDescent="0.2">
      <c r="B135" s="506"/>
      <c r="C135" s="375">
        <v>9</v>
      </c>
      <c r="D135" s="375"/>
      <c r="E135" s="375"/>
      <c r="F135" s="375"/>
      <c r="G135" s="375"/>
      <c r="H135" s="527"/>
      <c r="I135" s="172" t="str">
        <f t="shared" si="145"/>
        <v/>
      </c>
      <c r="J135" s="172" t="str">
        <f t="shared" si="145"/>
        <v/>
      </c>
      <c r="K135" s="374" t="str">
        <f t="shared" si="145"/>
        <v/>
      </c>
      <c r="L135" s="525"/>
      <c r="M135" s="172" t="str">
        <f t="shared" si="130"/>
        <v/>
      </c>
      <c r="N135" s="501"/>
      <c r="O135" s="501"/>
      <c r="P135" s="375"/>
      <c r="Q135" s="377"/>
      <c r="R135" s="377" t="str">
        <f t="shared" si="131"/>
        <v/>
      </c>
      <c r="S135" s="375" t="str">
        <f t="shared" si="132"/>
        <v/>
      </c>
      <c r="T135" s="500"/>
      <c r="U135" s="375"/>
      <c r="V135" s="377"/>
      <c r="W135" s="377" t="str">
        <f t="shared" si="133"/>
        <v/>
      </c>
      <c r="X135" s="375" t="str">
        <f t="shared" si="134"/>
        <v/>
      </c>
      <c r="Y135" s="500"/>
      <c r="Z135" s="375"/>
      <c r="AA135" s="377"/>
      <c r="AB135" s="377" t="str">
        <f t="shared" si="135"/>
        <v/>
      </c>
      <c r="AC135" s="375" t="str">
        <f t="shared" si="136"/>
        <v/>
      </c>
      <c r="AD135" s="500"/>
      <c r="AE135" s="375"/>
      <c r="AF135" s="377"/>
      <c r="AG135" s="377" t="str">
        <f t="shared" si="137"/>
        <v/>
      </c>
      <c r="AH135" s="375" t="str">
        <f t="shared" si="138"/>
        <v/>
      </c>
      <c r="AI135" s="500"/>
      <c r="AJ135" s="375"/>
      <c r="AK135" s="377"/>
      <c r="AL135" s="377" t="str">
        <f t="shared" si="139"/>
        <v/>
      </c>
      <c r="AM135" s="375" t="str">
        <f t="shared" si="140"/>
        <v/>
      </c>
      <c r="AN135" s="500"/>
      <c r="AO135" s="375"/>
      <c r="AP135" s="377"/>
      <c r="AQ135" s="377" t="str">
        <f t="shared" si="141"/>
        <v/>
      </c>
      <c r="AR135" s="375" t="str">
        <f t="shared" si="142"/>
        <v/>
      </c>
      <c r="AS135" s="500"/>
      <c r="AT135" s="375"/>
      <c r="AU135" s="377"/>
      <c r="AV135" s="377" t="str">
        <f t="shared" si="143"/>
        <v/>
      </c>
      <c r="AW135" s="375" t="str">
        <f t="shared" si="144"/>
        <v/>
      </c>
      <c r="AX135" s="500"/>
    </row>
    <row r="136" spans="2:50" hidden="1" x14ac:dyDescent="0.2">
      <c r="B136" s="506"/>
      <c r="C136" s="375">
        <v>10</v>
      </c>
      <c r="D136" s="375"/>
      <c r="E136" s="375"/>
      <c r="F136" s="375"/>
      <c r="G136" s="375"/>
      <c r="H136" s="527"/>
      <c r="I136" s="172" t="str">
        <f t="shared" si="145"/>
        <v/>
      </c>
      <c r="J136" s="172" t="str">
        <f t="shared" si="145"/>
        <v/>
      </c>
      <c r="K136" s="374" t="str">
        <f t="shared" si="145"/>
        <v/>
      </c>
      <c r="L136" s="525"/>
      <c r="M136" s="172" t="str">
        <f t="shared" si="130"/>
        <v/>
      </c>
      <c r="N136" s="501"/>
      <c r="O136" s="501"/>
      <c r="P136" s="375"/>
      <c r="Q136" s="377"/>
      <c r="R136" s="377" t="str">
        <f t="shared" si="131"/>
        <v/>
      </c>
      <c r="S136" s="375" t="str">
        <f t="shared" si="132"/>
        <v/>
      </c>
      <c r="T136" s="500"/>
      <c r="U136" s="375"/>
      <c r="V136" s="377"/>
      <c r="W136" s="377" t="str">
        <f t="shared" si="133"/>
        <v/>
      </c>
      <c r="X136" s="375" t="str">
        <f t="shared" si="134"/>
        <v/>
      </c>
      <c r="Y136" s="500"/>
      <c r="Z136" s="375"/>
      <c r="AA136" s="377"/>
      <c r="AB136" s="377" t="str">
        <f t="shared" si="135"/>
        <v/>
      </c>
      <c r="AC136" s="375" t="str">
        <f t="shared" si="136"/>
        <v/>
      </c>
      <c r="AD136" s="500"/>
      <c r="AE136" s="375"/>
      <c r="AF136" s="377"/>
      <c r="AG136" s="377" t="str">
        <f t="shared" si="137"/>
        <v/>
      </c>
      <c r="AH136" s="375" t="str">
        <f t="shared" si="138"/>
        <v/>
      </c>
      <c r="AI136" s="500"/>
      <c r="AJ136" s="375"/>
      <c r="AK136" s="377"/>
      <c r="AL136" s="377" t="str">
        <f t="shared" si="139"/>
        <v/>
      </c>
      <c r="AM136" s="375" t="str">
        <f t="shared" si="140"/>
        <v/>
      </c>
      <c r="AN136" s="500"/>
      <c r="AO136" s="375"/>
      <c r="AP136" s="377"/>
      <c r="AQ136" s="377" t="str">
        <f t="shared" si="141"/>
        <v/>
      </c>
      <c r="AR136" s="375" t="str">
        <f t="shared" si="142"/>
        <v/>
      </c>
      <c r="AS136" s="500"/>
      <c r="AT136" s="375"/>
      <c r="AU136" s="377"/>
      <c r="AV136" s="377" t="str">
        <f t="shared" si="143"/>
        <v/>
      </c>
      <c r="AW136" s="375" t="str">
        <f t="shared" si="144"/>
        <v/>
      </c>
      <c r="AX136" s="500"/>
    </row>
    <row r="137" spans="2:50" hidden="1" x14ac:dyDescent="0.2">
      <c r="B137" s="506"/>
      <c r="C137" s="375">
        <v>11</v>
      </c>
      <c r="D137" s="375"/>
      <c r="E137" s="375"/>
      <c r="F137" s="375"/>
      <c r="G137" s="375"/>
      <c r="H137" s="527"/>
      <c r="I137" s="172" t="str">
        <f t="shared" si="145"/>
        <v/>
      </c>
      <c r="J137" s="172" t="str">
        <f t="shared" si="145"/>
        <v/>
      </c>
      <c r="K137" s="374" t="str">
        <f t="shared" si="145"/>
        <v/>
      </c>
      <c r="L137" s="525"/>
      <c r="M137" s="172" t="str">
        <f t="shared" si="130"/>
        <v/>
      </c>
      <c r="N137" s="501"/>
      <c r="O137" s="501"/>
      <c r="P137" s="375"/>
      <c r="Q137" s="377"/>
      <c r="R137" s="377" t="str">
        <f t="shared" si="131"/>
        <v/>
      </c>
      <c r="S137" s="375" t="str">
        <f t="shared" si="132"/>
        <v/>
      </c>
      <c r="T137" s="500"/>
      <c r="U137" s="375"/>
      <c r="V137" s="377"/>
      <c r="W137" s="377" t="str">
        <f t="shared" si="133"/>
        <v/>
      </c>
      <c r="X137" s="375" t="str">
        <f t="shared" si="134"/>
        <v/>
      </c>
      <c r="Y137" s="500"/>
      <c r="Z137" s="375"/>
      <c r="AA137" s="377"/>
      <c r="AB137" s="377" t="str">
        <f t="shared" si="135"/>
        <v/>
      </c>
      <c r="AC137" s="375" t="str">
        <f t="shared" si="136"/>
        <v/>
      </c>
      <c r="AD137" s="500"/>
      <c r="AE137" s="375"/>
      <c r="AF137" s="377"/>
      <c r="AG137" s="377" t="str">
        <f t="shared" si="137"/>
        <v/>
      </c>
      <c r="AH137" s="375" t="str">
        <f t="shared" si="138"/>
        <v/>
      </c>
      <c r="AI137" s="500"/>
      <c r="AJ137" s="375"/>
      <c r="AK137" s="377"/>
      <c r="AL137" s="377" t="str">
        <f t="shared" si="139"/>
        <v/>
      </c>
      <c r="AM137" s="375" t="str">
        <f t="shared" si="140"/>
        <v/>
      </c>
      <c r="AN137" s="500"/>
      <c r="AO137" s="375"/>
      <c r="AP137" s="377"/>
      <c r="AQ137" s="377" t="str">
        <f t="shared" si="141"/>
        <v/>
      </c>
      <c r="AR137" s="375" t="str">
        <f t="shared" si="142"/>
        <v/>
      </c>
      <c r="AS137" s="500"/>
      <c r="AT137" s="375"/>
      <c r="AU137" s="377"/>
      <c r="AV137" s="377" t="str">
        <f t="shared" si="143"/>
        <v/>
      </c>
      <c r="AW137" s="375" t="str">
        <f t="shared" si="144"/>
        <v/>
      </c>
      <c r="AX137" s="500"/>
    </row>
    <row r="138" spans="2:50" hidden="1" x14ac:dyDescent="0.2">
      <c r="B138" s="506"/>
      <c r="C138" s="375">
        <v>12</v>
      </c>
      <c r="D138" s="375"/>
      <c r="E138" s="375"/>
      <c r="F138" s="375"/>
      <c r="G138" s="375"/>
      <c r="H138" s="527"/>
      <c r="I138" s="172" t="str">
        <f t="shared" si="145"/>
        <v/>
      </c>
      <c r="J138" s="172" t="str">
        <f t="shared" si="145"/>
        <v/>
      </c>
      <c r="K138" s="374" t="str">
        <f t="shared" si="145"/>
        <v/>
      </c>
      <c r="L138" s="525"/>
      <c r="M138" s="172" t="str">
        <f t="shared" si="130"/>
        <v/>
      </c>
      <c r="N138" s="501"/>
      <c r="O138" s="501"/>
      <c r="P138" s="375"/>
      <c r="Q138" s="377"/>
      <c r="R138" s="377" t="str">
        <f t="shared" si="131"/>
        <v/>
      </c>
      <c r="S138" s="375" t="str">
        <f t="shared" si="132"/>
        <v/>
      </c>
      <c r="T138" s="500"/>
      <c r="U138" s="375"/>
      <c r="V138" s="377"/>
      <c r="W138" s="377" t="str">
        <f t="shared" si="133"/>
        <v/>
      </c>
      <c r="X138" s="375" t="str">
        <f t="shared" si="134"/>
        <v/>
      </c>
      <c r="Y138" s="500"/>
      <c r="Z138" s="375"/>
      <c r="AA138" s="377"/>
      <c r="AB138" s="377" t="str">
        <f t="shared" si="135"/>
        <v/>
      </c>
      <c r="AC138" s="375" t="str">
        <f t="shared" si="136"/>
        <v/>
      </c>
      <c r="AD138" s="500"/>
      <c r="AE138" s="375"/>
      <c r="AF138" s="377"/>
      <c r="AG138" s="377" t="str">
        <f t="shared" si="137"/>
        <v/>
      </c>
      <c r="AH138" s="375" t="str">
        <f t="shared" si="138"/>
        <v/>
      </c>
      <c r="AI138" s="500"/>
      <c r="AJ138" s="375"/>
      <c r="AK138" s="377"/>
      <c r="AL138" s="377" t="str">
        <f t="shared" si="139"/>
        <v/>
      </c>
      <c r="AM138" s="375" t="str">
        <f t="shared" si="140"/>
        <v/>
      </c>
      <c r="AN138" s="500"/>
      <c r="AO138" s="375"/>
      <c r="AP138" s="377"/>
      <c r="AQ138" s="377" t="str">
        <f t="shared" si="141"/>
        <v/>
      </c>
      <c r="AR138" s="375" t="str">
        <f t="shared" si="142"/>
        <v/>
      </c>
      <c r="AS138" s="500"/>
      <c r="AT138" s="375"/>
      <c r="AU138" s="377"/>
      <c r="AV138" s="377" t="str">
        <f t="shared" si="143"/>
        <v/>
      </c>
      <c r="AW138" s="375" t="str">
        <f t="shared" si="144"/>
        <v/>
      </c>
      <c r="AX138" s="500"/>
    </row>
    <row r="139" spans="2:50" hidden="1" x14ac:dyDescent="0.2">
      <c r="B139" s="506"/>
      <c r="C139" s="375">
        <v>13</v>
      </c>
      <c r="D139" s="375"/>
      <c r="E139" s="375"/>
      <c r="F139" s="375"/>
      <c r="G139" s="375"/>
      <c r="H139" s="527"/>
      <c r="I139" s="172" t="str">
        <f t="shared" si="145"/>
        <v/>
      </c>
      <c r="J139" s="172" t="str">
        <f t="shared" si="145"/>
        <v/>
      </c>
      <c r="K139" s="374" t="str">
        <f t="shared" si="145"/>
        <v/>
      </c>
      <c r="L139" s="525"/>
      <c r="M139" s="172" t="str">
        <f t="shared" si="130"/>
        <v/>
      </c>
      <c r="N139" s="501"/>
      <c r="O139" s="501"/>
      <c r="P139" s="375"/>
      <c r="Q139" s="377"/>
      <c r="R139" s="377" t="str">
        <f t="shared" si="131"/>
        <v/>
      </c>
      <c r="S139" s="375" t="str">
        <f t="shared" si="132"/>
        <v/>
      </c>
      <c r="T139" s="500"/>
      <c r="U139" s="375"/>
      <c r="V139" s="377"/>
      <c r="W139" s="377" t="str">
        <f t="shared" si="133"/>
        <v/>
      </c>
      <c r="X139" s="375" t="str">
        <f t="shared" si="134"/>
        <v/>
      </c>
      <c r="Y139" s="500"/>
      <c r="Z139" s="375"/>
      <c r="AA139" s="377"/>
      <c r="AB139" s="377" t="str">
        <f t="shared" si="135"/>
        <v/>
      </c>
      <c r="AC139" s="375" t="str">
        <f t="shared" si="136"/>
        <v/>
      </c>
      <c r="AD139" s="500"/>
      <c r="AE139" s="375"/>
      <c r="AF139" s="377"/>
      <c r="AG139" s="377" t="str">
        <f t="shared" si="137"/>
        <v/>
      </c>
      <c r="AH139" s="375" t="str">
        <f t="shared" si="138"/>
        <v/>
      </c>
      <c r="AI139" s="500"/>
      <c r="AJ139" s="375"/>
      <c r="AK139" s="377"/>
      <c r="AL139" s="377" t="str">
        <f t="shared" si="139"/>
        <v/>
      </c>
      <c r="AM139" s="375" t="str">
        <f t="shared" si="140"/>
        <v/>
      </c>
      <c r="AN139" s="500"/>
      <c r="AO139" s="375"/>
      <c r="AP139" s="377"/>
      <c r="AQ139" s="377" t="str">
        <f t="shared" si="141"/>
        <v/>
      </c>
      <c r="AR139" s="375" t="str">
        <f t="shared" si="142"/>
        <v/>
      </c>
      <c r="AS139" s="500"/>
      <c r="AT139" s="375"/>
      <c r="AU139" s="377"/>
      <c r="AV139" s="377" t="str">
        <f t="shared" si="143"/>
        <v/>
      </c>
      <c r="AW139" s="375" t="str">
        <f t="shared" si="144"/>
        <v/>
      </c>
      <c r="AX139" s="500"/>
    </row>
    <row r="140" spans="2:50" hidden="1" x14ac:dyDescent="0.2">
      <c r="B140" s="506"/>
      <c r="C140" s="375">
        <v>14</v>
      </c>
      <c r="D140" s="375"/>
      <c r="E140" s="375"/>
      <c r="F140" s="375"/>
      <c r="G140" s="375"/>
      <c r="H140" s="527"/>
      <c r="I140" s="172" t="str">
        <f t="shared" si="145"/>
        <v/>
      </c>
      <c r="J140" s="172" t="str">
        <f t="shared" si="145"/>
        <v/>
      </c>
      <c r="K140" s="374" t="str">
        <f t="shared" si="145"/>
        <v/>
      </c>
      <c r="L140" s="525"/>
      <c r="M140" s="172" t="str">
        <f t="shared" si="130"/>
        <v/>
      </c>
      <c r="N140" s="501"/>
      <c r="O140" s="501"/>
      <c r="P140" s="375"/>
      <c r="Q140" s="377"/>
      <c r="R140" s="377" t="str">
        <f t="shared" si="131"/>
        <v/>
      </c>
      <c r="S140" s="375" t="str">
        <f t="shared" si="132"/>
        <v/>
      </c>
      <c r="T140" s="500"/>
      <c r="U140" s="375"/>
      <c r="V140" s="377"/>
      <c r="W140" s="377" t="str">
        <f t="shared" si="133"/>
        <v/>
      </c>
      <c r="X140" s="375" t="str">
        <f t="shared" si="134"/>
        <v/>
      </c>
      <c r="Y140" s="500"/>
      <c r="Z140" s="375"/>
      <c r="AA140" s="377"/>
      <c r="AB140" s="377" t="str">
        <f t="shared" si="135"/>
        <v/>
      </c>
      <c r="AC140" s="375" t="str">
        <f t="shared" si="136"/>
        <v/>
      </c>
      <c r="AD140" s="500"/>
      <c r="AE140" s="375"/>
      <c r="AF140" s="377"/>
      <c r="AG140" s="377" t="str">
        <f t="shared" si="137"/>
        <v/>
      </c>
      <c r="AH140" s="375" t="str">
        <f t="shared" si="138"/>
        <v/>
      </c>
      <c r="AI140" s="500"/>
      <c r="AJ140" s="375"/>
      <c r="AK140" s="377"/>
      <c r="AL140" s="377" t="str">
        <f t="shared" si="139"/>
        <v/>
      </c>
      <c r="AM140" s="375" t="str">
        <f t="shared" si="140"/>
        <v/>
      </c>
      <c r="AN140" s="500"/>
      <c r="AO140" s="375"/>
      <c r="AP140" s="377"/>
      <c r="AQ140" s="377" t="str">
        <f t="shared" si="141"/>
        <v/>
      </c>
      <c r="AR140" s="375" t="str">
        <f t="shared" si="142"/>
        <v/>
      </c>
      <c r="AS140" s="500"/>
      <c r="AT140" s="375"/>
      <c r="AU140" s="377"/>
      <c r="AV140" s="377" t="str">
        <f t="shared" si="143"/>
        <v/>
      </c>
      <c r="AW140" s="375" t="str">
        <f t="shared" si="144"/>
        <v/>
      </c>
      <c r="AX140" s="500"/>
    </row>
    <row r="141" spans="2:50" hidden="1" x14ac:dyDescent="0.2">
      <c r="B141" s="506"/>
      <c r="C141" s="375">
        <v>15</v>
      </c>
      <c r="D141" s="375"/>
      <c r="E141" s="375"/>
      <c r="F141" s="375"/>
      <c r="G141" s="375"/>
      <c r="H141" s="528"/>
      <c r="I141" s="172" t="str">
        <f t="shared" si="145"/>
        <v/>
      </c>
      <c r="J141" s="172" t="str">
        <f t="shared" si="145"/>
        <v/>
      </c>
      <c r="K141" s="374" t="str">
        <f t="shared" si="145"/>
        <v/>
      </c>
      <c r="L141" s="525"/>
      <c r="M141" s="172" t="str">
        <f t="shared" si="130"/>
        <v/>
      </c>
      <c r="N141" s="501"/>
      <c r="O141" s="501"/>
      <c r="P141" s="375"/>
      <c r="Q141" s="377"/>
      <c r="R141" s="377" t="str">
        <f t="shared" si="131"/>
        <v/>
      </c>
      <c r="S141" s="375" t="str">
        <f t="shared" si="132"/>
        <v/>
      </c>
      <c r="T141" s="500"/>
      <c r="U141" s="375"/>
      <c r="V141" s="377"/>
      <c r="W141" s="377" t="str">
        <f t="shared" si="133"/>
        <v/>
      </c>
      <c r="X141" s="375" t="str">
        <f t="shared" si="134"/>
        <v/>
      </c>
      <c r="Y141" s="500"/>
      <c r="Z141" s="375"/>
      <c r="AA141" s="377"/>
      <c r="AB141" s="377" t="str">
        <f t="shared" si="135"/>
        <v/>
      </c>
      <c r="AC141" s="375" t="str">
        <f t="shared" si="136"/>
        <v/>
      </c>
      <c r="AD141" s="500"/>
      <c r="AE141" s="375"/>
      <c r="AF141" s="377"/>
      <c r="AG141" s="377" t="str">
        <f t="shared" si="137"/>
        <v/>
      </c>
      <c r="AH141" s="375" t="str">
        <f t="shared" si="138"/>
        <v/>
      </c>
      <c r="AI141" s="500"/>
      <c r="AJ141" s="375"/>
      <c r="AK141" s="377"/>
      <c r="AL141" s="377" t="str">
        <f t="shared" si="139"/>
        <v/>
      </c>
      <c r="AM141" s="375" t="str">
        <f t="shared" si="140"/>
        <v/>
      </c>
      <c r="AN141" s="500"/>
      <c r="AO141" s="375"/>
      <c r="AP141" s="377"/>
      <c r="AQ141" s="377" t="str">
        <f t="shared" si="141"/>
        <v/>
      </c>
      <c r="AR141" s="375" t="str">
        <f t="shared" si="142"/>
        <v/>
      </c>
      <c r="AS141" s="500"/>
      <c r="AT141" s="375"/>
      <c r="AU141" s="377"/>
      <c r="AV141" s="377" t="str">
        <f t="shared" si="143"/>
        <v/>
      </c>
      <c r="AW141" s="375" t="str">
        <f t="shared" si="144"/>
        <v/>
      </c>
      <c r="AX141" s="500"/>
    </row>
    <row r="142" spans="2:50" ht="15.75" hidden="1" x14ac:dyDescent="0.2">
      <c r="B142" s="510" t="s">
        <v>169</v>
      </c>
      <c r="C142" s="511"/>
      <c r="D142" s="511"/>
      <c r="E142" s="511"/>
      <c r="F142" s="511"/>
      <c r="G142" s="511"/>
      <c r="H142" s="512"/>
      <c r="I142" s="207"/>
      <c r="J142" s="207"/>
      <c r="K142" s="207"/>
      <c r="L142" s="207"/>
      <c r="M142" s="207"/>
      <c r="N142" s="501" t="s">
        <v>161</v>
      </c>
      <c r="O142" s="514" t="s">
        <v>106</v>
      </c>
      <c r="P142" s="516">
        <f>AT122+1</f>
        <v>45916</v>
      </c>
      <c r="Q142" s="506"/>
      <c r="R142" s="506"/>
      <c r="S142" s="506"/>
      <c r="T142" s="506"/>
      <c r="U142" s="516">
        <f>P142+1</f>
        <v>45917</v>
      </c>
      <c r="V142" s="506"/>
      <c r="W142" s="506"/>
      <c r="X142" s="506"/>
      <c r="Y142" s="506"/>
      <c r="Z142" s="516">
        <f>U142+1</f>
        <v>45918</v>
      </c>
      <c r="AA142" s="506"/>
      <c r="AB142" s="506"/>
      <c r="AC142" s="506"/>
      <c r="AD142" s="506"/>
      <c r="AE142" s="516">
        <f>Z142+1</f>
        <v>45919</v>
      </c>
      <c r="AF142" s="506"/>
      <c r="AG142" s="506"/>
      <c r="AH142" s="506"/>
      <c r="AI142" s="506"/>
      <c r="AJ142" s="516">
        <f>AE142+1</f>
        <v>45920</v>
      </c>
      <c r="AK142" s="506"/>
      <c r="AL142" s="506"/>
      <c r="AM142" s="506"/>
      <c r="AN142" s="506"/>
      <c r="AO142" s="516">
        <f>AJ142+1</f>
        <v>45921</v>
      </c>
      <c r="AP142" s="506"/>
      <c r="AQ142" s="506"/>
      <c r="AR142" s="506"/>
      <c r="AS142" s="506"/>
      <c r="AT142" s="516">
        <f>AO142+1</f>
        <v>45922</v>
      </c>
      <c r="AU142" s="506"/>
      <c r="AV142" s="506"/>
      <c r="AW142" s="506"/>
      <c r="AX142" s="506"/>
    </row>
    <row r="143" spans="2:50" ht="15.75" hidden="1" x14ac:dyDescent="0.2">
      <c r="B143" s="513"/>
      <c r="C143" s="513"/>
      <c r="D143" s="513"/>
      <c r="E143" s="513"/>
      <c r="F143" s="513"/>
      <c r="G143" s="513"/>
      <c r="H143" s="513"/>
      <c r="I143" s="207"/>
      <c r="J143" s="207"/>
      <c r="K143" s="207"/>
      <c r="L143" s="207"/>
      <c r="M143" s="207"/>
      <c r="N143" s="501"/>
      <c r="O143" s="515"/>
      <c r="P143" s="516" t="s">
        <v>120</v>
      </c>
      <c r="Q143" s="506"/>
      <c r="R143" s="506"/>
      <c r="S143" s="506"/>
      <c r="T143" s="506"/>
      <c r="U143" s="516" t="s">
        <v>114</v>
      </c>
      <c r="V143" s="506"/>
      <c r="W143" s="506"/>
      <c r="X143" s="506"/>
      <c r="Y143" s="506"/>
      <c r="Z143" s="516" t="s">
        <v>115</v>
      </c>
      <c r="AA143" s="506"/>
      <c r="AB143" s="506"/>
      <c r="AC143" s="506"/>
      <c r="AD143" s="506"/>
      <c r="AE143" s="516" t="s">
        <v>116</v>
      </c>
      <c r="AF143" s="506"/>
      <c r="AG143" s="506"/>
      <c r="AH143" s="506"/>
      <c r="AI143" s="506"/>
      <c r="AJ143" s="516" t="s">
        <v>117</v>
      </c>
      <c r="AK143" s="506"/>
      <c r="AL143" s="506"/>
      <c r="AM143" s="506"/>
      <c r="AN143" s="506"/>
      <c r="AO143" s="516" t="s">
        <v>118</v>
      </c>
      <c r="AP143" s="506"/>
      <c r="AQ143" s="506"/>
      <c r="AR143" s="506"/>
      <c r="AS143" s="506"/>
      <c r="AT143" s="516" t="s">
        <v>119</v>
      </c>
      <c r="AU143" s="506"/>
      <c r="AV143" s="506"/>
      <c r="AW143" s="506"/>
      <c r="AX143" s="506"/>
    </row>
    <row r="144" spans="2:50" hidden="1" x14ac:dyDescent="0.2">
      <c r="B144" s="501" t="s">
        <v>157</v>
      </c>
      <c r="C144" s="501" t="s">
        <v>149</v>
      </c>
      <c r="D144" s="501"/>
      <c r="E144" s="501" t="s">
        <v>151</v>
      </c>
      <c r="F144" s="501"/>
      <c r="G144" s="501"/>
      <c r="H144" s="502" t="s">
        <v>158</v>
      </c>
      <c r="I144" s="505" t="s">
        <v>227</v>
      </c>
      <c r="J144" s="505"/>
      <c r="K144" s="505"/>
      <c r="L144" s="505" t="s">
        <v>158</v>
      </c>
      <c r="M144" s="505" t="s">
        <v>170</v>
      </c>
      <c r="N144" s="501"/>
      <c r="O144" s="501" t="s">
        <v>160</v>
      </c>
      <c r="P144" s="497" t="s">
        <v>154</v>
      </c>
      <c r="Q144" s="498"/>
      <c r="R144" s="498"/>
      <c r="S144" s="499"/>
      <c r="T144" s="501" t="s">
        <v>158</v>
      </c>
      <c r="U144" s="497" t="s">
        <v>154</v>
      </c>
      <c r="V144" s="498"/>
      <c r="W144" s="498"/>
      <c r="X144" s="499"/>
      <c r="Y144" s="501" t="s">
        <v>158</v>
      </c>
      <c r="Z144" s="497" t="s">
        <v>154</v>
      </c>
      <c r="AA144" s="498"/>
      <c r="AB144" s="498"/>
      <c r="AC144" s="499"/>
      <c r="AD144" s="501" t="s">
        <v>158</v>
      </c>
      <c r="AE144" s="497" t="s">
        <v>154</v>
      </c>
      <c r="AF144" s="498"/>
      <c r="AG144" s="498"/>
      <c r="AH144" s="499"/>
      <c r="AI144" s="501" t="s">
        <v>158</v>
      </c>
      <c r="AJ144" s="497" t="s">
        <v>154</v>
      </c>
      <c r="AK144" s="498"/>
      <c r="AL144" s="498"/>
      <c r="AM144" s="499"/>
      <c r="AN144" s="501" t="s">
        <v>158</v>
      </c>
      <c r="AO144" s="497" t="s">
        <v>154</v>
      </c>
      <c r="AP144" s="498"/>
      <c r="AQ144" s="498"/>
      <c r="AR144" s="499"/>
      <c r="AS144" s="501" t="s">
        <v>158</v>
      </c>
      <c r="AT144" s="497" t="s">
        <v>154</v>
      </c>
      <c r="AU144" s="498"/>
      <c r="AV144" s="498"/>
      <c r="AW144" s="499"/>
      <c r="AX144" s="501" t="s">
        <v>158</v>
      </c>
    </row>
    <row r="145" spans="2:50" hidden="1" x14ac:dyDescent="0.2">
      <c r="B145" s="501"/>
      <c r="C145" s="501"/>
      <c r="D145" s="501"/>
      <c r="E145" s="501" t="s">
        <v>150</v>
      </c>
      <c r="F145" s="501"/>
      <c r="G145" s="501"/>
      <c r="H145" s="503"/>
      <c r="I145" s="505" t="s">
        <v>150</v>
      </c>
      <c r="J145" s="505"/>
      <c r="K145" s="505"/>
      <c r="L145" s="505"/>
      <c r="M145" s="505"/>
      <c r="N145" s="501"/>
      <c r="O145" s="501"/>
      <c r="P145" s="497" t="s">
        <v>155</v>
      </c>
      <c r="Q145" s="498"/>
      <c r="R145" s="498"/>
      <c r="S145" s="499"/>
      <c r="T145" s="501"/>
      <c r="U145" s="497" t="s">
        <v>155</v>
      </c>
      <c r="V145" s="498"/>
      <c r="W145" s="498"/>
      <c r="X145" s="499"/>
      <c r="Y145" s="501"/>
      <c r="Z145" s="497" t="s">
        <v>155</v>
      </c>
      <c r="AA145" s="498"/>
      <c r="AB145" s="498"/>
      <c r="AC145" s="499"/>
      <c r="AD145" s="501"/>
      <c r="AE145" s="497" t="s">
        <v>155</v>
      </c>
      <c r="AF145" s="498"/>
      <c r="AG145" s="498"/>
      <c r="AH145" s="499"/>
      <c r="AI145" s="501"/>
      <c r="AJ145" s="497" t="s">
        <v>155</v>
      </c>
      <c r="AK145" s="498"/>
      <c r="AL145" s="498"/>
      <c r="AM145" s="499"/>
      <c r="AN145" s="501"/>
      <c r="AO145" s="497" t="s">
        <v>155</v>
      </c>
      <c r="AP145" s="498"/>
      <c r="AQ145" s="498"/>
      <c r="AR145" s="499"/>
      <c r="AS145" s="501"/>
      <c r="AT145" s="497" t="s">
        <v>155</v>
      </c>
      <c r="AU145" s="498"/>
      <c r="AV145" s="498"/>
      <c r="AW145" s="499"/>
      <c r="AX145" s="501"/>
    </row>
    <row r="146" spans="2:50" hidden="1" x14ac:dyDescent="0.2">
      <c r="B146" s="501"/>
      <c r="C146" s="501"/>
      <c r="D146" s="501"/>
      <c r="E146" s="376" t="s">
        <v>152</v>
      </c>
      <c r="F146" s="376" t="s">
        <v>153</v>
      </c>
      <c r="G146" s="376" t="s">
        <v>156</v>
      </c>
      <c r="H146" s="504"/>
      <c r="I146" s="373" t="s">
        <v>152</v>
      </c>
      <c r="J146" s="373" t="s">
        <v>153</v>
      </c>
      <c r="K146" s="373" t="s">
        <v>156</v>
      </c>
      <c r="L146" s="505"/>
      <c r="M146" s="505"/>
      <c r="N146" s="501"/>
      <c r="O146" s="501"/>
      <c r="P146" s="376" t="s">
        <v>152</v>
      </c>
      <c r="Q146" s="376" t="s">
        <v>153</v>
      </c>
      <c r="R146" s="376" t="s">
        <v>156</v>
      </c>
      <c r="S146" s="376" t="s">
        <v>170</v>
      </c>
      <c r="T146" s="501"/>
      <c r="U146" s="376" t="s">
        <v>152</v>
      </c>
      <c r="V146" s="376" t="s">
        <v>153</v>
      </c>
      <c r="W146" s="376" t="s">
        <v>156</v>
      </c>
      <c r="X146" s="376" t="s">
        <v>170</v>
      </c>
      <c r="Y146" s="501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01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01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01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01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01"/>
    </row>
    <row r="147" spans="2:50" hidden="1" x14ac:dyDescent="0.2">
      <c r="B147" s="506" t="s">
        <v>238</v>
      </c>
      <c r="C147" s="375">
        <v>1</v>
      </c>
      <c r="D147" s="375" t="s">
        <v>457</v>
      </c>
      <c r="E147" s="375">
        <v>19</v>
      </c>
      <c r="F147" s="375">
        <v>1500</v>
      </c>
      <c r="G147" s="377">
        <f t="shared" ref="G147:G152" si="146">F147/E147</f>
        <v>78.94736842105263</v>
      </c>
      <c r="H147" s="526">
        <f>AVERAGE(G147:G161)</f>
        <v>110.82946336429308</v>
      </c>
      <c r="I147" s="172">
        <f t="shared" ref="I147:K149" si="147">IFERROR(AVERAGE(P147,U147,Z147,AE147,AJ147,AO147,AT147),"")</f>
        <v>19</v>
      </c>
      <c r="J147" s="172">
        <f t="shared" si="147"/>
        <v>1424.3148227768067</v>
      </c>
      <c r="K147" s="374">
        <f t="shared" si="147"/>
        <v>74.963938040884571</v>
      </c>
      <c r="L147" s="525">
        <f>IFERROR(AVERAGE(K147:K161),"-")</f>
        <v>105.23927836019574</v>
      </c>
      <c r="M147" s="172">
        <f>IFERROR(RANK(K147, K$147:K$161),"")</f>
        <v>5</v>
      </c>
      <c r="N147" s="501"/>
      <c r="O147" s="501"/>
      <c r="P147" s="375">
        <v>19</v>
      </c>
      <c r="Q147" s="377">
        <v>1422.8571428571427</v>
      </c>
      <c r="R147" s="377">
        <f>IFERROR(Q147/P147,"")</f>
        <v>74.887218045112775</v>
      </c>
      <c r="S147" s="375">
        <f>IFERROR(RANK(R147, R$147:R$161),"")</f>
        <v>5</v>
      </c>
      <c r="T147" s="500">
        <f>AVERAGE(R147:R161)</f>
        <v>105.25676412200859</v>
      </c>
      <c r="U147" s="375">
        <v>19</v>
      </c>
      <c r="V147" s="377">
        <v>1424.5248868778283</v>
      </c>
      <c r="W147" s="377">
        <f>IFERROR(V147/U147,"")</f>
        <v>74.974994046201488</v>
      </c>
      <c r="X147" s="375">
        <f>IFERROR(RANK(W147, W$147:W$161),"")</f>
        <v>5</v>
      </c>
      <c r="Y147" s="500">
        <f>AVERAGE(W147:W161)</f>
        <v>105.24996121764376</v>
      </c>
      <c r="Z147" s="375">
        <v>19</v>
      </c>
      <c r="AA147" s="377">
        <v>1424.0186915887848</v>
      </c>
      <c r="AB147" s="377">
        <f>IFERROR(AA147/Z147,"")</f>
        <v>74.948352188883405</v>
      </c>
      <c r="AC147" s="375">
        <f>IFERROR(RANK(AB147, AB$147:AB$161),"")</f>
        <v>5</v>
      </c>
      <c r="AD147" s="500">
        <f>AVERAGE(AB147:AB161)</f>
        <v>105.11721815740616</v>
      </c>
      <c r="AE147" s="375">
        <v>19</v>
      </c>
      <c r="AF147" s="377">
        <v>1426.9411764705881</v>
      </c>
      <c r="AG147" s="377">
        <f>IFERROR(AF147/AE147,"")</f>
        <v>75.102167182662527</v>
      </c>
      <c r="AH147" s="375">
        <f>IFERROR(RANK(AG147, AG$147:AG$161),"")</f>
        <v>5</v>
      </c>
      <c r="AI147" s="500">
        <f>AVERAGE(AG147:AG161)</f>
        <v>105.49889887196757</v>
      </c>
      <c r="AJ147" s="375">
        <v>19</v>
      </c>
      <c r="AK147" s="377">
        <v>1423.8596491228068</v>
      </c>
      <c r="AL147" s="377">
        <f>IFERROR(AK147/AJ147,"")</f>
        <v>74.939981532779299</v>
      </c>
      <c r="AM147" s="375">
        <f>IFERROR(RANK(AL147, AL$147:AL$161),"")</f>
        <v>5</v>
      </c>
      <c r="AN147" s="500">
        <f>AVERAGE(AL147:AL161)</f>
        <v>105.08144946496331</v>
      </c>
      <c r="AO147" s="375">
        <v>19</v>
      </c>
      <c r="AP147" s="377">
        <v>1423.8766519823789</v>
      </c>
      <c r="AQ147" s="377">
        <f>IFERROR(AP147/AO147,"")</f>
        <v>74.940876420125207</v>
      </c>
      <c r="AR147" s="375">
        <f>IFERROR(RANK(AQ147, AQ$147:AQ$161),"")</f>
        <v>5</v>
      </c>
      <c r="AS147" s="500">
        <f>AVERAGE(AQ147:AQ161)</f>
        <v>105.27344864630037</v>
      </c>
      <c r="AT147" s="375">
        <v>19</v>
      </c>
      <c r="AU147" s="377">
        <v>1424.125560538117</v>
      </c>
      <c r="AV147" s="377">
        <f>IFERROR(AU147/AT147,"")</f>
        <v>74.953976870427212</v>
      </c>
      <c r="AW147" s="375">
        <f>IFERROR(RANK(AV147, AV$147:AV$161),"")</f>
        <v>5</v>
      </c>
      <c r="AX147" s="500">
        <f>AVERAGE(AV147:AV161)</f>
        <v>105.19720804108037</v>
      </c>
    </row>
    <row r="148" spans="2:50" hidden="1" x14ac:dyDescent="0.2">
      <c r="B148" s="506"/>
      <c r="C148" s="375">
        <v>2</v>
      </c>
      <c r="D148" s="375" t="s">
        <v>458</v>
      </c>
      <c r="E148" s="375">
        <v>17</v>
      </c>
      <c r="F148" s="375">
        <v>1500</v>
      </c>
      <c r="G148" s="377">
        <f t="shared" si="146"/>
        <v>88.235294117647058</v>
      </c>
      <c r="H148" s="527"/>
      <c r="I148" s="172">
        <f t="shared" si="147"/>
        <v>17</v>
      </c>
      <c r="J148" s="172">
        <f t="shared" si="147"/>
        <v>1423.3040292594649</v>
      </c>
      <c r="K148" s="374">
        <f t="shared" si="147"/>
        <v>83.723766427027343</v>
      </c>
      <c r="L148" s="525"/>
      <c r="M148" s="172">
        <f t="shared" ref="M148:M161" si="148">IFERROR(RANK(K148, K$147:K$161),"")</f>
        <v>4</v>
      </c>
      <c r="N148" s="501"/>
      <c r="O148" s="501"/>
      <c r="P148" s="375">
        <v>17</v>
      </c>
      <c r="Q148" s="377">
        <v>1429.6879092099516</v>
      </c>
      <c r="R148" s="377">
        <f t="shared" ref="R148:R161" si="149">IFERROR(Q148/P148,"")</f>
        <v>84.099288777055975</v>
      </c>
      <c r="S148" s="375">
        <f t="shared" ref="S148:S161" si="150">IFERROR(RANK(R148, R$147:R$161),"")</f>
        <v>4</v>
      </c>
      <c r="T148" s="500"/>
      <c r="U148" s="375">
        <v>17</v>
      </c>
      <c r="V148" s="377">
        <v>1422.6959247648899</v>
      </c>
      <c r="W148" s="377">
        <f t="shared" ref="W148:W161" si="151">IFERROR(V148/U148,"")</f>
        <v>83.687995574405292</v>
      </c>
      <c r="X148" s="375">
        <f t="shared" ref="X148:X161" si="152">IFERROR(RANK(W148, W$147:W$161),"")</f>
        <v>4</v>
      </c>
      <c r="Y148" s="500"/>
      <c r="Z148" s="375">
        <v>17</v>
      </c>
      <c r="AA148" s="377">
        <v>1420.1311475409834</v>
      </c>
      <c r="AB148" s="377">
        <f t="shared" ref="AB148:AB161" si="153">IFERROR(AA148/Z148,"")</f>
        <v>83.537126325940207</v>
      </c>
      <c r="AC148" s="375">
        <f t="shared" ref="AC148:AC161" si="154">IFERROR(RANK(AB148, AB$147:AB$161),"")</f>
        <v>4</v>
      </c>
      <c r="AD148" s="500"/>
      <c r="AE148" s="375">
        <v>17</v>
      </c>
      <c r="AF148" s="377">
        <v>1425.8974358974356</v>
      </c>
      <c r="AG148" s="377">
        <f t="shared" ref="AG148:AG161" si="155">IFERROR(AF148/AE148,"")</f>
        <v>83.876319758672679</v>
      </c>
      <c r="AH148" s="375">
        <f t="shared" ref="AH148:AH161" si="156">IFERROR(RANK(AG148, AG$147:AG$161),"")</f>
        <v>4</v>
      </c>
      <c r="AI148" s="500"/>
      <c r="AJ148" s="375">
        <v>17</v>
      </c>
      <c r="AK148" s="377">
        <v>1421.3445378151262</v>
      </c>
      <c r="AL148" s="377">
        <f t="shared" ref="AL148:AL161" si="157">IFERROR(AK148/AJ148,"")</f>
        <v>83.608502224419183</v>
      </c>
      <c r="AM148" s="375">
        <f t="shared" ref="AM148:AM161" si="158">IFERROR(RANK(AL148, AL$147:AL$161),"")</f>
        <v>4</v>
      </c>
      <c r="AN148" s="500"/>
      <c r="AO148" s="375">
        <v>17</v>
      </c>
      <c r="AP148" s="377">
        <v>1420.5934718100889</v>
      </c>
      <c r="AQ148" s="377">
        <f t="shared" ref="AQ148:AQ161" si="159">IFERROR(AP148/AO148,"")</f>
        <v>83.564321871181704</v>
      </c>
      <c r="AR148" s="375">
        <f t="shared" ref="AR148:AR161" si="160">IFERROR(RANK(AQ148, AQ$147:AQ$161),"")</f>
        <v>4</v>
      </c>
      <c r="AS148" s="500"/>
      <c r="AT148" s="375">
        <v>17</v>
      </c>
      <c r="AU148" s="377">
        <v>1422.7777777777778</v>
      </c>
      <c r="AV148" s="377">
        <f t="shared" ref="AV148:AV161" si="161">IFERROR(AU148/AT148,"")</f>
        <v>83.692810457516345</v>
      </c>
      <c r="AW148" s="375">
        <f t="shared" ref="AW148:AW161" si="162">IFERROR(RANK(AV148, AV$147:AV$161),"")</f>
        <v>4</v>
      </c>
      <c r="AX148" s="500"/>
    </row>
    <row r="149" spans="2:50" hidden="1" x14ac:dyDescent="0.2">
      <c r="B149" s="506"/>
      <c r="C149" s="375">
        <v>3</v>
      </c>
      <c r="D149" s="375" t="s">
        <v>461</v>
      </c>
      <c r="E149" s="375">
        <v>17</v>
      </c>
      <c r="F149" s="375">
        <v>2000</v>
      </c>
      <c r="G149" s="384">
        <f t="shared" si="146"/>
        <v>117.64705882352941</v>
      </c>
      <c r="H149" s="527"/>
      <c r="I149" s="172">
        <f t="shared" si="147"/>
        <v>17</v>
      </c>
      <c r="J149" s="172">
        <f t="shared" si="147"/>
        <v>1901.252635381147</v>
      </c>
      <c r="K149" s="374">
        <f t="shared" si="147"/>
        <v>111.83839031653805</v>
      </c>
      <c r="L149" s="525"/>
      <c r="M149" s="172">
        <f t="shared" si="148"/>
        <v>2</v>
      </c>
      <c r="N149" s="501"/>
      <c r="O149" s="501"/>
      <c r="P149" s="375">
        <v>17</v>
      </c>
      <c r="Q149" s="377">
        <v>1890.5454545454543</v>
      </c>
      <c r="R149" s="377">
        <f t="shared" si="149"/>
        <v>111.2085561497326</v>
      </c>
      <c r="S149" s="375">
        <f t="shared" si="150"/>
        <v>3</v>
      </c>
      <c r="T149" s="500"/>
      <c r="U149" s="375">
        <v>17</v>
      </c>
      <c r="V149" s="377">
        <v>1910.181818181818</v>
      </c>
      <c r="W149" s="377">
        <f t="shared" si="151"/>
        <v>112.36363636363636</v>
      </c>
      <c r="X149" s="375">
        <f t="shared" si="152"/>
        <v>2</v>
      </c>
      <c r="Y149" s="500"/>
      <c r="Z149" s="375">
        <v>17</v>
      </c>
      <c r="AA149" s="377">
        <v>1892.2641509433956</v>
      </c>
      <c r="AB149" s="377">
        <f t="shared" si="153"/>
        <v>111.3096559378468</v>
      </c>
      <c r="AC149" s="375">
        <f t="shared" si="154"/>
        <v>3</v>
      </c>
      <c r="AD149" s="500"/>
      <c r="AE149" s="375">
        <v>17</v>
      </c>
      <c r="AF149" s="377">
        <v>1916.2962962962956</v>
      </c>
      <c r="AG149" s="377">
        <f t="shared" si="155"/>
        <v>112.72331154684092</v>
      </c>
      <c r="AH149" s="375">
        <f t="shared" si="156"/>
        <v>2</v>
      </c>
      <c r="AI149" s="500"/>
      <c r="AJ149" s="375">
        <v>17</v>
      </c>
      <c r="AK149" s="377">
        <v>1903.5714285714278</v>
      </c>
      <c r="AL149" s="377">
        <f t="shared" si="157"/>
        <v>111.97478991596634</v>
      </c>
      <c r="AM149" s="375">
        <f t="shared" si="158"/>
        <v>2</v>
      </c>
      <c r="AN149" s="500"/>
      <c r="AO149" s="375">
        <v>17</v>
      </c>
      <c r="AP149" s="377">
        <v>1899.1525423728815</v>
      </c>
      <c r="AQ149" s="377">
        <f t="shared" si="159"/>
        <v>111.71485543369892</v>
      </c>
      <c r="AR149" s="375">
        <f t="shared" si="160"/>
        <v>2</v>
      </c>
      <c r="AS149" s="500"/>
      <c r="AT149" s="375">
        <v>17</v>
      </c>
      <c r="AU149" s="377">
        <v>1896.7567567567567</v>
      </c>
      <c r="AV149" s="377">
        <f t="shared" si="161"/>
        <v>111.57392686804451</v>
      </c>
      <c r="AW149" s="375">
        <f t="shared" si="162"/>
        <v>3</v>
      </c>
      <c r="AX149" s="500"/>
    </row>
    <row r="150" spans="2:50" hidden="1" x14ac:dyDescent="0.2">
      <c r="B150" s="506"/>
      <c r="C150" s="375">
        <v>4</v>
      </c>
      <c r="D150" s="375" t="s">
        <v>462</v>
      </c>
      <c r="E150" s="375">
        <v>17</v>
      </c>
      <c r="F150" s="375">
        <v>2000</v>
      </c>
      <c r="G150" s="384">
        <f t="shared" si="146"/>
        <v>117.64705882352941</v>
      </c>
      <c r="H150" s="527"/>
      <c r="I150" s="172">
        <f>IFERROR(AVERAGE(P150,U150,Z150,AE150,AJ150,AO150,AT150),"")</f>
        <v>17</v>
      </c>
      <c r="J150" s="172">
        <f>IFERROR(AVERAGE(Q150,V150,AA150,AF150,AK150,AP150,AU150),"")</f>
        <v>1899.515293833779</v>
      </c>
      <c r="K150" s="374">
        <f>IFERROR(AVERAGE(R150,W150,AB150,AG150,AL150,AQ150,AV150),"")</f>
        <v>111.73619375492817</v>
      </c>
      <c r="L150" s="525"/>
      <c r="M150" s="172">
        <f t="shared" si="148"/>
        <v>3</v>
      </c>
      <c r="N150" s="501"/>
      <c r="O150" s="501"/>
      <c r="P150" s="375">
        <v>17</v>
      </c>
      <c r="Q150" s="377">
        <v>1905.5555555555554</v>
      </c>
      <c r="R150" s="377">
        <f t="shared" si="149"/>
        <v>112.09150326797385</v>
      </c>
      <c r="S150" s="375">
        <f t="shared" si="150"/>
        <v>2</v>
      </c>
      <c r="T150" s="500"/>
      <c r="U150" s="375">
        <v>17</v>
      </c>
      <c r="V150" s="377">
        <v>1895.6756756756756</v>
      </c>
      <c r="W150" s="377">
        <f t="shared" si="151"/>
        <v>111.51033386327504</v>
      </c>
      <c r="X150" s="375">
        <f t="shared" si="152"/>
        <v>3</v>
      </c>
      <c r="Y150" s="500"/>
      <c r="Z150" s="375">
        <v>17</v>
      </c>
      <c r="AA150" s="377">
        <v>1902.0560747663549</v>
      </c>
      <c r="AB150" s="377">
        <f t="shared" si="153"/>
        <v>111.8856514568444</v>
      </c>
      <c r="AC150" s="375">
        <f t="shared" si="154"/>
        <v>2</v>
      </c>
      <c r="AD150" s="500"/>
      <c r="AE150" s="375">
        <v>17</v>
      </c>
      <c r="AF150" s="377">
        <v>1897.9310344827582</v>
      </c>
      <c r="AG150" s="377">
        <f t="shared" si="155"/>
        <v>111.64300202839753</v>
      </c>
      <c r="AH150" s="375">
        <f t="shared" si="156"/>
        <v>3</v>
      </c>
      <c r="AI150" s="500"/>
      <c r="AJ150" s="375">
        <v>17</v>
      </c>
      <c r="AK150" s="377">
        <v>1890.6666666666667</v>
      </c>
      <c r="AL150" s="377">
        <f t="shared" si="157"/>
        <v>111.21568627450981</v>
      </c>
      <c r="AM150" s="375">
        <f t="shared" si="158"/>
        <v>3</v>
      </c>
      <c r="AN150" s="500"/>
      <c r="AO150" s="375">
        <v>17</v>
      </c>
      <c r="AP150" s="377">
        <v>1897.0434782608697</v>
      </c>
      <c r="AQ150" s="377">
        <f t="shared" si="159"/>
        <v>111.59079283887469</v>
      </c>
      <c r="AR150" s="375">
        <f t="shared" si="160"/>
        <v>3</v>
      </c>
      <c r="AS150" s="500"/>
      <c r="AT150" s="375">
        <v>17</v>
      </c>
      <c r="AU150" s="377">
        <v>1907.6785714285716</v>
      </c>
      <c r="AV150" s="377">
        <f t="shared" si="161"/>
        <v>112.21638655462186</v>
      </c>
      <c r="AW150" s="375">
        <f t="shared" si="162"/>
        <v>2</v>
      </c>
      <c r="AX150" s="500"/>
    </row>
    <row r="151" spans="2:50" hidden="1" x14ac:dyDescent="0.2">
      <c r="B151" s="506"/>
      <c r="C151" s="375">
        <v>5</v>
      </c>
      <c r="D151" s="375" t="s">
        <v>430</v>
      </c>
      <c r="E151" s="375">
        <v>8</v>
      </c>
      <c r="F151" s="375">
        <v>1500</v>
      </c>
      <c r="G151" s="384">
        <f t="shared" si="146"/>
        <v>187.5</v>
      </c>
      <c r="H151" s="527"/>
      <c r="I151" s="172">
        <f t="shared" ref="I151:K161" si="163">IFERROR(AVERAGE(P151,U151,Z151,AE151,AJ151,AO151,AT151),"")</f>
        <v>8</v>
      </c>
      <c r="J151" s="172">
        <f t="shared" si="163"/>
        <v>1424.6982003940689</v>
      </c>
      <c r="K151" s="374">
        <f t="shared" si="163"/>
        <v>178.08727504925861</v>
      </c>
      <c r="L151" s="525"/>
      <c r="M151" s="172">
        <f t="shared" si="148"/>
        <v>1</v>
      </c>
      <c r="N151" s="501"/>
      <c r="O151" s="501"/>
      <c r="P151" s="375">
        <v>8</v>
      </c>
      <c r="Q151" s="377">
        <v>1426.6216216216217</v>
      </c>
      <c r="R151" s="377">
        <f t="shared" si="149"/>
        <v>178.32770270270271</v>
      </c>
      <c r="S151" s="375">
        <f t="shared" si="150"/>
        <v>1</v>
      </c>
      <c r="T151" s="500"/>
      <c r="U151" s="375">
        <v>8</v>
      </c>
      <c r="V151" s="377">
        <v>1423.421052631579</v>
      </c>
      <c r="W151" s="377">
        <f t="shared" si="151"/>
        <v>177.92763157894737</v>
      </c>
      <c r="X151" s="375">
        <f t="shared" si="152"/>
        <v>1</v>
      </c>
      <c r="Y151" s="500"/>
      <c r="Z151" s="375">
        <v>8</v>
      </c>
      <c r="AA151" s="377">
        <v>1422.2818791946308</v>
      </c>
      <c r="AB151" s="377">
        <f t="shared" si="153"/>
        <v>177.78523489932886</v>
      </c>
      <c r="AC151" s="375">
        <f t="shared" si="154"/>
        <v>1</v>
      </c>
      <c r="AD151" s="500"/>
      <c r="AE151" s="375">
        <v>8</v>
      </c>
      <c r="AF151" s="377">
        <v>1428.5</v>
      </c>
      <c r="AG151" s="377">
        <f t="shared" si="155"/>
        <v>178.5625</v>
      </c>
      <c r="AH151" s="375">
        <f t="shared" si="156"/>
        <v>1</v>
      </c>
      <c r="AI151" s="500"/>
      <c r="AJ151" s="375">
        <v>8</v>
      </c>
      <c r="AK151" s="377">
        <v>1419.8400000000001</v>
      </c>
      <c r="AL151" s="377">
        <f t="shared" si="157"/>
        <v>177.48000000000002</v>
      </c>
      <c r="AM151" s="375">
        <f t="shared" si="158"/>
        <v>1</v>
      </c>
      <c r="AN151" s="500"/>
      <c r="AO151" s="375">
        <v>8</v>
      </c>
      <c r="AP151" s="377">
        <v>1431.2101910828023</v>
      </c>
      <c r="AQ151" s="377">
        <f t="shared" si="159"/>
        <v>178.90127388535029</v>
      </c>
      <c r="AR151" s="375">
        <f t="shared" si="160"/>
        <v>1</v>
      </c>
      <c r="AS151" s="500"/>
      <c r="AT151" s="375">
        <v>8</v>
      </c>
      <c r="AU151" s="377">
        <v>1421.0126582278479</v>
      </c>
      <c r="AV151" s="377">
        <f t="shared" si="161"/>
        <v>177.62658227848098</v>
      </c>
      <c r="AW151" s="375">
        <f t="shared" si="162"/>
        <v>1</v>
      </c>
      <c r="AX151" s="500"/>
    </row>
    <row r="152" spans="2:50" hidden="1" x14ac:dyDescent="0.2">
      <c r="B152" s="506"/>
      <c r="C152" s="375">
        <v>6</v>
      </c>
      <c r="D152" s="375" t="s">
        <v>676</v>
      </c>
      <c r="E152" s="375">
        <v>20</v>
      </c>
      <c r="F152" s="375">
        <v>1500</v>
      </c>
      <c r="G152" s="384">
        <f t="shared" si="146"/>
        <v>75</v>
      </c>
      <c r="H152" s="527"/>
      <c r="I152" s="172">
        <f t="shared" si="163"/>
        <v>20</v>
      </c>
      <c r="J152" s="172">
        <f t="shared" si="163"/>
        <v>1421.7221314507533</v>
      </c>
      <c r="K152" s="374">
        <f t="shared" si="163"/>
        <v>71.086106572537659</v>
      </c>
      <c r="L152" s="525"/>
      <c r="M152" s="172">
        <f t="shared" si="148"/>
        <v>6</v>
      </c>
      <c r="N152" s="501"/>
      <c r="O152" s="501"/>
      <c r="P152" s="375">
        <v>20</v>
      </c>
      <c r="Q152" s="377">
        <v>1418.526315789474</v>
      </c>
      <c r="R152" s="377">
        <f t="shared" si="149"/>
        <v>70.926315789473705</v>
      </c>
      <c r="S152" s="375">
        <f t="shared" si="150"/>
        <v>6</v>
      </c>
      <c r="T152" s="500"/>
      <c r="U152" s="375">
        <v>20</v>
      </c>
      <c r="V152" s="377">
        <v>1420.7035175879396</v>
      </c>
      <c r="W152" s="377">
        <f t="shared" si="151"/>
        <v>71.035175879396974</v>
      </c>
      <c r="X152" s="375">
        <f t="shared" si="152"/>
        <v>6</v>
      </c>
      <c r="Y152" s="500"/>
      <c r="Z152" s="375">
        <v>20</v>
      </c>
      <c r="AA152" s="377">
        <v>1424.7457627118645</v>
      </c>
      <c r="AB152" s="377">
        <f t="shared" si="153"/>
        <v>71.237288135593218</v>
      </c>
      <c r="AC152" s="375">
        <f t="shared" si="154"/>
        <v>6</v>
      </c>
      <c r="AD152" s="500"/>
      <c r="AE152" s="375">
        <v>20</v>
      </c>
      <c r="AF152" s="377">
        <v>1421.7218543046354</v>
      </c>
      <c r="AG152" s="377">
        <f t="shared" si="155"/>
        <v>71.086092715231771</v>
      </c>
      <c r="AH152" s="375">
        <f t="shared" si="156"/>
        <v>6</v>
      </c>
      <c r="AI152" s="500"/>
      <c r="AJ152" s="375">
        <v>20</v>
      </c>
      <c r="AK152" s="377">
        <v>1425.394736842105</v>
      </c>
      <c r="AL152" s="377">
        <f t="shared" si="157"/>
        <v>71.269736842105246</v>
      </c>
      <c r="AM152" s="375">
        <f t="shared" si="158"/>
        <v>6</v>
      </c>
      <c r="AN152" s="500"/>
      <c r="AO152" s="375">
        <v>20</v>
      </c>
      <c r="AP152" s="377">
        <v>1418.5714285714284</v>
      </c>
      <c r="AQ152" s="377">
        <f t="shared" si="159"/>
        <v>70.928571428571416</v>
      </c>
      <c r="AR152" s="375">
        <f t="shared" si="160"/>
        <v>6</v>
      </c>
      <c r="AS152" s="500"/>
      <c r="AT152" s="375">
        <v>20</v>
      </c>
      <c r="AU152" s="377">
        <v>1422.391304347826</v>
      </c>
      <c r="AV152" s="377">
        <f t="shared" si="161"/>
        <v>71.119565217391298</v>
      </c>
      <c r="AW152" s="375">
        <f t="shared" si="162"/>
        <v>6</v>
      </c>
      <c r="AX152" s="500"/>
    </row>
    <row r="153" spans="2:50" hidden="1" x14ac:dyDescent="0.2">
      <c r="B153" s="506"/>
      <c r="C153" s="375">
        <v>7</v>
      </c>
      <c r="D153" s="375"/>
      <c r="E153" s="375"/>
      <c r="F153" s="375"/>
      <c r="G153" s="375"/>
      <c r="H153" s="527"/>
      <c r="I153" s="172" t="str">
        <f t="shared" si="163"/>
        <v/>
      </c>
      <c r="J153" s="172" t="str">
        <f t="shared" si="163"/>
        <v/>
      </c>
      <c r="K153" s="374" t="str">
        <f t="shared" si="163"/>
        <v/>
      </c>
      <c r="L153" s="525"/>
      <c r="M153" s="172" t="str">
        <f t="shared" si="148"/>
        <v/>
      </c>
      <c r="N153" s="501"/>
      <c r="O153" s="501"/>
      <c r="P153" s="375"/>
      <c r="Q153" s="377"/>
      <c r="R153" s="377" t="str">
        <f t="shared" si="149"/>
        <v/>
      </c>
      <c r="S153" s="375" t="str">
        <f t="shared" si="150"/>
        <v/>
      </c>
      <c r="T153" s="500"/>
      <c r="U153" s="375"/>
      <c r="V153" s="377"/>
      <c r="W153" s="377" t="str">
        <f t="shared" si="151"/>
        <v/>
      </c>
      <c r="X153" s="375" t="str">
        <f t="shared" si="152"/>
        <v/>
      </c>
      <c r="Y153" s="500"/>
      <c r="Z153" s="375"/>
      <c r="AA153" s="377"/>
      <c r="AB153" s="377" t="str">
        <f t="shared" si="153"/>
        <v/>
      </c>
      <c r="AC153" s="375" t="str">
        <f t="shared" si="154"/>
        <v/>
      </c>
      <c r="AD153" s="500"/>
      <c r="AE153" s="375"/>
      <c r="AF153" s="377"/>
      <c r="AG153" s="377" t="str">
        <f t="shared" si="155"/>
        <v/>
      </c>
      <c r="AH153" s="375" t="str">
        <f t="shared" si="156"/>
        <v/>
      </c>
      <c r="AI153" s="500"/>
      <c r="AJ153" s="375"/>
      <c r="AK153" s="377"/>
      <c r="AL153" s="377" t="str">
        <f t="shared" si="157"/>
        <v/>
      </c>
      <c r="AM153" s="375" t="str">
        <f t="shared" si="158"/>
        <v/>
      </c>
      <c r="AN153" s="500"/>
      <c r="AO153" s="375"/>
      <c r="AP153" s="377"/>
      <c r="AQ153" s="377" t="str">
        <f t="shared" si="159"/>
        <v/>
      </c>
      <c r="AR153" s="375" t="str">
        <f t="shared" si="160"/>
        <v/>
      </c>
      <c r="AS153" s="500"/>
      <c r="AT153" s="375"/>
      <c r="AU153" s="377"/>
      <c r="AV153" s="377" t="str">
        <f t="shared" si="161"/>
        <v/>
      </c>
      <c r="AW153" s="375" t="str">
        <f t="shared" si="162"/>
        <v/>
      </c>
      <c r="AX153" s="500"/>
    </row>
    <row r="154" spans="2:50" hidden="1" x14ac:dyDescent="0.2">
      <c r="B154" s="506"/>
      <c r="C154" s="375">
        <v>8</v>
      </c>
      <c r="D154" s="375"/>
      <c r="E154" s="375"/>
      <c r="F154" s="375"/>
      <c r="G154" s="375"/>
      <c r="H154" s="527"/>
      <c r="I154" s="172" t="str">
        <f t="shared" si="163"/>
        <v/>
      </c>
      <c r="J154" s="172" t="str">
        <f t="shared" si="163"/>
        <v/>
      </c>
      <c r="K154" s="374" t="str">
        <f t="shared" si="163"/>
        <v/>
      </c>
      <c r="L154" s="525"/>
      <c r="M154" s="172" t="str">
        <f t="shared" si="148"/>
        <v/>
      </c>
      <c r="N154" s="501"/>
      <c r="O154" s="501"/>
      <c r="P154" s="375"/>
      <c r="Q154" s="377"/>
      <c r="R154" s="377" t="str">
        <f t="shared" si="149"/>
        <v/>
      </c>
      <c r="S154" s="375" t="str">
        <f t="shared" si="150"/>
        <v/>
      </c>
      <c r="T154" s="500"/>
      <c r="U154" s="375"/>
      <c r="V154" s="377"/>
      <c r="W154" s="377" t="str">
        <f t="shared" si="151"/>
        <v/>
      </c>
      <c r="X154" s="375" t="str">
        <f t="shared" si="152"/>
        <v/>
      </c>
      <c r="Y154" s="500"/>
      <c r="Z154" s="375"/>
      <c r="AA154" s="377"/>
      <c r="AB154" s="377" t="str">
        <f t="shared" si="153"/>
        <v/>
      </c>
      <c r="AC154" s="375" t="str">
        <f t="shared" si="154"/>
        <v/>
      </c>
      <c r="AD154" s="500"/>
      <c r="AE154" s="375"/>
      <c r="AF154" s="377"/>
      <c r="AG154" s="377" t="str">
        <f t="shared" si="155"/>
        <v/>
      </c>
      <c r="AH154" s="375" t="str">
        <f t="shared" si="156"/>
        <v/>
      </c>
      <c r="AI154" s="500"/>
      <c r="AJ154" s="375"/>
      <c r="AK154" s="377"/>
      <c r="AL154" s="377" t="str">
        <f t="shared" si="157"/>
        <v/>
      </c>
      <c r="AM154" s="375" t="str">
        <f t="shared" si="158"/>
        <v/>
      </c>
      <c r="AN154" s="500"/>
      <c r="AO154" s="375"/>
      <c r="AP154" s="377"/>
      <c r="AQ154" s="377" t="str">
        <f t="shared" si="159"/>
        <v/>
      </c>
      <c r="AR154" s="375" t="str">
        <f t="shared" si="160"/>
        <v/>
      </c>
      <c r="AS154" s="500"/>
      <c r="AT154" s="375"/>
      <c r="AU154" s="377"/>
      <c r="AV154" s="377" t="str">
        <f t="shared" si="161"/>
        <v/>
      </c>
      <c r="AW154" s="375" t="str">
        <f t="shared" si="162"/>
        <v/>
      </c>
      <c r="AX154" s="500"/>
    </row>
    <row r="155" spans="2:50" hidden="1" x14ac:dyDescent="0.2">
      <c r="B155" s="506"/>
      <c r="C155" s="375">
        <v>9</v>
      </c>
      <c r="D155" s="375"/>
      <c r="E155" s="375"/>
      <c r="F155" s="375"/>
      <c r="G155" s="375"/>
      <c r="H155" s="527"/>
      <c r="I155" s="172" t="str">
        <f t="shared" si="163"/>
        <v/>
      </c>
      <c r="J155" s="172" t="str">
        <f t="shared" si="163"/>
        <v/>
      </c>
      <c r="K155" s="374" t="str">
        <f t="shared" si="163"/>
        <v/>
      </c>
      <c r="L155" s="525"/>
      <c r="M155" s="172" t="str">
        <f t="shared" si="148"/>
        <v/>
      </c>
      <c r="N155" s="501"/>
      <c r="O155" s="501"/>
      <c r="P155" s="375"/>
      <c r="Q155" s="377"/>
      <c r="R155" s="377" t="str">
        <f t="shared" si="149"/>
        <v/>
      </c>
      <c r="S155" s="375" t="str">
        <f t="shared" si="150"/>
        <v/>
      </c>
      <c r="T155" s="500"/>
      <c r="U155" s="375"/>
      <c r="V155" s="377"/>
      <c r="W155" s="377" t="str">
        <f t="shared" si="151"/>
        <v/>
      </c>
      <c r="X155" s="375" t="str">
        <f t="shared" si="152"/>
        <v/>
      </c>
      <c r="Y155" s="500"/>
      <c r="Z155" s="375"/>
      <c r="AA155" s="377"/>
      <c r="AB155" s="377" t="str">
        <f t="shared" si="153"/>
        <v/>
      </c>
      <c r="AC155" s="375" t="str">
        <f t="shared" si="154"/>
        <v/>
      </c>
      <c r="AD155" s="500"/>
      <c r="AE155" s="375"/>
      <c r="AF155" s="377"/>
      <c r="AG155" s="377" t="str">
        <f t="shared" si="155"/>
        <v/>
      </c>
      <c r="AH155" s="375" t="str">
        <f t="shared" si="156"/>
        <v/>
      </c>
      <c r="AI155" s="500"/>
      <c r="AJ155" s="375"/>
      <c r="AK155" s="377"/>
      <c r="AL155" s="377" t="str">
        <f t="shared" si="157"/>
        <v/>
      </c>
      <c r="AM155" s="375" t="str">
        <f t="shared" si="158"/>
        <v/>
      </c>
      <c r="AN155" s="500"/>
      <c r="AO155" s="375"/>
      <c r="AP155" s="377"/>
      <c r="AQ155" s="377" t="str">
        <f t="shared" si="159"/>
        <v/>
      </c>
      <c r="AR155" s="375" t="str">
        <f t="shared" si="160"/>
        <v/>
      </c>
      <c r="AS155" s="500"/>
      <c r="AT155" s="375"/>
      <c r="AU155" s="377"/>
      <c r="AV155" s="377" t="str">
        <f t="shared" si="161"/>
        <v/>
      </c>
      <c r="AW155" s="375" t="str">
        <f t="shared" si="162"/>
        <v/>
      </c>
      <c r="AX155" s="500"/>
    </row>
    <row r="156" spans="2:50" hidden="1" x14ac:dyDescent="0.2">
      <c r="B156" s="506"/>
      <c r="C156" s="375">
        <v>10</v>
      </c>
      <c r="D156" s="375"/>
      <c r="E156" s="375"/>
      <c r="F156" s="375"/>
      <c r="G156" s="375"/>
      <c r="H156" s="527"/>
      <c r="I156" s="172" t="str">
        <f t="shared" si="163"/>
        <v/>
      </c>
      <c r="J156" s="172" t="str">
        <f t="shared" si="163"/>
        <v/>
      </c>
      <c r="K156" s="374" t="str">
        <f t="shared" si="163"/>
        <v/>
      </c>
      <c r="L156" s="525"/>
      <c r="M156" s="172" t="str">
        <f t="shared" si="148"/>
        <v/>
      </c>
      <c r="N156" s="501"/>
      <c r="O156" s="501"/>
      <c r="P156" s="375"/>
      <c r="Q156" s="377"/>
      <c r="R156" s="377" t="str">
        <f t="shared" si="149"/>
        <v/>
      </c>
      <c r="S156" s="375" t="str">
        <f t="shared" si="150"/>
        <v/>
      </c>
      <c r="T156" s="500"/>
      <c r="U156" s="375"/>
      <c r="V156" s="377"/>
      <c r="W156" s="377" t="str">
        <f t="shared" si="151"/>
        <v/>
      </c>
      <c r="X156" s="375" t="str">
        <f t="shared" si="152"/>
        <v/>
      </c>
      <c r="Y156" s="500"/>
      <c r="Z156" s="375"/>
      <c r="AA156" s="377"/>
      <c r="AB156" s="377" t="str">
        <f t="shared" si="153"/>
        <v/>
      </c>
      <c r="AC156" s="375" t="str">
        <f t="shared" si="154"/>
        <v/>
      </c>
      <c r="AD156" s="500"/>
      <c r="AE156" s="375"/>
      <c r="AF156" s="377"/>
      <c r="AG156" s="377" t="str">
        <f t="shared" si="155"/>
        <v/>
      </c>
      <c r="AH156" s="375" t="str">
        <f t="shared" si="156"/>
        <v/>
      </c>
      <c r="AI156" s="500"/>
      <c r="AJ156" s="375"/>
      <c r="AK156" s="377"/>
      <c r="AL156" s="377" t="str">
        <f t="shared" si="157"/>
        <v/>
      </c>
      <c r="AM156" s="375" t="str">
        <f t="shared" si="158"/>
        <v/>
      </c>
      <c r="AN156" s="500"/>
      <c r="AO156" s="375"/>
      <c r="AP156" s="377"/>
      <c r="AQ156" s="377" t="str">
        <f t="shared" si="159"/>
        <v/>
      </c>
      <c r="AR156" s="375" t="str">
        <f t="shared" si="160"/>
        <v/>
      </c>
      <c r="AS156" s="500"/>
      <c r="AT156" s="375"/>
      <c r="AU156" s="377"/>
      <c r="AV156" s="377" t="str">
        <f t="shared" si="161"/>
        <v/>
      </c>
      <c r="AW156" s="375" t="str">
        <f t="shared" si="162"/>
        <v/>
      </c>
      <c r="AX156" s="500"/>
    </row>
    <row r="157" spans="2:50" hidden="1" x14ac:dyDescent="0.2">
      <c r="B157" s="506"/>
      <c r="C157" s="375">
        <v>11</v>
      </c>
      <c r="D157" s="375"/>
      <c r="E157" s="375"/>
      <c r="F157" s="375"/>
      <c r="G157" s="375"/>
      <c r="H157" s="527"/>
      <c r="I157" s="172" t="str">
        <f t="shared" si="163"/>
        <v/>
      </c>
      <c r="J157" s="172" t="str">
        <f t="shared" si="163"/>
        <v/>
      </c>
      <c r="K157" s="374" t="str">
        <f t="shared" si="163"/>
        <v/>
      </c>
      <c r="L157" s="525"/>
      <c r="M157" s="172" t="str">
        <f t="shared" si="148"/>
        <v/>
      </c>
      <c r="N157" s="501"/>
      <c r="O157" s="501"/>
      <c r="P157" s="375"/>
      <c r="Q157" s="377"/>
      <c r="R157" s="377" t="str">
        <f t="shared" si="149"/>
        <v/>
      </c>
      <c r="S157" s="375" t="str">
        <f t="shared" si="150"/>
        <v/>
      </c>
      <c r="T157" s="500"/>
      <c r="U157" s="375"/>
      <c r="V157" s="377"/>
      <c r="W157" s="377" t="str">
        <f t="shared" si="151"/>
        <v/>
      </c>
      <c r="X157" s="375" t="str">
        <f t="shared" si="152"/>
        <v/>
      </c>
      <c r="Y157" s="500"/>
      <c r="Z157" s="375"/>
      <c r="AA157" s="377"/>
      <c r="AB157" s="377" t="str">
        <f t="shared" si="153"/>
        <v/>
      </c>
      <c r="AC157" s="375" t="str">
        <f t="shared" si="154"/>
        <v/>
      </c>
      <c r="AD157" s="500"/>
      <c r="AE157" s="375"/>
      <c r="AF157" s="377"/>
      <c r="AG157" s="377" t="str">
        <f t="shared" si="155"/>
        <v/>
      </c>
      <c r="AH157" s="375" t="str">
        <f t="shared" si="156"/>
        <v/>
      </c>
      <c r="AI157" s="500"/>
      <c r="AJ157" s="375"/>
      <c r="AK157" s="377"/>
      <c r="AL157" s="377" t="str">
        <f t="shared" si="157"/>
        <v/>
      </c>
      <c r="AM157" s="375" t="str">
        <f t="shared" si="158"/>
        <v/>
      </c>
      <c r="AN157" s="500"/>
      <c r="AO157" s="375"/>
      <c r="AP157" s="377"/>
      <c r="AQ157" s="377" t="str">
        <f t="shared" si="159"/>
        <v/>
      </c>
      <c r="AR157" s="375" t="str">
        <f t="shared" si="160"/>
        <v/>
      </c>
      <c r="AS157" s="500"/>
      <c r="AT157" s="375"/>
      <c r="AU157" s="377"/>
      <c r="AV157" s="377" t="str">
        <f t="shared" si="161"/>
        <v/>
      </c>
      <c r="AW157" s="375" t="str">
        <f t="shared" si="162"/>
        <v/>
      </c>
      <c r="AX157" s="500"/>
    </row>
    <row r="158" spans="2:50" hidden="1" x14ac:dyDescent="0.2">
      <c r="B158" s="506"/>
      <c r="C158" s="375">
        <v>12</v>
      </c>
      <c r="D158" s="375"/>
      <c r="E158" s="375"/>
      <c r="F158" s="375"/>
      <c r="G158" s="375"/>
      <c r="H158" s="527"/>
      <c r="I158" s="172" t="str">
        <f t="shared" si="163"/>
        <v/>
      </c>
      <c r="J158" s="172" t="str">
        <f t="shared" si="163"/>
        <v/>
      </c>
      <c r="K158" s="374" t="str">
        <f t="shared" si="163"/>
        <v/>
      </c>
      <c r="L158" s="525"/>
      <c r="M158" s="172" t="str">
        <f t="shared" si="148"/>
        <v/>
      </c>
      <c r="N158" s="501"/>
      <c r="O158" s="501"/>
      <c r="P158" s="375"/>
      <c r="Q158" s="377"/>
      <c r="R158" s="377" t="str">
        <f t="shared" si="149"/>
        <v/>
      </c>
      <c r="S158" s="375" t="str">
        <f t="shared" si="150"/>
        <v/>
      </c>
      <c r="T158" s="500"/>
      <c r="U158" s="375"/>
      <c r="V158" s="377"/>
      <c r="W158" s="377" t="str">
        <f t="shared" si="151"/>
        <v/>
      </c>
      <c r="X158" s="375" t="str">
        <f t="shared" si="152"/>
        <v/>
      </c>
      <c r="Y158" s="500"/>
      <c r="Z158" s="375"/>
      <c r="AA158" s="377"/>
      <c r="AB158" s="377" t="str">
        <f t="shared" si="153"/>
        <v/>
      </c>
      <c r="AC158" s="375" t="str">
        <f t="shared" si="154"/>
        <v/>
      </c>
      <c r="AD158" s="500"/>
      <c r="AE158" s="375"/>
      <c r="AF158" s="377"/>
      <c r="AG158" s="377" t="str">
        <f t="shared" si="155"/>
        <v/>
      </c>
      <c r="AH158" s="375" t="str">
        <f t="shared" si="156"/>
        <v/>
      </c>
      <c r="AI158" s="500"/>
      <c r="AJ158" s="375"/>
      <c r="AK158" s="377"/>
      <c r="AL158" s="377" t="str">
        <f t="shared" si="157"/>
        <v/>
      </c>
      <c r="AM158" s="375" t="str">
        <f t="shared" si="158"/>
        <v/>
      </c>
      <c r="AN158" s="500"/>
      <c r="AO158" s="375"/>
      <c r="AP158" s="377"/>
      <c r="AQ158" s="377" t="str">
        <f t="shared" si="159"/>
        <v/>
      </c>
      <c r="AR158" s="375" t="str">
        <f t="shared" si="160"/>
        <v/>
      </c>
      <c r="AS158" s="500"/>
      <c r="AT158" s="375"/>
      <c r="AU158" s="377"/>
      <c r="AV158" s="377" t="str">
        <f t="shared" si="161"/>
        <v/>
      </c>
      <c r="AW158" s="375" t="str">
        <f t="shared" si="162"/>
        <v/>
      </c>
      <c r="AX158" s="500"/>
    </row>
    <row r="159" spans="2:50" hidden="1" x14ac:dyDescent="0.2">
      <c r="B159" s="506"/>
      <c r="C159" s="375">
        <v>13</v>
      </c>
      <c r="D159" s="375"/>
      <c r="E159" s="375"/>
      <c r="F159" s="375"/>
      <c r="G159" s="375"/>
      <c r="H159" s="527"/>
      <c r="I159" s="172" t="str">
        <f t="shared" si="163"/>
        <v/>
      </c>
      <c r="J159" s="172" t="str">
        <f t="shared" si="163"/>
        <v/>
      </c>
      <c r="K159" s="374" t="str">
        <f t="shared" si="163"/>
        <v/>
      </c>
      <c r="L159" s="525"/>
      <c r="M159" s="172" t="str">
        <f t="shared" si="148"/>
        <v/>
      </c>
      <c r="N159" s="501"/>
      <c r="O159" s="501"/>
      <c r="P159" s="375"/>
      <c r="Q159" s="377"/>
      <c r="R159" s="377" t="str">
        <f t="shared" si="149"/>
        <v/>
      </c>
      <c r="S159" s="375" t="str">
        <f t="shared" si="150"/>
        <v/>
      </c>
      <c r="T159" s="500"/>
      <c r="U159" s="375"/>
      <c r="V159" s="377"/>
      <c r="W159" s="377" t="str">
        <f t="shared" si="151"/>
        <v/>
      </c>
      <c r="X159" s="375" t="str">
        <f t="shared" si="152"/>
        <v/>
      </c>
      <c r="Y159" s="500"/>
      <c r="Z159" s="375"/>
      <c r="AA159" s="377"/>
      <c r="AB159" s="377" t="str">
        <f t="shared" si="153"/>
        <v/>
      </c>
      <c r="AC159" s="375" t="str">
        <f t="shared" si="154"/>
        <v/>
      </c>
      <c r="AD159" s="500"/>
      <c r="AE159" s="375"/>
      <c r="AF159" s="377"/>
      <c r="AG159" s="377" t="str">
        <f t="shared" si="155"/>
        <v/>
      </c>
      <c r="AH159" s="375" t="str">
        <f t="shared" si="156"/>
        <v/>
      </c>
      <c r="AI159" s="500"/>
      <c r="AJ159" s="375"/>
      <c r="AK159" s="377"/>
      <c r="AL159" s="377" t="str">
        <f t="shared" si="157"/>
        <v/>
      </c>
      <c r="AM159" s="375" t="str">
        <f t="shared" si="158"/>
        <v/>
      </c>
      <c r="AN159" s="500"/>
      <c r="AO159" s="375"/>
      <c r="AP159" s="377"/>
      <c r="AQ159" s="377" t="str">
        <f t="shared" si="159"/>
        <v/>
      </c>
      <c r="AR159" s="375" t="str">
        <f t="shared" si="160"/>
        <v/>
      </c>
      <c r="AS159" s="500"/>
      <c r="AT159" s="375"/>
      <c r="AU159" s="377"/>
      <c r="AV159" s="377" t="str">
        <f t="shared" si="161"/>
        <v/>
      </c>
      <c r="AW159" s="375" t="str">
        <f t="shared" si="162"/>
        <v/>
      </c>
      <c r="AX159" s="500"/>
    </row>
    <row r="160" spans="2:50" hidden="1" x14ac:dyDescent="0.2">
      <c r="B160" s="506"/>
      <c r="C160" s="375">
        <v>14</v>
      </c>
      <c r="D160" s="375"/>
      <c r="E160" s="375"/>
      <c r="F160" s="375"/>
      <c r="G160" s="375"/>
      <c r="H160" s="527"/>
      <c r="I160" s="172" t="str">
        <f t="shared" si="163"/>
        <v/>
      </c>
      <c r="J160" s="172" t="str">
        <f t="shared" si="163"/>
        <v/>
      </c>
      <c r="K160" s="374" t="str">
        <f t="shared" si="163"/>
        <v/>
      </c>
      <c r="L160" s="525"/>
      <c r="M160" s="172" t="str">
        <f t="shared" si="148"/>
        <v/>
      </c>
      <c r="N160" s="501"/>
      <c r="O160" s="501"/>
      <c r="P160" s="375"/>
      <c r="Q160" s="377"/>
      <c r="R160" s="377" t="str">
        <f t="shared" si="149"/>
        <v/>
      </c>
      <c r="S160" s="375" t="str">
        <f t="shared" si="150"/>
        <v/>
      </c>
      <c r="T160" s="500"/>
      <c r="U160" s="375"/>
      <c r="V160" s="377"/>
      <c r="W160" s="377" t="str">
        <f t="shared" si="151"/>
        <v/>
      </c>
      <c r="X160" s="375" t="str">
        <f t="shared" si="152"/>
        <v/>
      </c>
      <c r="Y160" s="500"/>
      <c r="Z160" s="375"/>
      <c r="AA160" s="377"/>
      <c r="AB160" s="377" t="str">
        <f t="shared" si="153"/>
        <v/>
      </c>
      <c r="AC160" s="375" t="str">
        <f t="shared" si="154"/>
        <v/>
      </c>
      <c r="AD160" s="500"/>
      <c r="AE160" s="375"/>
      <c r="AF160" s="377"/>
      <c r="AG160" s="377" t="str">
        <f t="shared" si="155"/>
        <v/>
      </c>
      <c r="AH160" s="375" t="str">
        <f t="shared" si="156"/>
        <v/>
      </c>
      <c r="AI160" s="500"/>
      <c r="AJ160" s="375"/>
      <c r="AK160" s="377"/>
      <c r="AL160" s="377" t="str">
        <f t="shared" si="157"/>
        <v/>
      </c>
      <c r="AM160" s="375" t="str">
        <f t="shared" si="158"/>
        <v/>
      </c>
      <c r="AN160" s="500"/>
      <c r="AO160" s="375"/>
      <c r="AP160" s="377"/>
      <c r="AQ160" s="377" t="str">
        <f t="shared" si="159"/>
        <v/>
      </c>
      <c r="AR160" s="375" t="str">
        <f t="shared" si="160"/>
        <v/>
      </c>
      <c r="AS160" s="500"/>
      <c r="AT160" s="375"/>
      <c r="AU160" s="377"/>
      <c r="AV160" s="377" t="str">
        <f t="shared" si="161"/>
        <v/>
      </c>
      <c r="AW160" s="375" t="str">
        <f t="shared" si="162"/>
        <v/>
      </c>
      <c r="AX160" s="500"/>
    </row>
    <row r="161" spans="2:50" hidden="1" x14ac:dyDescent="0.2">
      <c r="B161" s="506"/>
      <c r="C161" s="375">
        <v>15</v>
      </c>
      <c r="D161" s="375"/>
      <c r="E161" s="375"/>
      <c r="F161" s="375"/>
      <c r="G161" s="375"/>
      <c r="H161" s="528"/>
      <c r="I161" s="172" t="str">
        <f t="shared" si="163"/>
        <v/>
      </c>
      <c r="J161" s="172" t="str">
        <f t="shared" si="163"/>
        <v/>
      </c>
      <c r="K161" s="374" t="str">
        <f t="shared" si="163"/>
        <v/>
      </c>
      <c r="L161" s="525"/>
      <c r="M161" s="172" t="str">
        <f t="shared" si="148"/>
        <v/>
      </c>
      <c r="N161" s="501"/>
      <c r="O161" s="501"/>
      <c r="P161" s="375"/>
      <c r="Q161" s="377"/>
      <c r="R161" s="377" t="str">
        <f t="shared" si="149"/>
        <v/>
      </c>
      <c r="S161" s="375" t="str">
        <f t="shared" si="150"/>
        <v/>
      </c>
      <c r="T161" s="500"/>
      <c r="U161" s="375"/>
      <c r="V161" s="377"/>
      <c r="W161" s="377" t="str">
        <f t="shared" si="151"/>
        <v/>
      </c>
      <c r="X161" s="375" t="str">
        <f t="shared" si="152"/>
        <v/>
      </c>
      <c r="Y161" s="500"/>
      <c r="Z161" s="375"/>
      <c r="AA161" s="377"/>
      <c r="AB161" s="377" t="str">
        <f t="shared" si="153"/>
        <v/>
      </c>
      <c r="AC161" s="375" t="str">
        <f t="shared" si="154"/>
        <v/>
      </c>
      <c r="AD161" s="500"/>
      <c r="AE161" s="375"/>
      <c r="AF161" s="377"/>
      <c r="AG161" s="377" t="str">
        <f t="shared" si="155"/>
        <v/>
      </c>
      <c r="AH161" s="375" t="str">
        <f t="shared" si="156"/>
        <v/>
      </c>
      <c r="AI161" s="500"/>
      <c r="AJ161" s="375"/>
      <c r="AK161" s="377"/>
      <c r="AL161" s="377" t="str">
        <f t="shared" si="157"/>
        <v/>
      </c>
      <c r="AM161" s="375" t="str">
        <f t="shared" si="158"/>
        <v/>
      </c>
      <c r="AN161" s="500"/>
      <c r="AO161" s="375"/>
      <c r="AP161" s="377"/>
      <c r="AQ161" s="377" t="str">
        <f t="shared" si="159"/>
        <v/>
      </c>
      <c r="AR161" s="375" t="str">
        <f t="shared" si="160"/>
        <v/>
      </c>
      <c r="AS161" s="500"/>
      <c r="AT161" s="375"/>
      <c r="AU161" s="377"/>
      <c r="AV161" s="377" t="str">
        <f t="shared" si="161"/>
        <v/>
      </c>
      <c r="AW161" s="375" t="str">
        <f t="shared" si="162"/>
        <v/>
      </c>
      <c r="AX161" s="500"/>
    </row>
    <row r="162" spans="2:50" ht="15.75" hidden="1" x14ac:dyDescent="0.2">
      <c r="B162" s="510" t="s">
        <v>169</v>
      </c>
      <c r="C162" s="511"/>
      <c r="D162" s="511"/>
      <c r="E162" s="511"/>
      <c r="F162" s="511"/>
      <c r="G162" s="511"/>
      <c r="H162" s="512"/>
      <c r="I162" s="207"/>
      <c r="J162" s="207"/>
      <c r="K162" s="207"/>
      <c r="L162" s="207"/>
      <c r="M162" s="207"/>
      <c r="N162" s="501" t="s">
        <v>161</v>
      </c>
      <c r="O162" s="514" t="s">
        <v>106</v>
      </c>
      <c r="P162" s="516">
        <f>AT142+1</f>
        <v>45923</v>
      </c>
      <c r="Q162" s="506"/>
      <c r="R162" s="506"/>
      <c r="S162" s="506"/>
      <c r="T162" s="506"/>
      <c r="U162" s="516">
        <f>P162+1</f>
        <v>45924</v>
      </c>
      <c r="V162" s="506"/>
      <c r="W162" s="506"/>
      <c r="X162" s="506"/>
      <c r="Y162" s="506"/>
      <c r="Z162" s="516">
        <f>U162+1</f>
        <v>45925</v>
      </c>
      <c r="AA162" s="506"/>
      <c r="AB162" s="506"/>
      <c r="AC162" s="506"/>
      <c r="AD162" s="506"/>
      <c r="AE162" s="516">
        <f>Z162+1</f>
        <v>45926</v>
      </c>
      <c r="AF162" s="506"/>
      <c r="AG162" s="506"/>
      <c r="AH162" s="506"/>
      <c r="AI162" s="506"/>
      <c r="AJ162" s="516">
        <f>AE162+1</f>
        <v>45927</v>
      </c>
      <c r="AK162" s="506"/>
      <c r="AL162" s="506"/>
      <c r="AM162" s="506"/>
      <c r="AN162" s="506"/>
      <c r="AO162" s="516">
        <f>AJ162+1</f>
        <v>45928</v>
      </c>
      <c r="AP162" s="506"/>
      <c r="AQ162" s="506"/>
      <c r="AR162" s="506"/>
      <c r="AS162" s="506"/>
      <c r="AT162" s="516">
        <f>AO162+1</f>
        <v>45929</v>
      </c>
      <c r="AU162" s="506"/>
      <c r="AV162" s="506"/>
      <c r="AW162" s="506"/>
      <c r="AX162" s="506"/>
    </row>
    <row r="163" spans="2:50" ht="15.75" hidden="1" x14ac:dyDescent="0.2">
      <c r="B163" s="513"/>
      <c r="C163" s="513"/>
      <c r="D163" s="513"/>
      <c r="E163" s="513"/>
      <c r="F163" s="513"/>
      <c r="G163" s="513"/>
      <c r="H163" s="513"/>
      <c r="I163" s="207"/>
      <c r="J163" s="207"/>
      <c r="K163" s="207"/>
      <c r="L163" s="207"/>
      <c r="M163" s="207"/>
      <c r="N163" s="501"/>
      <c r="O163" s="515"/>
      <c r="P163" s="516" t="s">
        <v>120</v>
      </c>
      <c r="Q163" s="506"/>
      <c r="R163" s="506"/>
      <c r="S163" s="506"/>
      <c r="T163" s="506"/>
      <c r="U163" s="516" t="s">
        <v>114</v>
      </c>
      <c r="V163" s="506"/>
      <c r="W163" s="506"/>
      <c r="X163" s="506"/>
      <c r="Y163" s="506"/>
      <c r="Z163" s="516" t="s">
        <v>115</v>
      </c>
      <c r="AA163" s="506"/>
      <c r="AB163" s="506"/>
      <c r="AC163" s="506"/>
      <c r="AD163" s="506"/>
      <c r="AE163" s="516" t="s">
        <v>116</v>
      </c>
      <c r="AF163" s="506"/>
      <c r="AG163" s="506"/>
      <c r="AH163" s="506"/>
      <c r="AI163" s="506"/>
      <c r="AJ163" s="516" t="s">
        <v>117</v>
      </c>
      <c r="AK163" s="506"/>
      <c r="AL163" s="506"/>
      <c r="AM163" s="506"/>
      <c r="AN163" s="506"/>
      <c r="AO163" s="516" t="s">
        <v>118</v>
      </c>
      <c r="AP163" s="506"/>
      <c r="AQ163" s="506"/>
      <c r="AR163" s="506"/>
      <c r="AS163" s="506"/>
      <c r="AT163" s="516" t="s">
        <v>119</v>
      </c>
      <c r="AU163" s="506"/>
      <c r="AV163" s="506"/>
      <c r="AW163" s="506"/>
      <c r="AX163" s="506"/>
    </row>
    <row r="164" spans="2:50" hidden="1" x14ac:dyDescent="0.2">
      <c r="B164" s="501" t="s">
        <v>157</v>
      </c>
      <c r="C164" s="501" t="s">
        <v>149</v>
      </c>
      <c r="D164" s="501"/>
      <c r="E164" s="501" t="s">
        <v>151</v>
      </c>
      <c r="F164" s="501"/>
      <c r="G164" s="501"/>
      <c r="H164" s="502" t="s">
        <v>158</v>
      </c>
      <c r="I164" s="505" t="s">
        <v>227</v>
      </c>
      <c r="J164" s="505"/>
      <c r="K164" s="505"/>
      <c r="L164" s="505" t="s">
        <v>158</v>
      </c>
      <c r="M164" s="505" t="s">
        <v>170</v>
      </c>
      <c r="N164" s="501"/>
      <c r="O164" s="501" t="s">
        <v>160</v>
      </c>
      <c r="P164" s="497" t="s">
        <v>154</v>
      </c>
      <c r="Q164" s="498"/>
      <c r="R164" s="498"/>
      <c r="S164" s="499"/>
      <c r="T164" s="501" t="s">
        <v>158</v>
      </c>
      <c r="U164" s="497" t="s">
        <v>154</v>
      </c>
      <c r="V164" s="498"/>
      <c r="W164" s="498"/>
      <c r="X164" s="499"/>
      <c r="Y164" s="501" t="s">
        <v>158</v>
      </c>
      <c r="Z164" s="497" t="s">
        <v>154</v>
      </c>
      <c r="AA164" s="498"/>
      <c r="AB164" s="498"/>
      <c r="AC164" s="499"/>
      <c r="AD164" s="501" t="s">
        <v>158</v>
      </c>
      <c r="AE164" s="497" t="s">
        <v>154</v>
      </c>
      <c r="AF164" s="498"/>
      <c r="AG164" s="498"/>
      <c r="AH164" s="499"/>
      <c r="AI164" s="501" t="s">
        <v>158</v>
      </c>
      <c r="AJ164" s="497" t="s">
        <v>154</v>
      </c>
      <c r="AK164" s="498"/>
      <c r="AL164" s="498"/>
      <c r="AM164" s="499"/>
      <c r="AN164" s="501" t="s">
        <v>158</v>
      </c>
      <c r="AO164" s="497" t="s">
        <v>154</v>
      </c>
      <c r="AP164" s="498"/>
      <c r="AQ164" s="498"/>
      <c r="AR164" s="499"/>
      <c r="AS164" s="501" t="s">
        <v>158</v>
      </c>
      <c r="AT164" s="497" t="s">
        <v>154</v>
      </c>
      <c r="AU164" s="498"/>
      <c r="AV164" s="498"/>
      <c r="AW164" s="499"/>
      <c r="AX164" s="501" t="s">
        <v>158</v>
      </c>
    </row>
    <row r="165" spans="2:50" hidden="1" x14ac:dyDescent="0.2">
      <c r="B165" s="501"/>
      <c r="C165" s="501"/>
      <c r="D165" s="501"/>
      <c r="E165" s="501" t="s">
        <v>150</v>
      </c>
      <c r="F165" s="501"/>
      <c r="G165" s="501"/>
      <c r="H165" s="503"/>
      <c r="I165" s="505" t="s">
        <v>150</v>
      </c>
      <c r="J165" s="505"/>
      <c r="K165" s="505"/>
      <c r="L165" s="505"/>
      <c r="M165" s="505"/>
      <c r="N165" s="501"/>
      <c r="O165" s="501"/>
      <c r="P165" s="497" t="s">
        <v>155</v>
      </c>
      <c r="Q165" s="498"/>
      <c r="R165" s="498"/>
      <c r="S165" s="499"/>
      <c r="T165" s="501"/>
      <c r="U165" s="497" t="s">
        <v>155</v>
      </c>
      <c r="V165" s="498"/>
      <c r="W165" s="498"/>
      <c r="X165" s="499"/>
      <c r="Y165" s="501"/>
      <c r="Z165" s="497" t="s">
        <v>155</v>
      </c>
      <c r="AA165" s="498"/>
      <c r="AB165" s="498"/>
      <c r="AC165" s="499"/>
      <c r="AD165" s="501"/>
      <c r="AE165" s="497" t="s">
        <v>155</v>
      </c>
      <c r="AF165" s="498"/>
      <c r="AG165" s="498"/>
      <c r="AH165" s="499"/>
      <c r="AI165" s="501"/>
      <c r="AJ165" s="497" t="s">
        <v>155</v>
      </c>
      <c r="AK165" s="498"/>
      <c r="AL165" s="498"/>
      <c r="AM165" s="499"/>
      <c r="AN165" s="501"/>
      <c r="AO165" s="497" t="s">
        <v>155</v>
      </c>
      <c r="AP165" s="498"/>
      <c r="AQ165" s="498"/>
      <c r="AR165" s="499"/>
      <c r="AS165" s="501"/>
      <c r="AT165" s="497" t="s">
        <v>155</v>
      </c>
      <c r="AU165" s="498"/>
      <c r="AV165" s="498"/>
      <c r="AW165" s="499"/>
      <c r="AX165" s="501"/>
    </row>
    <row r="166" spans="2:50" hidden="1" x14ac:dyDescent="0.2">
      <c r="B166" s="501"/>
      <c r="C166" s="501"/>
      <c r="D166" s="501"/>
      <c r="E166" s="376" t="s">
        <v>152</v>
      </c>
      <c r="F166" s="376" t="s">
        <v>153</v>
      </c>
      <c r="G166" s="376" t="s">
        <v>156</v>
      </c>
      <c r="H166" s="504"/>
      <c r="I166" s="373" t="s">
        <v>152</v>
      </c>
      <c r="J166" s="373" t="s">
        <v>153</v>
      </c>
      <c r="K166" s="373" t="s">
        <v>156</v>
      </c>
      <c r="L166" s="505"/>
      <c r="M166" s="505"/>
      <c r="N166" s="501"/>
      <c r="O166" s="501"/>
      <c r="P166" s="376" t="s">
        <v>152</v>
      </c>
      <c r="Q166" s="376" t="s">
        <v>153</v>
      </c>
      <c r="R166" s="376" t="s">
        <v>156</v>
      </c>
      <c r="S166" s="376" t="s">
        <v>170</v>
      </c>
      <c r="T166" s="501"/>
      <c r="U166" s="376" t="s">
        <v>152</v>
      </c>
      <c r="V166" s="376" t="s">
        <v>153</v>
      </c>
      <c r="W166" s="376" t="s">
        <v>156</v>
      </c>
      <c r="X166" s="376" t="s">
        <v>170</v>
      </c>
      <c r="Y166" s="501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01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01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01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01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01"/>
    </row>
    <row r="167" spans="2:50" hidden="1" x14ac:dyDescent="0.2">
      <c r="B167" s="506" t="s">
        <v>238</v>
      </c>
      <c r="C167" s="375">
        <v>1</v>
      </c>
      <c r="D167" s="375" t="s">
        <v>457</v>
      </c>
      <c r="E167" s="375">
        <v>19</v>
      </c>
      <c r="F167" s="375">
        <v>1500</v>
      </c>
      <c r="G167" s="377">
        <f t="shared" ref="G167:G172" si="164">F167/E167</f>
        <v>78.94736842105263</v>
      </c>
      <c r="H167" s="526">
        <f>AVERAGE(G167:G181)</f>
        <v>110.82946336429308</v>
      </c>
      <c r="I167" s="172">
        <f t="shared" ref="I167:K169" si="165">IFERROR(AVERAGE(P167,U167,Z167,AE167,AJ167,AO167,AT167),"")</f>
        <v>19</v>
      </c>
      <c r="J167" s="172">
        <f t="shared" si="165"/>
        <v>1431.8341169842254</v>
      </c>
      <c r="K167" s="374">
        <f t="shared" si="165"/>
        <v>75.359690367590801</v>
      </c>
      <c r="L167" s="525">
        <f>IFERROR(AVERAGE(K167:K181),"-")</f>
        <v>105.98343875744075</v>
      </c>
      <c r="M167" s="172">
        <f>IFERROR(RANK(K167, K$167:K$181),"")</f>
        <v>5</v>
      </c>
      <c r="N167" s="501"/>
      <c r="O167" s="501"/>
      <c r="P167" s="375">
        <v>19</v>
      </c>
      <c r="Q167" s="377">
        <v>1431.0332950631455</v>
      </c>
      <c r="R167" s="377">
        <f>IFERROR(Q167/P167,"")</f>
        <v>75.317541845428707</v>
      </c>
      <c r="S167" s="375">
        <f>IFERROR(RANK(R167, R$167:R$181),"")</f>
        <v>5</v>
      </c>
      <c r="T167" s="500">
        <f>AVERAGE(R167:R181)</f>
        <v>105.82211893489539</v>
      </c>
      <c r="U167" s="375">
        <v>19</v>
      </c>
      <c r="V167" s="377">
        <v>1431.4285714285711</v>
      </c>
      <c r="W167" s="377">
        <f>IFERROR(V167/U167,"")</f>
        <v>75.338345864661633</v>
      </c>
      <c r="X167" s="375">
        <f>IFERROR(RANK(W167, W$167:W$181),"")</f>
        <v>5</v>
      </c>
      <c r="Y167" s="500">
        <f>AVERAGE(W167:W181)</f>
        <v>105.80443759805989</v>
      </c>
      <c r="Z167" s="375">
        <v>19</v>
      </c>
      <c r="AA167" s="377">
        <v>1428.3157894736837</v>
      </c>
      <c r="AB167" s="377">
        <f>IFERROR(AA167/Z167,"")</f>
        <v>75.174515235457037</v>
      </c>
      <c r="AC167" s="375">
        <f>IFERROR(RANK(AB167, AB$167:AB$181),"")</f>
        <v>5</v>
      </c>
      <c r="AD167" s="500">
        <f>AVERAGE(AB167:AB181)</f>
        <v>106.00473984602418</v>
      </c>
      <c r="AE167" s="375">
        <v>19</v>
      </c>
      <c r="AF167" s="377">
        <v>1427.5167785234896</v>
      </c>
      <c r="AG167" s="377">
        <f>IFERROR(AF167/AE167,"")</f>
        <v>75.13246202755208</v>
      </c>
      <c r="AH167" s="375">
        <f>IFERROR(RANK(AG167, AG$167:AG$181),"")</f>
        <v>5</v>
      </c>
      <c r="AI167" s="500">
        <f>AVERAGE(AG167:AG181)</f>
        <v>106.21150444246651</v>
      </c>
      <c r="AJ167" s="375">
        <v>19</v>
      </c>
      <c r="AK167" s="377">
        <v>1434.7651006711408</v>
      </c>
      <c r="AL167" s="377">
        <f>IFERROR(AK167/AJ167,"")</f>
        <v>75.513952666902142</v>
      </c>
      <c r="AM167" s="375">
        <f>IFERROR(RANK(AL167, AL$167:AL$181),"")</f>
        <v>5</v>
      </c>
      <c r="AN167" s="500">
        <f>AVERAGE(AL167:AL181)</f>
        <v>106.01969949757249</v>
      </c>
      <c r="AO167" s="375">
        <v>19</v>
      </c>
      <c r="AP167" s="377">
        <v>1429.367088607595</v>
      </c>
      <c r="AQ167" s="377">
        <f>IFERROR(AP167/AO167,"")</f>
        <v>75.229846768820792</v>
      </c>
      <c r="AR167" s="375">
        <f>IFERROR(RANK(AQ167, AQ$167:AQ$181),"")</f>
        <v>5</v>
      </c>
      <c r="AS167" s="500">
        <f>AVERAGE(AQ167:AQ181)</f>
        <v>106.08554513181048</v>
      </c>
      <c r="AT167" s="375">
        <v>19</v>
      </c>
      <c r="AU167" s="377">
        <v>1440.4121951219518</v>
      </c>
      <c r="AV167" s="377">
        <f>IFERROR(AU167/AT167,"")</f>
        <v>75.811168164313244</v>
      </c>
      <c r="AW167" s="375">
        <f>IFERROR(RANK(AV167, AV$167:AV$181),"")</f>
        <v>5</v>
      </c>
      <c r="AX167" s="500">
        <f>AVERAGE(AV167:AV181)</f>
        <v>105.93602585125649</v>
      </c>
    </row>
    <row r="168" spans="2:50" hidden="1" x14ac:dyDescent="0.2">
      <c r="B168" s="506"/>
      <c r="C168" s="375">
        <v>2</v>
      </c>
      <c r="D168" s="375" t="s">
        <v>458</v>
      </c>
      <c r="E168" s="375">
        <v>17</v>
      </c>
      <c r="F168" s="375">
        <v>1500</v>
      </c>
      <c r="G168" s="377">
        <f t="shared" si="164"/>
        <v>88.235294117647058</v>
      </c>
      <c r="H168" s="527"/>
      <c r="I168" s="172">
        <f t="shared" si="165"/>
        <v>17</v>
      </c>
      <c r="J168" s="172">
        <f t="shared" si="165"/>
        <v>1432.5066722327715</v>
      </c>
      <c r="K168" s="374">
        <f t="shared" si="165"/>
        <v>84.265098366633623</v>
      </c>
      <c r="L168" s="525"/>
      <c r="M168" s="172">
        <f t="shared" ref="M168:M181" si="166">IFERROR(RANK(K168, K$167:K$181),"")</f>
        <v>4</v>
      </c>
      <c r="N168" s="501"/>
      <c r="O168" s="501"/>
      <c r="P168" s="375">
        <v>17</v>
      </c>
      <c r="Q168" s="377">
        <v>1429.4670846394981</v>
      </c>
      <c r="R168" s="377">
        <f t="shared" ref="R168:R181" si="167">IFERROR(Q168/P168,"")</f>
        <v>84.086299096441067</v>
      </c>
      <c r="S168" s="375">
        <f t="shared" ref="S168:S181" si="168">IFERROR(RANK(R168, R$167:R$181),"")</f>
        <v>4</v>
      </c>
      <c r="T168" s="500"/>
      <c r="U168" s="375">
        <v>17</v>
      </c>
      <c r="V168" s="377">
        <v>1426.9648562300317</v>
      </c>
      <c r="W168" s="377">
        <f t="shared" ref="W168:W181" si="169">IFERROR(V168/U168,"")</f>
        <v>83.939109190001872</v>
      </c>
      <c r="X168" s="375">
        <f t="shared" ref="X168:X181" si="170">IFERROR(RANK(W168, W$167:W$181),"")</f>
        <v>4</v>
      </c>
      <c r="Y168" s="500"/>
      <c r="Z168" s="375">
        <v>17</v>
      </c>
      <c r="AA168" s="377">
        <v>1433.4831460674154</v>
      </c>
      <c r="AB168" s="377">
        <f t="shared" ref="AB168:AB181" si="171">IFERROR(AA168/Z168,"")</f>
        <v>84.322538003965619</v>
      </c>
      <c r="AC168" s="375">
        <f t="shared" ref="AC168:AC181" si="172">IFERROR(RANK(AB168, AB$167:AB$181),"")</f>
        <v>4</v>
      </c>
      <c r="AD168" s="500"/>
      <c r="AE168" s="375">
        <v>17</v>
      </c>
      <c r="AF168" s="377">
        <v>1436.2135922330099</v>
      </c>
      <c r="AG168" s="377">
        <f t="shared" ref="AG168:AG181" si="173">IFERROR(AF168/AE168,"")</f>
        <v>84.483152484294692</v>
      </c>
      <c r="AH168" s="375">
        <f t="shared" ref="AH168:AH181" si="174">IFERROR(RANK(AG168, AG$167:AG$181),"")</f>
        <v>4</v>
      </c>
      <c r="AI168" s="500"/>
      <c r="AJ168" s="375">
        <v>17</v>
      </c>
      <c r="AK168" s="377">
        <v>1433.4653465346537</v>
      </c>
      <c r="AL168" s="377">
        <f t="shared" ref="AL168:AL181" si="175">IFERROR(AK168/AJ168,"")</f>
        <v>84.321490972626691</v>
      </c>
      <c r="AM168" s="375">
        <f t="shared" ref="AM168:AM181" si="176">IFERROR(RANK(AL168, AL$167:AL$181),"")</f>
        <v>4</v>
      </c>
      <c r="AN168" s="500"/>
      <c r="AO168" s="375">
        <v>17</v>
      </c>
      <c r="AP168" s="377">
        <v>1433.5135135135131</v>
      </c>
      <c r="AQ168" s="377">
        <f t="shared" ref="AQ168:AQ181" si="177">IFERROR(AP168/AO168,"")</f>
        <v>84.324324324324294</v>
      </c>
      <c r="AR168" s="375">
        <f t="shared" ref="AR168:AR181" si="178">IFERROR(RANK(AQ168, AQ$167:AQ$181),"")</f>
        <v>4</v>
      </c>
      <c r="AS168" s="500"/>
      <c r="AT168" s="375">
        <v>17</v>
      </c>
      <c r="AU168" s="377">
        <v>1434.4391664112777</v>
      </c>
      <c r="AV168" s="377">
        <f t="shared" ref="AV168:AV181" si="179">IFERROR(AU168/AT168,"")</f>
        <v>84.378774494781041</v>
      </c>
      <c r="AW168" s="375">
        <f t="shared" ref="AW168:AW181" si="180">IFERROR(RANK(AV168, AV$167:AV$181),"")</f>
        <v>4</v>
      </c>
      <c r="AX168" s="500"/>
    </row>
    <row r="169" spans="2:50" hidden="1" x14ac:dyDescent="0.2">
      <c r="B169" s="506"/>
      <c r="C169" s="375">
        <v>3</v>
      </c>
      <c r="D169" s="375" t="s">
        <v>461</v>
      </c>
      <c r="E169" s="375">
        <v>17</v>
      </c>
      <c r="F169" s="375">
        <v>2000</v>
      </c>
      <c r="G169" s="385">
        <f t="shared" si="164"/>
        <v>117.64705882352941</v>
      </c>
      <c r="H169" s="527"/>
      <c r="I169" s="172">
        <f t="shared" si="165"/>
        <v>17</v>
      </c>
      <c r="J169" s="172">
        <f t="shared" si="165"/>
        <v>1919.6969071879046</v>
      </c>
      <c r="K169" s="374">
        <f t="shared" si="165"/>
        <v>112.92334748164144</v>
      </c>
      <c r="L169" s="525"/>
      <c r="M169" s="172">
        <f t="shared" si="166"/>
        <v>2</v>
      </c>
      <c r="N169" s="501"/>
      <c r="O169" s="501"/>
      <c r="P169" s="375">
        <v>17</v>
      </c>
      <c r="Q169" s="377">
        <v>1919.9999999999995</v>
      </c>
      <c r="R169" s="377">
        <f t="shared" si="167"/>
        <v>112.9411764705882</v>
      </c>
      <c r="S169" s="375">
        <f t="shared" si="168"/>
        <v>2</v>
      </c>
      <c r="T169" s="500"/>
      <c r="U169" s="375">
        <v>17</v>
      </c>
      <c r="V169" s="377">
        <v>1911.5094339622635</v>
      </c>
      <c r="W169" s="377">
        <f t="shared" si="169"/>
        <v>112.44173140954491</v>
      </c>
      <c r="X169" s="375">
        <f t="shared" si="170"/>
        <v>3</v>
      </c>
      <c r="Y169" s="500"/>
      <c r="Z169" s="375">
        <v>17</v>
      </c>
      <c r="AA169" s="377">
        <v>1920.0000000000005</v>
      </c>
      <c r="AB169" s="377">
        <f t="shared" si="171"/>
        <v>112.94117647058826</v>
      </c>
      <c r="AC169" s="375">
        <f t="shared" si="172"/>
        <v>2</v>
      </c>
      <c r="AD169" s="500"/>
      <c r="AE169" s="375">
        <v>17</v>
      </c>
      <c r="AF169" s="377">
        <v>1927.6056338028172</v>
      </c>
      <c r="AG169" s="377">
        <f t="shared" si="173"/>
        <v>113.38856669428337</v>
      </c>
      <c r="AH169" s="375">
        <f t="shared" si="174"/>
        <v>2</v>
      </c>
      <c r="AI169" s="500"/>
      <c r="AJ169" s="375">
        <v>17</v>
      </c>
      <c r="AK169" s="377">
        <v>1920.8219178082195</v>
      </c>
      <c r="AL169" s="377">
        <f t="shared" si="175"/>
        <v>112.98952457695408</v>
      </c>
      <c r="AM169" s="375">
        <f t="shared" si="176"/>
        <v>2</v>
      </c>
      <c r="AN169" s="500"/>
      <c r="AO169" s="375">
        <v>17</v>
      </c>
      <c r="AP169" s="377">
        <v>1924.1095890410961</v>
      </c>
      <c r="AQ169" s="377">
        <f t="shared" si="177"/>
        <v>113.18291700241741</v>
      </c>
      <c r="AR169" s="375">
        <f t="shared" si="178"/>
        <v>2</v>
      </c>
      <c r="AS169" s="500"/>
      <c r="AT169" s="375">
        <v>17</v>
      </c>
      <c r="AU169" s="377">
        <v>1913.8317757009345</v>
      </c>
      <c r="AV169" s="377">
        <f t="shared" si="179"/>
        <v>112.57833974711379</v>
      </c>
      <c r="AW169" s="375">
        <f t="shared" si="180"/>
        <v>2</v>
      </c>
      <c r="AX169" s="500"/>
    </row>
    <row r="170" spans="2:50" hidden="1" x14ac:dyDescent="0.2">
      <c r="B170" s="506"/>
      <c r="C170" s="375">
        <v>4</v>
      </c>
      <c r="D170" s="375" t="s">
        <v>462</v>
      </c>
      <c r="E170" s="375">
        <v>17</v>
      </c>
      <c r="F170" s="375">
        <v>2000</v>
      </c>
      <c r="G170" s="385">
        <f t="shared" si="164"/>
        <v>117.64705882352941</v>
      </c>
      <c r="H170" s="527"/>
      <c r="I170" s="172">
        <f>IFERROR(AVERAGE(P170,U170,Z170,AE170,AJ170,AO170,AT170),"")</f>
        <v>17</v>
      </c>
      <c r="J170" s="172">
        <f>IFERROR(AVERAGE(Q170,V170,AA170,AF170,AK170,AP170,AU170),"")</f>
        <v>1912.1222062504969</v>
      </c>
      <c r="K170" s="374">
        <f>IFERROR(AVERAGE(R170,W170,AB170,AG170,AL170,AQ170,AV170),"")</f>
        <v>112.47777683826453</v>
      </c>
      <c r="L170" s="525"/>
      <c r="M170" s="172">
        <f t="shared" si="166"/>
        <v>3</v>
      </c>
      <c r="N170" s="501"/>
      <c r="O170" s="501"/>
      <c r="P170" s="375">
        <v>17</v>
      </c>
      <c r="Q170" s="377">
        <v>1904.4444444444441</v>
      </c>
      <c r="R170" s="377">
        <f t="shared" si="167"/>
        <v>112.02614379084966</v>
      </c>
      <c r="S170" s="375">
        <f t="shared" si="168"/>
        <v>3</v>
      </c>
      <c r="T170" s="500"/>
      <c r="U170" s="375">
        <v>17</v>
      </c>
      <c r="V170" s="377">
        <v>1920.5555555555552</v>
      </c>
      <c r="W170" s="377">
        <f t="shared" si="169"/>
        <v>112.97385620915031</v>
      </c>
      <c r="X170" s="375">
        <f t="shared" si="170"/>
        <v>2</v>
      </c>
      <c r="Y170" s="500"/>
      <c r="Z170" s="375">
        <v>17</v>
      </c>
      <c r="AA170" s="377">
        <v>1902.6804123711345</v>
      </c>
      <c r="AB170" s="377">
        <f t="shared" si="171"/>
        <v>111.92237719830203</v>
      </c>
      <c r="AC170" s="375">
        <f t="shared" si="172"/>
        <v>3</v>
      </c>
      <c r="AD170" s="500"/>
      <c r="AE170" s="375">
        <v>17</v>
      </c>
      <c r="AF170" s="377">
        <v>1919.2207792207782</v>
      </c>
      <c r="AG170" s="377">
        <f t="shared" si="173"/>
        <v>112.89533995416343</v>
      </c>
      <c r="AH170" s="375">
        <f t="shared" si="174"/>
        <v>3</v>
      </c>
      <c r="AI170" s="500"/>
      <c r="AJ170" s="375">
        <v>17</v>
      </c>
      <c r="AK170" s="377">
        <v>1904.6341463414626</v>
      </c>
      <c r="AL170" s="377">
        <f t="shared" si="175"/>
        <v>112.03730272596839</v>
      </c>
      <c r="AM170" s="375">
        <f t="shared" si="176"/>
        <v>3</v>
      </c>
      <c r="AN170" s="500"/>
      <c r="AO170" s="375">
        <v>17</v>
      </c>
      <c r="AP170" s="377">
        <v>1922.9629629629624</v>
      </c>
      <c r="AQ170" s="377">
        <f t="shared" si="177"/>
        <v>113.11546840958601</v>
      </c>
      <c r="AR170" s="375">
        <f t="shared" si="178"/>
        <v>3</v>
      </c>
      <c r="AS170" s="500"/>
      <c r="AT170" s="375">
        <v>17</v>
      </c>
      <c r="AU170" s="377">
        <v>1910.3571428571429</v>
      </c>
      <c r="AV170" s="377">
        <f t="shared" si="179"/>
        <v>112.37394957983193</v>
      </c>
      <c r="AW170" s="375">
        <f t="shared" si="180"/>
        <v>3</v>
      </c>
      <c r="AX170" s="500"/>
    </row>
    <row r="171" spans="2:50" hidden="1" x14ac:dyDescent="0.2">
      <c r="B171" s="506"/>
      <c r="C171" s="375">
        <v>5</v>
      </c>
      <c r="D171" s="375" t="s">
        <v>430</v>
      </c>
      <c r="E171" s="375">
        <v>8</v>
      </c>
      <c r="F171" s="375">
        <v>1500</v>
      </c>
      <c r="G171" s="385">
        <f t="shared" si="164"/>
        <v>187.5</v>
      </c>
      <c r="H171" s="527"/>
      <c r="I171" s="172">
        <f t="shared" ref="I171:K181" si="181">IFERROR(AVERAGE(P171,U171,Z171,AE171,AJ171,AO171,AT171),"")</f>
        <v>8</v>
      </c>
      <c r="J171" s="172">
        <f t="shared" si="181"/>
        <v>1433.1800406168429</v>
      </c>
      <c r="K171" s="374">
        <f t="shared" si="181"/>
        <v>179.14750507710536</v>
      </c>
      <c r="L171" s="525"/>
      <c r="M171" s="172">
        <f t="shared" si="166"/>
        <v>1</v>
      </c>
      <c r="N171" s="501"/>
      <c r="O171" s="501"/>
      <c r="P171" s="375">
        <v>8</v>
      </c>
      <c r="Q171" s="377">
        <v>1432.2972972972971</v>
      </c>
      <c r="R171" s="377">
        <f t="shared" si="167"/>
        <v>179.03716216216213</v>
      </c>
      <c r="S171" s="375">
        <f t="shared" si="168"/>
        <v>1</v>
      </c>
      <c r="T171" s="500"/>
      <c r="U171" s="375">
        <v>8</v>
      </c>
      <c r="V171" s="377">
        <v>1430.1369863013701</v>
      </c>
      <c r="W171" s="377">
        <f t="shared" si="169"/>
        <v>178.76712328767127</v>
      </c>
      <c r="X171" s="375">
        <f t="shared" si="170"/>
        <v>1</v>
      </c>
      <c r="Y171" s="500"/>
      <c r="Z171" s="375">
        <v>8</v>
      </c>
      <c r="AA171" s="377">
        <v>1438.181818181818</v>
      </c>
      <c r="AB171" s="377">
        <f t="shared" si="171"/>
        <v>179.77272727272725</v>
      </c>
      <c r="AC171" s="375">
        <f t="shared" si="172"/>
        <v>1</v>
      </c>
      <c r="AD171" s="500"/>
      <c r="AE171" s="375">
        <v>8</v>
      </c>
      <c r="AF171" s="377">
        <v>1436.5714285714282</v>
      </c>
      <c r="AG171" s="377">
        <f t="shared" si="173"/>
        <v>179.57142857142853</v>
      </c>
      <c r="AH171" s="375">
        <f t="shared" si="174"/>
        <v>1</v>
      </c>
      <c r="AI171" s="500"/>
      <c r="AJ171" s="375">
        <v>8</v>
      </c>
      <c r="AK171" s="377">
        <v>1434.6902654867258</v>
      </c>
      <c r="AL171" s="377">
        <f t="shared" si="175"/>
        <v>179.33628318584073</v>
      </c>
      <c r="AM171" s="375">
        <f t="shared" si="176"/>
        <v>1</v>
      </c>
      <c r="AN171" s="500"/>
      <c r="AO171" s="375">
        <v>8</v>
      </c>
      <c r="AP171" s="377">
        <v>1429.2857142857144</v>
      </c>
      <c r="AQ171" s="377">
        <f t="shared" si="177"/>
        <v>178.66071428571431</v>
      </c>
      <c r="AR171" s="375">
        <f t="shared" si="178"/>
        <v>1</v>
      </c>
      <c r="AS171" s="500"/>
      <c r="AT171" s="375">
        <v>8</v>
      </c>
      <c r="AU171" s="377">
        <v>1431.0967741935483</v>
      </c>
      <c r="AV171" s="377">
        <f t="shared" si="179"/>
        <v>178.88709677419354</v>
      </c>
      <c r="AW171" s="375">
        <f t="shared" si="180"/>
        <v>1</v>
      </c>
      <c r="AX171" s="500"/>
    </row>
    <row r="172" spans="2:50" hidden="1" x14ac:dyDescent="0.2">
      <c r="B172" s="506"/>
      <c r="C172" s="375">
        <v>6</v>
      </c>
      <c r="D172" s="375" t="s">
        <v>676</v>
      </c>
      <c r="E172" s="375">
        <v>20</v>
      </c>
      <c r="F172" s="375">
        <v>1500</v>
      </c>
      <c r="G172" s="385">
        <f t="shared" si="164"/>
        <v>75</v>
      </c>
      <c r="H172" s="527"/>
      <c r="I172" s="172">
        <f t="shared" si="181"/>
        <v>20</v>
      </c>
      <c r="J172" s="172">
        <f t="shared" si="181"/>
        <v>1434.5442882681764</v>
      </c>
      <c r="K172" s="374">
        <f t="shared" si="181"/>
        <v>71.727214413408817</v>
      </c>
      <c r="L172" s="525"/>
      <c r="M172" s="172">
        <f t="shared" si="166"/>
        <v>6</v>
      </c>
      <c r="N172" s="501"/>
      <c r="O172" s="501"/>
      <c r="P172" s="375">
        <v>20</v>
      </c>
      <c r="Q172" s="377">
        <v>1430.487804878049</v>
      </c>
      <c r="R172" s="377">
        <f t="shared" si="167"/>
        <v>71.524390243902445</v>
      </c>
      <c r="S172" s="375">
        <f t="shared" si="168"/>
        <v>6</v>
      </c>
      <c r="T172" s="500"/>
      <c r="U172" s="375">
        <v>20</v>
      </c>
      <c r="V172" s="377">
        <v>1427.3291925465846</v>
      </c>
      <c r="W172" s="377">
        <f t="shared" si="169"/>
        <v>71.366459627329235</v>
      </c>
      <c r="X172" s="375">
        <f t="shared" si="170"/>
        <v>6</v>
      </c>
      <c r="Y172" s="500"/>
      <c r="Z172" s="375">
        <v>20</v>
      </c>
      <c r="AA172" s="377">
        <v>1437.9020979020981</v>
      </c>
      <c r="AB172" s="377">
        <f t="shared" si="171"/>
        <v>71.895104895104907</v>
      </c>
      <c r="AC172" s="375">
        <f t="shared" si="172"/>
        <v>6</v>
      </c>
      <c r="AD172" s="500"/>
      <c r="AE172" s="375">
        <v>20</v>
      </c>
      <c r="AF172" s="377">
        <v>1435.9615384615379</v>
      </c>
      <c r="AG172" s="377">
        <f t="shared" si="173"/>
        <v>71.798076923076891</v>
      </c>
      <c r="AH172" s="375">
        <f t="shared" si="174"/>
        <v>6</v>
      </c>
      <c r="AI172" s="500"/>
      <c r="AJ172" s="375">
        <v>20</v>
      </c>
      <c r="AK172" s="377">
        <v>1438.3928571428571</v>
      </c>
      <c r="AL172" s="377">
        <f t="shared" si="175"/>
        <v>71.919642857142861</v>
      </c>
      <c r="AM172" s="375">
        <f t="shared" si="176"/>
        <v>6</v>
      </c>
      <c r="AN172" s="500"/>
      <c r="AO172" s="375">
        <v>20</v>
      </c>
      <c r="AP172" s="377">
        <v>1440</v>
      </c>
      <c r="AQ172" s="377">
        <f t="shared" si="177"/>
        <v>72</v>
      </c>
      <c r="AR172" s="375">
        <f t="shared" si="178"/>
        <v>6</v>
      </c>
      <c r="AS172" s="500"/>
      <c r="AT172" s="375">
        <v>20</v>
      </c>
      <c r="AU172" s="377">
        <v>1431.7365269461081</v>
      </c>
      <c r="AV172" s="377">
        <f t="shared" si="179"/>
        <v>71.586826347305404</v>
      </c>
      <c r="AW172" s="375">
        <f t="shared" si="180"/>
        <v>6</v>
      </c>
      <c r="AX172" s="500"/>
    </row>
    <row r="173" spans="2:50" hidden="1" x14ac:dyDescent="0.2">
      <c r="B173" s="506"/>
      <c r="C173" s="375">
        <v>7</v>
      </c>
      <c r="D173" s="375"/>
      <c r="E173" s="375"/>
      <c r="F173" s="375"/>
      <c r="G173" s="375"/>
      <c r="H173" s="527"/>
      <c r="I173" s="172" t="str">
        <f t="shared" si="181"/>
        <v/>
      </c>
      <c r="J173" s="172" t="str">
        <f t="shared" si="181"/>
        <v/>
      </c>
      <c r="K173" s="374" t="str">
        <f t="shared" si="181"/>
        <v/>
      </c>
      <c r="L173" s="525"/>
      <c r="M173" s="172" t="str">
        <f t="shared" si="166"/>
        <v/>
      </c>
      <c r="N173" s="501"/>
      <c r="O173" s="501"/>
      <c r="P173" s="375"/>
      <c r="Q173" s="377"/>
      <c r="R173" s="377" t="str">
        <f t="shared" si="167"/>
        <v/>
      </c>
      <c r="S173" s="375" t="str">
        <f t="shared" si="168"/>
        <v/>
      </c>
      <c r="T173" s="500"/>
      <c r="U173" s="375"/>
      <c r="V173" s="377"/>
      <c r="W173" s="377" t="str">
        <f t="shared" si="169"/>
        <v/>
      </c>
      <c r="X173" s="375" t="str">
        <f t="shared" si="170"/>
        <v/>
      </c>
      <c r="Y173" s="500"/>
      <c r="Z173" s="375"/>
      <c r="AA173" s="377"/>
      <c r="AB173" s="377" t="str">
        <f t="shared" si="171"/>
        <v/>
      </c>
      <c r="AC173" s="375" t="str">
        <f t="shared" si="172"/>
        <v/>
      </c>
      <c r="AD173" s="500"/>
      <c r="AE173" s="375"/>
      <c r="AF173" s="377"/>
      <c r="AG173" s="377" t="str">
        <f t="shared" si="173"/>
        <v/>
      </c>
      <c r="AH173" s="375" t="str">
        <f t="shared" si="174"/>
        <v/>
      </c>
      <c r="AI173" s="500"/>
      <c r="AJ173" s="375"/>
      <c r="AK173" s="377"/>
      <c r="AL173" s="377" t="str">
        <f t="shared" si="175"/>
        <v/>
      </c>
      <c r="AM173" s="375" t="str">
        <f t="shared" si="176"/>
        <v/>
      </c>
      <c r="AN173" s="500"/>
      <c r="AO173" s="375"/>
      <c r="AP173" s="377"/>
      <c r="AQ173" s="377" t="str">
        <f t="shared" si="177"/>
        <v/>
      </c>
      <c r="AR173" s="375" t="str">
        <f t="shared" si="178"/>
        <v/>
      </c>
      <c r="AS173" s="500"/>
      <c r="AT173" s="375"/>
      <c r="AU173" s="377"/>
      <c r="AV173" s="377" t="str">
        <f t="shared" si="179"/>
        <v/>
      </c>
      <c r="AW173" s="375" t="str">
        <f t="shared" si="180"/>
        <v/>
      </c>
      <c r="AX173" s="500"/>
    </row>
    <row r="174" spans="2:50" hidden="1" x14ac:dyDescent="0.2">
      <c r="B174" s="506"/>
      <c r="C174" s="375">
        <v>8</v>
      </c>
      <c r="D174" s="375"/>
      <c r="E174" s="375"/>
      <c r="F174" s="375"/>
      <c r="G174" s="375"/>
      <c r="H174" s="527"/>
      <c r="I174" s="172" t="str">
        <f t="shared" si="181"/>
        <v/>
      </c>
      <c r="J174" s="172" t="str">
        <f t="shared" si="181"/>
        <v/>
      </c>
      <c r="K174" s="374" t="str">
        <f t="shared" si="181"/>
        <v/>
      </c>
      <c r="L174" s="525"/>
      <c r="M174" s="172" t="str">
        <f t="shared" si="166"/>
        <v/>
      </c>
      <c r="N174" s="501"/>
      <c r="O174" s="501"/>
      <c r="P174" s="375"/>
      <c r="Q174" s="377"/>
      <c r="R174" s="377" t="str">
        <f t="shared" si="167"/>
        <v/>
      </c>
      <c r="S174" s="375" t="str">
        <f t="shared" si="168"/>
        <v/>
      </c>
      <c r="T174" s="500"/>
      <c r="U174" s="375"/>
      <c r="V174" s="377"/>
      <c r="W174" s="377" t="str">
        <f t="shared" si="169"/>
        <v/>
      </c>
      <c r="X174" s="375" t="str">
        <f t="shared" si="170"/>
        <v/>
      </c>
      <c r="Y174" s="500"/>
      <c r="Z174" s="375"/>
      <c r="AA174" s="377"/>
      <c r="AB174" s="377" t="str">
        <f t="shared" si="171"/>
        <v/>
      </c>
      <c r="AC174" s="375" t="str">
        <f t="shared" si="172"/>
        <v/>
      </c>
      <c r="AD174" s="500"/>
      <c r="AE174" s="375"/>
      <c r="AF174" s="377"/>
      <c r="AG174" s="377" t="str">
        <f t="shared" si="173"/>
        <v/>
      </c>
      <c r="AH174" s="375" t="str">
        <f t="shared" si="174"/>
        <v/>
      </c>
      <c r="AI174" s="500"/>
      <c r="AJ174" s="375"/>
      <c r="AK174" s="377"/>
      <c r="AL174" s="377" t="str">
        <f t="shared" si="175"/>
        <v/>
      </c>
      <c r="AM174" s="375" t="str">
        <f t="shared" si="176"/>
        <v/>
      </c>
      <c r="AN174" s="500"/>
      <c r="AO174" s="375"/>
      <c r="AP174" s="377"/>
      <c r="AQ174" s="377" t="str">
        <f t="shared" si="177"/>
        <v/>
      </c>
      <c r="AR174" s="375" t="str">
        <f t="shared" si="178"/>
        <v/>
      </c>
      <c r="AS174" s="500"/>
      <c r="AT174" s="375"/>
      <c r="AU174" s="377"/>
      <c r="AV174" s="377" t="str">
        <f t="shared" si="179"/>
        <v/>
      </c>
      <c r="AW174" s="375" t="str">
        <f t="shared" si="180"/>
        <v/>
      </c>
      <c r="AX174" s="500"/>
    </row>
    <row r="175" spans="2:50" hidden="1" x14ac:dyDescent="0.2">
      <c r="B175" s="506"/>
      <c r="C175" s="375">
        <v>9</v>
      </c>
      <c r="D175" s="375"/>
      <c r="E175" s="375"/>
      <c r="F175" s="375"/>
      <c r="G175" s="375"/>
      <c r="H175" s="527"/>
      <c r="I175" s="172" t="str">
        <f t="shared" si="181"/>
        <v/>
      </c>
      <c r="J175" s="172" t="str">
        <f t="shared" si="181"/>
        <v/>
      </c>
      <c r="K175" s="374" t="str">
        <f t="shared" si="181"/>
        <v/>
      </c>
      <c r="L175" s="525"/>
      <c r="M175" s="172" t="str">
        <f t="shared" si="166"/>
        <v/>
      </c>
      <c r="N175" s="501"/>
      <c r="O175" s="501"/>
      <c r="P175" s="375"/>
      <c r="Q175" s="377"/>
      <c r="R175" s="377" t="str">
        <f t="shared" si="167"/>
        <v/>
      </c>
      <c r="S175" s="375" t="str">
        <f t="shared" si="168"/>
        <v/>
      </c>
      <c r="T175" s="500"/>
      <c r="U175" s="375"/>
      <c r="V175" s="377"/>
      <c r="W175" s="377" t="str">
        <f t="shared" si="169"/>
        <v/>
      </c>
      <c r="X175" s="375" t="str">
        <f t="shared" si="170"/>
        <v/>
      </c>
      <c r="Y175" s="500"/>
      <c r="Z175" s="375"/>
      <c r="AA175" s="377"/>
      <c r="AB175" s="377" t="str">
        <f t="shared" si="171"/>
        <v/>
      </c>
      <c r="AC175" s="375" t="str">
        <f t="shared" si="172"/>
        <v/>
      </c>
      <c r="AD175" s="500"/>
      <c r="AE175" s="375"/>
      <c r="AF175" s="377"/>
      <c r="AG175" s="377" t="str">
        <f t="shared" si="173"/>
        <v/>
      </c>
      <c r="AH175" s="375" t="str">
        <f t="shared" si="174"/>
        <v/>
      </c>
      <c r="AI175" s="500"/>
      <c r="AJ175" s="375"/>
      <c r="AK175" s="377"/>
      <c r="AL175" s="377" t="str">
        <f t="shared" si="175"/>
        <v/>
      </c>
      <c r="AM175" s="375" t="str">
        <f t="shared" si="176"/>
        <v/>
      </c>
      <c r="AN175" s="500"/>
      <c r="AO175" s="375"/>
      <c r="AP175" s="377"/>
      <c r="AQ175" s="377" t="str">
        <f t="shared" si="177"/>
        <v/>
      </c>
      <c r="AR175" s="375" t="str">
        <f t="shared" si="178"/>
        <v/>
      </c>
      <c r="AS175" s="500"/>
      <c r="AT175" s="375"/>
      <c r="AU175" s="377"/>
      <c r="AV175" s="377" t="str">
        <f t="shared" si="179"/>
        <v/>
      </c>
      <c r="AW175" s="375" t="str">
        <f t="shared" si="180"/>
        <v/>
      </c>
      <c r="AX175" s="500"/>
    </row>
    <row r="176" spans="2:50" hidden="1" x14ac:dyDescent="0.2">
      <c r="B176" s="506"/>
      <c r="C176" s="375">
        <v>10</v>
      </c>
      <c r="D176" s="375"/>
      <c r="E176" s="375"/>
      <c r="F176" s="375"/>
      <c r="G176" s="375"/>
      <c r="H176" s="527"/>
      <c r="I176" s="172" t="str">
        <f t="shared" si="181"/>
        <v/>
      </c>
      <c r="J176" s="172" t="str">
        <f t="shared" si="181"/>
        <v/>
      </c>
      <c r="K176" s="374" t="str">
        <f t="shared" si="181"/>
        <v/>
      </c>
      <c r="L176" s="525"/>
      <c r="M176" s="172" t="str">
        <f t="shared" si="166"/>
        <v/>
      </c>
      <c r="N176" s="501"/>
      <c r="O176" s="501"/>
      <c r="P176" s="375"/>
      <c r="Q176" s="377"/>
      <c r="R176" s="377" t="str">
        <f t="shared" si="167"/>
        <v/>
      </c>
      <c r="S176" s="375" t="str">
        <f t="shared" si="168"/>
        <v/>
      </c>
      <c r="T176" s="500"/>
      <c r="U176" s="375"/>
      <c r="V176" s="377"/>
      <c r="W176" s="377" t="str">
        <f t="shared" si="169"/>
        <v/>
      </c>
      <c r="X176" s="375" t="str">
        <f t="shared" si="170"/>
        <v/>
      </c>
      <c r="Y176" s="500"/>
      <c r="Z176" s="375"/>
      <c r="AA176" s="377"/>
      <c r="AB176" s="377" t="str">
        <f t="shared" si="171"/>
        <v/>
      </c>
      <c r="AC176" s="375" t="str">
        <f t="shared" si="172"/>
        <v/>
      </c>
      <c r="AD176" s="500"/>
      <c r="AE176" s="375"/>
      <c r="AF176" s="377"/>
      <c r="AG176" s="377" t="str">
        <f t="shared" si="173"/>
        <v/>
      </c>
      <c r="AH176" s="375" t="str">
        <f t="shared" si="174"/>
        <v/>
      </c>
      <c r="AI176" s="500"/>
      <c r="AJ176" s="375"/>
      <c r="AK176" s="377"/>
      <c r="AL176" s="377" t="str">
        <f t="shared" si="175"/>
        <v/>
      </c>
      <c r="AM176" s="375" t="str">
        <f t="shared" si="176"/>
        <v/>
      </c>
      <c r="AN176" s="500"/>
      <c r="AO176" s="375"/>
      <c r="AP176" s="377"/>
      <c r="AQ176" s="377" t="str">
        <f t="shared" si="177"/>
        <v/>
      </c>
      <c r="AR176" s="375" t="str">
        <f t="shared" si="178"/>
        <v/>
      </c>
      <c r="AS176" s="500"/>
      <c r="AT176" s="375"/>
      <c r="AU176" s="377"/>
      <c r="AV176" s="377" t="str">
        <f t="shared" si="179"/>
        <v/>
      </c>
      <c r="AW176" s="375" t="str">
        <f t="shared" si="180"/>
        <v/>
      </c>
      <c r="AX176" s="500"/>
    </row>
    <row r="177" spans="2:50" hidden="1" x14ac:dyDescent="0.2">
      <c r="B177" s="506"/>
      <c r="C177" s="375">
        <v>11</v>
      </c>
      <c r="D177" s="375"/>
      <c r="E177" s="375"/>
      <c r="F177" s="375"/>
      <c r="G177" s="375"/>
      <c r="H177" s="527"/>
      <c r="I177" s="172" t="str">
        <f t="shared" si="181"/>
        <v/>
      </c>
      <c r="J177" s="172" t="str">
        <f t="shared" si="181"/>
        <v/>
      </c>
      <c r="K177" s="374" t="str">
        <f t="shared" si="181"/>
        <v/>
      </c>
      <c r="L177" s="525"/>
      <c r="M177" s="172" t="str">
        <f t="shared" si="166"/>
        <v/>
      </c>
      <c r="N177" s="501"/>
      <c r="O177" s="501"/>
      <c r="P177" s="375"/>
      <c r="Q177" s="377"/>
      <c r="R177" s="377" t="str">
        <f t="shared" si="167"/>
        <v/>
      </c>
      <c r="S177" s="375" t="str">
        <f t="shared" si="168"/>
        <v/>
      </c>
      <c r="T177" s="500"/>
      <c r="U177" s="375"/>
      <c r="V177" s="377"/>
      <c r="W177" s="377" t="str">
        <f t="shared" si="169"/>
        <v/>
      </c>
      <c r="X177" s="375" t="str">
        <f t="shared" si="170"/>
        <v/>
      </c>
      <c r="Y177" s="500"/>
      <c r="Z177" s="375"/>
      <c r="AA177" s="377"/>
      <c r="AB177" s="377" t="str">
        <f t="shared" si="171"/>
        <v/>
      </c>
      <c r="AC177" s="375" t="str">
        <f t="shared" si="172"/>
        <v/>
      </c>
      <c r="AD177" s="500"/>
      <c r="AE177" s="375"/>
      <c r="AF177" s="377"/>
      <c r="AG177" s="377" t="str">
        <f t="shared" si="173"/>
        <v/>
      </c>
      <c r="AH177" s="375" t="str">
        <f t="shared" si="174"/>
        <v/>
      </c>
      <c r="AI177" s="500"/>
      <c r="AJ177" s="375"/>
      <c r="AK177" s="377"/>
      <c r="AL177" s="377" t="str">
        <f t="shared" si="175"/>
        <v/>
      </c>
      <c r="AM177" s="375" t="str">
        <f t="shared" si="176"/>
        <v/>
      </c>
      <c r="AN177" s="500"/>
      <c r="AO177" s="375"/>
      <c r="AP177" s="377"/>
      <c r="AQ177" s="377" t="str">
        <f t="shared" si="177"/>
        <v/>
      </c>
      <c r="AR177" s="375" t="str">
        <f t="shared" si="178"/>
        <v/>
      </c>
      <c r="AS177" s="500"/>
      <c r="AT177" s="375"/>
      <c r="AU177" s="377"/>
      <c r="AV177" s="377" t="str">
        <f t="shared" si="179"/>
        <v/>
      </c>
      <c r="AW177" s="375" t="str">
        <f t="shared" si="180"/>
        <v/>
      </c>
      <c r="AX177" s="500"/>
    </row>
    <row r="178" spans="2:50" hidden="1" x14ac:dyDescent="0.2">
      <c r="B178" s="506"/>
      <c r="C178" s="375">
        <v>12</v>
      </c>
      <c r="D178" s="375"/>
      <c r="E178" s="375"/>
      <c r="F178" s="375"/>
      <c r="G178" s="375"/>
      <c r="H178" s="527"/>
      <c r="I178" s="172" t="str">
        <f t="shared" si="181"/>
        <v/>
      </c>
      <c r="J178" s="172" t="str">
        <f t="shared" si="181"/>
        <v/>
      </c>
      <c r="K178" s="374" t="str">
        <f t="shared" si="181"/>
        <v/>
      </c>
      <c r="L178" s="525"/>
      <c r="M178" s="172" t="str">
        <f t="shared" si="166"/>
        <v/>
      </c>
      <c r="N178" s="501"/>
      <c r="O178" s="501"/>
      <c r="P178" s="375"/>
      <c r="Q178" s="377"/>
      <c r="R178" s="377" t="str">
        <f t="shared" si="167"/>
        <v/>
      </c>
      <c r="S178" s="375" t="str">
        <f t="shared" si="168"/>
        <v/>
      </c>
      <c r="T178" s="500"/>
      <c r="U178" s="375"/>
      <c r="V178" s="377"/>
      <c r="W178" s="377" t="str">
        <f t="shared" si="169"/>
        <v/>
      </c>
      <c r="X178" s="375" t="str">
        <f t="shared" si="170"/>
        <v/>
      </c>
      <c r="Y178" s="500"/>
      <c r="Z178" s="375"/>
      <c r="AA178" s="377"/>
      <c r="AB178" s="377" t="str">
        <f t="shared" si="171"/>
        <v/>
      </c>
      <c r="AC178" s="375" t="str">
        <f t="shared" si="172"/>
        <v/>
      </c>
      <c r="AD178" s="500"/>
      <c r="AE178" s="375"/>
      <c r="AF178" s="377"/>
      <c r="AG178" s="377" t="str">
        <f t="shared" si="173"/>
        <v/>
      </c>
      <c r="AH178" s="375" t="str">
        <f t="shared" si="174"/>
        <v/>
      </c>
      <c r="AI178" s="500"/>
      <c r="AJ178" s="375"/>
      <c r="AK178" s="377"/>
      <c r="AL178" s="377" t="str">
        <f t="shared" si="175"/>
        <v/>
      </c>
      <c r="AM178" s="375" t="str">
        <f t="shared" si="176"/>
        <v/>
      </c>
      <c r="AN178" s="500"/>
      <c r="AO178" s="375"/>
      <c r="AP178" s="377"/>
      <c r="AQ178" s="377" t="str">
        <f t="shared" si="177"/>
        <v/>
      </c>
      <c r="AR178" s="375" t="str">
        <f t="shared" si="178"/>
        <v/>
      </c>
      <c r="AS178" s="500"/>
      <c r="AT178" s="375"/>
      <c r="AU178" s="377"/>
      <c r="AV178" s="377" t="str">
        <f t="shared" si="179"/>
        <v/>
      </c>
      <c r="AW178" s="375" t="str">
        <f t="shared" si="180"/>
        <v/>
      </c>
      <c r="AX178" s="500"/>
    </row>
    <row r="179" spans="2:50" hidden="1" x14ac:dyDescent="0.2">
      <c r="B179" s="506"/>
      <c r="C179" s="375">
        <v>13</v>
      </c>
      <c r="D179" s="375"/>
      <c r="E179" s="375"/>
      <c r="F179" s="375"/>
      <c r="G179" s="375"/>
      <c r="H179" s="527"/>
      <c r="I179" s="172" t="str">
        <f t="shared" si="181"/>
        <v/>
      </c>
      <c r="J179" s="172" t="str">
        <f t="shared" si="181"/>
        <v/>
      </c>
      <c r="K179" s="374" t="str">
        <f t="shared" si="181"/>
        <v/>
      </c>
      <c r="L179" s="525"/>
      <c r="M179" s="172" t="str">
        <f t="shared" si="166"/>
        <v/>
      </c>
      <c r="N179" s="501"/>
      <c r="O179" s="501"/>
      <c r="P179" s="375"/>
      <c r="Q179" s="377"/>
      <c r="R179" s="377" t="str">
        <f t="shared" si="167"/>
        <v/>
      </c>
      <c r="S179" s="375" t="str">
        <f t="shared" si="168"/>
        <v/>
      </c>
      <c r="T179" s="500"/>
      <c r="U179" s="375"/>
      <c r="V179" s="377"/>
      <c r="W179" s="377" t="str">
        <f t="shared" si="169"/>
        <v/>
      </c>
      <c r="X179" s="375" t="str">
        <f t="shared" si="170"/>
        <v/>
      </c>
      <c r="Y179" s="500"/>
      <c r="Z179" s="375"/>
      <c r="AA179" s="377"/>
      <c r="AB179" s="377" t="str">
        <f t="shared" si="171"/>
        <v/>
      </c>
      <c r="AC179" s="375" t="str">
        <f t="shared" si="172"/>
        <v/>
      </c>
      <c r="AD179" s="500"/>
      <c r="AE179" s="375"/>
      <c r="AF179" s="377"/>
      <c r="AG179" s="377" t="str">
        <f t="shared" si="173"/>
        <v/>
      </c>
      <c r="AH179" s="375" t="str">
        <f t="shared" si="174"/>
        <v/>
      </c>
      <c r="AI179" s="500"/>
      <c r="AJ179" s="375"/>
      <c r="AK179" s="377"/>
      <c r="AL179" s="377" t="str">
        <f t="shared" si="175"/>
        <v/>
      </c>
      <c r="AM179" s="375" t="str">
        <f t="shared" si="176"/>
        <v/>
      </c>
      <c r="AN179" s="500"/>
      <c r="AO179" s="375"/>
      <c r="AP179" s="377"/>
      <c r="AQ179" s="377" t="str">
        <f t="shared" si="177"/>
        <v/>
      </c>
      <c r="AR179" s="375" t="str">
        <f t="shared" si="178"/>
        <v/>
      </c>
      <c r="AS179" s="500"/>
      <c r="AT179" s="375"/>
      <c r="AU179" s="377"/>
      <c r="AV179" s="377" t="str">
        <f t="shared" si="179"/>
        <v/>
      </c>
      <c r="AW179" s="375" t="str">
        <f t="shared" si="180"/>
        <v/>
      </c>
      <c r="AX179" s="500"/>
    </row>
    <row r="180" spans="2:50" hidden="1" x14ac:dyDescent="0.2">
      <c r="B180" s="506"/>
      <c r="C180" s="375">
        <v>14</v>
      </c>
      <c r="D180" s="375"/>
      <c r="E180" s="375"/>
      <c r="F180" s="375"/>
      <c r="G180" s="375"/>
      <c r="H180" s="527"/>
      <c r="I180" s="172" t="str">
        <f t="shared" si="181"/>
        <v/>
      </c>
      <c r="J180" s="172" t="str">
        <f t="shared" si="181"/>
        <v/>
      </c>
      <c r="K180" s="374" t="str">
        <f t="shared" si="181"/>
        <v/>
      </c>
      <c r="L180" s="525"/>
      <c r="M180" s="172" t="str">
        <f t="shared" si="166"/>
        <v/>
      </c>
      <c r="N180" s="501"/>
      <c r="O180" s="501"/>
      <c r="P180" s="375"/>
      <c r="Q180" s="377"/>
      <c r="R180" s="377" t="str">
        <f t="shared" si="167"/>
        <v/>
      </c>
      <c r="S180" s="375" t="str">
        <f t="shared" si="168"/>
        <v/>
      </c>
      <c r="T180" s="500"/>
      <c r="U180" s="375"/>
      <c r="V180" s="377"/>
      <c r="W180" s="377" t="str">
        <f t="shared" si="169"/>
        <v/>
      </c>
      <c r="X180" s="375" t="str">
        <f t="shared" si="170"/>
        <v/>
      </c>
      <c r="Y180" s="500"/>
      <c r="Z180" s="375"/>
      <c r="AA180" s="377"/>
      <c r="AB180" s="377" t="str">
        <f t="shared" si="171"/>
        <v/>
      </c>
      <c r="AC180" s="375" t="str">
        <f t="shared" si="172"/>
        <v/>
      </c>
      <c r="AD180" s="500"/>
      <c r="AE180" s="375"/>
      <c r="AF180" s="377"/>
      <c r="AG180" s="377" t="str">
        <f t="shared" si="173"/>
        <v/>
      </c>
      <c r="AH180" s="375" t="str">
        <f t="shared" si="174"/>
        <v/>
      </c>
      <c r="AI180" s="500"/>
      <c r="AJ180" s="375"/>
      <c r="AK180" s="377"/>
      <c r="AL180" s="377" t="str">
        <f t="shared" si="175"/>
        <v/>
      </c>
      <c r="AM180" s="375" t="str">
        <f t="shared" si="176"/>
        <v/>
      </c>
      <c r="AN180" s="500"/>
      <c r="AO180" s="375"/>
      <c r="AP180" s="377"/>
      <c r="AQ180" s="377" t="str">
        <f t="shared" si="177"/>
        <v/>
      </c>
      <c r="AR180" s="375" t="str">
        <f t="shared" si="178"/>
        <v/>
      </c>
      <c r="AS180" s="500"/>
      <c r="AT180" s="375"/>
      <c r="AU180" s="377"/>
      <c r="AV180" s="377" t="str">
        <f t="shared" si="179"/>
        <v/>
      </c>
      <c r="AW180" s="375" t="str">
        <f t="shared" si="180"/>
        <v/>
      </c>
      <c r="AX180" s="500"/>
    </row>
    <row r="181" spans="2:50" hidden="1" x14ac:dyDescent="0.2">
      <c r="B181" s="506"/>
      <c r="C181" s="375">
        <v>15</v>
      </c>
      <c r="D181" s="375"/>
      <c r="E181" s="375"/>
      <c r="F181" s="375"/>
      <c r="G181" s="375"/>
      <c r="H181" s="528"/>
      <c r="I181" s="172" t="str">
        <f t="shared" si="181"/>
        <v/>
      </c>
      <c r="J181" s="172" t="str">
        <f t="shared" si="181"/>
        <v/>
      </c>
      <c r="K181" s="374" t="str">
        <f t="shared" si="181"/>
        <v/>
      </c>
      <c r="L181" s="525"/>
      <c r="M181" s="172" t="str">
        <f t="shared" si="166"/>
        <v/>
      </c>
      <c r="N181" s="501"/>
      <c r="O181" s="501"/>
      <c r="P181" s="375"/>
      <c r="Q181" s="377"/>
      <c r="R181" s="377" t="str">
        <f t="shared" si="167"/>
        <v/>
      </c>
      <c r="S181" s="375" t="str">
        <f t="shared" si="168"/>
        <v/>
      </c>
      <c r="T181" s="500"/>
      <c r="U181" s="375"/>
      <c r="V181" s="377"/>
      <c r="W181" s="377" t="str">
        <f t="shared" si="169"/>
        <v/>
      </c>
      <c r="X181" s="375" t="str">
        <f t="shared" si="170"/>
        <v/>
      </c>
      <c r="Y181" s="500"/>
      <c r="Z181" s="375"/>
      <c r="AA181" s="377"/>
      <c r="AB181" s="377" t="str">
        <f t="shared" si="171"/>
        <v/>
      </c>
      <c r="AC181" s="375" t="str">
        <f t="shared" si="172"/>
        <v/>
      </c>
      <c r="AD181" s="500"/>
      <c r="AE181" s="375"/>
      <c r="AF181" s="377"/>
      <c r="AG181" s="377" t="str">
        <f t="shared" si="173"/>
        <v/>
      </c>
      <c r="AH181" s="375" t="str">
        <f t="shared" si="174"/>
        <v/>
      </c>
      <c r="AI181" s="500"/>
      <c r="AJ181" s="375"/>
      <c r="AK181" s="377"/>
      <c r="AL181" s="377" t="str">
        <f t="shared" si="175"/>
        <v/>
      </c>
      <c r="AM181" s="375" t="str">
        <f t="shared" si="176"/>
        <v/>
      </c>
      <c r="AN181" s="500"/>
      <c r="AO181" s="375"/>
      <c r="AP181" s="377"/>
      <c r="AQ181" s="377" t="str">
        <f t="shared" si="177"/>
        <v/>
      </c>
      <c r="AR181" s="375" t="str">
        <f t="shared" si="178"/>
        <v/>
      </c>
      <c r="AS181" s="500"/>
      <c r="AT181" s="375"/>
      <c r="AU181" s="377"/>
      <c r="AV181" s="377" t="str">
        <f t="shared" si="179"/>
        <v/>
      </c>
      <c r="AW181" s="375" t="str">
        <f t="shared" si="180"/>
        <v/>
      </c>
      <c r="AX181" s="500"/>
    </row>
    <row r="182" spans="2:50" ht="15.75" x14ac:dyDescent="0.2">
      <c r="B182" s="510" t="s">
        <v>169</v>
      </c>
      <c r="C182" s="511"/>
      <c r="D182" s="511"/>
      <c r="E182" s="511"/>
      <c r="F182" s="511"/>
      <c r="G182" s="511"/>
      <c r="H182" s="512"/>
      <c r="I182" s="207"/>
      <c r="J182" s="207"/>
      <c r="K182" s="207"/>
      <c r="L182" s="207"/>
      <c r="M182" s="207"/>
      <c r="N182" s="501" t="s">
        <v>161</v>
      </c>
      <c r="O182" s="514" t="s">
        <v>106</v>
      </c>
      <c r="P182" s="516">
        <f>AT162+1</f>
        <v>45930</v>
      </c>
      <c r="Q182" s="506"/>
      <c r="R182" s="506"/>
      <c r="S182" s="506"/>
      <c r="T182" s="506"/>
      <c r="U182" s="516">
        <f>P182+1</f>
        <v>45931</v>
      </c>
      <c r="V182" s="506"/>
      <c r="W182" s="506"/>
      <c r="X182" s="506"/>
      <c r="Y182" s="506"/>
      <c r="Z182" s="516">
        <f>U182+1</f>
        <v>45932</v>
      </c>
      <c r="AA182" s="506"/>
      <c r="AB182" s="506"/>
      <c r="AC182" s="506"/>
      <c r="AD182" s="506"/>
      <c r="AE182" s="516">
        <f>Z182+1</f>
        <v>45933</v>
      </c>
      <c r="AF182" s="506"/>
      <c r="AG182" s="506"/>
      <c r="AH182" s="506"/>
      <c r="AI182" s="506"/>
      <c r="AJ182" s="516">
        <f>AE182+1</f>
        <v>45934</v>
      </c>
      <c r="AK182" s="506"/>
      <c r="AL182" s="506"/>
      <c r="AM182" s="506"/>
      <c r="AN182" s="506"/>
      <c r="AO182" s="516">
        <f>AJ182+1</f>
        <v>45935</v>
      </c>
      <c r="AP182" s="506"/>
      <c r="AQ182" s="506"/>
      <c r="AR182" s="506"/>
      <c r="AS182" s="506"/>
      <c r="AT182" s="516">
        <f>AO182+1</f>
        <v>45936</v>
      </c>
      <c r="AU182" s="506"/>
      <c r="AV182" s="506"/>
      <c r="AW182" s="506"/>
      <c r="AX182" s="506"/>
    </row>
    <row r="183" spans="2:50" ht="15.75" x14ac:dyDescent="0.2">
      <c r="B183" s="513"/>
      <c r="C183" s="513"/>
      <c r="D183" s="513"/>
      <c r="E183" s="513"/>
      <c r="F183" s="513"/>
      <c r="G183" s="513"/>
      <c r="H183" s="513"/>
      <c r="I183" s="207"/>
      <c r="J183" s="207"/>
      <c r="K183" s="207"/>
      <c r="L183" s="207"/>
      <c r="M183" s="207"/>
      <c r="N183" s="501"/>
      <c r="O183" s="515"/>
      <c r="P183" s="516" t="s">
        <v>120</v>
      </c>
      <c r="Q183" s="506"/>
      <c r="R183" s="506"/>
      <c r="S183" s="506"/>
      <c r="T183" s="506"/>
      <c r="U183" s="516" t="s">
        <v>114</v>
      </c>
      <c r="V183" s="506"/>
      <c r="W183" s="506"/>
      <c r="X183" s="506"/>
      <c r="Y183" s="506"/>
      <c r="Z183" s="516" t="s">
        <v>115</v>
      </c>
      <c r="AA183" s="506"/>
      <c r="AB183" s="506"/>
      <c r="AC183" s="506"/>
      <c r="AD183" s="506"/>
      <c r="AE183" s="516" t="s">
        <v>116</v>
      </c>
      <c r="AF183" s="506"/>
      <c r="AG183" s="506"/>
      <c r="AH183" s="506"/>
      <c r="AI183" s="506"/>
      <c r="AJ183" s="516" t="s">
        <v>117</v>
      </c>
      <c r="AK183" s="506"/>
      <c r="AL183" s="506"/>
      <c r="AM183" s="506"/>
      <c r="AN183" s="506"/>
      <c r="AO183" s="516" t="s">
        <v>118</v>
      </c>
      <c r="AP183" s="506"/>
      <c r="AQ183" s="506"/>
      <c r="AR183" s="506"/>
      <c r="AS183" s="506"/>
      <c r="AT183" s="516" t="s">
        <v>119</v>
      </c>
      <c r="AU183" s="506"/>
      <c r="AV183" s="506"/>
      <c r="AW183" s="506"/>
      <c r="AX183" s="506"/>
    </row>
    <row r="184" spans="2:50" x14ac:dyDescent="0.2">
      <c r="B184" s="501" t="s">
        <v>157</v>
      </c>
      <c r="C184" s="501" t="s">
        <v>149</v>
      </c>
      <c r="D184" s="501"/>
      <c r="E184" s="501" t="s">
        <v>151</v>
      </c>
      <c r="F184" s="501"/>
      <c r="G184" s="501"/>
      <c r="H184" s="502" t="s">
        <v>158</v>
      </c>
      <c r="I184" s="505" t="s">
        <v>227</v>
      </c>
      <c r="J184" s="505"/>
      <c r="K184" s="505"/>
      <c r="L184" s="505" t="s">
        <v>158</v>
      </c>
      <c r="M184" s="505" t="s">
        <v>170</v>
      </c>
      <c r="N184" s="501"/>
      <c r="O184" s="501" t="s">
        <v>160</v>
      </c>
      <c r="P184" s="497" t="s">
        <v>154</v>
      </c>
      <c r="Q184" s="498"/>
      <c r="R184" s="498"/>
      <c r="S184" s="499"/>
      <c r="T184" s="501" t="s">
        <v>158</v>
      </c>
      <c r="U184" s="497" t="s">
        <v>154</v>
      </c>
      <c r="V184" s="498"/>
      <c r="W184" s="498"/>
      <c r="X184" s="499"/>
      <c r="Y184" s="501" t="s">
        <v>158</v>
      </c>
      <c r="Z184" s="497" t="s">
        <v>154</v>
      </c>
      <c r="AA184" s="498"/>
      <c r="AB184" s="498"/>
      <c r="AC184" s="499"/>
      <c r="AD184" s="501" t="s">
        <v>158</v>
      </c>
      <c r="AE184" s="497" t="s">
        <v>154</v>
      </c>
      <c r="AF184" s="498"/>
      <c r="AG184" s="498"/>
      <c r="AH184" s="499"/>
      <c r="AI184" s="501" t="s">
        <v>158</v>
      </c>
      <c r="AJ184" s="497" t="s">
        <v>154</v>
      </c>
      <c r="AK184" s="498"/>
      <c r="AL184" s="498"/>
      <c r="AM184" s="499"/>
      <c r="AN184" s="501" t="s">
        <v>158</v>
      </c>
      <c r="AO184" s="497" t="s">
        <v>154</v>
      </c>
      <c r="AP184" s="498"/>
      <c r="AQ184" s="498"/>
      <c r="AR184" s="499"/>
      <c r="AS184" s="501" t="s">
        <v>158</v>
      </c>
      <c r="AT184" s="497" t="s">
        <v>154</v>
      </c>
      <c r="AU184" s="498"/>
      <c r="AV184" s="498"/>
      <c r="AW184" s="499"/>
      <c r="AX184" s="501" t="s">
        <v>158</v>
      </c>
    </row>
    <row r="185" spans="2:50" x14ac:dyDescent="0.2">
      <c r="B185" s="501"/>
      <c r="C185" s="501"/>
      <c r="D185" s="501"/>
      <c r="E185" s="501" t="s">
        <v>150</v>
      </c>
      <c r="F185" s="501"/>
      <c r="G185" s="501"/>
      <c r="H185" s="503"/>
      <c r="I185" s="505" t="s">
        <v>150</v>
      </c>
      <c r="J185" s="505"/>
      <c r="K185" s="505"/>
      <c r="L185" s="505"/>
      <c r="M185" s="505"/>
      <c r="N185" s="501"/>
      <c r="O185" s="501"/>
      <c r="P185" s="497" t="s">
        <v>155</v>
      </c>
      <c r="Q185" s="498"/>
      <c r="R185" s="498"/>
      <c r="S185" s="499"/>
      <c r="T185" s="501"/>
      <c r="U185" s="497" t="s">
        <v>155</v>
      </c>
      <c r="V185" s="498"/>
      <c r="W185" s="498"/>
      <c r="X185" s="499"/>
      <c r="Y185" s="501"/>
      <c r="Z185" s="497" t="s">
        <v>155</v>
      </c>
      <c r="AA185" s="498"/>
      <c r="AB185" s="498"/>
      <c r="AC185" s="499"/>
      <c r="AD185" s="501"/>
      <c r="AE185" s="497" t="s">
        <v>155</v>
      </c>
      <c r="AF185" s="498"/>
      <c r="AG185" s="498"/>
      <c r="AH185" s="499"/>
      <c r="AI185" s="501"/>
      <c r="AJ185" s="497" t="s">
        <v>155</v>
      </c>
      <c r="AK185" s="498"/>
      <c r="AL185" s="498"/>
      <c r="AM185" s="499"/>
      <c r="AN185" s="501"/>
      <c r="AO185" s="497" t="s">
        <v>155</v>
      </c>
      <c r="AP185" s="498"/>
      <c r="AQ185" s="498"/>
      <c r="AR185" s="499"/>
      <c r="AS185" s="501"/>
      <c r="AT185" s="497" t="s">
        <v>155</v>
      </c>
      <c r="AU185" s="498"/>
      <c r="AV185" s="498"/>
      <c r="AW185" s="499"/>
      <c r="AX185" s="501"/>
    </row>
    <row r="186" spans="2:50" x14ac:dyDescent="0.2">
      <c r="B186" s="501"/>
      <c r="C186" s="501"/>
      <c r="D186" s="501"/>
      <c r="E186" s="376" t="s">
        <v>152</v>
      </c>
      <c r="F186" s="376" t="s">
        <v>153</v>
      </c>
      <c r="G186" s="376" t="s">
        <v>156</v>
      </c>
      <c r="H186" s="504"/>
      <c r="I186" s="373" t="s">
        <v>152</v>
      </c>
      <c r="J186" s="373" t="s">
        <v>153</v>
      </c>
      <c r="K186" s="373" t="s">
        <v>156</v>
      </c>
      <c r="L186" s="505"/>
      <c r="M186" s="505"/>
      <c r="N186" s="501"/>
      <c r="O186" s="501"/>
      <c r="P186" s="376" t="s">
        <v>152</v>
      </c>
      <c r="Q186" s="376" t="s">
        <v>153</v>
      </c>
      <c r="R186" s="376" t="s">
        <v>156</v>
      </c>
      <c r="S186" s="376" t="s">
        <v>170</v>
      </c>
      <c r="T186" s="501"/>
      <c r="U186" s="376" t="s">
        <v>152</v>
      </c>
      <c r="V186" s="376" t="s">
        <v>153</v>
      </c>
      <c r="W186" s="376" t="s">
        <v>156</v>
      </c>
      <c r="X186" s="376" t="s">
        <v>170</v>
      </c>
      <c r="Y186" s="501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01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01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01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01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01"/>
    </row>
    <row r="187" spans="2:50" x14ac:dyDescent="0.2">
      <c r="B187" s="506" t="s">
        <v>238</v>
      </c>
      <c r="C187" s="375">
        <v>1</v>
      </c>
      <c r="D187" s="375" t="s">
        <v>457</v>
      </c>
      <c r="E187" s="375">
        <v>19</v>
      </c>
      <c r="F187" s="375">
        <v>1500</v>
      </c>
      <c r="G187" s="377">
        <f t="shared" ref="G187:G192" si="182">F187/E187</f>
        <v>78.94736842105263</v>
      </c>
      <c r="H187" s="536">
        <f>AVERAGE(G187:G201)</f>
        <v>110.82946336429308</v>
      </c>
      <c r="I187" s="172">
        <f t="shared" ref="I187:K189" si="183">IFERROR(AVERAGE(P187,U187,Z187,AE187,AJ187,AO187,AT187),"")</f>
        <v>19</v>
      </c>
      <c r="J187" s="172">
        <f t="shared" si="183"/>
        <v>1431.6027667827561</v>
      </c>
      <c r="K187" s="374">
        <f t="shared" si="183"/>
        <v>75.34751404119767</v>
      </c>
      <c r="L187" s="525">
        <f>IFERROR(AVERAGE(K187:K201),"-")</f>
        <v>106.01762060334848</v>
      </c>
      <c r="M187" s="172">
        <f>IFERROR(RANK(K187, K$187:K$201),"")</f>
        <v>5</v>
      </c>
      <c r="N187" s="501"/>
      <c r="O187" s="501"/>
      <c r="P187" s="375">
        <v>19</v>
      </c>
      <c r="Q187" s="377">
        <v>1437.3301612476873</v>
      </c>
      <c r="R187" s="377">
        <f>IFERROR(Q187/P187,"")</f>
        <v>75.648955855141438</v>
      </c>
      <c r="S187" s="375">
        <f>IFERROR(RANK(R187, R$187:R$201),"")</f>
        <v>5</v>
      </c>
      <c r="T187" s="500">
        <f>AVERAGE(R187:R201)</f>
        <v>106.02451612045785</v>
      </c>
      <c r="U187" s="375">
        <v>19</v>
      </c>
      <c r="V187" s="377">
        <v>1427.4881516587673</v>
      </c>
      <c r="W187" s="377">
        <f>IFERROR(V187/U187,"")</f>
        <v>75.130955350461434</v>
      </c>
      <c r="X187" s="375">
        <f>IFERROR(RANK(W187, W$187:W$201),"")</f>
        <v>5</v>
      </c>
      <c r="Y187" s="500">
        <f>AVERAGE(W187:W201)</f>
        <v>105.95644501144029</v>
      </c>
      <c r="Z187" s="375">
        <v>19</v>
      </c>
      <c r="AA187" s="377">
        <v>1429.340101522843</v>
      </c>
      <c r="AB187" s="377">
        <f>IFERROR(AA187/Z187,"")</f>
        <v>75.22842639593911</v>
      </c>
      <c r="AC187" s="375">
        <f>IFERROR(RANK(AB187, AB$187:AB$201),"")</f>
        <v>5</v>
      </c>
      <c r="AD187" s="500">
        <f>AVERAGE(AB187:AB201)</f>
        <v>106.03795205875242</v>
      </c>
      <c r="AE187" s="375">
        <v>19</v>
      </c>
      <c r="AF187" s="377">
        <v>1433.5999999999997</v>
      </c>
      <c r="AG187" s="377">
        <f>IFERROR(AF187/AE187,"")</f>
        <v>75.452631578947347</v>
      </c>
      <c r="AH187" s="375">
        <f>IFERROR(RANK(AG187, AG$187:AG$201),"")</f>
        <v>5</v>
      </c>
      <c r="AI187" s="500">
        <f>AVERAGE(AG187:AG201)</f>
        <v>106.09850659352516</v>
      </c>
      <c r="AJ187" s="375">
        <v>19</v>
      </c>
      <c r="AK187" s="377">
        <v>1434.6575342465758</v>
      </c>
      <c r="AL187" s="377">
        <f>IFERROR(AK187/AJ187,"")</f>
        <v>75.508291276135566</v>
      </c>
      <c r="AM187" s="375">
        <f>IFERROR(RANK(AL187, AL$187:AL$201),"")</f>
        <v>5</v>
      </c>
      <c r="AN187" s="500">
        <f>AVERAGE(AL187:AL201)</f>
        <v>106.09188603615668</v>
      </c>
      <c r="AO187" s="375">
        <v>19</v>
      </c>
      <c r="AP187" s="377">
        <v>1427.6923076923076</v>
      </c>
      <c r="AQ187" s="377">
        <f>IFERROR(AP187/AO187,"")</f>
        <v>75.141700404858298</v>
      </c>
      <c r="AR187" s="375">
        <f>IFERROR(RANK(AQ187, AQ$187:AQ$201),"")</f>
        <v>5</v>
      </c>
      <c r="AS187" s="500">
        <f>AVERAGE(AQ187:AQ201)</f>
        <v>106.01076998245513</v>
      </c>
      <c r="AT187" s="375">
        <v>19</v>
      </c>
      <c r="AU187" s="377">
        <v>1431.1111111111115</v>
      </c>
      <c r="AV187" s="377">
        <f>IFERROR(AU187/AT187,"")</f>
        <v>75.321637426900608</v>
      </c>
      <c r="AW187" s="375">
        <f>IFERROR(RANK(AV187, AV$187:AV$201),"")</f>
        <v>5</v>
      </c>
      <c r="AX187" s="500">
        <f>AVERAGE(AV187:AV201)</f>
        <v>105.90326842065186</v>
      </c>
    </row>
    <row r="188" spans="2:50" x14ac:dyDescent="0.2">
      <c r="B188" s="506"/>
      <c r="C188" s="375">
        <v>2</v>
      </c>
      <c r="D188" s="375" t="s">
        <v>458</v>
      </c>
      <c r="E188" s="375">
        <v>17</v>
      </c>
      <c r="F188" s="375">
        <v>1500</v>
      </c>
      <c r="G188" s="377">
        <f t="shared" si="182"/>
        <v>88.235294117647058</v>
      </c>
      <c r="H188" s="537"/>
      <c r="I188" s="172">
        <f t="shared" si="183"/>
        <v>17</v>
      </c>
      <c r="J188" s="172">
        <f t="shared" si="183"/>
        <v>1432.9678346610428</v>
      </c>
      <c r="K188" s="374">
        <f t="shared" si="183"/>
        <v>84.292225568296615</v>
      </c>
      <c r="L188" s="525"/>
      <c r="M188" s="172">
        <f t="shared" ref="M188:M201" si="184">IFERROR(RANK(K188, K$187:K$201),"")</f>
        <v>4</v>
      </c>
      <c r="N188" s="501"/>
      <c r="O188" s="501"/>
      <c r="P188" s="375">
        <v>17</v>
      </c>
      <c r="Q188" s="377">
        <v>1430.9980430528371</v>
      </c>
      <c r="R188" s="377">
        <f t="shared" ref="R188:R201" si="185">IFERROR(Q188/P188,"")</f>
        <v>84.176355473696304</v>
      </c>
      <c r="S188" s="375">
        <f t="shared" ref="S188:S201" si="186">IFERROR(RANK(R188, R$187:R$201),"")</f>
        <v>4</v>
      </c>
      <c r="T188" s="500"/>
      <c r="U188" s="375">
        <v>17</v>
      </c>
      <c r="V188" s="377">
        <v>1442.3695693416817</v>
      </c>
      <c r="W188" s="377">
        <f t="shared" ref="W188:W201" si="187">IFERROR(V188/U188,"")</f>
        <v>84.845268784804801</v>
      </c>
      <c r="X188" s="375">
        <f t="shared" ref="X188:X201" si="188">IFERROR(RANK(W188, W$187:W$201),"")</f>
        <v>4</v>
      </c>
      <c r="Y188" s="500"/>
      <c r="Z188" s="375">
        <v>17</v>
      </c>
      <c r="AA188" s="377">
        <v>1431.428571428572</v>
      </c>
      <c r="AB188" s="377">
        <f t="shared" ref="AB188:AB201" si="189">IFERROR(AA188/Z188,"")</f>
        <v>84.201680672268935</v>
      </c>
      <c r="AC188" s="375">
        <f t="shared" ref="AC188:AC201" si="190">IFERROR(RANK(AB188, AB$187:AB$201),"")</f>
        <v>4</v>
      </c>
      <c r="AD188" s="500"/>
      <c r="AE188" s="375">
        <v>17</v>
      </c>
      <c r="AF188" s="377">
        <v>1431.1926605504586</v>
      </c>
      <c r="AG188" s="377">
        <f t="shared" ref="AG188:AG201" si="191">IFERROR(AF188/AE188,"")</f>
        <v>84.187803561791682</v>
      </c>
      <c r="AH188" s="375">
        <f t="shared" ref="AH188:AH201" si="192">IFERROR(RANK(AG188, AG$187:AG$201),"")</f>
        <v>4</v>
      </c>
      <c r="AI188" s="500"/>
      <c r="AJ188" s="375">
        <v>17</v>
      </c>
      <c r="AK188" s="377">
        <v>1433.1100478468895</v>
      </c>
      <c r="AL188" s="377">
        <f t="shared" ref="AL188:AL201" si="193">IFERROR(AK188/AJ188,"")</f>
        <v>84.300591049817029</v>
      </c>
      <c r="AM188" s="375">
        <f t="shared" ref="AM188:AM201" si="194">IFERROR(RANK(AL188, AL$187:AL$201),"")</f>
        <v>4</v>
      </c>
      <c r="AN188" s="500"/>
      <c r="AO188" s="375">
        <v>17</v>
      </c>
      <c r="AP188" s="377">
        <v>1429.9581589958161</v>
      </c>
      <c r="AQ188" s="377">
        <f t="shared" ref="AQ188:AQ201" si="195">IFERROR(AP188/AO188,"")</f>
        <v>84.115185823283298</v>
      </c>
      <c r="AR188" s="375">
        <f t="shared" ref="AR188:AR201" si="196">IFERROR(RANK(AQ188, AQ$187:AQ$201),"")</f>
        <v>4</v>
      </c>
      <c r="AS188" s="500"/>
      <c r="AT188" s="375">
        <v>17</v>
      </c>
      <c r="AU188" s="377">
        <v>1431.717791411043</v>
      </c>
      <c r="AV188" s="377">
        <f t="shared" ref="AV188:AV201" si="197">IFERROR(AU188/AT188,"")</f>
        <v>84.218693612414299</v>
      </c>
      <c r="AW188" s="375">
        <f t="shared" ref="AW188:AW201" si="198">IFERROR(RANK(AV188, AV$187:AV$201),"")</f>
        <v>4</v>
      </c>
      <c r="AX188" s="500"/>
    </row>
    <row r="189" spans="2:50" x14ac:dyDescent="0.2">
      <c r="B189" s="506"/>
      <c r="C189" s="375">
        <v>3</v>
      </c>
      <c r="D189" s="375" t="s">
        <v>461</v>
      </c>
      <c r="E189" s="375">
        <v>17</v>
      </c>
      <c r="F189" s="375">
        <v>2000</v>
      </c>
      <c r="G189" s="423">
        <f t="shared" si="182"/>
        <v>117.64705882352941</v>
      </c>
      <c r="H189" s="537"/>
      <c r="I189" s="172">
        <f t="shared" si="183"/>
        <v>17</v>
      </c>
      <c r="J189" s="172">
        <f t="shared" si="183"/>
        <v>1913.0945053198291</v>
      </c>
      <c r="K189" s="374">
        <f t="shared" si="183"/>
        <v>112.53497090116642</v>
      </c>
      <c r="L189" s="525"/>
      <c r="M189" s="172">
        <f t="shared" si="184"/>
        <v>3</v>
      </c>
      <c r="N189" s="501"/>
      <c r="O189" s="501"/>
      <c r="P189" s="375">
        <v>17</v>
      </c>
      <c r="Q189" s="377">
        <v>1904.150943396226</v>
      </c>
      <c r="R189" s="377">
        <f t="shared" si="185"/>
        <v>112.00887902330741</v>
      </c>
      <c r="S189" s="375">
        <f t="shared" si="186"/>
        <v>3</v>
      </c>
      <c r="T189" s="500"/>
      <c r="U189" s="375">
        <v>17</v>
      </c>
      <c r="V189" s="377">
        <v>1911.8446601941746</v>
      </c>
      <c r="W189" s="377">
        <f t="shared" si="187"/>
        <v>112.46145059965733</v>
      </c>
      <c r="X189" s="375">
        <f t="shared" si="188"/>
        <v>3</v>
      </c>
      <c r="Y189" s="500"/>
      <c r="Z189" s="375">
        <v>17</v>
      </c>
      <c r="AA189" s="377">
        <v>1915.1020408163261</v>
      </c>
      <c r="AB189" s="377">
        <f t="shared" si="189"/>
        <v>112.65306122448976</v>
      </c>
      <c r="AC189" s="375">
        <f t="shared" si="190"/>
        <v>3</v>
      </c>
      <c r="AD189" s="500"/>
      <c r="AE189" s="375">
        <v>17</v>
      </c>
      <c r="AF189" s="377">
        <v>1918.1818181818189</v>
      </c>
      <c r="AG189" s="377">
        <f t="shared" si="191"/>
        <v>112.83422459893052</v>
      </c>
      <c r="AH189" s="375">
        <f t="shared" si="192"/>
        <v>3</v>
      </c>
      <c r="AI189" s="500"/>
      <c r="AJ189" s="375">
        <v>17</v>
      </c>
      <c r="AK189" s="377">
        <v>1916.5714285714278</v>
      </c>
      <c r="AL189" s="377">
        <f t="shared" si="193"/>
        <v>112.73949579831928</v>
      </c>
      <c r="AM189" s="375">
        <f t="shared" si="194"/>
        <v>2</v>
      </c>
      <c r="AN189" s="500"/>
      <c r="AO189" s="375">
        <v>17</v>
      </c>
      <c r="AP189" s="377">
        <v>1914.7826086956534</v>
      </c>
      <c r="AQ189" s="377">
        <f t="shared" si="195"/>
        <v>112.63427109974431</v>
      </c>
      <c r="AR189" s="375">
        <f t="shared" si="196"/>
        <v>3</v>
      </c>
      <c r="AS189" s="500"/>
      <c r="AT189" s="375">
        <v>17</v>
      </c>
      <c r="AU189" s="377">
        <v>1911.0280373831779</v>
      </c>
      <c r="AV189" s="377">
        <f t="shared" si="197"/>
        <v>112.41341396371635</v>
      </c>
      <c r="AW189" s="375">
        <f t="shared" si="198"/>
        <v>2</v>
      </c>
      <c r="AX189" s="500"/>
    </row>
    <row r="190" spans="2:50" x14ac:dyDescent="0.2">
      <c r="B190" s="506"/>
      <c r="C190" s="375">
        <v>4</v>
      </c>
      <c r="D190" s="375" t="s">
        <v>462</v>
      </c>
      <c r="E190" s="375">
        <v>17</v>
      </c>
      <c r="F190" s="375">
        <v>2000</v>
      </c>
      <c r="G190" s="423">
        <f t="shared" si="182"/>
        <v>117.64705882352941</v>
      </c>
      <c r="H190" s="537"/>
      <c r="I190" s="172">
        <f>IFERROR(AVERAGE(P190,U190,Z190,AE190,AJ190,AO190,AT190),"")</f>
        <v>17</v>
      </c>
      <c r="J190" s="172">
        <f>IFERROR(AVERAGE(Q190,V190,AA190,AF190,AK190,AP190,AU190),"")</f>
        <v>1916.1587181138491</v>
      </c>
      <c r="K190" s="374">
        <f>IFERROR(AVERAGE(R190,W190,AB190,AG190,AL190,AQ190,AV190),"")</f>
        <v>112.71521871257934</v>
      </c>
      <c r="L190" s="525"/>
      <c r="M190" s="172">
        <f t="shared" si="184"/>
        <v>2</v>
      </c>
      <c r="N190" s="501"/>
      <c r="O190" s="501"/>
      <c r="P190" s="375">
        <v>17</v>
      </c>
      <c r="Q190" s="377">
        <v>1919.9999999999995</v>
      </c>
      <c r="R190" s="377">
        <f t="shared" si="185"/>
        <v>112.9411764705882</v>
      </c>
      <c r="S190" s="375">
        <f t="shared" si="186"/>
        <v>2</v>
      </c>
      <c r="T190" s="500"/>
      <c r="U190" s="375">
        <v>17</v>
      </c>
      <c r="V190" s="377">
        <v>1912.3529411764714</v>
      </c>
      <c r="W190" s="377">
        <f t="shared" si="187"/>
        <v>112.49134948096891</v>
      </c>
      <c r="X190" s="375">
        <f t="shared" si="188"/>
        <v>2</v>
      </c>
      <c r="Y190" s="500"/>
      <c r="Z190" s="375">
        <v>17</v>
      </c>
      <c r="AA190" s="377">
        <v>1918.7878787878794</v>
      </c>
      <c r="AB190" s="377">
        <f t="shared" si="189"/>
        <v>112.86987522281643</v>
      </c>
      <c r="AC190" s="375">
        <f t="shared" si="190"/>
        <v>2</v>
      </c>
      <c r="AD190" s="500"/>
      <c r="AE190" s="375">
        <v>17</v>
      </c>
      <c r="AF190" s="377">
        <v>1925.6756756756763</v>
      </c>
      <c r="AG190" s="377">
        <f t="shared" si="191"/>
        <v>113.27503974562802</v>
      </c>
      <c r="AH190" s="375">
        <f t="shared" si="192"/>
        <v>2</v>
      </c>
      <c r="AI190" s="500"/>
      <c r="AJ190" s="375">
        <v>17</v>
      </c>
      <c r="AK190" s="377">
        <v>1911.428571428572</v>
      </c>
      <c r="AL190" s="377">
        <f t="shared" si="193"/>
        <v>112.43697478991601</v>
      </c>
      <c r="AM190" s="375">
        <f t="shared" si="194"/>
        <v>3</v>
      </c>
      <c r="AN190" s="500"/>
      <c r="AO190" s="375">
        <v>17</v>
      </c>
      <c r="AP190" s="377">
        <v>1915.3246753246742</v>
      </c>
      <c r="AQ190" s="377">
        <f t="shared" si="195"/>
        <v>112.66615737203966</v>
      </c>
      <c r="AR190" s="375">
        <f t="shared" si="196"/>
        <v>2</v>
      </c>
      <c r="AS190" s="500"/>
      <c r="AT190" s="375">
        <v>17</v>
      </c>
      <c r="AU190" s="377">
        <v>1909.5412844036696</v>
      </c>
      <c r="AV190" s="377">
        <f t="shared" si="197"/>
        <v>112.32595790609821</v>
      </c>
      <c r="AW190" s="375">
        <f t="shared" si="198"/>
        <v>3</v>
      </c>
      <c r="AX190" s="500"/>
    </row>
    <row r="191" spans="2:50" x14ac:dyDescent="0.2">
      <c r="B191" s="506"/>
      <c r="C191" s="375">
        <v>5</v>
      </c>
      <c r="D191" s="375" t="s">
        <v>430</v>
      </c>
      <c r="E191" s="375">
        <v>8</v>
      </c>
      <c r="F191" s="375">
        <v>1500</v>
      </c>
      <c r="G191" s="423">
        <f t="shared" si="182"/>
        <v>187.5</v>
      </c>
      <c r="H191" s="537"/>
      <c r="I191" s="172">
        <f t="shared" ref="I191:K201" si="199">IFERROR(AVERAGE(P191,U191,Z191,AE191,AJ191,AO191,AT191),"")</f>
        <v>8</v>
      </c>
      <c r="J191" s="172">
        <f t="shared" si="199"/>
        <v>1435.6099307359905</v>
      </c>
      <c r="K191" s="374">
        <f t="shared" si="199"/>
        <v>179.45124134199881</v>
      </c>
      <c r="L191" s="525"/>
      <c r="M191" s="172">
        <f t="shared" si="184"/>
        <v>1</v>
      </c>
      <c r="N191" s="501"/>
      <c r="O191" s="501"/>
      <c r="P191" s="375">
        <v>8</v>
      </c>
      <c r="Q191" s="377">
        <v>1437.5510204081629</v>
      </c>
      <c r="R191" s="377">
        <f t="shared" si="185"/>
        <v>179.69387755102036</v>
      </c>
      <c r="S191" s="375">
        <f t="shared" si="186"/>
        <v>1</v>
      </c>
      <c r="T191" s="500"/>
      <c r="U191" s="375">
        <v>8</v>
      </c>
      <c r="V191" s="377">
        <v>1434.2068965517244</v>
      </c>
      <c r="W191" s="377">
        <f t="shared" si="187"/>
        <v>179.27586206896555</v>
      </c>
      <c r="X191" s="375">
        <f t="shared" si="188"/>
        <v>1</v>
      </c>
      <c r="Y191" s="500"/>
      <c r="Z191" s="375">
        <v>8</v>
      </c>
      <c r="AA191" s="377">
        <v>1436.0294117647059</v>
      </c>
      <c r="AB191" s="377">
        <f t="shared" si="189"/>
        <v>179.50367647058823</v>
      </c>
      <c r="AC191" s="375">
        <f t="shared" si="190"/>
        <v>1</v>
      </c>
      <c r="AD191" s="500"/>
      <c r="AE191" s="375">
        <v>8</v>
      </c>
      <c r="AF191" s="377">
        <v>1434.1592920353983</v>
      </c>
      <c r="AG191" s="377">
        <f t="shared" si="191"/>
        <v>179.26991150442478</v>
      </c>
      <c r="AH191" s="375">
        <f t="shared" si="192"/>
        <v>1</v>
      </c>
      <c r="AI191" s="500"/>
      <c r="AJ191" s="375">
        <v>8</v>
      </c>
      <c r="AK191" s="377">
        <v>1437.2477064220182</v>
      </c>
      <c r="AL191" s="377">
        <f t="shared" si="193"/>
        <v>179.65596330275227</v>
      </c>
      <c r="AM191" s="375">
        <f t="shared" si="194"/>
        <v>1</v>
      </c>
      <c r="AN191" s="500"/>
      <c r="AO191" s="375">
        <v>8</v>
      </c>
      <c r="AP191" s="377">
        <v>1436.7857142857144</v>
      </c>
      <c r="AQ191" s="377">
        <f t="shared" si="195"/>
        <v>179.59821428571431</v>
      </c>
      <c r="AR191" s="375">
        <f t="shared" si="196"/>
        <v>1</v>
      </c>
      <c r="AS191" s="500"/>
      <c r="AT191" s="375">
        <v>8</v>
      </c>
      <c r="AU191" s="377">
        <v>1433.2894736842106</v>
      </c>
      <c r="AV191" s="377">
        <f t="shared" si="197"/>
        <v>179.16118421052633</v>
      </c>
      <c r="AW191" s="375">
        <f t="shared" si="198"/>
        <v>1</v>
      </c>
      <c r="AX191" s="500"/>
    </row>
    <row r="192" spans="2:50" x14ac:dyDescent="0.2">
      <c r="B192" s="506"/>
      <c r="C192" s="375">
        <v>6</v>
      </c>
      <c r="D192" s="375" t="s">
        <v>676</v>
      </c>
      <c r="E192" s="375">
        <v>20</v>
      </c>
      <c r="F192" s="375">
        <v>1500</v>
      </c>
      <c r="G192" s="423">
        <f t="shared" si="182"/>
        <v>75</v>
      </c>
      <c r="H192" s="537"/>
      <c r="I192" s="172">
        <f t="shared" si="199"/>
        <v>20</v>
      </c>
      <c r="J192" s="172">
        <f t="shared" si="199"/>
        <v>1435.2910610970405</v>
      </c>
      <c r="K192" s="374">
        <f t="shared" si="199"/>
        <v>71.76455305485203</v>
      </c>
      <c r="L192" s="525"/>
      <c r="M192" s="172">
        <f t="shared" si="184"/>
        <v>6</v>
      </c>
      <c r="N192" s="501"/>
      <c r="O192" s="501"/>
      <c r="P192" s="375">
        <v>20</v>
      </c>
      <c r="Q192" s="377">
        <v>1433.5570469798654</v>
      </c>
      <c r="R192" s="377">
        <f t="shared" si="185"/>
        <v>71.67785234899327</v>
      </c>
      <c r="S192" s="375">
        <f t="shared" si="186"/>
        <v>6</v>
      </c>
      <c r="T192" s="500"/>
      <c r="U192" s="375">
        <v>20</v>
      </c>
      <c r="V192" s="377">
        <v>1430.6756756756754</v>
      </c>
      <c r="W192" s="377">
        <f t="shared" si="187"/>
        <v>71.533783783783775</v>
      </c>
      <c r="X192" s="375">
        <f t="shared" si="188"/>
        <v>6</v>
      </c>
      <c r="Y192" s="500"/>
      <c r="Z192" s="375">
        <v>20</v>
      </c>
      <c r="AA192" s="377">
        <v>1435.4198473282443</v>
      </c>
      <c r="AB192" s="377">
        <f t="shared" si="189"/>
        <v>71.770992366412216</v>
      </c>
      <c r="AC192" s="375">
        <f t="shared" si="190"/>
        <v>6</v>
      </c>
      <c r="AD192" s="500"/>
      <c r="AE192" s="375">
        <v>20</v>
      </c>
      <c r="AF192" s="377">
        <v>1431.4285714285718</v>
      </c>
      <c r="AG192" s="377">
        <f t="shared" si="191"/>
        <v>71.571428571428584</v>
      </c>
      <c r="AH192" s="375">
        <f t="shared" si="192"/>
        <v>6</v>
      </c>
      <c r="AI192" s="500"/>
      <c r="AJ192" s="375">
        <v>20</v>
      </c>
      <c r="AK192" s="377">
        <v>1438.2000000000003</v>
      </c>
      <c r="AL192" s="377">
        <f t="shared" si="193"/>
        <v>71.910000000000011</v>
      </c>
      <c r="AM192" s="375">
        <f t="shared" si="194"/>
        <v>6</v>
      </c>
      <c r="AN192" s="500"/>
      <c r="AO192" s="375">
        <v>20</v>
      </c>
      <c r="AP192" s="377">
        <v>1438.1818181818185</v>
      </c>
      <c r="AQ192" s="377">
        <f t="shared" si="195"/>
        <v>71.909090909090921</v>
      </c>
      <c r="AR192" s="375">
        <f t="shared" si="196"/>
        <v>6</v>
      </c>
      <c r="AS192" s="500"/>
      <c r="AT192" s="375">
        <v>20</v>
      </c>
      <c r="AU192" s="377">
        <v>1439.5744680851067</v>
      </c>
      <c r="AV192" s="377">
        <f t="shared" si="197"/>
        <v>71.978723404255334</v>
      </c>
      <c r="AW192" s="375">
        <f t="shared" si="198"/>
        <v>6</v>
      </c>
      <c r="AX192" s="500"/>
    </row>
    <row r="193" spans="2:50" x14ac:dyDescent="0.2">
      <c r="B193" s="506"/>
      <c r="C193" s="375">
        <v>7</v>
      </c>
      <c r="D193" s="375"/>
      <c r="E193" s="375"/>
      <c r="F193" s="375"/>
      <c r="G193" s="375"/>
      <c r="H193" s="537"/>
      <c r="I193" s="172" t="str">
        <f t="shared" si="199"/>
        <v/>
      </c>
      <c r="J193" s="172" t="str">
        <f t="shared" si="199"/>
        <v/>
      </c>
      <c r="K193" s="374" t="str">
        <f t="shared" si="199"/>
        <v/>
      </c>
      <c r="L193" s="525"/>
      <c r="M193" s="172" t="str">
        <f t="shared" si="184"/>
        <v/>
      </c>
      <c r="N193" s="501"/>
      <c r="O193" s="501"/>
      <c r="P193" s="375"/>
      <c r="Q193" s="377"/>
      <c r="R193" s="377" t="str">
        <f t="shared" si="185"/>
        <v/>
      </c>
      <c r="S193" s="375" t="str">
        <f t="shared" si="186"/>
        <v/>
      </c>
      <c r="T193" s="500"/>
      <c r="U193" s="375"/>
      <c r="V193" s="377"/>
      <c r="W193" s="377" t="str">
        <f t="shared" si="187"/>
        <v/>
      </c>
      <c r="X193" s="375" t="str">
        <f t="shared" si="188"/>
        <v/>
      </c>
      <c r="Y193" s="500"/>
      <c r="Z193" s="375"/>
      <c r="AA193" s="377"/>
      <c r="AB193" s="377" t="str">
        <f t="shared" si="189"/>
        <v/>
      </c>
      <c r="AC193" s="375" t="str">
        <f t="shared" si="190"/>
        <v/>
      </c>
      <c r="AD193" s="500"/>
      <c r="AE193" s="375"/>
      <c r="AF193" s="377"/>
      <c r="AG193" s="377" t="str">
        <f t="shared" si="191"/>
        <v/>
      </c>
      <c r="AH193" s="375" t="str">
        <f t="shared" si="192"/>
        <v/>
      </c>
      <c r="AI193" s="500"/>
      <c r="AJ193" s="375"/>
      <c r="AK193" s="377"/>
      <c r="AL193" s="377" t="str">
        <f t="shared" si="193"/>
        <v/>
      </c>
      <c r="AM193" s="375" t="str">
        <f t="shared" si="194"/>
        <v/>
      </c>
      <c r="AN193" s="500"/>
      <c r="AO193" s="375"/>
      <c r="AP193" s="377"/>
      <c r="AQ193" s="377" t="str">
        <f t="shared" si="195"/>
        <v/>
      </c>
      <c r="AR193" s="375" t="str">
        <f t="shared" si="196"/>
        <v/>
      </c>
      <c r="AS193" s="500"/>
      <c r="AT193" s="375"/>
      <c r="AU193" s="377"/>
      <c r="AV193" s="377" t="str">
        <f t="shared" si="197"/>
        <v/>
      </c>
      <c r="AW193" s="375" t="str">
        <f t="shared" si="198"/>
        <v/>
      </c>
      <c r="AX193" s="500"/>
    </row>
    <row r="194" spans="2:50" x14ac:dyDescent="0.2">
      <c r="B194" s="506"/>
      <c r="C194" s="375">
        <v>8</v>
      </c>
      <c r="D194" s="375"/>
      <c r="E194" s="375"/>
      <c r="F194" s="375"/>
      <c r="G194" s="375"/>
      <c r="H194" s="537"/>
      <c r="I194" s="172" t="str">
        <f t="shared" si="199"/>
        <v/>
      </c>
      <c r="J194" s="172" t="str">
        <f t="shared" si="199"/>
        <v/>
      </c>
      <c r="K194" s="374" t="str">
        <f t="shared" si="199"/>
        <v/>
      </c>
      <c r="L194" s="525"/>
      <c r="M194" s="172" t="str">
        <f t="shared" si="184"/>
        <v/>
      </c>
      <c r="N194" s="501"/>
      <c r="O194" s="501"/>
      <c r="P194" s="375"/>
      <c r="Q194" s="377"/>
      <c r="R194" s="377" t="str">
        <f t="shared" si="185"/>
        <v/>
      </c>
      <c r="S194" s="375" t="str">
        <f t="shared" si="186"/>
        <v/>
      </c>
      <c r="T194" s="500"/>
      <c r="U194" s="375"/>
      <c r="V194" s="377"/>
      <c r="W194" s="377" t="str">
        <f t="shared" si="187"/>
        <v/>
      </c>
      <c r="X194" s="375" t="str">
        <f t="shared" si="188"/>
        <v/>
      </c>
      <c r="Y194" s="500"/>
      <c r="Z194" s="375"/>
      <c r="AA194" s="377"/>
      <c r="AB194" s="377" t="str">
        <f t="shared" si="189"/>
        <v/>
      </c>
      <c r="AC194" s="375" t="str">
        <f t="shared" si="190"/>
        <v/>
      </c>
      <c r="AD194" s="500"/>
      <c r="AE194" s="375"/>
      <c r="AF194" s="377"/>
      <c r="AG194" s="377" t="str">
        <f t="shared" si="191"/>
        <v/>
      </c>
      <c r="AH194" s="375" t="str">
        <f t="shared" si="192"/>
        <v/>
      </c>
      <c r="AI194" s="500"/>
      <c r="AJ194" s="375"/>
      <c r="AK194" s="377"/>
      <c r="AL194" s="377" t="str">
        <f t="shared" si="193"/>
        <v/>
      </c>
      <c r="AM194" s="375" t="str">
        <f t="shared" si="194"/>
        <v/>
      </c>
      <c r="AN194" s="500"/>
      <c r="AO194" s="375"/>
      <c r="AP194" s="377"/>
      <c r="AQ194" s="377" t="str">
        <f t="shared" si="195"/>
        <v/>
      </c>
      <c r="AR194" s="375" t="str">
        <f t="shared" si="196"/>
        <v/>
      </c>
      <c r="AS194" s="500"/>
      <c r="AT194" s="375"/>
      <c r="AU194" s="377"/>
      <c r="AV194" s="377" t="str">
        <f t="shared" si="197"/>
        <v/>
      </c>
      <c r="AW194" s="375" t="str">
        <f t="shared" si="198"/>
        <v/>
      </c>
      <c r="AX194" s="500"/>
    </row>
    <row r="195" spans="2:50" x14ac:dyDescent="0.2">
      <c r="B195" s="506"/>
      <c r="C195" s="375">
        <v>9</v>
      </c>
      <c r="D195" s="375"/>
      <c r="E195" s="375"/>
      <c r="F195" s="375"/>
      <c r="G195" s="375"/>
      <c r="H195" s="537"/>
      <c r="I195" s="172" t="str">
        <f t="shared" si="199"/>
        <v/>
      </c>
      <c r="J195" s="172" t="str">
        <f t="shared" si="199"/>
        <v/>
      </c>
      <c r="K195" s="374" t="str">
        <f t="shared" si="199"/>
        <v/>
      </c>
      <c r="L195" s="525"/>
      <c r="M195" s="172" t="str">
        <f t="shared" si="184"/>
        <v/>
      </c>
      <c r="N195" s="501"/>
      <c r="O195" s="501"/>
      <c r="P195" s="375"/>
      <c r="Q195" s="377"/>
      <c r="R195" s="377" t="str">
        <f t="shared" si="185"/>
        <v/>
      </c>
      <c r="S195" s="375" t="str">
        <f t="shared" si="186"/>
        <v/>
      </c>
      <c r="T195" s="500"/>
      <c r="U195" s="375"/>
      <c r="V195" s="377"/>
      <c r="W195" s="377" t="str">
        <f t="shared" si="187"/>
        <v/>
      </c>
      <c r="X195" s="375" t="str">
        <f t="shared" si="188"/>
        <v/>
      </c>
      <c r="Y195" s="500"/>
      <c r="Z195" s="375"/>
      <c r="AA195" s="377"/>
      <c r="AB195" s="377" t="str">
        <f t="shared" si="189"/>
        <v/>
      </c>
      <c r="AC195" s="375" t="str">
        <f t="shared" si="190"/>
        <v/>
      </c>
      <c r="AD195" s="500"/>
      <c r="AE195" s="375"/>
      <c r="AF195" s="377"/>
      <c r="AG195" s="377" t="str">
        <f t="shared" si="191"/>
        <v/>
      </c>
      <c r="AH195" s="375" t="str">
        <f t="shared" si="192"/>
        <v/>
      </c>
      <c r="AI195" s="500"/>
      <c r="AJ195" s="375"/>
      <c r="AK195" s="377"/>
      <c r="AL195" s="377" t="str">
        <f t="shared" si="193"/>
        <v/>
      </c>
      <c r="AM195" s="375" t="str">
        <f t="shared" si="194"/>
        <v/>
      </c>
      <c r="AN195" s="500"/>
      <c r="AO195" s="375"/>
      <c r="AP195" s="377"/>
      <c r="AQ195" s="377" t="str">
        <f t="shared" si="195"/>
        <v/>
      </c>
      <c r="AR195" s="375" t="str">
        <f t="shared" si="196"/>
        <v/>
      </c>
      <c r="AS195" s="500"/>
      <c r="AT195" s="375"/>
      <c r="AU195" s="377"/>
      <c r="AV195" s="377" t="str">
        <f t="shared" si="197"/>
        <v/>
      </c>
      <c r="AW195" s="375" t="str">
        <f t="shared" si="198"/>
        <v/>
      </c>
      <c r="AX195" s="500"/>
    </row>
    <row r="196" spans="2:50" x14ac:dyDescent="0.2">
      <c r="B196" s="506"/>
      <c r="C196" s="375">
        <v>10</v>
      </c>
      <c r="D196" s="375"/>
      <c r="E196" s="375"/>
      <c r="F196" s="375"/>
      <c r="G196" s="375"/>
      <c r="H196" s="537"/>
      <c r="I196" s="172" t="str">
        <f t="shared" si="199"/>
        <v/>
      </c>
      <c r="J196" s="172" t="str">
        <f t="shared" si="199"/>
        <v/>
      </c>
      <c r="K196" s="374" t="str">
        <f t="shared" si="199"/>
        <v/>
      </c>
      <c r="L196" s="525"/>
      <c r="M196" s="172" t="str">
        <f t="shared" si="184"/>
        <v/>
      </c>
      <c r="N196" s="501"/>
      <c r="O196" s="501"/>
      <c r="P196" s="375"/>
      <c r="Q196" s="377"/>
      <c r="R196" s="377" t="str">
        <f t="shared" si="185"/>
        <v/>
      </c>
      <c r="S196" s="375" t="str">
        <f t="shared" si="186"/>
        <v/>
      </c>
      <c r="T196" s="500"/>
      <c r="U196" s="375"/>
      <c r="V196" s="377"/>
      <c r="W196" s="377" t="str">
        <f t="shared" si="187"/>
        <v/>
      </c>
      <c r="X196" s="375" t="str">
        <f t="shared" si="188"/>
        <v/>
      </c>
      <c r="Y196" s="500"/>
      <c r="Z196" s="375"/>
      <c r="AA196" s="377"/>
      <c r="AB196" s="377" t="str">
        <f t="shared" si="189"/>
        <v/>
      </c>
      <c r="AC196" s="375" t="str">
        <f t="shared" si="190"/>
        <v/>
      </c>
      <c r="AD196" s="500"/>
      <c r="AE196" s="375"/>
      <c r="AF196" s="377"/>
      <c r="AG196" s="377" t="str">
        <f t="shared" si="191"/>
        <v/>
      </c>
      <c r="AH196" s="375" t="str">
        <f t="shared" si="192"/>
        <v/>
      </c>
      <c r="AI196" s="500"/>
      <c r="AJ196" s="375"/>
      <c r="AK196" s="377"/>
      <c r="AL196" s="377" t="str">
        <f t="shared" si="193"/>
        <v/>
      </c>
      <c r="AM196" s="375" t="str">
        <f t="shared" si="194"/>
        <v/>
      </c>
      <c r="AN196" s="500"/>
      <c r="AO196" s="375"/>
      <c r="AP196" s="377"/>
      <c r="AQ196" s="377" t="str">
        <f t="shared" si="195"/>
        <v/>
      </c>
      <c r="AR196" s="375" t="str">
        <f t="shared" si="196"/>
        <v/>
      </c>
      <c r="AS196" s="500"/>
      <c r="AT196" s="375"/>
      <c r="AU196" s="377"/>
      <c r="AV196" s="377" t="str">
        <f t="shared" si="197"/>
        <v/>
      </c>
      <c r="AW196" s="375" t="str">
        <f t="shared" si="198"/>
        <v/>
      </c>
      <c r="AX196" s="500"/>
    </row>
    <row r="197" spans="2:50" x14ac:dyDescent="0.2">
      <c r="B197" s="506"/>
      <c r="C197" s="375">
        <v>11</v>
      </c>
      <c r="D197" s="375"/>
      <c r="E197" s="375"/>
      <c r="F197" s="375"/>
      <c r="G197" s="375"/>
      <c r="H197" s="537"/>
      <c r="I197" s="172" t="str">
        <f t="shared" si="199"/>
        <v/>
      </c>
      <c r="J197" s="172" t="str">
        <f t="shared" si="199"/>
        <v/>
      </c>
      <c r="K197" s="374" t="str">
        <f t="shared" si="199"/>
        <v/>
      </c>
      <c r="L197" s="525"/>
      <c r="M197" s="172" t="str">
        <f t="shared" si="184"/>
        <v/>
      </c>
      <c r="N197" s="501"/>
      <c r="O197" s="501"/>
      <c r="P197" s="375"/>
      <c r="Q197" s="377"/>
      <c r="R197" s="377" t="str">
        <f t="shared" si="185"/>
        <v/>
      </c>
      <c r="S197" s="375" t="str">
        <f t="shared" si="186"/>
        <v/>
      </c>
      <c r="T197" s="500"/>
      <c r="U197" s="375"/>
      <c r="V197" s="377"/>
      <c r="W197" s="377" t="str">
        <f t="shared" si="187"/>
        <v/>
      </c>
      <c r="X197" s="375" t="str">
        <f t="shared" si="188"/>
        <v/>
      </c>
      <c r="Y197" s="500"/>
      <c r="Z197" s="375"/>
      <c r="AA197" s="377"/>
      <c r="AB197" s="377" t="str">
        <f t="shared" si="189"/>
        <v/>
      </c>
      <c r="AC197" s="375" t="str">
        <f t="shared" si="190"/>
        <v/>
      </c>
      <c r="AD197" s="500"/>
      <c r="AE197" s="375"/>
      <c r="AF197" s="377"/>
      <c r="AG197" s="377" t="str">
        <f t="shared" si="191"/>
        <v/>
      </c>
      <c r="AH197" s="375" t="str">
        <f t="shared" si="192"/>
        <v/>
      </c>
      <c r="AI197" s="500"/>
      <c r="AJ197" s="375"/>
      <c r="AK197" s="377"/>
      <c r="AL197" s="377" t="str">
        <f t="shared" si="193"/>
        <v/>
      </c>
      <c r="AM197" s="375" t="str">
        <f t="shared" si="194"/>
        <v/>
      </c>
      <c r="AN197" s="500"/>
      <c r="AO197" s="375"/>
      <c r="AP197" s="377"/>
      <c r="AQ197" s="377" t="str">
        <f t="shared" si="195"/>
        <v/>
      </c>
      <c r="AR197" s="375" t="str">
        <f t="shared" si="196"/>
        <v/>
      </c>
      <c r="AS197" s="500"/>
      <c r="AT197" s="375"/>
      <c r="AU197" s="377"/>
      <c r="AV197" s="377" t="str">
        <f t="shared" si="197"/>
        <v/>
      </c>
      <c r="AW197" s="375" t="str">
        <f t="shared" si="198"/>
        <v/>
      </c>
      <c r="AX197" s="500"/>
    </row>
    <row r="198" spans="2:50" x14ac:dyDescent="0.2">
      <c r="B198" s="506"/>
      <c r="C198" s="375">
        <v>12</v>
      </c>
      <c r="D198" s="375"/>
      <c r="E198" s="375"/>
      <c r="F198" s="375"/>
      <c r="G198" s="375"/>
      <c r="H198" s="537"/>
      <c r="I198" s="172" t="str">
        <f t="shared" si="199"/>
        <v/>
      </c>
      <c r="J198" s="172" t="str">
        <f t="shared" si="199"/>
        <v/>
      </c>
      <c r="K198" s="374" t="str">
        <f t="shared" si="199"/>
        <v/>
      </c>
      <c r="L198" s="525"/>
      <c r="M198" s="172" t="str">
        <f t="shared" si="184"/>
        <v/>
      </c>
      <c r="N198" s="501"/>
      <c r="O198" s="501"/>
      <c r="P198" s="375"/>
      <c r="Q198" s="377"/>
      <c r="R198" s="377" t="str">
        <f t="shared" si="185"/>
        <v/>
      </c>
      <c r="S198" s="375" t="str">
        <f t="shared" si="186"/>
        <v/>
      </c>
      <c r="T198" s="500"/>
      <c r="U198" s="375"/>
      <c r="V198" s="377"/>
      <c r="W198" s="377" t="str">
        <f t="shared" si="187"/>
        <v/>
      </c>
      <c r="X198" s="375" t="str">
        <f t="shared" si="188"/>
        <v/>
      </c>
      <c r="Y198" s="500"/>
      <c r="Z198" s="375"/>
      <c r="AA198" s="377"/>
      <c r="AB198" s="377" t="str">
        <f t="shared" si="189"/>
        <v/>
      </c>
      <c r="AC198" s="375" t="str">
        <f t="shared" si="190"/>
        <v/>
      </c>
      <c r="AD198" s="500"/>
      <c r="AE198" s="375"/>
      <c r="AF198" s="377"/>
      <c r="AG198" s="377" t="str">
        <f t="shared" si="191"/>
        <v/>
      </c>
      <c r="AH198" s="375" t="str">
        <f t="shared" si="192"/>
        <v/>
      </c>
      <c r="AI198" s="500"/>
      <c r="AJ198" s="375"/>
      <c r="AK198" s="377"/>
      <c r="AL198" s="377" t="str">
        <f t="shared" si="193"/>
        <v/>
      </c>
      <c r="AM198" s="375" t="str">
        <f t="shared" si="194"/>
        <v/>
      </c>
      <c r="AN198" s="500"/>
      <c r="AO198" s="375"/>
      <c r="AP198" s="377"/>
      <c r="AQ198" s="377" t="str">
        <f t="shared" si="195"/>
        <v/>
      </c>
      <c r="AR198" s="375" t="str">
        <f t="shared" si="196"/>
        <v/>
      </c>
      <c r="AS198" s="500"/>
      <c r="AT198" s="375"/>
      <c r="AU198" s="377"/>
      <c r="AV198" s="377" t="str">
        <f t="shared" si="197"/>
        <v/>
      </c>
      <c r="AW198" s="375" t="str">
        <f t="shared" si="198"/>
        <v/>
      </c>
      <c r="AX198" s="500"/>
    </row>
    <row r="199" spans="2:50" x14ac:dyDescent="0.2">
      <c r="B199" s="506"/>
      <c r="C199" s="375">
        <v>13</v>
      </c>
      <c r="D199" s="375"/>
      <c r="E199" s="375"/>
      <c r="F199" s="375"/>
      <c r="G199" s="375"/>
      <c r="H199" s="537"/>
      <c r="I199" s="172" t="str">
        <f t="shared" si="199"/>
        <v/>
      </c>
      <c r="J199" s="172" t="str">
        <f t="shared" si="199"/>
        <v/>
      </c>
      <c r="K199" s="374" t="str">
        <f t="shared" si="199"/>
        <v/>
      </c>
      <c r="L199" s="525"/>
      <c r="M199" s="172" t="str">
        <f t="shared" si="184"/>
        <v/>
      </c>
      <c r="N199" s="501"/>
      <c r="O199" s="501"/>
      <c r="P199" s="375"/>
      <c r="Q199" s="377"/>
      <c r="R199" s="377" t="str">
        <f t="shared" si="185"/>
        <v/>
      </c>
      <c r="S199" s="375" t="str">
        <f t="shared" si="186"/>
        <v/>
      </c>
      <c r="T199" s="500"/>
      <c r="U199" s="375"/>
      <c r="V199" s="377"/>
      <c r="W199" s="377" t="str">
        <f t="shared" si="187"/>
        <v/>
      </c>
      <c r="X199" s="375" t="str">
        <f t="shared" si="188"/>
        <v/>
      </c>
      <c r="Y199" s="500"/>
      <c r="Z199" s="375"/>
      <c r="AA199" s="377"/>
      <c r="AB199" s="377" t="str">
        <f t="shared" si="189"/>
        <v/>
      </c>
      <c r="AC199" s="375" t="str">
        <f t="shared" si="190"/>
        <v/>
      </c>
      <c r="AD199" s="500"/>
      <c r="AE199" s="375"/>
      <c r="AF199" s="377"/>
      <c r="AG199" s="377" t="str">
        <f t="shared" si="191"/>
        <v/>
      </c>
      <c r="AH199" s="375" t="str">
        <f t="shared" si="192"/>
        <v/>
      </c>
      <c r="AI199" s="500"/>
      <c r="AJ199" s="375"/>
      <c r="AK199" s="377"/>
      <c r="AL199" s="377" t="str">
        <f t="shared" si="193"/>
        <v/>
      </c>
      <c r="AM199" s="375" t="str">
        <f t="shared" si="194"/>
        <v/>
      </c>
      <c r="AN199" s="500"/>
      <c r="AO199" s="375"/>
      <c r="AP199" s="377"/>
      <c r="AQ199" s="377" t="str">
        <f t="shared" si="195"/>
        <v/>
      </c>
      <c r="AR199" s="375" t="str">
        <f t="shared" si="196"/>
        <v/>
      </c>
      <c r="AS199" s="500"/>
      <c r="AT199" s="375"/>
      <c r="AU199" s="377"/>
      <c r="AV199" s="377" t="str">
        <f t="shared" si="197"/>
        <v/>
      </c>
      <c r="AW199" s="375" t="str">
        <f t="shared" si="198"/>
        <v/>
      </c>
      <c r="AX199" s="500"/>
    </row>
    <row r="200" spans="2:50" x14ac:dyDescent="0.2">
      <c r="B200" s="506"/>
      <c r="C200" s="375">
        <v>14</v>
      </c>
      <c r="D200" s="375"/>
      <c r="E200" s="375"/>
      <c r="F200" s="375"/>
      <c r="G200" s="375"/>
      <c r="H200" s="537"/>
      <c r="I200" s="172" t="str">
        <f t="shared" si="199"/>
        <v/>
      </c>
      <c r="J200" s="172" t="str">
        <f t="shared" si="199"/>
        <v/>
      </c>
      <c r="K200" s="374" t="str">
        <f t="shared" si="199"/>
        <v/>
      </c>
      <c r="L200" s="525"/>
      <c r="M200" s="172" t="str">
        <f t="shared" si="184"/>
        <v/>
      </c>
      <c r="N200" s="501"/>
      <c r="O200" s="501"/>
      <c r="P200" s="375"/>
      <c r="Q200" s="377"/>
      <c r="R200" s="377" t="str">
        <f t="shared" si="185"/>
        <v/>
      </c>
      <c r="S200" s="375" t="str">
        <f t="shared" si="186"/>
        <v/>
      </c>
      <c r="T200" s="500"/>
      <c r="U200" s="375"/>
      <c r="V200" s="377"/>
      <c r="W200" s="377" t="str">
        <f t="shared" si="187"/>
        <v/>
      </c>
      <c r="X200" s="375" t="str">
        <f t="shared" si="188"/>
        <v/>
      </c>
      <c r="Y200" s="500"/>
      <c r="Z200" s="375"/>
      <c r="AA200" s="377"/>
      <c r="AB200" s="377" t="str">
        <f t="shared" si="189"/>
        <v/>
      </c>
      <c r="AC200" s="375" t="str">
        <f t="shared" si="190"/>
        <v/>
      </c>
      <c r="AD200" s="500"/>
      <c r="AE200" s="375"/>
      <c r="AF200" s="377"/>
      <c r="AG200" s="377" t="str">
        <f t="shared" si="191"/>
        <v/>
      </c>
      <c r="AH200" s="375" t="str">
        <f t="shared" si="192"/>
        <v/>
      </c>
      <c r="AI200" s="500"/>
      <c r="AJ200" s="375"/>
      <c r="AK200" s="377"/>
      <c r="AL200" s="377" t="str">
        <f t="shared" si="193"/>
        <v/>
      </c>
      <c r="AM200" s="375" t="str">
        <f t="shared" si="194"/>
        <v/>
      </c>
      <c r="AN200" s="500"/>
      <c r="AO200" s="375"/>
      <c r="AP200" s="377"/>
      <c r="AQ200" s="377" t="str">
        <f t="shared" si="195"/>
        <v/>
      </c>
      <c r="AR200" s="375" t="str">
        <f t="shared" si="196"/>
        <v/>
      </c>
      <c r="AS200" s="500"/>
      <c r="AT200" s="375"/>
      <c r="AU200" s="377"/>
      <c r="AV200" s="377" t="str">
        <f t="shared" si="197"/>
        <v/>
      </c>
      <c r="AW200" s="375" t="str">
        <f t="shared" si="198"/>
        <v/>
      </c>
      <c r="AX200" s="500"/>
    </row>
    <row r="201" spans="2:50" x14ac:dyDescent="0.2">
      <c r="B201" s="506"/>
      <c r="C201" s="375">
        <v>15</v>
      </c>
      <c r="D201" s="375"/>
      <c r="E201" s="375"/>
      <c r="F201" s="375"/>
      <c r="G201" s="375"/>
      <c r="H201" s="538"/>
      <c r="I201" s="172" t="str">
        <f t="shared" si="199"/>
        <v/>
      </c>
      <c r="J201" s="172" t="str">
        <f t="shared" si="199"/>
        <v/>
      </c>
      <c r="K201" s="374" t="str">
        <f t="shared" si="199"/>
        <v/>
      </c>
      <c r="L201" s="525"/>
      <c r="M201" s="172" t="str">
        <f t="shared" si="184"/>
        <v/>
      </c>
      <c r="N201" s="501"/>
      <c r="O201" s="501"/>
      <c r="P201" s="375"/>
      <c r="Q201" s="377"/>
      <c r="R201" s="377" t="str">
        <f t="shared" si="185"/>
        <v/>
      </c>
      <c r="S201" s="375" t="str">
        <f t="shared" si="186"/>
        <v/>
      </c>
      <c r="T201" s="500"/>
      <c r="U201" s="375"/>
      <c r="V201" s="377"/>
      <c r="W201" s="377" t="str">
        <f t="shared" si="187"/>
        <v/>
      </c>
      <c r="X201" s="375" t="str">
        <f t="shared" si="188"/>
        <v/>
      </c>
      <c r="Y201" s="500"/>
      <c r="Z201" s="375"/>
      <c r="AA201" s="377"/>
      <c r="AB201" s="377" t="str">
        <f t="shared" si="189"/>
        <v/>
      </c>
      <c r="AC201" s="375" t="str">
        <f t="shared" si="190"/>
        <v/>
      </c>
      <c r="AD201" s="500"/>
      <c r="AE201" s="375"/>
      <c r="AF201" s="377"/>
      <c r="AG201" s="377" t="str">
        <f t="shared" si="191"/>
        <v/>
      </c>
      <c r="AH201" s="375" t="str">
        <f t="shared" si="192"/>
        <v/>
      </c>
      <c r="AI201" s="500"/>
      <c r="AJ201" s="375"/>
      <c r="AK201" s="377"/>
      <c r="AL201" s="377" t="str">
        <f t="shared" si="193"/>
        <v/>
      </c>
      <c r="AM201" s="375" t="str">
        <f t="shared" si="194"/>
        <v/>
      </c>
      <c r="AN201" s="500"/>
      <c r="AO201" s="375"/>
      <c r="AP201" s="377"/>
      <c r="AQ201" s="377" t="str">
        <f t="shared" si="195"/>
        <v/>
      </c>
      <c r="AR201" s="375" t="str">
        <f t="shared" si="196"/>
        <v/>
      </c>
      <c r="AS201" s="500"/>
      <c r="AT201" s="375"/>
      <c r="AU201" s="377"/>
      <c r="AV201" s="377" t="str">
        <f t="shared" si="197"/>
        <v/>
      </c>
      <c r="AW201" s="375" t="str">
        <f t="shared" si="198"/>
        <v/>
      </c>
      <c r="AX201" s="500"/>
    </row>
    <row r="202" spans="2:50" ht="15.75" x14ac:dyDescent="0.2">
      <c r="B202" s="510" t="s">
        <v>169</v>
      </c>
      <c r="C202" s="511"/>
      <c r="D202" s="511"/>
      <c r="E202" s="511"/>
      <c r="F202" s="511"/>
      <c r="G202" s="511"/>
      <c r="H202" s="512"/>
      <c r="I202" s="207"/>
      <c r="J202" s="207"/>
      <c r="K202" s="207"/>
      <c r="L202" s="207"/>
      <c r="M202" s="207"/>
      <c r="N202" s="501" t="s">
        <v>161</v>
      </c>
      <c r="O202" s="514" t="s">
        <v>106</v>
      </c>
      <c r="P202" s="516">
        <f>AT182+1</f>
        <v>45937</v>
      </c>
      <c r="Q202" s="506"/>
      <c r="R202" s="506"/>
      <c r="S202" s="506"/>
      <c r="T202" s="506"/>
      <c r="U202" s="516">
        <f>P202+1</f>
        <v>45938</v>
      </c>
      <c r="V202" s="506"/>
      <c r="W202" s="506"/>
      <c r="X202" s="506"/>
      <c r="Y202" s="506"/>
      <c r="Z202" s="516">
        <f>U202+1</f>
        <v>45939</v>
      </c>
      <c r="AA202" s="506"/>
      <c r="AB202" s="506"/>
      <c r="AC202" s="506"/>
      <c r="AD202" s="506"/>
      <c r="AE202" s="516">
        <f>Z202+1</f>
        <v>45940</v>
      </c>
      <c r="AF202" s="506"/>
      <c r="AG202" s="506"/>
      <c r="AH202" s="506"/>
      <c r="AI202" s="506"/>
      <c r="AJ202" s="516">
        <f>AE202+1</f>
        <v>45941</v>
      </c>
      <c r="AK202" s="506"/>
      <c r="AL202" s="506"/>
      <c r="AM202" s="506"/>
      <c r="AN202" s="506"/>
      <c r="AO202" s="516">
        <f>AJ202+1</f>
        <v>45942</v>
      </c>
      <c r="AP202" s="506"/>
      <c r="AQ202" s="506"/>
      <c r="AR202" s="506"/>
      <c r="AS202" s="506"/>
      <c r="AT202" s="516">
        <f>AO202+1</f>
        <v>45943</v>
      </c>
      <c r="AU202" s="506"/>
      <c r="AV202" s="506"/>
      <c r="AW202" s="506"/>
      <c r="AX202" s="506"/>
    </row>
    <row r="203" spans="2:50" ht="15.75" x14ac:dyDescent="0.2">
      <c r="B203" s="513"/>
      <c r="C203" s="513"/>
      <c r="D203" s="513"/>
      <c r="E203" s="513"/>
      <c r="F203" s="513"/>
      <c r="G203" s="513"/>
      <c r="H203" s="513"/>
      <c r="I203" s="207"/>
      <c r="J203" s="207"/>
      <c r="K203" s="207"/>
      <c r="L203" s="207"/>
      <c r="M203" s="207"/>
      <c r="N203" s="501"/>
      <c r="O203" s="515"/>
      <c r="P203" s="516" t="s">
        <v>120</v>
      </c>
      <c r="Q203" s="506"/>
      <c r="R203" s="506"/>
      <c r="S203" s="506"/>
      <c r="T203" s="506"/>
      <c r="U203" s="516" t="s">
        <v>114</v>
      </c>
      <c r="V203" s="506"/>
      <c r="W203" s="506"/>
      <c r="X203" s="506"/>
      <c r="Y203" s="506"/>
      <c r="Z203" s="516" t="s">
        <v>115</v>
      </c>
      <c r="AA203" s="506"/>
      <c r="AB203" s="506"/>
      <c r="AC203" s="506"/>
      <c r="AD203" s="506"/>
      <c r="AE203" s="516" t="s">
        <v>116</v>
      </c>
      <c r="AF203" s="506"/>
      <c r="AG203" s="506"/>
      <c r="AH203" s="506"/>
      <c r="AI203" s="506"/>
      <c r="AJ203" s="516" t="s">
        <v>117</v>
      </c>
      <c r="AK203" s="506"/>
      <c r="AL203" s="506"/>
      <c r="AM203" s="506"/>
      <c r="AN203" s="506"/>
      <c r="AO203" s="516" t="s">
        <v>118</v>
      </c>
      <c r="AP203" s="506"/>
      <c r="AQ203" s="506"/>
      <c r="AR203" s="506"/>
      <c r="AS203" s="506"/>
      <c r="AT203" s="516" t="s">
        <v>119</v>
      </c>
      <c r="AU203" s="506"/>
      <c r="AV203" s="506"/>
      <c r="AW203" s="506"/>
      <c r="AX203" s="506"/>
    </row>
    <row r="204" spans="2:50" x14ac:dyDescent="0.2">
      <c r="B204" s="501" t="s">
        <v>157</v>
      </c>
      <c r="C204" s="501" t="s">
        <v>149</v>
      </c>
      <c r="D204" s="501"/>
      <c r="E204" s="501" t="s">
        <v>151</v>
      </c>
      <c r="F204" s="501"/>
      <c r="G204" s="501"/>
      <c r="H204" s="502" t="s">
        <v>158</v>
      </c>
      <c r="I204" s="505" t="s">
        <v>227</v>
      </c>
      <c r="J204" s="505"/>
      <c r="K204" s="505"/>
      <c r="L204" s="505" t="s">
        <v>158</v>
      </c>
      <c r="M204" s="505" t="s">
        <v>170</v>
      </c>
      <c r="N204" s="501"/>
      <c r="O204" s="501" t="s">
        <v>160</v>
      </c>
      <c r="P204" s="497" t="s">
        <v>154</v>
      </c>
      <c r="Q204" s="498"/>
      <c r="R204" s="498"/>
      <c r="S204" s="499"/>
      <c r="T204" s="501" t="s">
        <v>158</v>
      </c>
      <c r="U204" s="497" t="s">
        <v>154</v>
      </c>
      <c r="V204" s="498"/>
      <c r="W204" s="498"/>
      <c r="X204" s="499"/>
      <c r="Y204" s="501" t="s">
        <v>158</v>
      </c>
      <c r="Z204" s="497" t="s">
        <v>154</v>
      </c>
      <c r="AA204" s="498"/>
      <c r="AB204" s="498"/>
      <c r="AC204" s="499"/>
      <c r="AD204" s="501" t="s">
        <v>158</v>
      </c>
      <c r="AE204" s="497" t="s">
        <v>154</v>
      </c>
      <c r="AF204" s="498"/>
      <c r="AG204" s="498"/>
      <c r="AH204" s="499"/>
      <c r="AI204" s="501" t="s">
        <v>158</v>
      </c>
      <c r="AJ204" s="497" t="s">
        <v>154</v>
      </c>
      <c r="AK204" s="498"/>
      <c r="AL204" s="498"/>
      <c r="AM204" s="499"/>
      <c r="AN204" s="501" t="s">
        <v>158</v>
      </c>
      <c r="AO204" s="497" t="s">
        <v>154</v>
      </c>
      <c r="AP204" s="498"/>
      <c r="AQ204" s="498"/>
      <c r="AR204" s="499"/>
      <c r="AS204" s="501" t="s">
        <v>158</v>
      </c>
      <c r="AT204" s="497" t="s">
        <v>154</v>
      </c>
      <c r="AU204" s="498"/>
      <c r="AV204" s="498"/>
      <c r="AW204" s="499"/>
      <c r="AX204" s="501" t="s">
        <v>158</v>
      </c>
    </row>
    <row r="205" spans="2:50" x14ac:dyDescent="0.2">
      <c r="B205" s="501"/>
      <c r="C205" s="501"/>
      <c r="D205" s="501"/>
      <c r="E205" s="501" t="s">
        <v>150</v>
      </c>
      <c r="F205" s="501"/>
      <c r="G205" s="501"/>
      <c r="H205" s="503"/>
      <c r="I205" s="505" t="s">
        <v>150</v>
      </c>
      <c r="J205" s="505"/>
      <c r="K205" s="505"/>
      <c r="L205" s="505"/>
      <c r="M205" s="505"/>
      <c r="N205" s="501"/>
      <c r="O205" s="501"/>
      <c r="P205" s="497" t="s">
        <v>155</v>
      </c>
      <c r="Q205" s="498"/>
      <c r="R205" s="498"/>
      <c r="S205" s="499"/>
      <c r="T205" s="501"/>
      <c r="U205" s="497" t="s">
        <v>155</v>
      </c>
      <c r="V205" s="498"/>
      <c r="W205" s="498"/>
      <c r="X205" s="499"/>
      <c r="Y205" s="501"/>
      <c r="Z205" s="497" t="s">
        <v>155</v>
      </c>
      <c r="AA205" s="498"/>
      <c r="AB205" s="498"/>
      <c r="AC205" s="499"/>
      <c r="AD205" s="501"/>
      <c r="AE205" s="497" t="s">
        <v>155</v>
      </c>
      <c r="AF205" s="498"/>
      <c r="AG205" s="498"/>
      <c r="AH205" s="499"/>
      <c r="AI205" s="501"/>
      <c r="AJ205" s="497" t="s">
        <v>155</v>
      </c>
      <c r="AK205" s="498"/>
      <c r="AL205" s="498"/>
      <c r="AM205" s="499"/>
      <c r="AN205" s="501"/>
      <c r="AO205" s="497" t="s">
        <v>155</v>
      </c>
      <c r="AP205" s="498"/>
      <c r="AQ205" s="498"/>
      <c r="AR205" s="499"/>
      <c r="AS205" s="501"/>
      <c r="AT205" s="497" t="s">
        <v>155</v>
      </c>
      <c r="AU205" s="498"/>
      <c r="AV205" s="498"/>
      <c r="AW205" s="499"/>
      <c r="AX205" s="501"/>
    </row>
    <row r="206" spans="2:50" x14ac:dyDescent="0.2">
      <c r="B206" s="501"/>
      <c r="C206" s="501"/>
      <c r="D206" s="501"/>
      <c r="E206" s="418" t="s">
        <v>152</v>
      </c>
      <c r="F206" s="418" t="s">
        <v>153</v>
      </c>
      <c r="G206" s="418" t="s">
        <v>156</v>
      </c>
      <c r="H206" s="504"/>
      <c r="I206" s="419" t="s">
        <v>152</v>
      </c>
      <c r="J206" s="419" t="s">
        <v>153</v>
      </c>
      <c r="K206" s="419" t="s">
        <v>156</v>
      </c>
      <c r="L206" s="505"/>
      <c r="M206" s="505"/>
      <c r="N206" s="501"/>
      <c r="O206" s="501"/>
      <c r="P206" s="418" t="s">
        <v>152</v>
      </c>
      <c r="Q206" s="418" t="s">
        <v>153</v>
      </c>
      <c r="R206" s="418" t="s">
        <v>156</v>
      </c>
      <c r="S206" s="418" t="s">
        <v>170</v>
      </c>
      <c r="T206" s="501"/>
      <c r="U206" s="418" t="s">
        <v>152</v>
      </c>
      <c r="V206" s="418" t="s">
        <v>153</v>
      </c>
      <c r="W206" s="418" t="s">
        <v>156</v>
      </c>
      <c r="X206" s="418" t="s">
        <v>170</v>
      </c>
      <c r="Y206" s="501"/>
      <c r="Z206" s="418" t="s">
        <v>152</v>
      </c>
      <c r="AA206" s="418" t="s">
        <v>153</v>
      </c>
      <c r="AB206" s="418" t="s">
        <v>156</v>
      </c>
      <c r="AC206" s="418" t="s">
        <v>170</v>
      </c>
      <c r="AD206" s="501"/>
      <c r="AE206" s="418" t="s">
        <v>152</v>
      </c>
      <c r="AF206" s="418" t="s">
        <v>153</v>
      </c>
      <c r="AG206" s="418" t="s">
        <v>156</v>
      </c>
      <c r="AH206" s="418" t="s">
        <v>170</v>
      </c>
      <c r="AI206" s="501"/>
      <c r="AJ206" s="418" t="s">
        <v>152</v>
      </c>
      <c r="AK206" s="418" t="s">
        <v>153</v>
      </c>
      <c r="AL206" s="418" t="s">
        <v>156</v>
      </c>
      <c r="AM206" s="418" t="s">
        <v>170</v>
      </c>
      <c r="AN206" s="501"/>
      <c r="AO206" s="418" t="s">
        <v>152</v>
      </c>
      <c r="AP206" s="418" t="s">
        <v>153</v>
      </c>
      <c r="AQ206" s="418" t="s">
        <v>156</v>
      </c>
      <c r="AR206" s="418" t="s">
        <v>170</v>
      </c>
      <c r="AS206" s="501"/>
      <c r="AT206" s="418" t="s">
        <v>152</v>
      </c>
      <c r="AU206" s="418" t="s">
        <v>153</v>
      </c>
      <c r="AV206" s="418" t="s">
        <v>156</v>
      </c>
      <c r="AW206" s="418" t="s">
        <v>170</v>
      </c>
      <c r="AX206" s="501"/>
    </row>
    <row r="207" spans="2:50" x14ac:dyDescent="0.2">
      <c r="B207" s="506" t="s">
        <v>238</v>
      </c>
      <c r="C207" s="436">
        <v>1</v>
      </c>
      <c r="D207" s="417" t="s">
        <v>457</v>
      </c>
      <c r="E207" s="417">
        <v>19</v>
      </c>
      <c r="F207" s="417">
        <v>1500</v>
      </c>
      <c r="G207" s="416">
        <f t="shared" ref="G207:G212" si="200">F207/E207</f>
        <v>78.94736842105263</v>
      </c>
      <c r="H207" s="533">
        <f>AVERAGE(G207:G221)</f>
        <v>110.82946336429308</v>
      </c>
      <c r="I207" s="172">
        <f t="shared" ref="I207:I209" si="201">IFERROR(AVERAGE(P207,U207,Z207,AE207,AJ207,AO207,AT207),"")</f>
        <v>19</v>
      </c>
      <c r="J207" s="172">
        <f t="shared" ref="J207:J209" si="202">IFERROR(AVERAGE(Q207,V207,AA207,AF207,AK207,AP207,AU207),"")</f>
        <v>1430.9001916210186</v>
      </c>
      <c r="K207" s="420">
        <f t="shared" ref="K207:K209" si="203">IFERROR(AVERAGE(R207,W207,AB207,AG207,AL207,AQ207,AV207),"")</f>
        <v>75.310536401106248</v>
      </c>
      <c r="L207" s="525">
        <f>IFERROR(AVERAGE(K207:K221),"-")</f>
        <v>105.85411211955888</v>
      </c>
      <c r="M207" s="172">
        <f>IFERROR(RANK(K207, K$207:K$221),"")</f>
        <v>5</v>
      </c>
      <c r="N207" s="501"/>
      <c r="O207" s="501"/>
      <c r="P207" s="417">
        <v>19</v>
      </c>
      <c r="Q207" s="416">
        <v>1431.5942028985505</v>
      </c>
      <c r="R207" s="416">
        <f>IFERROR(Q207/P207,"")</f>
        <v>75.347063310450025</v>
      </c>
      <c r="S207" s="417">
        <f>IFERROR(RANK(R207, R$207:R$221),"")</f>
        <v>5</v>
      </c>
      <c r="T207" s="500">
        <f>AVERAGE(R207:R221)</f>
        <v>105.78916555577035</v>
      </c>
      <c r="U207" s="417">
        <v>19</v>
      </c>
      <c r="V207" s="416">
        <v>1430.3626943005181</v>
      </c>
      <c r="W207" s="416">
        <f>IFERROR(V207/U207,"")</f>
        <v>75.282247068448328</v>
      </c>
      <c r="X207" s="417">
        <f>IFERROR(RANK(W207, W$207:W$221),"")</f>
        <v>5</v>
      </c>
      <c r="Y207" s="500">
        <f>AVERAGE(W207:W221)</f>
        <v>105.88591637516787</v>
      </c>
      <c r="Z207" s="417">
        <v>19</v>
      </c>
      <c r="AA207" s="416">
        <v>1433.8064516129034</v>
      </c>
      <c r="AB207" s="416">
        <f>IFERROR(AA207/Z207,"")</f>
        <v>75.463497453310708</v>
      </c>
      <c r="AC207" s="417">
        <f>IFERROR(RANK(AB207, AB$207:AB$221),"")</f>
        <v>5</v>
      </c>
      <c r="AD207" s="500">
        <f>AVERAGE(AB207:AB221)</f>
        <v>106.1630347826503</v>
      </c>
      <c r="AE207" s="417">
        <v>19</v>
      </c>
      <c r="AF207" s="416">
        <v>1428.3221476510064</v>
      </c>
      <c r="AG207" s="416">
        <f>IFERROR(AF207/AE207,"")</f>
        <v>75.174849876368754</v>
      </c>
      <c r="AH207" s="417">
        <f>IFERROR(RANK(AG207, AG$207:AG$221),"")</f>
        <v>5</v>
      </c>
      <c r="AI207" s="500">
        <f>AVERAGE(AG207:AG221)</f>
        <v>105.55692474920022</v>
      </c>
      <c r="AJ207" s="417">
        <v>19</v>
      </c>
      <c r="AK207" s="416">
        <v>1431.3207547169811</v>
      </c>
      <c r="AL207" s="416">
        <f>IFERROR(AK207/AJ207,"")</f>
        <v>75.33267130089375</v>
      </c>
      <c r="AM207" s="417">
        <f>IFERROR(RANK(AL207, AL$207:AL$221),"")</f>
        <v>5</v>
      </c>
      <c r="AN207" s="500">
        <f>AVERAGE(AL207:AL221)</f>
        <v>105.98472904966216</v>
      </c>
      <c r="AO207" s="417">
        <v>19</v>
      </c>
      <c r="AP207" s="416">
        <v>1431.549295774648</v>
      </c>
      <c r="AQ207" s="416">
        <f>IFERROR(AP207/AO207,"")</f>
        <v>75.344699777613059</v>
      </c>
      <c r="AR207" s="417">
        <f>IFERROR(RANK(AQ207, AQ$207:AQ$221),"")</f>
        <v>5</v>
      </c>
      <c r="AS207" s="500">
        <f>AVERAGE(AQ207:AQ221)</f>
        <v>105.74820008208133</v>
      </c>
      <c r="AT207" s="417">
        <v>19</v>
      </c>
      <c r="AU207" s="416">
        <v>1429.3457943925234</v>
      </c>
      <c r="AV207" s="416">
        <f>IFERROR(AU207/AT207,"")</f>
        <v>75.228726020659124</v>
      </c>
      <c r="AW207" s="417">
        <f>IFERROR(RANK(AV207, AV$207:AV$221),"")</f>
        <v>5</v>
      </c>
      <c r="AX207" s="500">
        <f>AVERAGE(AV207:AV221)</f>
        <v>105.8508142423799</v>
      </c>
    </row>
    <row r="208" spans="2:50" x14ac:dyDescent="0.2">
      <c r="B208" s="506"/>
      <c r="C208" s="436">
        <v>2</v>
      </c>
      <c r="D208" s="417" t="s">
        <v>458</v>
      </c>
      <c r="E208" s="417">
        <v>17</v>
      </c>
      <c r="F208" s="417">
        <v>1500</v>
      </c>
      <c r="G208" s="416">
        <f t="shared" si="200"/>
        <v>88.235294117647058</v>
      </c>
      <c r="H208" s="534"/>
      <c r="I208" s="172">
        <f t="shared" si="201"/>
        <v>17</v>
      </c>
      <c r="J208" s="172">
        <f t="shared" si="202"/>
        <v>1429.9373682530681</v>
      </c>
      <c r="K208" s="420">
        <f t="shared" si="203"/>
        <v>84.113962838415787</v>
      </c>
      <c r="L208" s="525"/>
      <c r="M208" s="172">
        <f t="shared" ref="M208:M221" si="204">IFERROR(RANK(K208, K$207:K$221),"")</f>
        <v>4</v>
      </c>
      <c r="N208" s="501"/>
      <c r="O208" s="501"/>
      <c r="P208" s="417">
        <v>17</v>
      </c>
      <c r="Q208" s="416">
        <v>1431.7571884984029</v>
      </c>
      <c r="R208" s="416">
        <f t="shared" ref="R208:R221" si="205">IFERROR(Q208/P208,"")</f>
        <v>84.221011088141353</v>
      </c>
      <c r="S208" s="417">
        <f t="shared" ref="S208:S221" si="206">IFERROR(RANK(R208, R$207:R$221),"")</f>
        <v>4</v>
      </c>
      <c r="T208" s="500"/>
      <c r="U208" s="417">
        <v>17</v>
      </c>
      <c r="V208" s="416">
        <v>1429.3478260869565</v>
      </c>
      <c r="W208" s="416">
        <f t="shared" ref="W208:W221" si="207">IFERROR(V208/U208,"")</f>
        <v>84.079283887468023</v>
      </c>
      <c r="X208" s="417">
        <f t="shared" ref="X208:X221" si="208">IFERROR(RANK(W208, W$207:W$221),"")</f>
        <v>4</v>
      </c>
      <c r="Y208" s="500"/>
      <c r="Z208" s="417">
        <v>17</v>
      </c>
      <c r="AA208" s="416">
        <v>1430.5405405405404</v>
      </c>
      <c r="AB208" s="416">
        <f t="shared" ref="AB208:AB221" si="209">IFERROR(AA208/Z208,"")</f>
        <v>84.149443561208258</v>
      </c>
      <c r="AC208" s="417">
        <f t="shared" ref="AC208:AC221" si="210">IFERROR(RANK(AB208, AB$207:AB$221),"")</f>
        <v>4</v>
      </c>
      <c r="AD208" s="500"/>
      <c r="AE208" s="417">
        <v>17</v>
      </c>
      <c r="AF208" s="416">
        <v>1428.7850467289722</v>
      </c>
      <c r="AG208" s="416">
        <f t="shared" ref="AG208:AG221" si="211">IFERROR(AF208/AE208,"")</f>
        <v>84.046179219351302</v>
      </c>
      <c r="AH208" s="417">
        <f t="shared" ref="AH208:AH221" si="212">IFERROR(RANK(AG208, AG$207:AG$221),"")</f>
        <v>4</v>
      </c>
      <c r="AI208" s="500"/>
      <c r="AJ208" s="417">
        <v>17</v>
      </c>
      <c r="AK208" s="416">
        <v>1429.6261682242989</v>
      </c>
      <c r="AL208" s="416">
        <f t="shared" ref="AL208:AL221" si="213">IFERROR(AK208/AJ208,"")</f>
        <v>84.095656954370526</v>
      </c>
      <c r="AM208" s="417">
        <f t="shared" ref="AM208:AM221" si="214">IFERROR(RANK(AL208, AL$207:AL$221),"")</f>
        <v>4</v>
      </c>
      <c r="AN208" s="500"/>
      <c r="AO208" s="417">
        <v>17</v>
      </c>
      <c r="AP208" s="416">
        <v>1427.8125</v>
      </c>
      <c r="AQ208" s="416">
        <f t="shared" ref="AQ208:AQ221" si="215">IFERROR(AP208/AO208,"")</f>
        <v>83.98897058823529</v>
      </c>
      <c r="AR208" s="417">
        <f t="shared" ref="AR208:AR221" si="216">IFERROR(RANK(AQ208, AQ$207:AQ$221),"")</f>
        <v>4</v>
      </c>
      <c r="AS208" s="500"/>
      <c r="AT208" s="417">
        <v>17</v>
      </c>
      <c r="AU208" s="416">
        <v>1431.6923076923076</v>
      </c>
      <c r="AV208" s="416">
        <f t="shared" ref="AV208:AV221" si="217">IFERROR(AU208/AT208,"")</f>
        <v>84.217194570135746</v>
      </c>
      <c r="AW208" s="417">
        <f t="shared" ref="AW208:AW221" si="218">IFERROR(RANK(AV208, AV$207:AV$221),"")</f>
        <v>4</v>
      </c>
      <c r="AX208" s="500"/>
    </row>
    <row r="209" spans="2:50" x14ac:dyDescent="0.2">
      <c r="B209" s="506"/>
      <c r="C209" s="436">
        <v>3</v>
      </c>
      <c r="D209" s="417" t="s">
        <v>461</v>
      </c>
      <c r="E209" s="417">
        <v>17</v>
      </c>
      <c r="F209" s="417">
        <v>2000</v>
      </c>
      <c r="G209" s="435">
        <f t="shared" si="200"/>
        <v>117.64705882352941</v>
      </c>
      <c r="H209" s="534"/>
      <c r="I209" s="172">
        <f t="shared" si="201"/>
        <v>17</v>
      </c>
      <c r="J209" s="172">
        <f t="shared" si="202"/>
        <v>1913.0093281544116</v>
      </c>
      <c r="K209" s="420">
        <f t="shared" si="203"/>
        <v>112.52996047967129</v>
      </c>
      <c r="L209" s="525"/>
      <c r="M209" s="172">
        <f t="shared" si="204"/>
        <v>3</v>
      </c>
      <c r="N209" s="501"/>
      <c r="O209" s="501"/>
      <c r="P209" s="417">
        <v>17</v>
      </c>
      <c r="Q209" s="416">
        <v>1907.7551020408171</v>
      </c>
      <c r="R209" s="416">
        <f t="shared" si="205"/>
        <v>112.22088835534218</v>
      </c>
      <c r="S209" s="417">
        <f t="shared" si="206"/>
        <v>3</v>
      </c>
      <c r="T209" s="500"/>
      <c r="U209" s="417">
        <v>17</v>
      </c>
      <c r="V209" s="416">
        <v>1909.3333333333335</v>
      </c>
      <c r="W209" s="416">
        <f t="shared" si="207"/>
        <v>112.31372549019609</v>
      </c>
      <c r="X209" s="417">
        <f t="shared" si="208"/>
        <v>3</v>
      </c>
      <c r="Y209" s="500"/>
      <c r="Z209" s="417">
        <v>17</v>
      </c>
      <c r="AA209" s="416">
        <v>1923.5294117647061</v>
      </c>
      <c r="AB209" s="416">
        <f t="shared" si="209"/>
        <v>113.14878892733566</v>
      </c>
      <c r="AC209" s="417">
        <f t="shared" si="210"/>
        <v>2</v>
      </c>
      <c r="AD209" s="500"/>
      <c r="AE209" s="417">
        <v>17</v>
      </c>
      <c r="AF209" s="416">
        <v>1900.909090909091</v>
      </c>
      <c r="AG209" s="416">
        <f t="shared" si="211"/>
        <v>111.81818181818183</v>
      </c>
      <c r="AH209" s="417">
        <f t="shared" si="212"/>
        <v>3</v>
      </c>
      <c r="AI209" s="500"/>
      <c r="AJ209" s="417">
        <v>17</v>
      </c>
      <c r="AK209" s="416">
        <v>1918.3333333333337</v>
      </c>
      <c r="AL209" s="416">
        <f t="shared" si="213"/>
        <v>112.84313725490199</v>
      </c>
      <c r="AM209" s="417">
        <f t="shared" si="214"/>
        <v>3</v>
      </c>
      <c r="AN209" s="500"/>
      <c r="AO209" s="417">
        <v>17</v>
      </c>
      <c r="AP209" s="416">
        <v>1914.1176470588227</v>
      </c>
      <c r="AQ209" s="416">
        <f t="shared" si="215"/>
        <v>112.59515570934252</v>
      </c>
      <c r="AR209" s="417">
        <f t="shared" si="216"/>
        <v>2</v>
      </c>
      <c r="AS209" s="500"/>
      <c r="AT209" s="417">
        <v>17</v>
      </c>
      <c r="AU209" s="416">
        <v>1917.0873786407763</v>
      </c>
      <c r="AV209" s="416">
        <f t="shared" si="217"/>
        <v>112.76984580239861</v>
      </c>
      <c r="AW209" s="417">
        <f t="shared" si="218"/>
        <v>2</v>
      </c>
      <c r="AX209" s="500"/>
    </row>
    <row r="210" spans="2:50" x14ac:dyDescent="0.2">
      <c r="B210" s="506"/>
      <c r="C210" s="436">
        <v>4</v>
      </c>
      <c r="D210" s="417" t="s">
        <v>462</v>
      </c>
      <c r="E210" s="417">
        <v>17</v>
      </c>
      <c r="F210" s="417">
        <v>2000</v>
      </c>
      <c r="G210" s="435">
        <f t="shared" si="200"/>
        <v>117.64705882352941</v>
      </c>
      <c r="H210" s="534"/>
      <c r="I210" s="172">
        <f>IFERROR(AVERAGE(P210,U210,Z210,AE210,AJ210,AO210,AT210),"")</f>
        <v>17</v>
      </c>
      <c r="J210" s="172">
        <f>IFERROR(AVERAGE(Q210,V210,AA210,AF210,AK210,AP210,AU210),"")</f>
        <v>1915.4175232605505</v>
      </c>
      <c r="K210" s="420">
        <f>IFERROR(AVERAGE(R210,W210,AB210,AG210,AL210,AQ210,AV210),"")</f>
        <v>112.67161901532651</v>
      </c>
      <c r="L210" s="525"/>
      <c r="M210" s="172">
        <f t="shared" si="204"/>
        <v>2</v>
      </c>
      <c r="N210" s="501"/>
      <c r="O210" s="501"/>
      <c r="P210" s="417">
        <v>17</v>
      </c>
      <c r="Q210" s="416">
        <v>1917.0297029702963</v>
      </c>
      <c r="R210" s="416">
        <f t="shared" si="205"/>
        <v>112.76645311589978</v>
      </c>
      <c r="S210" s="417">
        <f t="shared" si="206"/>
        <v>2</v>
      </c>
      <c r="T210" s="500"/>
      <c r="U210" s="417">
        <v>17</v>
      </c>
      <c r="V210" s="416">
        <v>1916.8421052631581</v>
      </c>
      <c r="W210" s="416">
        <f t="shared" si="207"/>
        <v>112.75541795665636</v>
      </c>
      <c r="X210" s="417">
        <f t="shared" si="208"/>
        <v>2</v>
      </c>
      <c r="Y210" s="500"/>
      <c r="Z210" s="417">
        <v>17</v>
      </c>
      <c r="AA210" s="416">
        <v>1923.2876712328771</v>
      </c>
      <c r="AB210" s="416">
        <f t="shared" si="209"/>
        <v>113.13456889605159</v>
      </c>
      <c r="AC210" s="417">
        <f t="shared" si="210"/>
        <v>3</v>
      </c>
      <c r="AD210" s="500"/>
      <c r="AE210" s="417">
        <v>17</v>
      </c>
      <c r="AF210" s="416">
        <v>1904.166666666667</v>
      </c>
      <c r="AG210" s="416">
        <f t="shared" si="211"/>
        <v>112.00980392156865</v>
      </c>
      <c r="AH210" s="417">
        <f t="shared" si="212"/>
        <v>2</v>
      </c>
      <c r="AI210" s="500"/>
      <c r="AJ210" s="417">
        <v>17</v>
      </c>
      <c r="AK210" s="416">
        <v>1923.076923076924</v>
      </c>
      <c r="AL210" s="416">
        <f t="shared" si="213"/>
        <v>113.12217194570141</v>
      </c>
      <c r="AM210" s="417">
        <f t="shared" si="214"/>
        <v>2</v>
      </c>
      <c r="AN210" s="500"/>
      <c r="AO210" s="417">
        <v>17</v>
      </c>
      <c r="AP210" s="416">
        <v>1906.9811320754711</v>
      </c>
      <c r="AQ210" s="416">
        <f t="shared" si="215"/>
        <v>112.17536071032183</v>
      </c>
      <c r="AR210" s="417">
        <f t="shared" si="216"/>
        <v>3</v>
      </c>
      <c r="AS210" s="500"/>
      <c r="AT210" s="417">
        <v>17</v>
      </c>
      <c r="AU210" s="416">
        <v>1916.538461538461</v>
      </c>
      <c r="AV210" s="416">
        <f t="shared" si="217"/>
        <v>112.73755656108594</v>
      </c>
      <c r="AW210" s="417">
        <f t="shared" si="218"/>
        <v>3</v>
      </c>
      <c r="AX210" s="500"/>
    </row>
    <row r="211" spans="2:50" x14ac:dyDescent="0.2">
      <c r="B211" s="506"/>
      <c r="C211" s="436">
        <v>5</v>
      </c>
      <c r="D211" s="417" t="s">
        <v>430</v>
      </c>
      <c r="E211" s="417">
        <v>8</v>
      </c>
      <c r="F211" s="417">
        <v>1500</v>
      </c>
      <c r="G211" s="435">
        <f t="shared" si="200"/>
        <v>187.5</v>
      </c>
      <c r="H211" s="534"/>
      <c r="I211" s="172">
        <f t="shared" ref="I211:I221" si="219">IFERROR(AVERAGE(P211,U211,Z211,AE211,AJ211,AO211,AT211),"")</f>
        <v>8</v>
      </c>
      <c r="J211" s="172">
        <f t="shared" ref="J211:J221" si="220">IFERROR(AVERAGE(Q211,V211,AA211,AF211,AK211,AP211,AU211),"")</f>
        <v>1431.6098383847204</v>
      </c>
      <c r="K211" s="420">
        <f t="shared" ref="K211:K221" si="221">IFERROR(AVERAGE(R211,W211,AB211,AG211,AL211,AQ211,AV211),"")</f>
        <v>178.95122979809005</v>
      </c>
      <c r="L211" s="525"/>
      <c r="M211" s="172">
        <f t="shared" si="204"/>
        <v>1</v>
      </c>
      <c r="N211" s="501"/>
      <c r="O211" s="501"/>
      <c r="P211" s="417">
        <v>8</v>
      </c>
      <c r="Q211" s="416">
        <v>1429.4366197183101</v>
      </c>
      <c r="R211" s="416">
        <f t="shared" si="205"/>
        <v>178.67957746478876</v>
      </c>
      <c r="S211" s="417">
        <f t="shared" si="206"/>
        <v>1</v>
      </c>
      <c r="T211" s="500"/>
      <c r="U211" s="417">
        <v>8</v>
      </c>
      <c r="V211" s="416">
        <v>1432.4444444444437</v>
      </c>
      <c r="W211" s="416">
        <f t="shared" si="207"/>
        <v>179.05555555555546</v>
      </c>
      <c r="X211" s="417">
        <f t="shared" si="208"/>
        <v>1</v>
      </c>
      <c r="Y211" s="500"/>
      <c r="Z211" s="417">
        <v>8</v>
      </c>
      <c r="AA211" s="416">
        <v>1436.2831858407087</v>
      </c>
      <c r="AB211" s="416">
        <f t="shared" si="209"/>
        <v>179.53539823008859</v>
      </c>
      <c r="AC211" s="417">
        <f t="shared" si="210"/>
        <v>1</v>
      </c>
      <c r="AD211" s="500"/>
      <c r="AE211" s="417">
        <v>8</v>
      </c>
      <c r="AF211" s="416">
        <v>1430.5263157894742</v>
      </c>
      <c r="AG211" s="416">
        <f t="shared" si="211"/>
        <v>178.81578947368428</v>
      </c>
      <c r="AH211" s="417">
        <f t="shared" si="212"/>
        <v>1</v>
      </c>
      <c r="AI211" s="500"/>
      <c r="AJ211" s="417">
        <v>8</v>
      </c>
      <c r="AK211" s="416">
        <v>1433.1578947368425</v>
      </c>
      <c r="AL211" s="416">
        <f t="shared" si="213"/>
        <v>179.14473684210532</v>
      </c>
      <c r="AM211" s="417">
        <f t="shared" si="214"/>
        <v>1</v>
      </c>
      <c r="AN211" s="500"/>
      <c r="AO211" s="417">
        <v>8</v>
      </c>
      <c r="AP211" s="416">
        <v>1431.0204081632653</v>
      </c>
      <c r="AQ211" s="416">
        <f t="shared" si="215"/>
        <v>178.87755102040816</v>
      </c>
      <c r="AR211" s="417">
        <f t="shared" si="216"/>
        <v>1</v>
      </c>
      <c r="AS211" s="500"/>
      <c r="AT211" s="417">
        <v>8</v>
      </c>
      <c r="AU211" s="416">
        <v>1428.4</v>
      </c>
      <c r="AV211" s="416">
        <f t="shared" si="217"/>
        <v>178.55</v>
      </c>
      <c r="AW211" s="417">
        <f t="shared" si="218"/>
        <v>1</v>
      </c>
      <c r="AX211" s="500"/>
    </row>
    <row r="212" spans="2:50" x14ac:dyDescent="0.2">
      <c r="B212" s="506"/>
      <c r="C212" s="436">
        <v>6</v>
      </c>
      <c r="D212" s="417" t="s">
        <v>676</v>
      </c>
      <c r="E212" s="417">
        <v>20</v>
      </c>
      <c r="F212" s="417">
        <v>1500</v>
      </c>
      <c r="G212" s="435">
        <f t="shared" si="200"/>
        <v>75</v>
      </c>
      <c r="H212" s="534"/>
      <c r="I212" s="172">
        <f t="shared" si="219"/>
        <v>20</v>
      </c>
      <c r="J212" s="172">
        <f t="shared" si="220"/>
        <v>1430.9472836948676</v>
      </c>
      <c r="K212" s="420">
        <f t="shared" si="221"/>
        <v>71.547364184743373</v>
      </c>
      <c r="L212" s="525"/>
      <c r="M212" s="172">
        <f t="shared" si="204"/>
        <v>6</v>
      </c>
      <c r="N212" s="501"/>
      <c r="O212" s="501"/>
      <c r="P212" s="417">
        <v>20</v>
      </c>
      <c r="Q212" s="416">
        <v>1430</v>
      </c>
      <c r="R212" s="416">
        <f t="shared" si="205"/>
        <v>71.5</v>
      </c>
      <c r="S212" s="417">
        <f t="shared" si="206"/>
        <v>6</v>
      </c>
      <c r="T212" s="500"/>
      <c r="U212" s="417">
        <v>20</v>
      </c>
      <c r="V212" s="416">
        <v>1436.5853658536591</v>
      </c>
      <c r="W212" s="416">
        <f t="shared" si="207"/>
        <v>71.829268292682954</v>
      </c>
      <c r="X212" s="417">
        <f t="shared" si="208"/>
        <v>6</v>
      </c>
      <c r="Y212" s="500"/>
      <c r="Z212" s="417">
        <v>20</v>
      </c>
      <c r="AA212" s="416">
        <v>1430.93023255814</v>
      </c>
      <c r="AB212" s="416">
        <f t="shared" si="209"/>
        <v>71.546511627906995</v>
      </c>
      <c r="AC212" s="417">
        <f t="shared" si="210"/>
        <v>6</v>
      </c>
      <c r="AD212" s="500"/>
      <c r="AE212" s="417">
        <v>20</v>
      </c>
      <c r="AF212" s="416">
        <v>1429.5348837209308</v>
      </c>
      <c r="AG212" s="416">
        <f t="shared" si="211"/>
        <v>71.476744186046545</v>
      </c>
      <c r="AH212" s="417">
        <f t="shared" si="212"/>
        <v>6</v>
      </c>
      <c r="AI212" s="500"/>
      <c r="AJ212" s="417">
        <v>20</v>
      </c>
      <c r="AK212" s="416">
        <v>1427.3999999999999</v>
      </c>
      <c r="AL212" s="416">
        <f t="shared" si="213"/>
        <v>71.36999999999999</v>
      </c>
      <c r="AM212" s="417">
        <f t="shared" si="214"/>
        <v>6</v>
      </c>
      <c r="AN212" s="500"/>
      <c r="AO212" s="417">
        <v>20</v>
      </c>
      <c r="AP212" s="416">
        <v>1430.1492537313427</v>
      </c>
      <c r="AQ212" s="416">
        <f t="shared" si="215"/>
        <v>71.507462686567138</v>
      </c>
      <c r="AR212" s="417">
        <f t="shared" si="216"/>
        <v>6</v>
      </c>
      <c r="AS212" s="500"/>
      <c r="AT212" s="417">
        <v>20</v>
      </c>
      <c r="AU212" s="416">
        <v>1432.0312500000002</v>
      </c>
      <c r="AV212" s="416">
        <f t="shared" si="217"/>
        <v>71.601562500000014</v>
      </c>
      <c r="AW212" s="417">
        <f t="shared" si="218"/>
        <v>6</v>
      </c>
      <c r="AX212" s="500"/>
    </row>
    <row r="213" spans="2:50" x14ac:dyDescent="0.2">
      <c r="B213" s="506"/>
      <c r="C213" s="436">
        <v>7</v>
      </c>
      <c r="D213" s="417"/>
      <c r="E213" s="417"/>
      <c r="F213" s="417"/>
      <c r="G213" s="417"/>
      <c r="H213" s="534"/>
      <c r="I213" s="172" t="str">
        <f t="shared" si="219"/>
        <v/>
      </c>
      <c r="J213" s="172" t="str">
        <f t="shared" si="220"/>
        <v/>
      </c>
      <c r="K213" s="420" t="str">
        <f t="shared" si="221"/>
        <v/>
      </c>
      <c r="L213" s="525"/>
      <c r="M213" s="172" t="str">
        <f t="shared" si="204"/>
        <v/>
      </c>
      <c r="N213" s="501"/>
      <c r="O213" s="501"/>
      <c r="P213" s="417"/>
      <c r="Q213" s="416"/>
      <c r="R213" s="416" t="str">
        <f t="shared" si="205"/>
        <v/>
      </c>
      <c r="S213" s="417" t="str">
        <f t="shared" si="206"/>
        <v/>
      </c>
      <c r="T213" s="500"/>
      <c r="U213" s="417"/>
      <c r="V213" s="416"/>
      <c r="W213" s="416" t="str">
        <f t="shared" si="207"/>
        <v/>
      </c>
      <c r="X213" s="417" t="str">
        <f t="shared" si="208"/>
        <v/>
      </c>
      <c r="Y213" s="500"/>
      <c r="Z213" s="417"/>
      <c r="AA213" s="416"/>
      <c r="AB213" s="416" t="str">
        <f t="shared" si="209"/>
        <v/>
      </c>
      <c r="AC213" s="417" t="str">
        <f t="shared" si="210"/>
        <v/>
      </c>
      <c r="AD213" s="500"/>
      <c r="AE213" s="417"/>
      <c r="AF213" s="416"/>
      <c r="AG213" s="416" t="str">
        <f t="shared" si="211"/>
        <v/>
      </c>
      <c r="AH213" s="417" t="str">
        <f t="shared" si="212"/>
        <v/>
      </c>
      <c r="AI213" s="500"/>
      <c r="AJ213" s="417"/>
      <c r="AK213" s="416"/>
      <c r="AL213" s="416" t="str">
        <f t="shared" si="213"/>
        <v/>
      </c>
      <c r="AM213" s="417" t="str">
        <f t="shared" si="214"/>
        <v/>
      </c>
      <c r="AN213" s="500"/>
      <c r="AO213" s="417"/>
      <c r="AP213" s="416"/>
      <c r="AQ213" s="416" t="str">
        <f t="shared" si="215"/>
        <v/>
      </c>
      <c r="AR213" s="417" t="str">
        <f t="shared" si="216"/>
        <v/>
      </c>
      <c r="AS213" s="500"/>
      <c r="AT213" s="417"/>
      <c r="AU213" s="416"/>
      <c r="AV213" s="416" t="str">
        <f t="shared" si="217"/>
        <v/>
      </c>
      <c r="AW213" s="417" t="str">
        <f t="shared" si="218"/>
        <v/>
      </c>
      <c r="AX213" s="500"/>
    </row>
    <row r="214" spans="2:50" x14ac:dyDescent="0.2">
      <c r="B214" s="506"/>
      <c r="C214" s="436">
        <v>8</v>
      </c>
      <c r="D214" s="417"/>
      <c r="E214" s="417"/>
      <c r="F214" s="417"/>
      <c r="G214" s="417"/>
      <c r="H214" s="534"/>
      <c r="I214" s="172" t="str">
        <f t="shared" si="219"/>
        <v/>
      </c>
      <c r="J214" s="172" t="str">
        <f t="shared" si="220"/>
        <v/>
      </c>
      <c r="K214" s="420" t="str">
        <f t="shared" si="221"/>
        <v/>
      </c>
      <c r="L214" s="525"/>
      <c r="M214" s="172" t="str">
        <f t="shared" si="204"/>
        <v/>
      </c>
      <c r="N214" s="501"/>
      <c r="O214" s="501"/>
      <c r="P214" s="417"/>
      <c r="Q214" s="416"/>
      <c r="R214" s="416" t="str">
        <f t="shared" si="205"/>
        <v/>
      </c>
      <c r="S214" s="417" t="str">
        <f t="shared" si="206"/>
        <v/>
      </c>
      <c r="T214" s="500"/>
      <c r="U214" s="417"/>
      <c r="V214" s="416"/>
      <c r="W214" s="416" t="str">
        <f t="shared" si="207"/>
        <v/>
      </c>
      <c r="X214" s="417" t="str">
        <f t="shared" si="208"/>
        <v/>
      </c>
      <c r="Y214" s="500"/>
      <c r="Z214" s="417"/>
      <c r="AA214" s="416"/>
      <c r="AB214" s="416" t="str">
        <f t="shared" si="209"/>
        <v/>
      </c>
      <c r="AC214" s="417" t="str">
        <f t="shared" si="210"/>
        <v/>
      </c>
      <c r="AD214" s="500"/>
      <c r="AE214" s="417"/>
      <c r="AF214" s="416"/>
      <c r="AG214" s="416" t="str">
        <f t="shared" si="211"/>
        <v/>
      </c>
      <c r="AH214" s="417" t="str">
        <f t="shared" si="212"/>
        <v/>
      </c>
      <c r="AI214" s="500"/>
      <c r="AJ214" s="417"/>
      <c r="AK214" s="416"/>
      <c r="AL214" s="416" t="str">
        <f t="shared" si="213"/>
        <v/>
      </c>
      <c r="AM214" s="417" t="str">
        <f t="shared" si="214"/>
        <v/>
      </c>
      <c r="AN214" s="500"/>
      <c r="AO214" s="417"/>
      <c r="AP214" s="416"/>
      <c r="AQ214" s="416" t="str">
        <f t="shared" si="215"/>
        <v/>
      </c>
      <c r="AR214" s="417" t="str">
        <f t="shared" si="216"/>
        <v/>
      </c>
      <c r="AS214" s="500"/>
      <c r="AT214" s="417"/>
      <c r="AU214" s="416"/>
      <c r="AV214" s="416" t="str">
        <f t="shared" si="217"/>
        <v/>
      </c>
      <c r="AW214" s="417" t="str">
        <f t="shared" si="218"/>
        <v/>
      </c>
      <c r="AX214" s="500"/>
    </row>
    <row r="215" spans="2:50" x14ac:dyDescent="0.2">
      <c r="B215" s="506"/>
      <c r="C215" s="436">
        <v>9</v>
      </c>
      <c r="D215" s="417"/>
      <c r="E215" s="417"/>
      <c r="F215" s="417"/>
      <c r="G215" s="417"/>
      <c r="H215" s="534"/>
      <c r="I215" s="172" t="str">
        <f t="shared" si="219"/>
        <v/>
      </c>
      <c r="J215" s="172" t="str">
        <f t="shared" si="220"/>
        <v/>
      </c>
      <c r="K215" s="420" t="str">
        <f t="shared" si="221"/>
        <v/>
      </c>
      <c r="L215" s="525"/>
      <c r="M215" s="172" t="str">
        <f t="shared" si="204"/>
        <v/>
      </c>
      <c r="N215" s="501"/>
      <c r="O215" s="501"/>
      <c r="P215" s="417"/>
      <c r="Q215" s="416"/>
      <c r="R215" s="416" t="str">
        <f t="shared" si="205"/>
        <v/>
      </c>
      <c r="S215" s="417" t="str">
        <f t="shared" si="206"/>
        <v/>
      </c>
      <c r="T215" s="500"/>
      <c r="U215" s="417"/>
      <c r="V215" s="416"/>
      <c r="W215" s="416" t="str">
        <f t="shared" si="207"/>
        <v/>
      </c>
      <c r="X215" s="417" t="str">
        <f t="shared" si="208"/>
        <v/>
      </c>
      <c r="Y215" s="500"/>
      <c r="Z215" s="417"/>
      <c r="AA215" s="416"/>
      <c r="AB215" s="416" t="str">
        <f t="shared" si="209"/>
        <v/>
      </c>
      <c r="AC215" s="417" t="str">
        <f t="shared" si="210"/>
        <v/>
      </c>
      <c r="AD215" s="500"/>
      <c r="AE215" s="417"/>
      <c r="AF215" s="416"/>
      <c r="AG215" s="416" t="str">
        <f t="shared" si="211"/>
        <v/>
      </c>
      <c r="AH215" s="417" t="str">
        <f t="shared" si="212"/>
        <v/>
      </c>
      <c r="AI215" s="500"/>
      <c r="AJ215" s="417"/>
      <c r="AK215" s="416"/>
      <c r="AL215" s="416" t="str">
        <f t="shared" si="213"/>
        <v/>
      </c>
      <c r="AM215" s="417" t="str">
        <f t="shared" si="214"/>
        <v/>
      </c>
      <c r="AN215" s="500"/>
      <c r="AO215" s="417"/>
      <c r="AP215" s="416"/>
      <c r="AQ215" s="416" t="str">
        <f t="shared" si="215"/>
        <v/>
      </c>
      <c r="AR215" s="417" t="str">
        <f t="shared" si="216"/>
        <v/>
      </c>
      <c r="AS215" s="500"/>
      <c r="AT215" s="417"/>
      <c r="AU215" s="416"/>
      <c r="AV215" s="416" t="str">
        <f t="shared" si="217"/>
        <v/>
      </c>
      <c r="AW215" s="417" t="str">
        <f t="shared" si="218"/>
        <v/>
      </c>
      <c r="AX215" s="500"/>
    </row>
    <row r="216" spans="2:50" x14ac:dyDescent="0.2">
      <c r="B216" s="506"/>
      <c r="C216" s="436">
        <v>10</v>
      </c>
      <c r="D216" s="417"/>
      <c r="E216" s="417"/>
      <c r="F216" s="417"/>
      <c r="G216" s="417"/>
      <c r="H216" s="534"/>
      <c r="I216" s="172" t="str">
        <f t="shared" si="219"/>
        <v/>
      </c>
      <c r="J216" s="172" t="str">
        <f t="shared" si="220"/>
        <v/>
      </c>
      <c r="K216" s="420" t="str">
        <f t="shared" si="221"/>
        <v/>
      </c>
      <c r="L216" s="525"/>
      <c r="M216" s="172" t="str">
        <f t="shared" si="204"/>
        <v/>
      </c>
      <c r="N216" s="501"/>
      <c r="O216" s="501"/>
      <c r="P216" s="417"/>
      <c r="Q216" s="416"/>
      <c r="R216" s="416" t="str">
        <f t="shared" si="205"/>
        <v/>
      </c>
      <c r="S216" s="417" t="str">
        <f t="shared" si="206"/>
        <v/>
      </c>
      <c r="T216" s="500"/>
      <c r="U216" s="417"/>
      <c r="V216" s="416"/>
      <c r="W216" s="416" t="str">
        <f t="shared" si="207"/>
        <v/>
      </c>
      <c r="X216" s="417" t="str">
        <f t="shared" si="208"/>
        <v/>
      </c>
      <c r="Y216" s="500"/>
      <c r="Z216" s="417"/>
      <c r="AA216" s="416"/>
      <c r="AB216" s="416" t="str">
        <f t="shared" si="209"/>
        <v/>
      </c>
      <c r="AC216" s="417" t="str">
        <f t="shared" si="210"/>
        <v/>
      </c>
      <c r="AD216" s="500"/>
      <c r="AE216" s="417"/>
      <c r="AF216" s="416"/>
      <c r="AG216" s="416" t="str">
        <f t="shared" si="211"/>
        <v/>
      </c>
      <c r="AH216" s="417" t="str">
        <f t="shared" si="212"/>
        <v/>
      </c>
      <c r="AI216" s="500"/>
      <c r="AJ216" s="417"/>
      <c r="AK216" s="416"/>
      <c r="AL216" s="416" t="str">
        <f t="shared" si="213"/>
        <v/>
      </c>
      <c r="AM216" s="417" t="str">
        <f t="shared" si="214"/>
        <v/>
      </c>
      <c r="AN216" s="500"/>
      <c r="AO216" s="417"/>
      <c r="AP216" s="416"/>
      <c r="AQ216" s="416" t="str">
        <f t="shared" si="215"/>
        <v/>
      </c>
      <c r="AR216" s="417" t="str">
        <f t="shared" si="216"/>
        <v/>
      </c>
      <c r="AS216" s="500"/>
      <c r="AT216" s="417"/>
      <c r="AU216" s="416"/>
      <c r="AV216" s="416" t="str">
        <f t="shared" si="217"/>
        <v/>
      </c>
      <c r="AW216" s="417" t="str">
        <f t="shared" si="218"/>
        <v/>
      </c>
      <c r="AX216" s="500"/>
    </row>
    <row r="217" spans="2:50" x14ac:dyDescent="0.2">
      <c r="B217" s="506"/>
      <c r="C217" s="436">
        <v>11</v>
      </c>
      <c r="D217" s="417"/>
      <c r="E217" s="417"/>
      <c r="F217" s="417"/>
      <c r="G217" s="417"/>
      <c r="H217" s="534"/>
      <c r="I217" s="172" t="str">
        <f t="shared" si="219"/>
        <v/>
      </c>
      <c r="J217" s="172" t="str">
        <f t="shared" si="220"/>
        <v/>
      </c>
      <c r="K217" s="420" t="str">
        <f t="shared" si="221"/>
        <v/>
      </c>
      <c r="L217" s="525"/>
      <c r="M217" s="172" t="str">
        <f t="shared" si="204"/>
        <v/>
      </c>
      <c r="N217" s="501"/>
      <c r="O217" s="501"/>
      <c r="P217" s="417"/>
      <c r="Q217" s="416"/>
      <c r="R217" s="416" t="str">
        <f t="shared" si="205"/>
        <v/>
      </c>
      <c r="S217" s="417" t="str">
        <f t="shared" si="206"/>
        <v/>
      </c>
      <c r="T217" s="500"/>
      <c r="U217" s="417"/>
      <c r="V217" s="416"/>
      <c r="W217" s="416" t="str">
        <f t="shared" si="207"/>
        <v/>
      </c>
      <c r="X217" s="417" t="str">
        <f t="shared" si="208"/>
        <v/>
      </c>
      <c r="Y217" s="500"/>
      <c r="Z217" s="417"/>
      <c r="AA217" s="416"/>
      <c r="AB217" s="416" t="str">
        <f t="shared" si="209"/>
        <v/>
      </c>
      <c r="AC217" s="417" t="str">
        <f t="shared" si="210"/>
        <v/>
      </c>
      <c r="AD217" s="500"/>
      <c r="AE217" s="417"/>
      <c r="AF217" s="416"/>
      <c r="AG217" s="416" t="str">
        <f t="shared" si="211"/>
        <v/>
      </c>
      <c r="AH217" s="417" t="str">
        <f t="shared" si="212"/>
        <v/>
      </c>
      <c r="AI217" s="500"/>
      <c r="AJ217" s="417"/>
      <c r="AK217" s="416"/>
      <c r="AL217" s="416" t="str">
        <f t="shared" si="213"/>
        <v/>
      </c>
      <c r="AM217" s="417" t="str">
        <f t="shared" si="214"/>
        <v/>
      </c>
      <c r="AN217" s="500"/>
      <c r="AO217" s="417"/>
      <c r="AP217" s="416"/>
      <c r="AQ217" s="416" t="str">
        <f t="shared" si="215"/>
        <v/>
      </c>
      <c r="AR217" s="417" t="str">
        <f t="shared" si="216"/>
        <v/>
      </c>
      <c r="AS217" s="500"/>
      <c r="AT217" s="417"/>
      <c r="AU217" s="416"/>
      <c r="AV217" s="416" t="str">
        <f t="shared" si="217"/>
        <v/>
      </c>
      <c r="AW217" s="417" t="str">
        <f t="shared" si="218"/>
        <v/>
      </c>
      <c r="AX217" s="500"/>
    </row>
    <row r="218" spans="2:50" x14ac:dyDescent="0.2">
      <c r="B218" s="506"/>
      <c r="C218" s="436">
        <v>12</v>
      </c>
      <c r="D218" s="417"/>
      <c r="E218" s="417"/>
      <c r="F218" s="417"/>
      <c r="G218" s="417"/>
      <c r="H218" s="534"/>
      <c r="I218" s="172" t="str">
        <f t="shared" si="219"/>
        <v/>
      </c>
      <c r="J218" s="172" t="str">
        <f t="shared" si="220"/>
        <v/>
      </c>
      <c r="K218" s="420" t="str">
        <f t="shared" si="221"/>
        <v/>
      </c>
      <c r="L218" s="525"/>
      <c r="M218" s="172" t="str">
        <f t="shared" si="204"/>
        <v/>
      </c>
      <c r="N218" s="501"/>
      <c r="O218" s="501"/>
      <c r="P218" s="417"/>
      <c r="Q218" s="416"/>
      <c r="R218" s="416" t="str">
        <f t="shared" si="205"/>
        <v/>
      </c>
      <c r="S218" s="417" t="str">
        <f t="shared" si="206"/>
        <v/>
      </c>
      <c r="T218" s="500"/>
      <c r="U218" s="417"/>
      <c r="V218" s="416"/>
      <c r="W218" s="416" t="str">
        <f t="shared" si="207"/>
        <v/>
      </c>
      <c r="X218" s="417" t="str">
        <f t="shared" si="208"/>
        <v/>
      </c>
      <c r="Y218" s="500"/>
      <c r="Z218" s="417"/>
      <c r="AA218" s="416"/>
      <c r="AB218" s="416" t="str">
        <f t="shared" si="209"/>
        <v/>
      </c>
      <c r="AC218" s="417" t="str">
        <f t="shared" si="210"/>
        <v/>
      </c>
      <c r="AD218" s="500"/>
      <c r="AE218" s="417"/>
      <c r="AF218" s="416"/>
      <c r="AG218" s="416" t="str">
        <f t="shared" si="211"/>
        <v/>
      </c>
      <c r="AH218" s="417" t="str">
        <f t="shared" si="212"/>
        <v/>
      </c>
      <c r="AI218" s="500"/>
      <c r="AJ218" s="417"/>
      <c r="AK218" s="416"/>
      <c r="AL218" s="416" t="str">
        <f t="shared" si="213"/>
        <v/>
      </c>
      <c r="AM218" s="417" t="str">
        <f t="shared" si="214"/>
        <v/>
      </c>
      <c r="AN218" s="500"/>
      <c r="AO218" s="417"/>
      <c r="AP218" s="416"/>
      <c r="AQ218" s="416" t="str">
        <f t="shared" si="215"/>
        <v/>
      </c>
      <c r="AR218" s="417" t="str">
        <f t="shared" si="216"/>
        <v/>
      </c>
      <c r="AS218" s="500"/>
      <c r="AT218" s="417"/>
      <c r="AU218" s="416"/>
      <c r="AV218" s="416" t="str">
        <f t="shared" si="217"/>
        <v/>
      </c>
      <c r="AW218" s="417" t="str">
        <f t="shared" si="218"/>
        <v/>
      </c>
      <c r="AX218" s="500"/>
    </row>
    <row r="219" spans="2:50" x14ac:dyDescent="0.2">
      <c r="B219" s="506"/>
      <c r="C219" s="436">
        <v>13</v>
      </c>
      <c r="D219" s="417"/>
      <c r="E219" s="417"/>
      <c r="F219" s="417"/>
      <c r="G219" s="417"/>
      <c r="H219" s="534"/>
      <c r="I219" s="172" t="str">
        <f t="shared" si="219"/>
        <v/>
      </c>
      <c r="J219" s="172" t="str">
        <f t="shared" si="220"/>
        <v/>
      </c>
      <c r="K219" s="420" t="str">
        <f t="shared" si="221"/>
        <v/>
      </c>
      <c r="L219" s="525"/>
      <c r="M219" s="172" t="str">
        <f t="shared" si="204"/>
        <v/>
      </c>
      <c r="N219" s="501"/>
      <c r="O219" s="501"/>
      <c r="P219" s="417"/>
      <c r="Q219" s="416"/>
      <c r="R219" s="416" t="str">
        <f t="shared" si="205"/>
        <v/>
      </c>
      <c r="S219" s="417" t="str">
        <f t="shared" si="206"/>
        <v/>
      </c>
      <c r="T219" s="500"/>
      <c r="U219" s="417"/>
      <c r="V219" s="416"/>
      <c r="W219" s="416" t="str">
        <f t="shared" si="207"/>
        <v/>
      </c>
      <c r="X219" s="417" t="str">
        <f t="shared" si="208"/>
        <v/>
      </c>
      <c r="Y219" s="500"/>
      <c r="Z219" s="417"/>
      <c r="AA219" s="416"/>
      <c r="AB219" s="416" t="str">
        <f t="shared" si="209"/>
        <v/>
      </c>
      <c r="AC219" s="417" t="str">
        <f t="shared" si="210"/>
        <v/>
      </c>
      <c r="AD219" s="500"/>
      <c r="AE219" s="417"/>
      <c r="AF219" s="416"/>
      <c r="AG219" s="416" t="str">
        <f t="shared" si="211"/>
        <v/>
      </c>
      <c r="AH219" s="417" t="str">
        <f t="shared" si="212"/>
        <v/>
      </c>
      <c r="AI219" s="500"/>
      <c r="AJ219" s="417"/>
      <c r="AK219" s="416"/>
      <c r="AL219" s="416" t="str">
        <f t="shared" si="213"/>
        <v/>
      </c>
      <c r="AM219" s="417" t="str">
        <f t="shared" si="214"/>
        <v/>
      </c>
      <c r="AN219" s="500"/>
      <c r="AO219" s="417"/>
      <c r="AP219" s="416"/>
      <c r="AQ219" s="416" t="str">
        <f t="shared" si="215"/>
        <v/>
      </c>
      <c r="AR219" s="417" t="str">
        <f t="shared" si="216"/>
        <v/>
      </c>
      <c r="AS219" s="500"/>
      <c r="AT219" s="417"/>
      <c r="AU219" s="416"/>
      <c r="AV219" s="416" t="str">
        <f t="shared" si="217"/>
        <v/>
      </c>
      <c r="AW219" s="417" t="str">
        <f t="shared" si="218"/>
        <v/>
      </c>
      <c r="AX219" s="500"/>
    </row>
    <row r="220" spans="2:50" x14ac:dyDescent="0.2">
      <c r="B220" s="506"/>
      <c r="C220" s="436">
        <v>14</v>
      </c>
      <c r="D220" s="417"/>
      <c r="E220" s="417"/>
      <c r="F220" s="417"/>
      <c r="G220" s="417"/>
      <c r="H220" s="534"/>
      <c r="I220" s="172" t="str">
        <f t="shared" si="219"/>
        <v/>
      </c>
      <c r="J220" s="172" t="str">
        <f t="shared" si="220"/>
        <v/>
      </c>
      <c r="K220" s="420" t="str">
        <f t="shared" si="221"/>
        <v/>
      </c>
      <c r="L220" s="525"/>
      <c r="M220" s="172" t="str">
        <f t="shared" si="204"/>
        <v/>
      </c>
      <c r="N220" s="501"/>
      <c r="O220" s="501"/>
      <c r="P220" s="417"/>
      <c r="Q220" s="416"/>
      <c r="R220" s="416" t="str">
        <f t="shared" si="205"/>
        <v/>
      </c>
      <c r="S220" s="417" t="str">
        <f t="shared" si="206"/>
        <v/>
      </c>
      <c r="T220" s="500"/>
      <c r="U220" s="417"/>
      <c r="V220" s="416"/>
      <c r="W220" s="416" t="str">
        <f t="shared" si="207"/>
        <v/>
      </c>
      <c r="X220" s="417" t="str">
        <f t="shared" si="208"/>
        <v/>
      </c>
      <c r="Y220" s="500"/>
      <c r="Z220" s="417"/>
      <c r="AA220" s="416"/>
      <c r="AB220" s="416" t="str">
        <f t="shared" si="209"/>
        <v/>
      </c>
      <c r="AC220" s="417" t="str">
        <f t="shared" si="210"/>
        <v/>
      </c>
      <c r="AD220" s="500"/>
      <c r="AE220" s="417"/>
      <c r="AF220" s="416"/>
      <c r="AG220" s="416" t="str">
        <f t="shared" si="211"/>
        <v/>
      </c>
      <c r="AH220" s="417" t="str">
        <f t="shared" si="212"/>
        <v/>
      </c>
      <c r="AI220" s="500"/>
      <c r="AJ220" s="417"/>
      <c r="AK220" s="416"/>
      <c r="AL220" s="416" t="str">
        <f t="shared" si="213"/>
        <v/>
      </c>
      <c r="AM220" s="417" t="str">
        <f t="shared" si="214"/>
        <v/>
      </c>
      <c r="AN220" s="500"/>
      <c r="AO220" s="417"/>
      <c r="AP220" s="416"/>
      <c r="AQ220" s="416" t="str">
        <f t="shared" si="215"/>
        <v/>
      </c>
      <c r="AR220" s="417" t="str">
        <f t="shared" si="216"/>
        <v/>
      </c>
      <c r="AS220" s="500"/>
      <c r="AT220" s="417"/>
      <c r="AU220" s="416"/>
      <c r="AV220" s="416" t="str">
        <f t="shared" si="217"/>
        <v/>
      </c>
      <c r="AW220" s="417" t="str">
        <f t="shared" si="218"/>
        <v/>
      </c>
      <c r="AX220" s="500"/>
    </row>
    <row r="221" spans="2:50" x14ac:dyDescent="0.2">
      <c r="B221" s="506"/>
      <c r="C221" s="436">
        <v>15</v>
      </c>
      <c r="D221" s="417"/>
      <c r="E221" s="417"/>
      <c r="F221" s="417"/>
      <c r="G221" s="417"/>
      <c r="H221" s="535"/>
      <c r="I221" s="172" t="str">
        <f t="shared" si="219"/>
        <v/>
      </c>
      <c r="J221" s="172" t="str">
        <f t="shared" si="220"/>
        <v/>
      </c>
      <c r="K221" s="420" t="str">
        <f t="shared" si="221"/>
        <v/>
      </c>
      <c r="L221" s="525"/>
      <c r="M221" s="172" t="str">
        <f t="shared" si="204"/>
        <v/>
      </c>
      <c r="N221" s="501"/>
      <c r="O221" s="501"/>
      <c r="P221" s="417"/>
      <c r="Q221" s="416"/>
      <c r="R221" s="416" t="str">
        <f t="shared" si="205"/>
        <v/>
      </c>
      <c r="S221" s="417" t="str">
        <f t="shared" si="206"/>
        <v/>
      </c>
      <c r="T221" s="500"/>
      <c r="U221" s="417"/>
      <c r="V221" s="416"/>
      <c r="W221" s="416" t="str">
        <f t="shared" si="207"/>
        <v/>
      </c>
      <c r="X221" s="417" t="str">
        <f t="shared" si="208"/>
        <v/>
      </c>
      <c r="Y221" s="500"/>
      <c r="Z221" s="417"/>
      <c r="AA221" s="416"/>
      <c r="AB221" s="416" t="str">
        <f t="shared" si="209"/>
        <v/>
      </c>
      <c r="AC221" s="417" t="str">
        <f t="shared" si="210"/>
        <v/>
      </c>
      <c r="AD221" s="500"/>
      <c r="AE221" s="417"/>
      <c r="AF221" s="416"/>
      <c r="AG221" s="416" t="str">
        <f t="shared" si="211"/>
        <v/>
      </c>
      <c r="AH221" s="417" t="str">
        <f t="shared" si="212"/>
        <v/>
      </c>
      <c r="AI221" s="500"/>
      <c r="AJ221" s="417"/>
      <c r="AK221" s="416"/>
      <c r="AL221" s="416" t="str">
        <f t="shared" si="213"/>
        <v/>
      </c>
      <c r="AM221" s="417" t="str">
        <f t="shared" si="214"/>
        <v/>
      </c>
      <c r="AN221" s="500"/>
      <c r="AO221" s="417"/>
      <c r="AP221" s="416"/>
      <c r="AQ221" s="416" t="str">
        <f t="shared" si="215"/>
        <v/>
      </c>
      <c r="AR221" s="417" t="str">
        <f t="shared" si="216"/>
        <v/>
      </c>
      <c r="AS221" s="500"/>
      <c r="AT221" s="417"/>
      <c r="AU221" s="416"/>
      <c r="AV221" s="416" t="str">
        <f t="shared" si="217"/>
        <v/>
      </c>
      <c r="AW221" s="417" t="str">
        <f t="shared" si="218"/>
        <v/>
      </c>
      <c r="AX221" s="500"/>
    </row>
    <row r="222" spans="2:50" ht="15.75" x14ac:dyDescent="0.2">
      <c r="B222" s="510" t="s">
        <v>169</v>
      </c>
      <c r="C222" s="511"/>
      <c r="D222" s="511"/>
      <c r="E222" s="511"/>
      <c r="F222" s="511"/>
      <c r="G222" s="511"/>
      <c r="H222" s="512"/>
      <c r="I222" s="207"/>
      <c r="J222" s="207"/>
      <c r="K222" s="207"/>
      <c r="L222" s="207"/>
      <c r="M222" s="207"/>
      <c r="N222" s="501" t="s">
        <v>161</v>
      </c>
      <c r="O222" s="514" t="s">
        <v>106</v>
      </c>
      <c r="P222" s="516">
        <f>AT202+1</f>
        <v>45944</v>
      </c>
      <c r="Q222" s="506"/>
      <c r="R222" s="506"/>
      <c r="S222" s="506"/>
      <c r="T222" s="506"/>
      <c r="U222" s="516">
        <f>P222+1</f>
        <v>45945</v>
      </c>
      <c r="V222" s="506"/>
      <c r="W222" s="506"/>
      <c r="X222" s="506"/>
      <c r="Y222" s="506"/>
      <c r="Z222" s="516">
        <f>U222+1</f>
        <v>45946</v>
      </c>
      <c r="AA222" s="506"/>
      <c r="AB222" s="506"/>
      <c r="AC222" s="506"/>
      <c r="AD222" s="506"/>
      <c r="AE222" s="516">
        <f>Z222+1</f>
        <v>45947</v>
      </c>
      <c r="AF222" s="506"/>
      <c r="AG222" s="506"/>
      <c r="AH222" s="506"/>
      <c r="AI222" s="506"/>
      <c r="AJ222" s="516">
        <f>AE222+1</f>
        <v>45948</v>
      </c>
      <c r="AK222" s="506"/>
      <c r="AL222" s="506"/>
      <c r="AM222" s="506"/>
      <c r="AN222" s="506"/>
      <c r="AO222" s="516">
        <f>AJ222+1</f>
        <v>45949</v>
      </c>
      <c r="AP222" s="506"/>
      <c r="AQ222" s="506"/>
      <c r="AR222" s="506"/>
      <c r="AS222" s="506"/>
      <c r="AT222" s="516">
        <f>AO222+1</f>
        <v>45950</v>
      </c>
      <c r="AU222" s="506"/>
      <c r="AV222" s="506"/>
      <c r="AW222" s="506"/>
      <c r="AX222" s="506"/>
    </row>
    <row r="223" spans="2:50" ht="15.75" x14ac:dyDescent="0.2">
      <c r="B223" s="513"/>
      <c r="C223" s="513"/>
      <c r="D223" s="513"/>
      <c r="E223" s="513"/>
      <c r="F223" s="513"/>
      <c r="G223" s="513"/>
      <c r="H223" s="513"/>
      <c r="I223" s="207"/>
      <c r="J223" s="207"/>
      <c r="K223" s="207"/>
      <c r="L223" s="207"/>
      <c r="M223" s="207"/>
      <c r="N223" s="501"/>
      <c r="O223" s="515"/>
      <c r="P223" s="516" t="s">
        <v>120</v>
      </c>
      <c r="Q223" s="506"/>
      <c r="R223" s="506"/>
      <c r="S223" s="506"/>
      <c r="T223" s="506"/>
      <c r="U223" s="516" t="s">
        <v>114</v>
      </c>
      <c r="V223" s="506"/>
      <c r="W223" s="506"/>
      <c r="X223" s="506"/>
      <c r="Y223" s="506"/>
      <c r="Z223" s="516" t="s">
        <v>115</v>
      </c>
      <c r="AA223" s="506"/>
      <c r="AB223" s="506"/>
      <c r="AC223" s="506"/>
      <c r="AD223" s="506"/>
      <c r="AE223" s="516" t="s">
        <v>116</v>
      </c>
      <c r="AF223" s="506"/>
      <c r="AG223" s="506"/>
      <c r="AH223" s="506"/>
      <c r="AI223" s="506"/>
      <c r="AJ223" s="516" t="s">
        <v>117</v>
      </c>
      <c r="AK223" s="506"/>
      <c r="AL223" s="506"/>
      <c r="AM223" s="506"/>
      <c r="AN223" s="506"/>
      <c r="AO223" s="516" t="s">
        <v>118</v>
      </c>
      <c r="AP223" s="506"/>
      <c r="AQ223" s="506"/>
      <c r="AR223" s="506"/>
      <c r="AS223" s="506"/>
      <c r="AT223" s="516" t="s">
        <v>119</v>
      </c>
      <c r="AU223" s="506"/>
      <c r="AV223" s="506"/>
      <c r="AW223" s="506"/>
      <c r="AX223" s="506"/>
    </row>
    <row r="224" spans="2:50" x14ac:dyDescent="0.2">
      <c r="B224" s="501" t="s">
        <v>157</v>
      </c>
      <c r="C224" s="501" t="s">
        <v>149</v>
      </c>
      <c r="D224" s="501"/>
      <c r="E224" s="501" t="s">
        <v>151</v>
      </c>
      <c r="F224" s="501"/>
      <c r="G224" s="501"/>
      <c r="H224" s="502" t="s">
        <v>158</v>
      </c>
      <c r="I224" s="505" t="s">
        <v>227</v>
      </c>
      <c r="J224" s="505"/>
      <c r="K224" s="505"/>
      <c r="L224" s="505" t="s">
        <v>158</v>
      </c>
      <c r="M224" s="505" t="s">
        <v>170</v>
      </c>
      <c r="N224" s="501"/>
      <c r="O224" s="501" t="s">
        <v>160</v>
      </c>
      <c r="P224" s="497" t="s">
        <v>154</v>
      </c>
      <c r="Q224" s="498"/>
      <c r="R224" s="498"/>
      <c r="S224" s="499"/>
      <c r="T224" s="501" t="s">
        <v>158</v>
      </c>
      <c r="U224" s="497" t="s">
        <v>154</v>
      </c>
      <c r="V224" s="498"/>
      <c r="W224" s="498"/>
      <c r="X224" s="499"/>
      <c r="Y224" s="501" t="s">
        <v>158</v>
      </c>
      <c r="Z224" s="497" t="s">
        <v>154</v>
      </c>
      <c r="AA224" s="498"/>
      <c r="AB224" s="498"/>
      <c r="AC224" s="499"/>
      <c r="AD224" s="501" t="s">
        <v>158</v>
      </c>
      <c r="AE224" s="497" t="s">
        <v>154</v>
      </c>
      <c r="AF224" s="498"/>
      <c r="AG224" s="498"/>
      <c r="AH224" s="499"/>
      <c r="AI224" s="501" t="s">
        <v>158</v>
      </c>
      <c r="AJ224" s="497" t="s">
        <v>154</v>
      </c>
      <c r="AK224" s="498"/>
      <c r="AL224" s="498"/>
      <c r="AM224" s="499"/>
      <c r="AN224" s="501" t="s">
        <v>158</v>
      </c>
      <c r="AO224" s="497" t="s">
        <v>154</v>
      </c>
      <c r="AP224" s="498"/>
      <c r="AQ224" s="498"/>
      <c r="AR224" s="499"/>
      <c r="AS224" s="501" t="s">
        <v>158</v>
      </c>
      <c r="AT224" s="497" t="s">
        <v>154</v>
      </c>
      <c r="AU224" s="498"/>
      <c r="AV224" s="498"/>
      <c r="AW224" s="499"/>
      <c r="AX224" s="501" t="s">
        <v>158</v>
      </c>
    </row>
    <row r="225" spans="2:50" x14ac:dyDescent="0.2">
      <c r="B225" s="501"/>
      <c r="C225" s="501"/>
      <c r="D225" s="501"/>
      <c r="E225" s="501" t="s">
        <v>150</v>
      </c>
      <c r="F225" s="501"/>
      <c r="G225" s="501"/>
      <c r="H225" s="503"/>
      <c r="I225" s="505" t="s">
        <v>150</v>
      </c>
      <c r="J225" s="505"/>
      <c r="K225" s="505"/>
      <c r="L225" s="505"/>
      <c r="M225" s="505"/>
      <c r="N225" s="501"/>
      <c r="O225" s="501"/>
      <c r="P225" s="497" t="s">
        <v>155</v>
      </c>
      <c r="Q225" s="498"/>
      <c r="R225" s="498"/>
      <c r="S225" s="499"/>
      <c r="T225" s="501"/>
      <c r="U225" s="497" t="s">
        <v>155</v>
      </c>
      <c r="V225" s="498"/>
      <c r="W225" s="498"/>
      <c r="X225" s="499"/>
      <c r="Y225" s="501"/>
      <c r="Z225" s="497" t="s">
        <v>155</v>
      </c>
      <c r="AA225" s="498"/>
      <c r="AB225" s="498"/>
      <c r="AC225" s="499"/>
      <c r="AD225" s="501"/>
      <c r="AE225" s="497" t="s">
        <v>155</v>
      </c>
      <c r="AF225" s="498"/>
      <c r="AG225" s="498"/>
      <c r="AH225" s="499"/>
      <c r="AI225" s="501"/>
      <c r="AJ225" s="497" t="s">
        <v>155</v>
      </c>
      <c r="AK225" s="498"/>
      <c r="AL225" s="498"/>
      <c r="AM225" s="499"/>
      <c r="AN225" s="501"/>
      <c r="AO225" s="497" t="s">
        <v>155</v>
      </c>
      <c r="AP225" s="498"/>
      <c r="AQ225" s="498"/>
      <c r="AR225" s="499"/>
      <c r="AS225" s="501"/>
      <c r="AT225" s="497" t="s">
        <v>155</v>
      </c>
      <c r="AU225" s="498"/>
      <c r="AV225" s="498"/>
      <c r="AW225" s="499"/>
      <c r="AX225" s="501"/>
    </row>
    <row r="226" spans="2:50" x14ac:dyDescent="0.2">
      <c r="B226" s="501"/>
      <c r="C226" s="501"/>
      <c r="D226" s="501"/>
      <c r="E226" s="418" t="s">
        <v>152</v>
      </c>
      <c r="F226" s="418" t="s">
        <v>153</v>
      </c>
      <c r="G226" s="418" t="s">
        <v>156</v>
      </c>
      <c r="H226" s="504"/>
      <c r="I226" s="419" t="s">
        <v>152</v>
      </c>
      <c r="J226" s="419" t="s">
        <v>153</v>
      </c>
      <c r="K226" s="419" t="s">
        <v>156</v>
      </c>
      <c r="L226" s="505"/>
      <c r="M226" s="505"/>
      <c r="N226" s="501"/>
      <c r="O226" s="501"/>
      <c r="P226" s="418" t="s">
        <v>152</v>
      </c>
      <c r="Q226" s="418" t="s">
        <v>153</v>
      </c>
      <c r="R226" s="418" t="s">
        <v>156</v>
      </c>
      <c r="S226" s="418" t="s">
        <v>170</v>
      </c>
      <c r="T226" s="501"/>
      <c r="U226" s="418" t="s">
        <v>152</v>
      </c>
      <c r="V226" s="418" t="s">
        <v>153</v>
      </c>
      <c r="W226" s="418" t="s">
        <v>156</v>
      </c>
      <c r="X226" s="418" t="s">
        <v>170</v>
      </c>
      <c r="Y226" s="501"/>
      <c r="Z226" s="418" t="s">
        <v>152</v>
      </c>
      <c r="AA226" s="418" t="s">
        <v>153</v>
      </c>
      <c r="AB226" s="418" t="s">
        <v>156</v>
      </c>
      <c r="AC226" s="418" t="s">
        <v>170</v>
      </c>
      <c r="AD226" s="501"/>
      <c r="AE226" s="418" t="s">
        <v>152</v>
      </c>
      <c r="AF226" s="418" t="s">
        <v>153</v>
      </c>
      <c r="AG226" s="418" t="s">
        <v>156</v>
      </c>
      <c r="AH226" s="418" t="s">
        <v>170</v>
      </c>
      <c r="AI226" s="501"/>
      <c r="AJ226" s="418" t="s">
        <v>152</v>
      </c>
      <c r="AK226" s="418" t="s">
        <v>153</v>
      </c>
      <c r="AL226" s="418" t="s">
        <v>156</v>
      </c>
      <c r="AM226" s="418" t="s">
        <v>170</v>
      </c>
      <c r="AN226" s="501"/>
      <c r="AO226" s="418" t="s">
        <v>152</v>
      </c>
      <c r="AP226" s="418" t="s">
        <v>153</v>
      </c>
      <c r="AQ226" s="418" t="s">
        <v>156</v>
      </c>
      <c r="AR226" s="418" t="s">
        <v>170</v>
      </c>
      <c r="AS226" s="501"/>
      <c r="AT226" s="418" t="s">
        <v>152</v>
      </c>
      <c r="AU226" s="418" t="s">
        <v>153</v>
      </c>
      <c r="AV226" s="418" t="s">
        <v>156</v>
      </c>
      <c r="AW226" s="418" t="s">
        <v>170</v>
      </c>
      <c r="AX226" s="501"/>
    </row>
    <row r="227" spans="2:50" x14ac:dyDescent="0.2">
      <c r="B227" s="506" t="s">
        <v>238</v>
      </c>
      <c r="C227" s="436">
        <v>1</v>
      </c>
      <c r="D227" s="417"/>
      <c r="E227" s="417"/>
      <c r="F227" s="417"/>
      <c r="G227" s="416" t="e">
        <f t="shared" ref="G227:G228" si="222">F227/E227</f>
        <v>#DIV/0!</v>
      </c>
      <c r="H227" s="526" t="e">
        <f>AVERAGE(G227:G241)</f>
        <v>#DIV/0!</v>
      </c>
      <c r="I227" s="172" t="str">
        <f t="shared" ref="I227:I229" si="223">IFERROR(AVERAGE(P227,U227,Z227,AE227,AJ227,AO227,AT227),"")</f>
        <v/>
      </c>
      <c r="J227" s="172" t="str">
        <f t="shared" ref="J227:J229" si="224">IFERROR(AVERAGE(Q227,V227,AA227,AF227,AK227,AP227,AU227),"")</f>
        <v/>
      </c>
      <c r="K227" s="420" t="str">
        <f t="shared" ref="K227:K229" si="225">IFERROR(AVERAGE(R227,W227,AB227,AG227,AL227,AQ227,AV227),"")</f>
        <v/>
      </c>
      <c r="L227" s="525" t="str">
        <f>IFERROR(AVERAGE(K227:K241),"-")</f>
        <v>-</v>
      </c>
      <c r="M227" s="172" t="str">
        <f>IFERROR(RANK(K227, K$227:K$241),"")</f>
        <v/>
      </c>
      <c r="N227" s="501"/>
      <c r="O227" s="501"/>
      <c r="P227" s="417"/>
      <c r="Q227" s="416"/>
      <c r="R227" s="416" t="str">
        <f>IFERROR(Q227/P227,"")</f>
        <v/>
      </c>
      <c r="S227" s="417" t="str">
        <f>IFERROR(RANK(R227, R$227:R$241),"")</f>
        <v/>
      </c>
      <c r="T227" s="500" t="e">
        <f>AVERAGE(R227:R241)</f>
        <v>#DIV/0!</v>
      </c>
      <c r="U227" s="417"/>
      <c r="V227" s="416"/>
      <c r="W227" s="416" t="str">
        <f>IFERROR(V227/U227,"")</f>
        <v/>
      </c>
      <c r="X227" s="417" t="str">
        <f>IFERROR(RANK(W227, W$227:W$241),"")</f>
        <v/>
      </c>
      <c r="Y227" s="500" t="e">
        <f>AVERAGE(W227:W241)</f>
        <v>#DIV/0!</v>
      </c>
      <c r="Z227" s="417"/>
      <c r="AA227" s="416"/>
      <c r="AB227" s="416" t="str">
        <f>IFERROR(AA227/Z227,"")</f>
        <v/>
      </c>
      <c r="AC227" s="417" t="str">
        <f>IFERROR(RANK(AB227, AB$227:AB$241),"")</f>
        <v/>
      </c>
      <c r="AD227" s="500" t="e">
        <f>AVERAGE(AB227:AB241)</f>
        <v>#DIV/0!</v>
      </c>
      <c r="AE227" s="417"/>
      <c r="AF227" s="416"/>
      <c r="AG227" s="416" t="str">
        <f>IFERROR(AF227/AE227,"")</f>
        <v/>
      </c>
      <c r="AH227" s="417" t="str">
        <f>IFERROR(RANK(AG227, AG$227:AG$241),"")</f>
        <v/>
      </c>
      <c r="AI227" s="500" t="e">
        <f>AVERAGE(AG227:AG241)</f>
        <v>#DIV/0!</v>
      </c>
      <c r="AJ227" s="417"/>
      <c r="AK227" s="416"/>
      <c r="AL227" s="416" t="str">
        <f>IFERROR(AK227/AJ227,"")</f>
        <v/>
      </c>
      <c r="AM227" s="417" t="str">
        <f>IFERROR(RANK(AL227, AL$227:AL$241),"")</f>
        <v/>
      </c>
      <c r="AN227" s="500" t="e">
        <f>AVERAGE(AL227:AL241)</f>
        <v>#DIV/0!</v>
      </c>
      <c r="AO227" s="417"/>
      <c r="AP227" s="416"/>
      <c r="AQ227" s="416" t="str">
        <f>IFERROR(AP227/AO227,"")</f>
        <v/>
      </c>
      <c r="AR227" s="417" t="str">
        <f>IFERROR(RANK(AQ227, AQ$227:AQ$241),"")</f>
        <v/>
      </c>
      <c r="AS227" s="500" t="e">
        <f>AVERAGE(AQ227:AQ241)</f>
        <v>#DIV/0!</v>
      </c>
      <c r="AT227" s="417"/>
      <c r="AU227" s="416"/>
      <c r="AV227" s="416" t="str">
        <f>IFERROR(AU227/AT227,"")</f>
        <v/>
      </c>
      <c r="AW227" s="417" t="str">
        <f>IFERROR(RANK(AV227, AV$227:AV$241),"")</f>
        <v/>
      </c>
      <c r="AX227" s="500" t="e">
        <f>AVERAGE(AV227:AV241)</f>
        <v>#DIV/0!</v>
      </c>
    </row>
    <row r="228" spans="2:50" x14ac:dyDescent="0.2">
      <c r="B228" s="506"/>
      <c r="C228" s="436">
        <v>2</v>
      </c>
      <c r="D228" s="417"/>
      <c r="E228" s="417"/>
      <c r="F228" s="417"/>
      <c r="G228" s="416" t="e">
        <f t="shared" si="222"/>
        <v>#DIV/0!</v>
      </c>
      <c r="H228" s="527"/>
      <c r="I228" s="172" t="str">
        <f t="shared" si="223"/>
        <v/>
      </c>
      <c r="J228" s="172" t="str">
        <f t="shared" si="224"/>
        <v/>
      </c>
      <c r="K228" s="420" t="str">
        <f t="shared" si="225"/>
        <v/>
      </c>
      <c r="L228" s="525"/>
      <c r="M228" s="172" t="str">
        <f t="shared" ref="M228:M241" si="226">IFERROR(RANK(K228, K$227:K$241),"")</f>
        <v/>
      </c>
      <c r="N228" s="501"/>
      <c r="O228" s="501"/>
      <c r="P228" s="417"/>
      <c r="Q228" s="416"/>
      <c r="R228" s="416" t="str">
        <f t="shared" ref="R228:R241" si="227">IFERROR(Q228/P228,"")</f>
        <v/>
      </c>
      <c r="S228" s="417" t="str">
        <f t="shared" ref="S228:S241" si="228">IFERROR(RANK(R228, R$227:R$241),"")</f>
        <v/>
      </c>
      <c r="T228" s="500"/>
      <c r="U228" s="417"/>
      <c r="V228" s="416"/>
      <c r="W228" s="416" t="str">
        <f t="shared" ref="W228:W241" si="229">IFERROR(V228/U228,"")</f>
        <v/>
      </c>
      <c r="X228" s="417" t="str">
        <f t="shared" ref="X228:X241" si="230">IFERROR(RANK(W228, W$227:W$241),"")</f>
        <v/>
      </c>
      <c r="Y228" s="500"/>
      <c r="Z228" s="417"/>
      <c r="AA228" s="416"/>
      <c r="AB228" s="416" t="str">
        <f t="shared" ref="AB228:AB241" si="231">IFERROR(AA228/Z228,"")</f>
        <v/>
      </c>
      <c r="AC228" s="417" t="str">
        <f t="shared" ref="AC228:AC241" si="232">IFERROR(RANK(AB228, AB$227:AB$241),"")</f>
        <v/>
      </c>
      <c r="AD228" s="500"/>
      <c r="AE228" s="417"/>
      <c r="AF228" s="416"/>
      <c r="AG228" s="416" t="str">
        <f t="shared" ref="AG228:AG241" si="233">IFERROR(AF228/AE228,"")</f>
        <v/>
      </c>
      <c r="AH228" s="417" t="str">
        <f t="shared" ref="AH228:AH241" si="234">IFERROR(RANK(AG228, AG$227:AG$241),"")</f>
        <v/>
      </c>
      <c r="AI228" s="500"/>
      <c r="AJ228" s="417"/>
      <c r="AK228" s="416"/>
      <c r="AL228" s="416" t="str">
        <f t="shared" ref="AL228:AL241" si="235">IFERROR(AK228/AJ228,"")</f>
        <v/>
      </c>
      <c r="AM228" s="417" t="str">
        <f t="shared" ref="AM228:AM241" si="236">IFERROR(RANK(AL228, AL$227:AL$241),"")</f>
        <v/>
      </c>
      <c r="AN228" s="500"/>
      <c r="AO228" s="417"/>
      <c r="AP228" s="416"/>
      <c r="AQ228" s="416" t="str">
        <f t="shared" ref="AQ228:AQ241" si="237">IFERROR(AP228/AO228,"")</f>
        <v/>
      </c>
      <c r="AR228" s="417" t="str">
        <f t="shared" ref="AR228:AR241" si="238">IFERROR(RANK(AQ228, AQ$227:AQ$241),"")</f>
        <v/>
      </c>
      <c r="AS228" s="500"/>
      <c r="AT228" s="417"/>
      <c r="AU228" s="416"/>
      <c r="AV228" s="416" t="str">
        <f t="shared" ref="AV228:AV241" si="239">IFERROR(AU228/AT228,"")</f>
        <v/>
      </c>
      <c r="AW228" s="417" t="str">
        <f t="shared" ref="AW228:AW241" si="240">IFERROR(RANK(AV228, AV$227:AV$241),"")</f>
        <v/>
      </c>
      <c r="AX228" s="500"/>
    </row>
    <row r="229" spans="2:50" x14ac:dyDescent="0.2">
      <c r="B229" s="506"/>
      <c r="C229" s="436">
        <v>3</v>
      </c>
      <c r="D229" s="417"/>
      <c r="E229" s="417"/>
      <c r="F229" s="417"/>
      <c r="G229" s="417"/>
      <c r="H229" s="527"/>
      <c r="I229" s="172" t="str">
        <f t="shared" si="223"/>
        <v/>
      </c>
      <c r="J229" s="172" t="str">
        <f t="shared" si="224"/>
        <v/>
      </c>
      <c r="K229" s="420" t="str">
        <f t="shared" si="225"/>
        <v/>
      </c>
      <c r="L229" s="525"/>
      <c r="M229" s="172" t="str">
        <f t="shared" si="226"/>
        <v/>
      </c>
      <c r="N229" s="501"/>
      <c r="O229" s="501"/>
      <c r="P229" s="417"/>
      <c r="Q229" s="416"/>
      <c r="R229" s="416" t="str">
        <f t="shared" si="227"/>
        <v/>
      </c>
      <c r="S229" s="417" t="str">
        <f t="shared" si="228"/>
        <v/>
      </c>
      <c r="T229" s="500"/>
      <c r="U229" s="417"/>
      <c r="V229" s="416"/>
      <c r="W229" s="416" t="str">
        <f t="shared" si="229"/>
        <v/>
      </c>
      <c r="X229" s="417" t="str">
        <f t="shared" si="230"/>
        <v/>
      </c>
      <c r="Y229" s="500"/>
      <c r="Z229" s="417"/>
      <c r="AA229" s="416"/>
      <c r="AB229" s="416" t="str">
        <f t="shared" si="231"/>
        <v/>
      </c>
      <c r="AC229" s="417" t="str">
        <f t="shared" si="232"/>
        <v/>
      </c>
      <c r="AD229" s="500"/>
      <c r="AE229" s="417"/>
      <c r="AF229" s="416"/>
      <c r="AG229" s="416" t="str">
        <f t="shared" si="233"/>
        <v/>
      </c>
      <c r="AH229" s="417" t="str">
        <f t="shared" si="234"/>
        <v/>
      </c>
      <c r="AI229" s="500"/>
      <c r="AJ229" s="417"/>
      <c r="AK229" s="416"/>
      <c r="AL229" s="416" t="str">
        <f t="shared" si="235"/>
        <v/>
      </c>
      <c r="AM229" s="417" t="str">
        <f t="shared" si="236"/>
        <v/>
      </c>
      <c r="AN229" s="500"/>
      <c r="AO229" s="417"/>
      <c r="AP229" s="416"/>
      <c r="AQ229" s="416" t="str">
        <f t="shared" si="237"/>
        <v/>
      </c>
      <c r="AR229" s="417" t="str">
        <f t="shared" si="238"/>
        <v/>
      </c>
      <c r="AS229" s="500"/>
      <c r="AT229" s="417"/>
      <c r="AU229" s="416"/>
      <c r="AV229" s="416" t="str">
        <f t="shared" si="239"/>
        <v/>
      </c>
      <c r="AW229" s="417" t="str">
        <f t="shared" si="240"/>
        <v/>
      </c>
      <c r="AX229" s="500"/>
    </row>
    <row r="230" spans="2:50" x14ac:dyDescent="0.2">
      <c r="B230" s="506"/>
      <c r="C230" s="436">
        <v>4</v>
      </c>
      <c r="D230" s="417"/>
      <c r="E230" s="417"/>
      <c r="F230" s="417"/>
      <c r="G230" s="417"/>
      <c r="H230" s="527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20" t="str">
        <f>IFERROR(AVERAGE(R230,W230,AB230,AG230,AL230,AQ230,AV230),"")</f>
        <v/>
      </c>
      <c r="L230" s="525"/>
      <c r="M230" s="172" t="str">
        <f t="shared" si="226"/>
        <v/>
      </c>
      <c r="N230" s="501"/>
      <c r="O230" s="501"/>
      <c r="P230" s="417"/>
      <c r="Q230" s="416"/>
      <c r="R230" s="416" t="str">
        <f t="shared" si="227"/>
        <v/>
      </c>
      <c r="S230" s="417" t="str">
        <f t="shared" si="228"/>
        <v/>
      </c>
      <c r="T230" s="500"/>
      <c r="U230" s="417"/>
      <c r="V230" s="416"/>
      <c r="W230" s="416" t="str">
        <f t="shared" si="229"/>
        <v/>
      </c>
      <c r="X230" s="417" t="str">
        <f t="shared" si="230"/>
        <v/>
      </c>
      <c r="Y230" s="500"/>
      <c r="Z230" s="417"/>
      <c r="AA230" s="416"/>
      <c r="AB230" s="416" t="str">
        <f t="shared" si="231"/>
        <v/>
      </c>
      <c r="AC230" s="417" t="str">
        <f t="shared" si="232"/>
        <v/>
      </c>
      <c r="AD230" s="500"/>
      <c r="AE230" s="417"/>
      <c r="AF230" s="416"/>
      <c r="AG230" s="416" t="str">
        <f t="shared" si="233"/>
        <v/>
      </c>
      <c r="AH230" s="417" t="str">
        <f t="shared" si="234"/>
        <v/>
      </c>
      <c r="AI230" s="500"/>
      <c r="AJ230" s="417"/>
      <c r="AK230" s="416"/>
      <c r="AL230" s="416" t="str">
        <f t="shared" si="235"/>
        <v/>
      </c>
      <c r="AM230" s="417" t="str">
        <f t="shared" si="236"/>
        <v/>
      </c>
      <c r="AN230" s="500"/>
      <c r="AO230" s="417"/>
      <c r="AP230" s="416"/>
      <c r="AQ230" s="416" t="str">
        <f t="shared" si="237"/>
        <v/>
      </c>
      <c r="AR230" s="417" t="str">
        <f t="shared" si="238"/>
        <v/>
      </c>
      <c r="AS230" s="500"/>
      <c r="AT230" s="417"/>
      <c r="AU230" s="416"/>
      <c r="AV230" s="416" t="str">
        <f t="shared" si="239"/>
        <v/>
      </c>
      <c r="AW230" s="417" t="str">
        <f t="shared" si="240"/>
        <v/>
      </c>
      <c r="AX230" s="500"/>
    </row>
    <row r="231" spans="2:50" x14ac:dyDescent="0.2">
      <c r="B231" s="506"/>
      <c r="C231" s="436">
        <v>5</v>
      </c>
      <c r="D231" s="417"/>
      <c r="E231" s="417"/>
      <c r="F231" s="417"/>
      <c r="G231" s="417"/>
      <c r="H231" s="527"/>
      <c r="I231" s="172" t="str">
        <f t="shared" ref="I231:I241" si="241">IFERROR(AVERAGE(P231,U231,Z231,AE231,AJ231,AO231,AT231),"")</f>
        <v/>
      </c>
      <c r="J231" s="172" t="str">
        <f t="shared" ref="J231:J241" si="242">IFERROR(AVERAGE(Q231,V231,AA231,AF231,AK231,AP231,AU231),"")</f>
        <v/>
      </c>
      <c r="K231" s="420" t="str">
        <f t="shared" ref="K231:K241" si="243">IFERROR(AVERAGE(R231,W231,AB231,AG231,AL231,AQ231,AV231),"")</f>
        <v/>
      </c>
      <c r="L231" s="525"/>
      <c r="M231" s="172" t="str">
        <f t="shared" si="226"/>
        <v/>
      </c>
      <c r="N231" s="501"/>
      <c r="O231" s="501"/>
      <c r="P231" s="417"/>
      <c r="Q231" s="416"/>
      <c r="R231" s="416" t="str">
        <f t="shared" si="227"/>
        <v/>
      </c>
      <c r="S231" s="417" t="str">
        <f t="shared" si="228"/>
        <v/>
      </c>
      <c r="T231" s="500"/>
      <c r="U231" s="417"/>
      <c r="V231" s="416"/>
      <c r="W231" s="416" t="str">
        <f t="shared" si="229"/>
        <v/>
      </c>
      <c r="X231" s="417" t="str">
        <f t="shared" si="230"/>
        <v/>
      </c>
      <c r="Y231" s="500"/>
      <c r="Z231" s="417"/>
      <c r="AA231" s="416"/>
      <c r="AB231" s="416" t="str">
        <f t="shared" si="231"/>
        <v/>
      </c>
      <c r="AC231" s="417" t="str">
        <f t="shared" si="232"/>
        <v/>
      </c>
      <c r="AD231" s="500"/>
      <c r="AE231" s="417"/>
      <c r="AF231" s="416"/>
      <c r="AG231" s="416" t="str">
        <f t="shared" si="233"/>
        <v/>
      </c>
      <c r="AH231" s="417" t="str">
        <f t="shared" si="234"/>
        <v/>
      </c>
      <c r="AI231" s="500"/>
      <c r="AJ231" s="417"/>
      <c r="AK231" s="416"/>
      <c r="AL231" s="416" t="str">
        <f t="shared" si="235"/>
        <v/>
      </c>
      <c r="AM231" s="417" t="str">
        <f t="shared" si="236"/>
        <v/>
      </c>
      <c r="AN231" s="500"/>
      <c r="AO231" s="417"/>
      <c r="AP231" s="416"/>
      <c r="AQ231" s="416" t="str">
        <f t="shared" si="237"/>
        <v/>
      </c>
      <c r="AR231" s="417" t="str">
        <f t="shared" si="238"/>
        <v/>
      </c>
      <c r="AS231" s="500"/>
      <c r="AT231" s="417"/>
      <c r="AU231" s="416"/>
      <c r="AV231" s="416" t="str">
        <f t="shared" si="239"/>
        <v/>
      </c>
      <c r="AW231" s="417" t="str">
        <f t="shared" si="240"/>
        <v/>
      </c>
      <c r="AX231" s="500"/>
    </row>
    <row r="232" spans="2:50" x14ac:dyDescent="0.2">
      <c r="B232" s="506"/>
      <c r="C232" s="436">
        <v>6</v>
      </c>
      <c r="D232" s="417"/>
      <c r="E232" s="417"/>
      <c r="F232" s="417"/>
      <c r="G232" s="417"/>
      <c r="H232" s="527"/>
      <c r="I232" s="172" t="str">
        <f t="shared" si="241"/>
        <v/>
      </c>
      <c r="J232" s="172" t="str">
        <f t="shared" si="242"/>
        <v/>
      </c>
      <c r="K232" s="420" t="str">
        <f t="shared" si="243"/>
        <v/>
      </c>
      <c r="L232" s="525"/>
      <c r="M232" s="172" t="str">
        <f t="shared" si="226"/>
        <v/>
      </c>
      <c r="N232" s="501"/>
      <c r="O232" s="501"/>
      <c r="P232" s="417"/>
      <c r="Q232" s="416"/>
      <c r="R232" s="416" t="str">
        <f t="shared" si="227"/>
        <v/>
      </c>
      <c r="S232" s="417" t="str">
        <f t="shared" si="228"/>
        <v/>
      </c>
      <c r="T232" s="500"/>
      <c r="U232" s="417"/>
      <c r="V232" s="416"/>
      <c r="W232" s="416" t="str">
        <f t="shared" si="229"/>
        <v/>
      </c>
      <c r="X232" s="417" t="str">
        <f t="shared" si="230"/>
        <v/>
      </c>
      <c r="Y232" s="500"/>
      <c r="Z232" s="417"/>
      <c r="AA232" s="416"/>
      <c r="AB232" s="416" t="str">
        <f t="shared" si="231"/>
        <v/>
      </c>
      <c r="AC232" s="417" t="str">
        <f t="shared" si="232"/>
        <v/>
      </c>
      <c r="AD232" s="500"/>
      <c r="AE232" s="417"/>
      <c r="AF232" s="416"/>
      <c r="AG232" s="416" t="str">
        <f t="shared" si="233"/>
        <v/>
      </c>
      <c r="AH232" s="417" t="str">
        <f t="shared" si="234"/>
        <v/>
      </c>
      <c r="AI232" s="500"/>
      <c r="AJ232" s="417"/>
      <c r="AK232" s="416"/>
      <c r="AL232" s="416" t="str">
        <f t="shared" si="235"/>
        <v/>
      </c>
      <c r="AM232" s="417" t="str">
        <f t="shared" si="236"/>
        <v/>
      </c>
      <c r="AN232" s="500"/>
      <c r="AO232" s="417"/>
      <c r="AP232" s="416"/>
      <c r="AQ232" s="416" t="str">
        <f t="shared" si="237"/>
        <v/>
      </c>
      <c r="AR232" s="417" t="str">
        <f t="shared" si="238"/>
        <v/>
      </c>
      <c r="AS232" s="500"/>
      <c r="AT232" s="417"/>
      <c r="AU232" s="416"/>
      <c r="AV232" s="416" t="str">
        <f t="shared" si="239"/>
        <v/>
      </c>
      <c r="AW232" s="417" t="str">
        <f t="shared" si="240"/>
        <v/>
      </c>
      <c r="AX232" s="500"/>
    </row>
    <row r="233" spans="2:50" x14ac:dyDescent="0.2">
      <c r="B233" s="506"/>
      <c r="C233" s="436">
        <v>7</v>
      </c>
      <c r="D233" s="417"/>
      <c r="E233" s="417"/>
      <c r="F233" s="417"/>
      <c r="G233" s="417"/>
      <c r="H233" s="527"/>
      <c r="I233" s="172" t="str">
        <f t="shared" si="241"/>
        <v/>
      </c>
      <c r="J233" s="172" t="str">
        <f t="shared" si="242"/>
        <v/>
      </c>
      <c r="K233" s="420" t="str">
        <f t="shared" si="243"/>
        <v/>
      </c>
      <c r="L233" s="525"/>
      <c r="M233" s="172" t="str">
        <f t="shared" si="226"/>
        <v/>
      </c>
      <c r="N233" s="501"/>
      <c r="O233" s="501"/>
      <c r="P233" s="417"/>
      <c r="Q233" s="416"/>
      <c r="R233" s="416" t="str">
        <f t="shared" si="227"/>
        <v/>
      </c>
      <c r="S233" s="417" t="str">
        <f t="shared" si="228"/>
        <v/>
      </c>
      <c r="T233" s="500"/>
      <c r="U233" s="417"/>
      <c r="V233" s="416"/>
      <c r="W233" s="416" t="str">
        <f t="shared" si="229"/>
        <v/>
      </c>
      <c r="X233" s="417" t="str">
        <f t="shared" si="230"/>
        <v/>
      </c>
      <c r="Y233" s="500"/>
      <c r="Z233" s="417"/>
      <c r="AA233" s="416"/>
      <c r="AB233" s="416" t="str">
        <f t="shared" si="231"/>
        <v/>
      </c>
      <c r="AC233" s="417" t="str">
        <f t="shared" si="232"/>
        <v/>
      </c>
      <c r="AD233" s="500"/>
      <c r="AE233" s="417"/>
      <c r="AF233" s="416"/>
      <c r="AG233" s="416" t="str">
        <f t="shared" si="233"/>
        <v/>
      </c>
      <c r="AH233" s="417" t="str">
        <f t="shared" si="234"/>
        <v/>
      </c>
      <c r="AI233" s="500"/>
      <c r="AJ233" s="417"/>
      <c r="AK233" s="416"/>
      <c r="AL233" s="416" t="str">
        <f t="shared" si="235"/>
        <v/>
      </c>
      <c r="AM233" s="417" t="str">
        <f t="shared" si="236"/>
        <v/>
      </c>
      <c r="AN233" s="500"/>
      <c r="AO233" s="417"/>
      <c r="AP233" s="416"/>
      <c r="AQ233" s="416" t="str">
        <f t="shared" si="237"/>
        <v/>
      </c>
      <c r="AR233" s="417" t="str">
        <f t="shared" si="238"/>
        <v/>
      </c>
      <c r="AS233" s="500"/>
      <c r="AT233" s="417"/>
      <c r="AU233" s="416"/>
      <c r="AV233" s="416" t="str">
        <f t="shared" si="239"/>
        <v/>
      </c>
      <c r="AW233" s="417" t="str">
        <f t="shared" si="240"/>
        <v/>
      </c>
      <c r="AX233" s="500"/>
    </row>
    <row r="234" spans="2:50" x14ac:dyDescent="0.2">
      <c r="B234" s="506"/>
      <c r="C234" s="436">
        <v>8</v>
      </c>
      <c r="D234" s="417"/>
      <c r="E234" s="417"/>
      <c r="F234" s="417"/>
      <c r="G234" s="417"/>
      <c r="H234" s="527"/>
      <c r="I234" s="172" t="str">
        <f t="shared" si="241"/>
        <v/>
      </c>
      <c r="J234" s="172" t="str">
        <f t="shared" si="242"/>
        <v/>
      </c>
      <c r="K234" s="420" t="str">
        <f t="shared" si="243"/>
        <v/>
      </c>
      <c r="L234" s="525"/>
      <c r="M234" s="172" t="str">
        <f t="shared" si="226"/>
        <v/>
      </c>
      <c r="N234" s="501"/>
      <c r="O234" s="501"/>
      <c r="P234" s="417"/>
      <c r="Q234" s="416"/>
      <c r="R234" s="416" t="str">
        <f t="shared" si="227"/>
        <v/>
      </c>
      <c r="S234" s="417" t="str">
        <f t="shared" si="228"/>
        <v/>
      </c>
      <c r="T234" s="500"/>
      <c r="U234" s="417"/>
      <c r="V234" s="416"/>
      <c r="W234" s="416" t="str">
        <f t="shared" si="229"/>
        <v/>
      </c>
      <c r="X234" s="417" t="str">
        <f t="shared" si="230"/>
        <v/>
      </c>
      <c r="Y234" s="500"/>
      <c r="Z234" s="417"/>
      <c r="AA234" s="416"/>
      <c r="AB234" s="416" t="str">
        <f t="shared" si="231"/>
        <v/>
      </c>
      <c r="AC234" s="417" t="str">
        <f t="shared" si="232"/>
        <v/>
      </c>
      <c r="AD234" s="500"/>
      <c r="AE234" s="417"/>
      <c r="AF234" s="416"/>
      <c r="AG234" s="416" t="str">
        <f t="shared" si="233"/>
        <v/>
      </c>
      <c r="AH234" s="417" t="str">
        <f t="shared" si="234"/>
        <v/>
      </c>
      <c r="AI234" s="500"/>
      <c r="AJ234" s="417"/>
      <c r="AK234" s="416"/>
      <c r="AL234" s="416" t="str">
        <f t="shared" si="235"/>
        <v/>
      </c>
      <c r="AM234" s="417" t="str">
        <f t="shared" si="236"/>
        <v/>
      </c>
      <c r="AN234" s="500"/>
      <c r="AO234" s="417"/>
      <c r="AP234" s="416"/>
      <c r="AQ234" s="416" t="str">
        <f t="shared" si="237"/>
        <v/>
      </c>
      <c r="AR234" s="417" t="str">
        <f t="shared" si="238"/>
        <v/>
      </c>
      <c r="AS234" s="500"/>
      <c r="AT234" s="417"/>
      <c r="AU234" s="416"/>
      <c r="AV234" s="416" t="str">
        <f t="shared" si="239"/>
        <v/>
      </c>
      <c r="AW234" s="417" t="str">
        <f t="shared" si="240"/>
        <v/>
      </c>
      <c r="AX234" s="500"/>
    </row>
    <row r="235" spans="2:50" x14ac:dyDescent="0.2">
      <c r="B235" s="506"/>
      <c r="C235" s="436">
        <v>9</v>
      </c>
      <c r="D235" s="417"/>
      <c r="E235" s="417"/>
      <c r="F235" s="417"/>
      <c r="G235" s="417"/>
      <c r="H235" s="527"/>
      <c r="I235" s="172" t="str">
        <f t="shared" si="241"/>
        <v/>
      </c>
      <c r="J235" s="172" t="str">
        <f t="shared" si="242"/>
        <v/>
      </c>
      <c r="K235" s="420" t="str">
        <f t="shared" si="243"/>
        <v/>
      </c>
      <c r="L235" s="525"/>
      <c r="M235" s="172" t="str">
        <f t="shared" si="226"/>
        <v/>
      </c>
      <c r="N235" s="501"/>
      <c r="O235" s="501"/>
      <c r="P235" s="417"/>
      <c r="Q235" s="416"/>
      <c r="R235" s="416" t="str">
        <f t="shared" si="227"/>
        <v/>
      </c>
      <c r="S235" s="417" t="str">
        <f t="shared" si="228"/>
        <v/>
      </c>
      <c r="T235" s="500"/>
      <c r="U235" s="417"/>
      <c r="V235" s="416"/>
      <c r="W235" s="416" t="str">
        <f t="shared" si="229"/>
        <v/>
      </c>
      <c r="X235" s="417" t="str">
        <f t="shared" si="230"/>
        <v/>
      </c>
      <c r="Y235" s="500"/>
      <c r="Z235" s="417"/>
      <c r="AA235" s="416"/>
      <c r="AB235" s="416" t="str">
        <f t="shared" si="231"/>
        <v/>
      </c>
      <c r="AC235" s="417" t="str">
        <f t="shared" si="232"/>
        <v/>
      </c>
      <c r="AD235" s="500"/>
      <c r="AE235" s="417"/>
      <c r="AF235" s="416"/>
      <c r="AG235" s="416" t="str">
        <f t="shared" si="233"/>
        <v/>
      </c>
      <c r="AH235" s="417" t="str">
        <f t="shared" si="234"/>
        <v/>
      </c>
      <c r="AI235" s="500"/>
      <c r="AJ235" s="417"/>
      <c r="AK235" s="416"/>
      <c r="AL235" s="416" t="str">
        <f t="shared" si="235"/>
        <v/>
      </c>
      <c r="AM235" s="417" t="str">
        <f t="shared" si="236"/>
        <v/>
      </c>
      <c r="AN235" s="500"/>
      <c r="AO235" s="417"/>
      <c r="AP235" s="416"/>
      <c r="AQ235" s="416" t="str">
        <f t="shared" si="237"/>
        <v/>
      </c>
      <c r="AR235" s="417" t="str">
        <f t="shared" si="238"/>
        <v/>
      </c>
      <c r="AS235" s="500"/>
      <c r="AT235" s="417"/>
      <c r="AU235" s="416"/>
      <c r="AV235" s="416" t="str">
        <f t="shared" si="239"/>
        <v/>
      </c>
      <c r="AW235" s="417" t="str">
        <f t="shared" si="240"/>
        <v/>
      </c>
      <c r="AX235" s="500"/>
    </row>
    <row r="236" spans="2:50" x14ac:dyDescent="0.2">
      <c r="B236" s="506"/>
      <c r="C236" s="436">
        <v>10</v>
      </c>
      <c r="D236" s="417"/>
      <c r="E236" s="417"/>
      <c r="F236" s="417"/>
      <c r="G236" s="417"/>
      <c r="H236" s="527"/>
      <c r="I236" s="172" t="str">
        <f t="shared" si="241"/>
        <v/>
      </c>
      <c r="J236" s="172" t="str">
        <f t="shared" si="242"/>
        <v/>
      </c>
      <c r="K236" s="420" t="str">
        <f t="shared" si="243"/>
        <v/>
      </c>
      <c r="L236" s="525"/>
      <c r="M236" s="172" t="str">
        <f t="shared" si="226"/>
        <v/>
      </c>
      <c r="N236" s="501"/>
      <c r="O236" s="501"/>
      <c r="P236" s="417"/>
      <c r="Q236" s="416"/>
      <c r="R236" s="416" t="str">
        <f t="shared" si="227"/>
        <v/>
      </c>
      <c r="S236" s="417" t="str">
        <f t="shared" si="228"/>
        <v/>
      </c>
      <c r="T236" s="500"/>
      <c r="U236" s="417"/>
      <c r="V236" s="416"/>
      <c r="W236" s="416" t="str">
        <f t="shared" si="229"/>
        <v/>
      </c>
      <c r="X236" s="417" t="str">
        <f t="shared" si="230"/>
        <v/>
      </c>
      <c r="Y236" s="500"/>
      <c r="Z236" s="417"/>
      <c r="AA236" s="416"/>
      <c r="AB236" s="416" t="str">
        <f t="shared" si="231"/>
        <v/>
      </c>
      <c r="AC236" s="417" t="str">
        <f t="shared" si="232"/>
        <v/>
      </c>
      <c r="AD236" s="500"/>
      <c r="AE236" s="417"/>
      <c r="AF236" s="416"/>
      <c r="AG236" s="416" t="str">
        <f t="shared" si="233"/>
        <v/>
      </c>
      <c r="AH236" s="417" t="str">
        <f t="shared" si="234"/>
        <v/>
      </c>
      <c r="AI236" s="500"/>
      <c r="AJ236" s="417"/>
      <c r="AK236" s="416"/>
      <c r="AL236" s="416" t="str">
        <f t="shared" si="235"/>
        <v/>
      </c>
      <c r="AM236" s="417" t="str">
        <f t="shared" si="236"/>
        <v/>
      </c>
      <c r="AN236" s="500"/>
      <c r="AO236" s="417"/>
      <c r="AP236" s="416"/>
      <c r="AQ236" s="416" t="str">
        <f t="shared" si="237"/>
        <v/>
      </c>
      <c r="AR236" s="417" t="str">
        <f t="shared" si="238"/>
        <v/>
      </c>
      <c r="AS236" s="500"/>
      <c r="AT236" s="417"/>
      <c r="AU236" s="416"/>
      <c r="AV236" s="416" t="str">
        <f t="shared" si="239"/>
        <v/>
      </c>
      <c r="AW236" s="417" t="str">
        <f t="shared" si="240"/>
        <v/>
      </c>
      <c r="AX236" s="500"/>
    </row>
    <row r="237" spans="2:50" x14ac:dyDescent="0.2">
      <c r="B237" s="506"/>
      <c r="C237" s="436">
        <v>11</v>
      </c>
      <c r="D237" s="417"/>
      <c r="E237" s="417"/>
      <c r="F237" s="417"/>
      <c r="G237" s="417"/>
      <c r="H237" s="527"/>
      <c r="I237" s="172" t="str">
        <f t="shared" si="241"/>
        <v/>
      </c>
      <c r="J237" s="172" t="str">
        <f t="shared" si="242"/>
        <v/>
      </c>
      <c r="K237" s="420" t="str">
        <f t="shared" si="243"/>
        <v/>
      </c>
      <c r="L237" s="525"/>
      <c r="M237" s="172" t="str">
        <f t="shared" si="226"/>
        <v/>
      </c>
      <c r="N237" s="501"/>
      <c r="O237" s="501"/>
      <c r="P237" s="417"/>
      <c r="Q237" s="416"/>
      <c r="R237" s="416" t="str">
        <f t="shared" si="227"/>
        <v/>
      </c>
      <c r="S237" s="417" t="str">
        <f t="shared" si="228"/>
        <v/>
      </c>
      <c r="T237" s="500"/>
      <c r="U237" s="417"/>
      <c r="V237" s="416"/>
      <c r="W237" s="416" t="str">
        <f t="shared" si="229"/>
        <v/>
      </c>
      <c r="X237" s="417" t="str">
        <f t="shared" si="230"/>
        <v/>
      </c>
      <c r="Y237" s="500"/>
      <c r="Z237" s="417"/>
      <c r="AA237" s="416"/>
      <c r="AB237" s="416" t="str">
        <f t="shared" si="231"/>
        <v/>
      </c>
      <c r="AC237" s="417" t="str">
        <f t="shared" si="232"/>
        <v/>
      </c>
      <c r="AD237" s="500"/>
      <c r="AE237" s="417"/>
      <c r="AF237" s="416"/>
      <c r="AG237" s="416" t="str">
        <f t="shared" si="233"/>
        <v/>
      </c>
      <c r="AH237" s="417" t="str">
        <f t="shared" si="234"/>
        <v/>
      </c>
      <c r="AI237" s="500"/>
      <c r="AJ237" s="417"/>
      <c r="AK237" s="416"/>
      <c r="AL237" s="416" t="str">
        <f t="shared" si="235"/>
        <v/>
      </c>
      <c r="AM237" s="417" t="str">
        <f t="shared" si="236"/>
        <v/>
      </c>
      <c r="AN237" s="500"/>
      <c r="AO237" s="417"/>
      <c r="AP237" s="416"/>
      <c r="AQ237" s="416" t="str">
        <f t="shared" si="237"/>
        <v/>
      </c>
      <c r="AR237" s="417" t="str">
        <f t="shared" si="238"/>
        <v/>
      </c>
      <c r="AS237" s="500"/>
      <c r="AT237" s="417"/>
      <c r="AU237" s="416"/>
      <c r="AV237" s="416" t="str">
        <f t="shared" si="239"/>
        <v/>
      </c>
      <c r="AW237" s="417" t="str">
        <f t="shared" si="240"/>
        <v/>
      </c>
      <c r="AX237" s="500"/>
    </row>
    <row r="238" spans="2:50" x14ac:dyDescent="0.2">
      <c r="B238" s="506"/>
      <c r="C238" s="436">
        <v>12</v>
      </c>
      <c r="D238" s="417"/>
      <c r="E238" s="417"/>
      <c r="F238" s="417"/>
      <c r="G238" s="417"/>
      <c r="H238" s="527"/>
      <c r="I238" s="172" t="str">
        <f t="shared" si="241"/>
        <v/>
      </c>
      <c r="J238" s="172" t="str">
        <f t="shared" si="242"/>
        <v/>
      </c>
      <c r="K238" s="420" t="str">
        <f t="shared" si="243"/>
        <v/>
      </c>
      <c r="L238" s="525"/>
      <c r="M238" s="172" t="str">
        <f t="shared" si="226"/>
        <v/>
      </c>
      <c r="N238" s="501"/>
      <c r="O238" s="501"/>
      <c r="P238" s="417"/>
      <c r="Q238" s="416"/>
      <c r="R238" s="416" t="str">
        <f t="shared" si="227"/>
        <v/>
      </c>
      <c r="S238" s="417" t="str">
        <f t="shared" si="228"/>
        <v/>
      </c>
      <c r="T238" s="500"/>
      <c r="U238" s="417"/>
      <c r="V238" s="416"/>
      <c r="W238" s="416" t="str">
        <f t="shared" si="229"/>
        <v/>
      </c>
      <c r="X238" s="417" t="str">
        <f t="shared" si="230"/>
        <v/>
      </c>
      <c r="Y238" s="500"/>
      <c r="Z238" s="417"/>
      <c r="AA238" s="416"/>
      <c r="AB238" s="416" t="str">
        <f t="shared" si="231"/>
        <v/>
      </c>
      <c r="AC238" s="417" t="str">
        <f t="shared" si="232"/>
        <v/>
      </c>
      <c r="AD238" s="500"/>
      <c r="AE238" s="417"/>
      <c r="AF238" s="416"/>
      <c r="AG238" s="416" t="str">
        <f t="shared" si="233"/>
        <v/>
      </c>
      <c r="AH238" s="417" t="str">
        <f t="shared" si="234"/>
        <v/>
      </c>
      <c r="AI238" s="500"/>
      <c r="AJ238" s="417"/>
      <c r="AK238" s="416"/>
      <c r="AL238" s="416" t="str">
        <f t="shared" si="235"/>
        <v/>
      </c>
      <c r="AM238" s="417" t="str">
        <f t="shared" si="236"/>
        <v/>
      </c>
      <c r="AN238" s="500"/>
      <c r="AO238" s="417"/>
      <c r="AP238" s="416"/>
      <c r="AQ238" s="416" t="str">
        <f t="shared" si="237"/>
        <v/>
      </c>
      <c r="AR238" s="417" t="str">
        <f t="shared" si="238"/>
        <v/>
      </c>
      <c r="AS238" s="500"/>
      <c r="AT238" s="417"/>
      <c r="AU238" s="416"/>
      <c r="AV238" s="416" t="str">
        <f t="shared" si="239"/>
        <v/>
      </c>
      <c r="AW238" s="417" t="str">
        <f t="shared" si="240"/>
        <v/>
      </c>
      <c r="AX238" s="500"/>
    </row>
    <row r="239" spans="2:50" x14ac:dyDescent="0.2">
      <c r="B239" s="506"/>
      <c r="C239" s="436">
        <v>13</v>
      </c>
      <c r="D239" s="417"/>
      <c r="E239" s="417"/>
      <c r="F239" s="417"/>
      <c r="G239" s="417"/>
      <c r="H239" s="527"/>
      <c r="I239" s="172" t="str">
        <f t="shared" si="241"/>
        <v/>
      </c>
      <c r="J239" s="172" t="str">
        <f t="shared" si="242"/>
        <v/>
      </c>
      <c r="K239" s="420" t="str">
        <f t="shared" si="243"/>
        <v/>
      </c>
      <c r="L239" s="525"/>
      <c r="M239" s="172" t="str">
        <f t="shared" si="226"/>
        <v/>
      </c>
      <c r="N239" s="501"/>
      <c r="O239" s="501"/>
      <c r="P239" s="417"/>
      <c r="Q239" s="416"/>
      <c r="R239" s="416" t="str">
        <f t="shared" si="227"/>
        <v/>
      </c>
      <c r="S239" s="417" t="str">
        <f t="shared" si="228"/>
        <v/>
      </c>
      <c r="T239" s="500"/>
      <c r="U239" s="417"/>
      <c r="V239" s="416"/>
      <c r="W239" s="416" t="str">
        <f t="shared" si="229"/>
        <v/>
      </c>
      <c r="X239" s="417" t="str">
        <f t="shared" si="230"/>
        <v/>
      </c>
      <c r="Y239" s="500"/>
      <c r="Z239" s="417"/>
      <c r="AA239" s="416"/>
      <c r="AB239" s="416" t="str">
        <f t="shared" si="231"/>
        <v/>
      </c>
      <c r="AC239" s="417" t="str">
        <f t="shared" si="232"/>
        <v/>
      </c>
      <c r="AD239" s="500"/>
      <c r="AE239" s="417"/>
      <c r="AF239" s="416"/>
      <c r="AG239" s="416" t="str">
        <f t="shared" si="233"/>
        <v/>
      </c>
      <c r="AH239" s="417" t="str">
        <f t="shared" si="234"/>
        <v/>
      </c>
      <c r="AI239" s="500"/>
      <c r="AJ239" s="417"/>
      <c r="AK239" s="416"/>
      <c r="AL239" s="416" t="str">
        <f t="shared" si="235"/>
        <v/>
      </c>
      <c r="AM239" s="417" t="str">
        <f t="shared" si="236"/>
        <v/>
      </c>
      <c r="AN239" s="500"/>
      <c r="AO239" s="417"/>
      <c r="AP239" s="416"/>
      <c r="AQ239" s="416" t="str">
        <f t="shared" si="237"/>
        <v/>
      </c>
      <c r="AR239" s="417" t="str">
        <f t="shared" si="238"/>
        <v/>
      </c>
      <c r="AS239" s="500"/>
      <c r="AT239" s="417"/>
      <c r="AU239" s="416"/>
      <c r="AV239" s="416" t="str">
        <f t="shared" si="239"/>
        <v/>
      </c>
      <c r="AW239" s="417" t="str">
        <f t="shared" si="240"/>
        <v/>
      </c>
      <c r="AX239" s="500"/>
    </row>
    <row r="240" spans="2:50" x14ac:dyDescent="0.2">
      <c r="B240" s="506"/>
      <c r="C240" s="436">
        <v>14</v>
      </c>
      <c r="D240" s="417"/>
      <c r="E240" s="417"/>
      <c r="F240" s="417"/>
      <c r="G240" s="417"/>
      <c r="H240" s="527"/>
      <c r="I240" s="172" t="str">
        <f t="shared" si="241"/>
        <v/>
      </c>
      <c r="J240" s="172" t="str">
        <f t="shared" si="242"/>
        <v/>
      </c>
      <c r="K240" s="420" t="str">
        <f t="shared" si="243"/>
        <v/>
      </c>
      <c r="L240" s="525"/>
      <c r="M240" s="172" t="str">
        <f t="shared" si="226"/>
        <v/>
      </c>
      <c r="N240" s="501"/>
      <c r="O240" s="501"/>
      <c r="P240" s="417"/>
      <c r="Q240" s="416"/>
      <c r="R240" s="416" t="str">
        <f t="shared" si="227"/>
        <v/>
      </c>
      <c r="S240" s="417" t="str">
        <f t="shared" si="228"/>
        <v/>
      </c>
      <c r="T240" s="500"/>
      <c r="U240" s="417"/>
      <c r="V240" s="416"/>
      <c r="W240" s="416" t="str">
        <f t="shared" si="229"/>
        <v/>
      </c>
      <c r="X240" s="417" t="str">
        <f t="shared" si="230"/>
        <v/>
      </c>
      <c r="Y240" s="500"/>
      <c r="Z240" s="417"/>
      <c r="AA240" s="416"/>
      <c r="AB240" s="416" t="str">
        <f t="shared" si="231"/>
        <v/>
      </c>
      <c r="AC240" s="417" t="str">
        <f t="shared" si="232"/>
        <v/>
      </c>
      <c r="AD240" s="500"/>
      <c r="AE240" s="417"/>
      <c r="AF240" s="416"/>
      <c r="AG240" s="416" t="str">
        <f t="shared" si="233"/>
        <v/>
      </c>
      <c r="AH240" s="417" t="str">
        <f t="shared" si="234"/>
        <v/>
      </c>
      <c r="AI240" s="500"/>
      <c r="AJ240" s="417"/>
      <c r="AK240" s="416"/>
      <c r="AL240" s="416" t="str">
        <f t="shared" si="235"/>
        <v/>
      </c>
      <c r="AM240" s="417" t="str">
        <f t="shared" si="236"/>
        <v/>
      </c>
      <c r="AN240" s="500"/>
      <c r="AO240" s="417"/>
      <c r="AP240" s="416"/>
      <c r="AQ240" s="416" t="str">
        <f t="shared" si="237"/>
        <v/>
      </c>
      <c r="AR240" s="417" t="str">
        <f t="shared" si="238"/>
        <v/>
      </c>
      <c r="AS240" s="500"/>
      <c r="AT240" s="417"/>
      <c r="AU240" s="416"/>
      <c r="AV240" s="416" t="str">
        <f t="shared" si="239"/>
        <v/>
      </c>
      <c r="AW240" s="417" t="str">
        <f t="shared" si="240"/>
        <v/>
      </c>
      <c r="AX240" s="500"/>
    </row>
    <row r="241" spans="2:50" x14ac:dyDescent="0.2">
      <c r="B241" s="506"/>
      <c r="C241" s="436">
        <v>15</v>
      </c>
      <c r="D241" s="417"/>
      <c r="E241" s="417"/>
      <c r="F241" s="417"/>
      <c r="G241" s="417"/>
      <c r="H241" s="528"/>
      <c r="I241" s="172" t="str">
        <f t="shared" si="241"/>
        <v/>
      </c>
      <c r="J241" s="172" t="str">
        <f t="shared" si="242"/>
        <v/>
      </c>
      <c r="K241" s="420" t="str">
        <f t="shared" si="243"/>
        <v/>
      </c>
      <c r="L241" s="525"/>
      <c r="M241" s="172" t="str">
        <f t="shared" si="226"/>
        <v/>
      </c>
      <c r="N241" s="501"/>
      <c r="O241" s="501"/>
      <c r="P241" s="417"/>
      <c r="Q241" s="416"/>
      <c r="R241" s="416" t="str">
        <f t="shared" si="227"/>
        <v/>
      </c>
      <c r="S241" s="417" t="str">
        <f t="shared" si="228"/>
        <v/>
      </c>
      <c r="T241" s="500"/>
      <c r="U241" s="417"/>
      <c r="V241" s="416"/>
      <c r="W241" s="416" t="str">
        <f t="shared" si="229"/>
        <v/>
      </c>
      <c r="X241" s="417" t="str">
        <f t="shared" si="230"/>
        <v/>
      </c>
      <c r="Y241" s="500"/>
      <c r="Z241" s="417"/>
      <c r="AA241" s="416"/>
      <c r="AB241" s="416" t="str">
        <f t="shared" si="231"/>
        <v/>
      </c>
      <c r="AC241" s="417" t="str">
        <f t="shared" si="232"/>
        <v/>
      </c>
      <c r="AD241" s="500"/>
      <c r="AE241" s="417"/>
      <c r="AF241" s="416"/>
      <c r="AG241" s="416" t="str">
        <f t="shared" si="233"/>
        <v/>
      </c>
      <c r="AH241" s="417" t="str">
        <f t="shared" si="234"/>
        <v/>
      </c>
      <c r="AI241" s="500"/>
      <c r="AJ241" s="417"/>
      <c r="AK241" s="416"/>
      <c r="AL241" s="416" t="str">
        <f t="shared" si="235"/>
        <v/>
      </c>
      <c r="AM241" s="417" t="str">
        <f t="shared" si="236"/>
        <v/>
      </c>
      <c r="AN241" s="500"/>
      <c r="AO241" s="417"/>
      <c r="AP241" s="416"/>
      <c r="AQ241" s="416" t="str">
        <f t="shared" si="237"/>
        <v/>
      </c>
      <c r="AR241" s="417" t="str">
        <f t="shared" si="238"/>
        <v/>
      </c>
      <c r="AS241" s="500"/>
      <c r="AT241" s="417"/>
      <c r="AU241" s="416"/>
      <c r="AV241" s="416" t="str">
        <f t="shared" si="239"/>
        <v/>
      </c>
      <c r="AW241" s="417" t="str">
        <f t="shared" si="240"/>
        <v/>
      </c>
      <c r="AX241" s="500"/>
    </row>
    <row r="242" spans="2:50" ht="15.75" x14ac:dyDescent="0.2">
      <c r="B242" s="510" t="s">
        <v>169</v>
      </c>
      <c r="C242" s="511"/>
      <c r="D242" s="511"/>
      <c r="E242" s="511"/>
      <c r="F242" s="511"/>
      <c r="G242" s="511"/>
      <c r="H242" s="512"/>
      <c r="I242" s="207"/>
      <c r="J242" s="207"/>
      <c r="K242" s="207"/>
      <c r="L242" s="207"/>
      <c r="M242" s="207"/>
      <c r="N242" s="501" t="s">
        <v>161</v>
      </c>
      <c r="O242" s="514" t="s">
        <v>106</v>
      </c>
      <c r="P242" s="516">
        <f>AT222+1</f>
        <v>45951</v>
      </c>
      <c r="Q242" s="506"/>
      <c r="R242" s="506"/>
      <c r="S242" s="506"/>
      <c r="T242" s="506"/>
      <c r="U242" s="516">
        <f>P242+1</f>
        <v>45952</v>
      </c>
      <c r="V242" s="506"/>
      <c r="W242" s="506"/>
      <c r="X242" s="506"/>
      <c r="Y242" s="506"/>
      <c r="Z242" s="516">
        <f>U242+1</f>
        <v>45953</v>
      </c>
      <c r="AA242" s="506"/>
      <c r="AB242" s="506"/>
      <c r="AC242" s="506"/>
      <c r="AD242" s="506"/>
      <c r="AE242" s="516">
        <f>Z242+1</f>
        <v>45954</v>
      </c>
      <c r="AF242" s="506"/>
      <c r="AG242" s="506"/>
      <c r="AH242" s="506"/>
      <c r="AI242" s="506"/>
      <c r="AJ242" s="516">
        <f>AE242+1</f>
        <v>45955</v>
      </c>
      <c r="AK242" s="506"/>
      <c r="AL242" s="506"/>
      <c r="AM242" s="506"/>
      <c r="AN242" s="506"/>
      <c r="AO242" s="516">
        <f>AJ242+1</f>
        <v>45956</v>
      </c>
      <c r="AP242" s="506"/>
      <c r="AQ242" s="506"/>
      <c r="AR242" s="506"/>
      <c r="AS242" s="506"/>
      <c r="AT242" s="516">
        <f>AO242+1</f>
        <v>45957</v>
      </c>
      <c r="AU242" s="506"/>
      <c r="AV242" s="506"/>
      <c r="AW242" s="506"/>
      <c r="AX242" s="506"/>
    </row>
    <row r="243" spans="2:50" ht="15.75" x14ac:dyDescent="0.2">
      <c r="B243" s="513"/>
      <c r="C243" s="513"/>
      <c r="D243" s="513"/>
      <c r="E243" s="513"/>
      <c r="F243" s="513"/>
      <c r="G243" s="513"/>
      <c r="H243" s="513"/>
      <c r="I243" s="207"/>
      <c r="J243" s="207"/>
      <c r="K243" s="207"/>
      <c r="L243" s="207"/>
      <c r="M243" s="207"/>
      <c r="N243" s="501"/>
      <c r="O243" s="515"/>
      <c r="P243" s="516" t="s">
        <v>120</v>
      </c>
      <c r="Q243" s="506"/>
      <c r="R243" s="506"/>
      <c r="S243" s="506"/>
      <c r="T243" s="506"/>
      <c r="U243" s="516" t="s">
        <v>114</v>
      </c>
      <c r="V243" s="506"/>
      <c r="W243" s="506"/>
      <c r="X243" s="506"/>
      <c r="Y243" s="506"/>
      <c r="Z243" s="516" t="s">
        <v>115</v>
      </c>
      <c r="AA243" s="506"/>
      <c r="AB243" s="506"/>
      <c r="AC243" s="506"/>
      <c r="AD243" s="506"/>
      <c r="AE243" s="516" t="s">
        <v>116</v>
      </c>
      <c r="AF243" s="506"/>
      <c r="AG243" s="506"/>
      <c r="AH243" s="506"/>
      <c r="AI243" s="506"/>
      <c r="AJ243" s="516" t="s">
        <v>117</v>
      </c>
      <c r="AK243" s="506"/>
      <c r="AL243" s="506"/>
      <c r="AM243" s="506"/>
      <c r="AN243" s="506"/>
      <c r="AO243" s="516" t="s">
        <v>118</v>
      </c>
      <c r="AP243" s="506"/>
      <c r="AQ243" s="506"/>
      <c r="AR243" s="506"/>
      <c r="AS243" s="506"/>
      <c r="AT243" s="516" t="s">
        <v>119</v>
      </c>
      <c r="AU243" s="506"/>
      <c r="AV243" s="506"/>
      <c r="AW243" s="506"/>
      <c r="AX243" s="506"/>
    </row>
    <row r="244" spans="2:50" x14ac:dyDescent="0.2">
      <c r="B244" s="501" t="s">
        <v>157</v>
      </c>
      <c r="C244" s="501" t="s">
        <v>149</v>
      </c>
      <c r="D244" s="501"/>
      <c r="E244" s="501" t="s">
        <v>151</v>
      </c>
      <c r="F244" s="501"/>
      <c r="G244" s="501"/>
      <c r="H244" s="502" t="s">
        <v>158</v>
      </c>
      <c r="I244" s="505" t="s">
        <v>227</v>
      </c>
      <c r="J244" s="505"/>
      <c r="K244" s="505"/>
      <c r="L244" s="505" t="s">
        <v>158</v>
      </c>
      <c r="M244" s="505" t="s">
        <v>170</v>
      </c>
      <c r="N244" s="501"/>
      <c r="O244" s="501" t="s">
        <v>160</v>
      </c>
      <c r="P244" s="497" t="s">
        <v>154</v>
      </c>
      <c r="Q244" s="498"/>
      <c r="R244" s="498"/>
      <c r="S244" s="499"/>
      <c r="T244" s="501" t="s">
        <v>158</v>
      </c>
      <c r="U244" s="497" t="s">
        <v>154</v>
      </c>
      <c r="V244" s="498"/>
      <c r="W244" s="498"/>
      <c r="X244" s="499"/>
      <c r="Y244" s="501" t="s">
        <v>158</v>
      </c>
      <c r="Z244" s="497" t="s">
        <v>154</v>
      </c>
      <c r="AA244" s="498"/>
      <c r="AB244" s="498"/>
      <c r="AC244" s="499"/>
      <c r="AD244" s="501" t="s">
        <v>158</v>
      </c>
      <c r="AE244" s="497" t="s">
        <v>154</v>
      </c>
      <c r="AF244" s="498"/>
      <c r="AG244" s="498"/>
      <c r="AH244" s="499"/>
      <c r="AI244" s="501" t="s">
        <v>158</v>
      </c>
      <c r="AJ244" s="497" t="s">
        <v>154</v>
      </c>
      <c r="AK244" s="498"/>
      <c r="AL244" s="498"/>
      <c r="AM244" s="499"/>
      <c r="AN244" s="501" t="s">
        <v>158</v>
      </c>
      <c r="AO244" s="497" t="s">
        <v>154</v>
      </c>
      <c r="AP244" s="498"/>
      <c r="AQ244" s="498"/>
      <c r="AR244" s="499"/>
      <c r="AS244" s="501" t="s">
        <v>158</v>
      </c>
      <c r="AT244" s="497" t="s">
        <v>154</v>
      </c>
      <c r="AU244" s="498"/>
      <c r="AV244" s="498"/>
      <c r="AW244" s="499"/>
      <c r="AX244" s="501" t="s">
        <v>158</v>
      </c>
    </row>
    <row r="245" spans="2:50" x14ac:dyDescent="0.2">
      <c r="B245" s="501"/>
      <c r="C245" s="501"/>
      <c r="D245" s="501"/>
      <c r="E245" s="501" t="s">
        <v>150</v>
      </c>
      <c r="F245" s="501"/>
      <c r="G245" s="501"/>
      <c r="H245" s="503"/>
      <c r="I245" s="505" t="s">
        <v>150</v>
      </c>
      <c r="J245" s="505"/>
      <c r="K245" s="505"/>
      <c r="L245" s="505"/>
      <c r="M245" s="505"/>
      <c r="N245" s="501"/>
      <c r="O245" s="501"/>
      <c r="P245" s="497" t="s">
        <v>155</v>
      </c>
      <c r="Q245" s="498"/>
      <c r="R245" s="498"/>
      <c r="S245" s="499"/>
      <c r="T245" s="501"/>
      <c r="U245" s="497" t="s">
        <v>155</v>
      </c>
      <c r="V245" s="498"/>
      <c r="W245" s="498"/>
      <c r="X245" s="499"/>
      <c r="Y245" s="501"/>
      <c r="Z245" s="497" t="s">
        <v>155</v>
      </c>
      <c r="AA245" s="498"/>
      <c r="AB245" s="498"/>
      <c r="AC245" s="499"/>
      <c r="AD245" s="501"/>
      <c r="AE245" s="497" t="s">
        <v>155</v>
      </c>
      <c r="AF245" s="498"/>
      <c r="AG245" s="498"/>
      <c r="AH245" s="499"/>
      <c r="AI245" s="501"/>
      <c r="AJ245" s="497" t="s">
        <v>155</v>
      </c>
      <c r="AK245" s="498"/>
      <c r="AL245" s="498"/>
      <c r="AM245" s="499"/>
      <c r="AN245" s="501"/>
      <c r="AO245" s="497" t="s">
        <v>155</v>
      </c>
      <c r="AP245" s="498"/>
      <c r="AQ245" s="498"/>
      <c r="AR245" s="499"/>
      <c r="AS245" s="501"/>
      <c r="AT245" s="497" t="s">
        <v>155</v>
      </c>
      <c r="AU245" s="498"/>
      <c r="AV245" s="498"/>
      <c r="AW245" s="499"/>
      <c r="AX245" s="501"/>
    </row>
    <row r="246" spans="2:50" x14ac:dyDescent="0.2">
      <c r="B246" s="501"/>
      <c r="C246" s="501"/>
      <c r="D246" s="501"/>
      <c r="E246" s="418" t="s">
        <v>152</v>
      </c>
      <c r="F246" s="418" t="s">
        <v>153</v>
      </c>
      <c r="G246" s="418" t="s">
        <v>156</v>
      </c>
      <c r="H246" s="504"/>
      <c r="I246" s="419" t="s">
        <v>152</v>
      </c>
      <c r="J246" s="419" t="s">
        <v>153</v>
      </c>
      <c r="K246" s="419" t="s">
        <v>156</v>
      </c>
      <c r="L246" s="505"/>
      <c r="M246" s="505"/>
      <c r="N246" s="501"/>
      <c r="O246" s="501"/>
      <c r="P246" s="418" t="s">
        <v>152</v>
      </c>
      <c r="Q246" s="418" t="s">
        <v>153</v>
      </c>
      <c r="R246" s="418" t="s">
        <v>156</v>
      </c>
      <c r="S246" s="418" t="s">
        <v>170</v>
      </c>
      <c r="T246" s="501"/>
      <c r="U246" s="418" t="s">
        <v>152</v>
      </c>
      <c r="V246" s="418" t="s">
        <v>153</v>
      </c>
      <c r="W246" s="418" t="s">
        <v>156</v>
      </c>
      <c r="X246" s="418" t="s">
        <v>170</v>
      </c>
      <c r="Y246" s="501"/>
      <c r="Z246" s="418" t="s">
        <v>152</v>
      </c>
      <c r="AA246" s="418" t="s">
        <v>153</v>
      </c>
      <c r="AB246" s="418" t="s">
        <v>156</v>
      </c>
      <c r="AC246" s="418" t="s">
        <v>170</v>
      </c>
      <c r="AD246" s="501"/>
      <c r="AE246" s="418" t="s">
        <v>152</v>
      </c>
      <c r="AF246" s="418" t="s">
        <v>153</v>
      </c>
      <c r="AG246" s="418" t="s">
        <v>156</v>
      </c>
      <c r="AH246" s="418" t="s">
        <v>170</v>
      </c>
      <c r="AI246" s="501"/>
      <c r="AJ246" s="418" t="s">
        <v>152</v>
      </c>
      <c r="AK246" s="418" t="s">
        <v>153</v>
      </c>
      <c r="AL246" s="418" t="s">
        <v>156</v>
      </c>
      <c r="AM246" s="418" t="s">
        <v>170</v>
      </c>
      <c r="AN246" s="501"/>
      <c r="AO246" s="418" t="s">
        <v>152</v>
      </c>
      <c r="AP246" s="418" t="s">
        <v>153</v>
      </c>
      <c r="AQ246" s="418" t="s">
        <v>156</v>
      </c>
      <c r="AR246" s="418" t="s">
        <v>170</v>
      </c>
      <c r="AS246" s="501"/>
      <c r="AT246" s="418" t="s">
        <v>152</v>
      </c>
      <c r="AU246" s="418" t="s">
        <v>153</v>
      </c>
      <c r="AV246" s="418" t="s">
        <v>156</v>
      </c>
      <c r="AW246" s="418" t="s">
        <v>170</v>
      </c>
      <c r="AX246" s="501"/>
    </row>
    <row r="247" spans="2:50" x14ac:dyDescent="0.2">
      <c r="B247" s="506" t="s">
        <v>238</v>
      </c>
      <c r="C247" s="436">
        <v>1</v>
      </c>
      <c r="D247" s="417"/>
      <c r="E247" s="417"/>
      <c r="F247" s="417"/>
      <c r="G247" s="416" t="e">
        <f t="shared" ref="G247:G248" si="244">F247/E247</f>
        <v>#DIV/0!</v>
      </c>
      <c r="H247" s="526" t="e">
        <f>AVERAGE(G247:G261)</f>
        <v>#DIV/0!</v>
      </c>
      <c r="I247" s="172" t="str">
        <f t="shared" ref="I247:I249" si="245">IFERROR(AVERAGE(P247,U247,Z247,AE247,AJ247,AO247,AT247),"")</f>
        <v/>
      </c>
      <c r="J247" s="172" t="str">
        <f t="shared" ref="J247:J249" si="246">IFERROR(AVERAGE(Q247,V247,AA247,AF247,AK247,AP247,AU247),"")</f>
        <v/>
      </c>
      <c r="K247" s="420" t="str">
        <f t="shared" ref="K247:K249" si="247">IFERROR(AVERAGE(R247,W247,AB247,AG247,AL247,AQ247,AV247),"")</f>
        <v/>
      </c>
      <c r="L247" s="525" t="str">
        <f>IFERROR(AVERAGE(K247:K261),"-")</f>
        <v>-</v>
      </c>
      <c r="M247" s="172" t="str">
        <f>IFERROR(RANK(K247, K$247:K$261),"")</f>
        <v/>
      </c>
      <c r="N247" s="501"/>
      <c r="O247" s="501"/>
      <c r="P247" s="417"/>
      <c r="Q247" s="416"/>
      <c r="R247" s="416" t="str">
        <f>IFERROR(Q247/P247,"")</f>
        <v/>
      </c>
      <c r="S247" s="417" t="str">
        <f>IFERROR(RANK(R247, R$247:R$261),"")</f>
        <v/>
      </c>
      <c r="T247" s="500" t="e">
        <f>AVERAGE(R247:R261)</f>
        <v>#DIV/0!</v>
      </c>
      <c r="U247" s="417"/>
      <c r="V247" s="416"/>
      <c r="W247" s="416" t="str">
        <f>IFERROR(V247/U247,"")</f>
        <v/>
      </c>
      <c r="X247" s="417" t="str">
        <f>IFERROR(RANK(W247, W$247:W$261),"")</f>
        <v/>
      </c>
      <c r="Y247" s="500" t="e">
        <f>AVERAGE(W247:W261)</f>
        <v>#DIV/0!</v>
      </c>
      <c r="Z247" s="417"/>
      <c r="AA247" s="416"/>
      <c r="AB247" s="416" t="str">
        <f>IFERROR(AA247/Z247,"")</f>
        <v/>
      </c>
      <c r="AC247" s="417" t="str">
        <f>IFERROR(RANK(AB247, AB$247:AB$261),"")</f>
        <v/>
      </c>
      <c r="AD247" s="500" t="e">
        <f>AVERAGE(AB247:AB261)</f>
        <v>#DIV/0!</v>
      </c>
      <c r="AE247" s="417"/>
      <c r="AF247" s="416"/>
      <c r="AG247" s="416" t="str">
        <f>IFERROR(AF247/AE247,"")</f>
        <v/>
      </c>
      <c r="AH247" s="417" t="str">
        <f>IFERROR(RANK(AG247, AG$247:AG$261),"")</f>
        <v/>
      </c>
      <c r="AI247" s="500" t="e">
        <f>AVERAGE(AG247:AG261)</f>
        <v>#DIV/0!</v>
      </c>
      <c r="AJ247" s="417"/>
      <c r="AK247" s="416"/>
      <c r="AL247" s="416" t="str">
        <f>IFERROR(AK247/AJ247,"")</f>
        <v/>
      </c>
      <c r="AM247" s="417" t="str">
        <f>IFERROR(RANK(AL247, AL$247:AL$261),"")</f>
        <v/>
      </c>
      <c r="AN247" s="500" t="e">
        <f>AVERAGE(AL247:AL261)</f>
        <v>#DIV/0!</v>
      </c>
      <c r="AO247" s="417"/>
      <c r="AP247" s="416"/>
      <c r="AQ247" s="416" t="str">
        <f>IFERROR(AP247/AO247,"")</f>
        <v/>
      </c>
      <c r="AR247" s="417" t="str">
        <f>IFERROR(RANK(AQ247, AQ$247:AQ$261),"")</f>
        <v/>
      </c>
      <c r="AS247" s="500" t="e">
        <f>AVERAGE(AQ247:AQ261)</f>
        <v>#DIV/0!</v>
      </c>
      <c r="AT247" s="417"/>
      <c r="AU247" s="416"/>
      <c r="AV247" s="416" t="str">
        <f>IFERROR(AU247/AT247,"")</f>
        <v/>
      </c>
      <c r="AW247" s="417" t="str">
        <f>IFERROR(RANK(AV247, AV$247:AV$261),"")</f>
        <v/>
      </c>
      <c r="AX247" s="500" t="e">
        <f>AVERAGE(AV247:AV261)</f>
        <v>#DIV/0!</v>
      </c>
    </row>
    <row r="248" spans="2:50" x14ac:dyDescent="0.2">
      <c r="B248" s="506"/>
      <c r="C248" s="436">
        <v>2</v>
      </c>
      <c r="D248" s="417"/>
      <c r="E248" s="417"/>
      <c r="F248" s="417"/>
      <c r="G248" s="416" t="e">
        <f t="shared" si="244"/>
        <v>#DIV/0!</v>
      </c>
      <c r="H248" s="527"/>
      <c r="I248" s="172" t="str">
        <f t="shared" si="245"/>
        <v/>
      </c>
      <c r="J248" s="172" t="str">
        <f t="shared" si="246"/>
        <v/>
      </c>
      <c r="K248" s="420" t="str">
        <f t="shared" si="247"/>
        <v/>
      </c>
      <c r="L248" s="525"/>
      <c r="M248" s="172" t="str">
        <f t="shared" ref="M248:M261" si="248">IFERROR(RANK(K248, K$247:K$261),"")</f>
        <v/>
      </c>
      <c r="N248" s="501"/>
      <c r="O248" s="501"/>
      <c r="P248" s="417"/>
      <c r="Q248" s="416"/>
      <c r="R248" s="416" t="str">
        <f t="shared" ref="R248:R261" si="249">IFERROR(Q248/P248,"")</f>
        <v/>
      </c>
      <c r="S248" s="417" t="str">
        <f t="shared" ref="S248:S261" si="250">IFERROR(RANK(R248, R$247:R$261),"")</f>
        <v/>
      </c>
      <c r="T248" s="500"/>
      <c r="U248" s="417"/>
      <c r="V248" s="416"/>
      <c r="W248" s="416" t="str">
        <f t="shared" ref="W248:W261" si="251">IFERROR(V248/U248,"")</f>
        <v/>
      </c>
      <c r="X248" s="417" t="str">
        <f t="shared" ref="X248:X261" si="252">IFERROR(RANK(W248, W$247:W$261),"")</f>
        <v/>
      </c>
      <c r="Y248" s="500"/>
      <c r="Z248" s="417"/>
      <c r="AA248" s="416"/>
      <c r="AB248" s="416" t="str">
        <f t="shared" ref="AB248:AB261" si="253">IFERROR(AA248/Z248,"")</f>
        <v/>
      </c>
      <c r="AC248" s="417" t="str">
        <f t="shared" ref="AC248:AC261" si="254">IFERROR(RANK(AB248, AB$247:AB$261),"")</f>
        <v/>
      </c>
      <c r="AD248" s="500"/>
      <c r="AE248" s="417"/>
      <c r="AF248" s="416"/>
      <c r="AG248" s="416" t="str">
        <f t="shared" ref="AG248:AG261" si="255">IFERROR(AF248/AE248,"")</f>
        <v/>
      </c>
      <c r="AH248" s="417" t="str">
        <f t="shared" ref="AH248:AH261" si="256">IFERROR(RANK(AG248, AG$247:AG$261),"")</f>
        <v/>
      </c>
      <c r="AI248" s="500"/>
      <c r="AJ248" s="417"/>
      <c r="AK248" s="416"/>
      <c r="AL248" s="416" t="str">
        <f t="shared" ref="AL248:AL261" si="257">IFERROR(AK248/AJ248,"")</f>
        <v/>
      </c>
      <c r="AM248" s="417" t="str">
        <f t="shared" ref="AM248:AM261" si="258">IFERROR(RANK(AL248, AL$247:AL$261),"")</f>
        <v/>
      </c>
      <c r="AN248" s="500"/>
      <c r="AO248" s="417"/>
      <c r="AP248" s="416"/>
      <c r="AQ248" s="416" t="str">
        <f t="shared" ref="AQ248:AQ261" si="259">IFERROR(AP248/AO248,"")</f>
        <v/>
      </c>
      <c r="AR248" s="417" t="str">
        <f t="shared" ref="AR248:AR261" si="260">IFERROR(RANK(AQ248, AQ$247:AQ$261),"")</f>
        <v/>
      </c>
      <c r="AS248" s="500"/>
      <c r="AT248" s="417"/>
      <c r="AU248" s="416"/>
      <c r="AV248" s="416" t="str">
        <f t="shared" ref="AV248:AV261" si="261">IFERROR(AU248/AT248,"")</f>
        <v/>
      </c>
      <c r="AW248" s="417" t="str">
        <f t="shared" ref="AW248:AW261" si="262">IFERROR(RANK(AV248, AV$247:AV$261),"")</f>
        <v/>
      </c>
      <c r="AX248" s="500"/>
    </row>
    <row r="249" spans="2:50" x14ac:dyDescent="0.2">
      <c r="B249" s="506"/>
      <c r="C249" s="436">
        <v>3</v>
      </c>
      <c r="D249" s="417"/>
      <c r="E249" s="417"/>
      <c r="F249" s="417"/>
      <c r="G249" s="417"/>
      <c r="H249" s="527"/>
      <c r="I249" s="172" t="str">
        <f t="shared" si="245"/>
        <v/>
      </c>
      <c r="J249" s="172" t="str">
        <f t="shared" si="246"/>
        <v/>
      </c>
      <c r="K249" s="420" t="str">
        <f t="shared" si="247"/>
        <v/>
      </c>
      <c r="L249" s="525"/>
      <c r="M249" s="172" t="str">
        <f t="shared" si="248"/>
        <v/>
      </c>
      <c r="N249" s="501"/>
      <c r="O249" s="501"/>
      <c r="P249" s="417"/>
      <c r="Q249" s="416"/>
      <c r="R249" s="416" t="str">
        <f t="shared" si="249"/>
        <v/>
      </c>
      <c r="S249" s="417" t="str">
        <f t="shared" si="250"/>
        <v/>
      </c>
      <c r="T249" s="500"/>
      <c r="U249" s="417"/>
      <c r="V249" s="416"/>
      <c r="W249" s="416" t="str">
        <f t="shared" si="251"/>
        <v/>
      </c>
      <c r="X249" s="417" t="str">
        <f t="shared" si="252"/>
        <v/>
      </c>
      <c r="Y249" s="500"/>
      <c r="Z249" s="417"/>
      <c r="AA249" s="416"/>
      <c r="AB249" s="416" t="str">
        <f t="shared" si="253"/>
        <v/>
      </c>
      <c r="AC249" s="417" t="str">
        <f t="shared" si="254"/>
        <v/>
      </c>
      <c r="AD249" s="500"/>
      <c r="AE249" s="417"/>
      <c r="AF249" s="416"/>
      <c r="AG249" s="416" t="str">
        <f t="shared" si="255"/>
        <v/>
      </c>
      <c r="AH249" s="417" t="str">
        <f t="shared" si="256"/>
        <v/>
      </c>
      <c r="AI249" s="500"/>
      <c r="AJ249" s="417"/>
      <c r="AK249" s="416"/>
      <c r="AL249" s="416" t="str">
        <f t="shared" si="257"/>
        <v/>
      </c>
      <c r="AM249" s="417" t="str">
        <f t="shared" si="258"/>
        <v/>
      </c>
      <c r="AN249" s="500"/>
      <c r="AO249" s="417"/>
      <c r="AP249" s="416"/>
      <c r="AQ249" s="416" t="str">
        <f t="shared" si="259"/>
        <v/>
      </c>
      <c r="AR249" s="417" t="str">
        <f t="shared" si="260"/>
        <v/>
      </c>
      <c r="AS249" s="500"/>
      <c r="AT249" s="417"/>
      <c r="AU249" s="416"/>
      <c r="AV249" s="416" t="str">
        <f t="shared" si="261"/>
        <v/>
      </c>
      <c r="AW249" s="417" t="str">
        <f t="shared" si="262"/>
        <v/>
      </c>
      <c r="AX249" s="500"/>
    </row>
    <row r="250" spans="2:50" x14ac:dyDescent="0.2">
      <c r="B250" s="506"/>
      <c r="C250" s="436">
        <v>4</v>
      </c>
      <c r="D250" s="417"/>
      <c r="E250" s="417"/>
      <c r="F250" s="417"/>
      <c r="G250" s="417"/>
      <c r="H250" s="527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20" t="str">
        <f>IFERROR(AVERAGE(R250,W250,AB250,AG250,AL250,AQ250,AV250),"")</f>
        <v/>
      </c>
      <c r="L250" s="525"/>
      <c r="M250" s="172" t="str">
        <f t="shared" si="248"/>
        <v/>
      </c>
      <c r="N250" s="501"/>
      <c r="O250" s="501"/>
      <c r="P250" s="417"/>
      <c r="Q250" s="416"/>
      <c r="R250" s="416" t="str">
        <f t="shared" si="249"/>
        <v/>
      </c>
      <c r="S250" s="417" t="str">
        <f t="shared" si="250"/>
        <v/>
      </c>
      <c r="T250" s="500"/>
      <c r="U250" s="417"/>
      <c r="V250" s="416"/>
      <c r="W250" s="416" t="str">
        <f t="shared" si="251"/>
        <v/>
      </c>
      <c r="X250" s="417" t="str">
        <f t="shared" si="252"/>
        <v/>
      </c>
      <c r="Y250" s="500"/>
      <c r="Z250" s="417"/>
      <c r="AA250" s="416"/>
      <c r="AB250" s="416" t="str">
        <f t="shared" si="253"/>
        <v/>
      </c>
      <c r="AC250" s="417" t="str">
        <f t="shared" si="254"/>
        <v/>
      </c>
      <c r="AD250" s="500"/>
      <c r="AE250" s="417"/>
      <c r="AF250" s="416"/>
      <c r="AG250" s="416" t="str">
        <f t="shared" si="255"/>
        <v/>
      </c>
      <c r="AH250" s="417" t="str">
        <f t="shared" si="256"/>
        <v/>
      </c>
      <c r="AI250" s="500"/>
      <c r="AJ250" s="417"/>
      <c r="AK250" s="416"/>
      <c r="AL250" s="416" t="str">
        <f t="shared" si="257"/>
        <v/>
      </c>
      <c r="AM250" s="417" t="str">
        <f t="shared" si="258"/>
        <v/>
      </c>
      <c r="AN250" s="500"/>
      <c r="AO250" s="417"/>
      <c r="AP250" s="416"/>
      <c r="AQ250" s="416" t="str">
        <f t="shared" si="259"/>
        <v/>
      </c>
      <c r="AR250" s="417" t="str">
        <f t="shared" si="260"/>
        <v/>
      </c>
      <c r="AS250" s="500"/>
      <c r="AT250" s="417"/>
      <c r="AU250" s="416"/>
      <c r="AV250" s="416" t="str">
        <f t="shared" si="261"/>
        <v/>
      </c>
      <c r="AW250" s="417" t="str">
        <f t="shared" si="262"/>
        <v/>
      </c>
      <c r="AX250" s="500"/>
    </row>
    <row r="251" spans="2:50" x14ac:dyDescent="0.2">
      <c r="B251" s="506"/>
      <c r="C251" s="436">
        <v>5</v>
      </c>
      <c r="D251" s="417"/>
      <c r="E251" s="417"/>
      <c r="F251" s="417"/>
      <c r="G251" s="417"/>
      <c r="H251" s="527"/>
      <c r="I251" s="172" t="str">
        <f t="shared" ref="I251:I261" si="263">IFERROR(AVERAGE(P251,U251,Z251,AE251,AJ251,AO251,AT251),"")</f>
        <v/>
      </c>
      <c r="J251" s="172" t="str">
        <f t="shared" ref="J251:J261" si="264">IFERROR(AVERAGE(Q251,V251,AA251,AF251,AK251,AP251,AU251),"")</f>
        <v/>
      </c>
      <c r="K251" s="420" t="str">
        <f t="shared" ref="K251:K261" si="265">IFERROR(AVERAGE(R251,W251,AB251,AG251,AL251,AQ251,AV251),"")</f>
        <v/>
      </c>
      <c r="L251" s="525"/>
      <c r="M251" s="172" t="str">
        <f t="shared" si="248"/>
        <v/>
      </c>
      <c r="N251" s="501"/>
      <c r="O251" s="501"/>
      <c r="P251" s="417"/>
      <c r="Q251" s="416"/>
      <c r="R251" s="416" t="str">
        <f t="shared" si="249"/>
        <v/>
      </c>
      <c r="S251" s="417" t="str">
        <f t="shared" si="250"/>
        <v/>
      </c>
      <c r="T251" s="500"/>
      <c r="U251" s="417"/>
      <c r="V251" s="416"/>
      <c r="W251" s="416" t="str">
        <f t="shared" si="251"/>
        <v/>
      </c>
      <c r="X251" s="417" t="str">
        <f t="shared" si="252"/>
        <v/>
      </c>
      <c r="Y251" s="500"/>
      <c r="Z251" s="417"/>
      <c r="AA251" s="416"/>
      <c r="AB251" s="416" t="str">
        <f t="shared" si="253"/>
        <v/>
      </c>
      <c r="AC251" s="417" t="str">
        <f t="shared" si="254"/>
        <v/>
      </c>
      <c r="AD251" s="500"/>
      <c r="AE251" s="417"/>
      <c r="AF251" s="416"/>
      <c r="AG251" s="416" t="str">
        <f t="shared" si="255"/>
        <v/>
      </c>
      <c r="AH251" s="417" t="str">
        <f t="shared" si="256"/>
        <v/>
      </c>
      <c r="AI251" s="500"/>
      <c r="AJ251" s="417"/>
      <c r="AK251" s="416"/>
      <c r="AL251" s="416" t="str">
        <f t="shared" si="257"/>
        <v/>
      </c>
      <c r="AM251" s="417" t="str">
        <f t="shared" si="258"/>
        <v/>
      </c>
      <c r="AN251" s="500"/>
      <c r="AO251" s="417"/>
      <c r="AP251" s="416"/>
      <c r="AQ251" s="416" t="str">
        <f t="shared" si="259"/>
        <v/>
      </c>
      <c r="AR251" s="417" t="str">
        <f t="shared" si="260"/>
        <v/>
      </c>
      <c r="AS251" s="500"/>
      <c r="AT251" s="417"/>
      <c r="AU251" s="416"/>
      <c r="AV251" s="416" t="str">
        <f t="shared" si="261"/>
        <v/>
      </c>
      <c r="AW251" s="417" t="str">
        <f t="shared" si="262"/>
        <v/>
      </c>
      <c r="AX251" s="500"/>
    </row>
    <row r="252" spans="2:50" x14ac:dyDescent="0.2">
      <c r="B252" s="506"/>
      <c r="C252" s="436">
        <v>6</v>
      </c>
      <c r="D252" s="417"/>
      <c r="E252" s="417"/>
      <c r="F252" s="417"/>
      <c r="G252" s="417"/>
      <c r="H252" s="527"/>
      <c r="I252" s="172" t="str">
        <f t="shared" si="263"/>
        <v/>
      </c>
      <c r="J252" s="172" t="str">
        <f t="shared" si="264"/>
        <v/>
      </c>
      <c r="K252" s="420" t="str">
        <f t="shared" si="265"/>
        <v/>
      </c>
      <c r="L252" s="525"/>
      <c r="M252" s="172" t="str">
        <f t="shared" si="248"/>
        <v/>
      </c>
      <c r="N252" s="501"/>
      <c r="O252" s="501"/>
      <c r="P252" s="417"/>
      <c r="Q252" s="416"/>
      <c r="R252" s="416" t="str">
        <f t="shared" si="249"/>
        <v/>
      </c>
      <c r="S252" s="417" t="str">
        <f t="shared" si="250"/>
        <v/>
      </c>
      <c r="T252" s="500"/>
      <c r="U252" s="417"/>
      <c r="V252" s="416"/>
      <c r="W252" s="416" t="str">
        <f t="shared" si="251"/>
        <v/>
      </c>
      <c r="X252" s="417" t="str">
        <f t="shared" si="252"/>
        <v/>
      </c>
      <c r="Y252" s="500"/>
      <c r="Z252" s="417"/>
      <c r="AA252" s="416"/>
      <c r="AB252" s="416" t="str">
        <f t="shared" si="253"/>
        <v/>
      </c>
      <c r="AC252" s="417" t="str">
        <f t="shared" si="254"/>
        <v/>
      </c>
      <c r="AD252" s="500"/>
      <c r="AE252" s="417"/>
      <c r="AF252" s="416"/>
      <c r="AG252" s="416" t="str">
        <f t="shared" si="255"/>
        <v/>
      </c>
      <c r="AH252" s="417" t="str">
        <f t="shared" si="256"/>
        <v/>
      </c>
      <c r="AI252" s="500"/>
      <c r="AJ252" s="417"/>
      <c r="AK252" s="416"/>
      <c r="AL252" s="416" t="str">
        <f t="shared" si="257"/>
        <v/>
      </c>
      <c r="AM252" s="417" t="str">
        <f t="shared" si="258"/>
        <v/>
      </c>
      <c r="AN252" s="500"/>
      <c r="AO252" s="417"/>
      <c r="AP252" s="416"/>
      <c r="AQ252" s="416" t="str">
        <f t="shared" si="259"/>
        <v/>
      </c>
      <c r="AR252" s="417" t="str">
        <f t="shared" si="260"/>
        <v/>
      </c>
      <c r="AS252" s="500"/>
      <c r="AT252" s="417"/>
      <c r="AU252" s="416"/>
      <c r="AV252" s="416" t="str">
        <f t="shared" si="261"/>
        <v/>
      </c>
      <c r="AW252" s="417" t="str">
        <f t="shared" si="262"/>
        <v/>
      </c>
      <c r="AX252" s="500"/>
    </row>
    <row r="253" spans="2:50" x14ac:dyDescent="0.2">
      <c r="B253" s="506"/>
      <c r="C253" s="436">
        <v>7</v>
      </c>
      <c r="D253" s="417"/>
      <c r="E253" s="417"/>
      <c r="F253" s="417"/>
      <c r="G253" s="417"/>
      <c r="H253" s="527"/>
      <c r="I253" s="172" t="str">
        <f t="shared" si="263"/>
        <v/>
      </c>
      <c r="J253" s="172" t="str">
        <f t="shared" si="264"/>
        <v/>
      </c>
      <c r="K253" s="420" t="str">
        <f t="shared" si="265"/>
        <v/>
      </c>
      <c r="L253" s="525"/>
      <c r="M253" s="172" t="str">
        <f t="shared" si="248"/>
        <v/>
      </c>
      <c r="N253" s="501"/>
      <c r="O253" s="501"/>
      <c r="P253" s="417"/>
      <c r="Q253" s="416"/>
      <c r="R253" s="416" t="str">
        <f t="shared" si="249"/>
        <v/>
      </c>
      <c r="S253" s="417" t="str">
        <f t="shared" si="250"/>
        <v/>
      </c>
      <c r="T253" s="500"/>
      <c r="U253" s="417"/>
      <c r="V253" s="416"/>
      <c r="W253" s="416" t="str">
        <f t="shared" si="251"/>
        <v/>
      </c>
      <c r="X253" s="417" t="str">
        <f t="shared" si="252"/>
        <v/>
      </c>
      <c r="Y253" s="500"/>
      <c r="Z253" s="417"/>
      <c r="AA253" s="416"/>
      <c r="AB253" s="416" t="str">
        <f t="shared" si="253"/>
        <v/>
      </c>
      <c r="AC253" s="417" t="str">
        <f t="shared" si="254"/>
        <v/>
      </c>
      <c r="AD253" s="500"/>
      <c r="AE253" s="417"/>
      <c r="AF253" s="416"/>
      <c r="AG253" s="416" t="str">
        <f t="shared" si="255"/>
        <v/>
      </c>
      <c r="AH253" s="417" t="str">
        <f t="shared" si="256"/>
        <v/>
      </c>
      <c r="AI253" s="500"/>
      <c r="AJ253" s="417"/>
      <c r="AK253" s="416"/>
      <c r="AL253" s="416" t="str">
        <f t="shared" si="257"/>
        <v/>
      </c>
      <c r="AM253" s="417" t="str">
        <f t="shared" si="258"/>
        <v/>
      </c>
      <c r="AN253" s="500"/>
      <c r="AO253" s="417"/>
      <c r="AP253" s="416"/>
      <c r="AQ253" s="416" t="str">
        <f t="shared" si="259"/>
        <v/>
      </c>
      <c r="AR253" s="417" t="str">
        <f t="shared" si="260"/>
        <v/>
      </c>
      <c r="AS253" s="500"/>
      <c r="AT253" s="417"/>
      <c r="AU253" s="416"/>
      <c r="AV253" s="416" t="str">
        <f t="shared" si="261"/>
        <v/>
      </c>
      <c r="AW253" s="417" t="str">
        <f t="shared" si="262"/>
        <v/>
      </c>
      <c r="AX253" s="500"/>
    </row>
    <row r="254" spans="2:50" x14ac:dyDescent="0.2">
      <c r="B254" s="506"/>
      <c r="C254" s="436">
        <v>8</v>
      </c>
      <c r="D254" s="417"/>
      <c r="E254" s="417"/>
      <c r="F254" s="417"/>
      <c r="G254" s="417"/>
      <c r="H254" s="527"/>
      <c r="I254" s="172" t="str">
        <f t="shared" si="263"/>
        <v/>
      </c>
      <c r="J254" s="172" t="str">
        <f t="shared" si="264"/>
        <v/>
      </c>
      <c r="K254" s="420" t="str">
        <f t="shared" si="265"/>
        <v/>
      </c>
      <c r="L254" s="525"/>
      <c r="M254" s="172" t="str">
        <f t="shared" si="248"/>
        <v/>
      </c>
      <c r="N254" s="501"/>
      <c r="O254" s="501"/>
      <c r="P254" s="417"/>
      <c r="Q254" s="416"/>
      <c r="R254" s="416" t="str">
        <f t="shared" si="249"/>
        <v/>
      </c>
      <c r="S254" s="417" t="str">
        <f t="shared" si="250"/>
        <v/>
      </c>
      <c r="T254" s="500"/>
      <c r="U254" s="417"/>
      <c r="V254" s="416"/>
      <c r="W254" s="416" t="str">
        <f t="shared" si="251"/>
        <v/>
      </c>
      <c r="X254" s="417" t="str">
        <f t="shared" si="252"/>
        <v/>
      </c>
      <c r="Y254" s="500"/>
      <c r="Z254" s="417"/>
      <c r="AA254" s="416"/>
      <c r="AB254" s="416" t="str">
        <f t="shared" si="253"/>
        <v/>
      </c>
      <c r="AC254" s="417" t="str">
        <f t="shared" si="254"/>
        <v/>
      </c>
      <c r="AD254" s="500"/>
      <c r="AE254" s="417"/>
      <c r="AF254" s="416"/>
      <c r="AG254" s="416" t="str">
        <f t="shared" si="255"/>
        <v/>
      </c>
      <c r="AH254" s="417" t="str">
        <f t="shared" si="256"/>
        <v/>
      </c>
      <c r="AI254" s="500"/>
      <c r="AJ254" s="417"/>
      <c r="AK254" s="416"/>
      <c r="AL254" s="416" t="str">
        <f t="shared" si="257"/>
        <v/>
      </c>
      <c r="AM254" s="417" t="str">
        <f t="shared" si="258"/>
        <v/>
      </c>
      <c r="AN254" s="500"/>
      <c r="AO254" s="417"/>
      <c r="AP254" s="416"/>
      <c r="AQ254" s="416" t="str">
        <f t="shared" si="259"/>
        <v/>
      </c>
      <c r="AR254" s="417" t="str">
        <f t="shared" si="260"/>
        <v/>
      </c>
      <c r="AS254" s="500"/>
      <c r="AT254" s="417"/>
      <c r="AU254" s="416"/>
      <c r="AV254" s="416" t="str">
        <f t="shared" si="261"/>
        <v/>
      </c>
      <c r="AW254" s="417" t="str">
        <f t="shared" si="262"/>
        <v/>
      </c>
      <c r="AX254" s="500"/>
    </row>
    <row r="255" spans="2:50" x14ac:dyDescent="0.2">
      <c r="B255" s="506"/>
      <c r="C255" s="436">
        <v>9</v>
      </c>
      <c r="D255" s="417"/>
      <c r="E255" s="417"/>
      <c r="F255" s="417"/>
      <c r="G255" s="417"/>
      <c r="H255" s="527"/>
      <c r="I255" s="172" t="str">
        <f t="shared" si="263"/>
        <v/>
      </c>
      <c r="J255" s="172" t="str">
        <f t="shared" si="264"/>
        <v/>
      </c>
      <c r="K255" s="420" t="str">
        <f t="shared" si="265"/>
        <v/>
      </c>
      <c r="L255" s="525"/>
      <c r="M255" s="172" t="str">
        <f t="shared" si="248"/>
        <v/>
      </c>
      <c r="N255" s="501"/>
      <c r="O255" s="501"/>
      <c r="P255" s="417"/>
      <c r="Q255" s="416"/>
      <c r="R255" s="416" t="str">
        <f t="shared" si="249"/>
        <v/>
      </c>
      <c r="S255" s="417" t="str">
        <f t="shared" si="250"/>
        <v/>
      </c>
      <c r="T255" s="500"/>
      <c r="U255" s="417"/>
      <c r="V255" s="416"/>
      <c r="W255" s="416" t="str">
        <f t="shared" si="251"/>
        <v/>
      </c>
      <c r="X255" s="417" t="str">
        <f t="shared" si="252"/>
        <v/>
      </c>
      <c r="Y255" s="500"/>
      <c r="Z255" s="417"/>
      <c r="AA255" s="416"/>
      <c r="AB255" s="416" t="str">
        <f t="shared" si="253"/>
        <v/>
      </c>
      <c r="AC255" s="417" t="str">
        <f t="shared" si="254"/>
        <v/>
      </c>
      <c r="AD255" s="500"/>
      <c r="AE255" s="417"/>
      <c r="AF255" s="416"/>
      <c r="AG255" s="416" t="str">
        <f t="shared" si="255"/>
        <v/>
      </c>
      <c r="AH255" s="417" t="str">
        <f t="shared" si="256"/>
        <v/>
      </c>
      <c r="AI255" s="500"/>
      <c r="AJ255" s="417"/>
      <c r="AK255" s="416"/>
      <c r="AL255" s="416" t="str">
        <f t="shared" si="257"/>
        <v/>
      </c>
      <c r="AM255" s="417" t="str">
        <f t="shared" si="258"/>
        <v/>
      </c>
      <c r="AN255" s="500"/>
      <c r="AO255" s="417"/>
      <c r="AP255" s="416"/>
      <c r="AQ255" s="416" t="str">
        <f t="shared" si="259"/>
        <v/>
      </c>
      <c r="AR255" s="417" t="str">
        <f t="shared" si="260"/>
        <v/>
      </c>
      <c r="AS255" s="500"/>
      <c r="AT255" s="417"/>
      <c r="AU255" s="416"/>
      <c r="AV255" s="416" t="str">
        <f t="shared" si="261"/>
        <v/>
      </c>
      <c r="AW255" s="417" t="str">
        <f t="shared" si="262"/>
        <v/>
      </c>
      <c r="AX255" s="500"/>
    </row>
    <row r="256" spans="2:50" x14ac:dyDescent="0.2">
      <c r="B256" s="506"/>
      <c r="C256" s="436">
        <v>10</v>
      </c>
      <c r="D256" s="417"/>
      <c r="E256" s="417"/>
      <c r="F256" s="417"/>
      <c r="G256" s="417"/>
      <c r="H256" s="527"/>
      <c r="I256" s="172" t="str">
        <f t="shared" si="263"/>
        <v/>
      </c>
      <c r="J256" s="172" t="str">
        <f t="shared" si="264"/>
        <v/>
      </c>
      <c r="K256" s="420" t="str">
        <f t="shared" si="265"/>
        <v/>
      </c>
      <c r="L256" s="525"/>
      <c r="M256" s="172" t="str">
        <f t="shared" si="248"/>
        <v/>
      </c>
      <c r="N256" s="501"/>
      <c r="O256" s="501"/>
      <c r="P256" s="417"/>
      <c r="Q256" s="416"/>
      <c r="R256" s="416" t="str">
        <f t="shared" si="249"/>
        <v/>
      </c>
      <c r="S256" s="417" t="str">
        <f t="shared" si="250"/>
        <v/>
      </c>
      <c r="T256" s="500"/>
      <c r="U256" s="417"/>
      <c r="V256" s="416"/>
      <c r="W256" s="416" t="str">
        <f t="shared" si="251"/>
        <v/>
      </c>
      <c r="X256" s="417" t="str">
        <f t="shared" si="252"/>
        <v/>
      </c>
      <c r="Y256" s="500"/>
      <c r="Z256" s="417"/>
      <c r="AA256" s="416"/>
      <c r="AB256" s="416" t="str">
        <f t="shared" si="253"/>
        <v/>
      </c>
      <c r="AC256" s="417" t="str">
        <f t="shared" si="254"/>
        <v/>
      </c>
      <c r="AD256" s="500"/>
      <c r="AE256" s="417"/>
      <c r="AF256" s="416"/>
      <c r="AG256" s="416" t="str">
        <f t="shared" si="255"/>
        <v/>
      </c>
      <c r="AH256" s="417" t="str">
        <f t="shared" si="256"/>
        <v/>
      </c>
      <c r="AI256" s="500"/>
      <c r="AJ256" s="417"/>
      <c r="AK256" s="416"/>
      <c r="AL256" s="416" t="str">
        <f t="shared" si="257"/>
        <v/>
      </c>
      <c r="AM256" s="417" t="str">
        <f t="shared" si="258"/>
        <v/>
      </c>
      <c r="AN256" s="500"/>
      <c r="AO256" s="417"/>
      <c r="AP256" s="416"/>
      <c r="AQ256" s="416" t="str">
        <f t="shared" si="259"/>
        <v/>
      </c>
      <c r="AR256" s="417" t="str">
        <f t="shared" si="260"/>
        <v/>
      </c>
      <c r="AS256" s="500"/>
      <c r="AT256" s="417"/>
      <c r="AU256" s="416"/>
      <c r="AV256" s="416" t="str">
        <f t="shared" si="261"/>
        <v/>
      </c>
      <c r="AW256" s="417" t="str">
        <f t="shared" si="262"/>
        <v/>
      </c>
      <c r="AX256" s="500"/>
    </row>
    <row r="257" spans="2:50" x14ac:dyDescent="0.2">
      <c r="B257" s="506"/>
      <c r="C257" s="436">
        <v>11</v>
      </c>
      <c r="D257" s="417"/>
      <c r="E257" s="417"/>
      <c r="F257" s="417"/>
      <c r="G257" s="417"/>
      <c r="H257" s="527"/>
      <c r="I257" s="172" t="str">
        <f t="shared" si="263"/>
        <v/>
      </c>
      <c r="J257" s="172" t="str">
        <f t="shared" si="264"/>
        <v/>
      </c>
      <c r="K257" s="420" t="str">
        <f t="shared" si="265"/>
        <v/>
      </c>
      <c r="L257" s="525"/>
      <c r="M257" s="172" t="str">
        <f t="shared" si="248"/>
        <v/>
      </c>
      <c r="N257" s="501"/>
      <c r="O257" s="501"/>
      <c r="P257" s="417"/>
      <c r="Q257" s="416"/>
      <c r="R257" s="416" t="str">
        <f t="shared" si="249"/>
        <v/>
      </c>
      <c r="S257" s="417" t="str">
        <f t="shared" si="250"/>
        <v/>
      </c>
      <c r="T257" s="500"/>
      <c r="U257" s="417"/>
      <c r="V257" s="416"/>
      <c r="W257" s="416" t="str">
        <f t="shared" si="251"/>
        <v/>
      </c>
      <c r="X257" s="417" t="str">
        <f t="shared" si="252"/>
        <v/>
      </c>
      <c r="Y257" s="500"/>
      <c r="Z257" s="417"/>
      <c r="AA257" s="416"/>
      <c r="AB257" s="416" t="str">
        <f t="shared" si="253"/>
        <v/>
      </c>
      <c r="AC257" s="417" t="str">
        <f t="shared" si="254"/>
        <v/>
      </c>
      <c r="AD257" s="500"/>
      <c r="AE257" s="417"/>
      <c r="AF257" s="416"/>
      <c r="AG257" s="416" t="str">
        <f t="shared" si="255"/>
        <v/>
      </c>
      <c r="AH257" s="417" t="str">
        <f t="shared" si="256"/>
        <v/>
      </c>
      <c r="AI257" s="500"/>
      <c r="AJ257" s="417"/>
      <c r="AK257" s="416"/>
      <c r="AL257" s="416" t="str">
        <f t="shared" si="257"/>
        <v/>
      </c>
      <c r="AM257" s="417" t="str">
        <f t="shared" si="258"/>
        <v/>
      </c>
      <c r="AN257" s="500"/>
      <c r="AO257" s="417"/>
      <c r="AP257" s="416"/>
      <c r="AQ257" s="416" t="str">
        <f t="shared" si="259"/>
        <v/>
      </c>
      <c r="AR257" s="417" t="str">
        <f t="shared" si="260"/>
        <v/>
      </c>
      <c r="AS257" s="500"/>
      <c r="AT257" s="417"/>
      <c r="AU257" s="416"/>
      <c r="AV257" s="416" t="str">
        <f t="shared" si="261"/>
        <v/>
      </c>
      <c r="AW257" s="417" t="str">
        <f t="shared" si="262"/>
        <v/>
      </c>
      <c r="AX257" s="500"/>
    </row>
    <row r="258" spans="2:50" x14ac:dyDescent="0.2">
      <c r="B258" s="506"/>
      <c r="C258" s="436">
        <v>12</v>
      </c>
      <c r="D258" s="417"/>
      <c r="E258" s="417"/>
      <c r="F258" s="417"/>
      <c r="G258" s="417"/>
      <c r="H258" s="527"/>
      <c r="I258" s="172" t="str">
        <f t="shared" si="263"/>
        <v/>
      </c>
      <c r="J258" s="172" t="str">
        <f t="shared" si="264"/>
        <v/>
      </c>
      <c r="K258" s="420" t="str">
        <f t="shared" si="265"/>
        <v/>
      </c>
      <c r="L258" s="525"/>
      <c r="M258" s="172" t="str">
        <f t="shared" si="248"/>
        <v/>
      </c>
      <c r="N258" s="501"/>
      <c r="O258" s="501"/>
      <c r="P258" s="417"/>
      <c r="Q258" s="416"/>
      <c r="R258" s="416" t="str">
        <f t="shared" si="249"/>
        <v/>
      </c>
      <c r="S258" s="417" t="str">
        <f t="shared" si="250"/>
        <v/>
      </c>
      <c r="T258" s="500"/>
      <c r="U258" s="417"/>
      <c r="V258" s="416"/>
      <c r="W258" s="416" t="str">
        <f t="shared" si="251"/>
        <v/>
      </c>
      <c r="X258" s="417" t="str">
        <f t="shared" si="252"/>
        <v/>
      </c>
      <c r="Y258" s="500"/>
      <c r="Z258" s="417"/>
      <c r="AA258" s="416"/>
      <c r="AB258" s="416" t="str">
        <f t="shared" si="253"/>
        <v/>
      </c>
      <c r="AC258" s="417" t="str">
        <f t="shared" si="254"/>
        <v/>
      </c>
      <c r="AD258" s="500"/>
      <c r="AE258" s="417"/>
      <c r="AF258" s="416"/>
      <c r="AG258" s="416" t="str">
        <f t="shared" si="255"/>
        <v/>
      </c>
      <c r="AH258" s="417" t="str">
        <f t="shared" si="256"/>
        <v/>
      </c>
      <c r="AI258" s="500"/>
      <c r="AJ258" s="417"/>
      <c r="AK258" s="416"/>
      <c r="AL258" s="416" t="str">
        <f t="shared" si="257"/>
        <v/>
      </c>
      <c r="AM258" s="417" t="str">
        <f t="shared" si="258"/>
        <v/>
      </c>
      <c r="AN258" s="500"/>
      <c r="AO258" s="417"/>
      <c r="AP258" s="416"/>
      <c r="AQ258" s="416" t="str">
        <f t="shared" si="259"/>
        <v/>
      </c>
      <c r="AR258" s="417" t="str">
        <f t="shared" si="260"/>
        <v/>
      </c>
      <c r="AS258" s="500"/>
      <c r="AT258" s="417"/>
      <c r="AU258" s="416"/>
      <c r="AV258" s="416" t="str">
        <f t="shared" si="261"/>
        <v/>
      </c>
      <c r="AW258" s="417" t="str">
        <f t="shared" si="262"/>
        <v/>
      </c>
      <c r="AX258" s="500"/>
    </row>
    <row r="259" spans="2:50" x14ac:dyDescent="0.2">
      <c r="B259" s="506"/>
      <c r="C259" s="436">
        <v>13</v>
      </c>
      <c r="D259" s="417"/>
      <c r="E259" s="417"/>
      <c r="F259" s="417"/>
      <c r="G259" s="417"/>
      <c r="H259" s="527"/>
      <c r="I259" s="172" t="str">
        <f t="shared" si="263"/>
        <v/>
      </c>
      <c r="J259" s="172" t="str">
        <f t="shared" si="264"/>
        <v/>
      </c>
      <c r="K259" s="420" t="str">
        <f t="shared" si="265"/>
        <v/>
      </c>
      <c r="L259" s="525"/>
      <c r="M259" s="172" t="str">
        <f t="shared" si="248"/>
        <v/>
      </c>
      <c r="N259" s="501"/>
      <c r="O259" s="501"/>
      <c r="P259" s="417"/>
      <c r="Q259" s="416"/>
      <c r="R259" s="416" t="str">
        <f t="shared" si="249"/>
        <v/>
      </c>
      <c r="S259" s="417" t="str">
        <f t="shared" si="250"/>
        <v/>
      </c>
      <c r="T259" s="500"/>
      <c r="U259" s="417"/>
      <c r="V259" s="416"/>
      <c r="W259" s="416" t="str">
        <f t="shared" si="251"/>
        <v/>
      </c>
      <c r="X259" s="417" t="str">
        <f t="shared" si="252"/>
        <v/>
      </c>
      <c r="Y259" s="500"/>
      <c r="Z259" s="417"/>
      <c r="AA259" s="416"/>
      <c r="AB259" s="416" t="str">
        <f t="shared" si="253"/>
        <v/>
      </c>
      <c r="AC259" s="417" t="str">
        <f t="shared" si="254"/>
        <v/>
      </c>
      <c r="AD259" s="500"/>
      <c r="AE259" s="417"/>
      <c r="AF259" s="416"/>
      <c r="AG259" s="416" t="str">
        <f t="shared" si="255"/>
        <v/>
      </c>
      <c r="AH259" s="417" t="str">
        <f t="shared" si="256"/>
        <v/>
      </c>
      <c r="AI259" s="500"/>
      <c r="AJ259" s="417"/>
      <c r="AK259" s="416"/>
      <c r="AL259" s="416" t="str">
        <f t="shared" si="257"/>
        <v/>
      </c>
      <c r="AM259" s="417" t="str">
        <f t="shared" si="258"/>
        <v/>
      </c>
      <c r="AN259" s="500"/>
      <c r="AO259" s="417"/>
      <c r="AP259" s="416"/>
      <c r="AQ259" s="416" t="str">
        <f t="shared" si="259"/>
        <v/>
      </c>
      <c r="AR259" s="417" t="str">
        <f t="shared" si="260"/>
        <v/>
      </c>
      <c r="AS259" s="500"/>
      <c r="AT259" s="417"/>
      <c r="AU259" s="416"/>
      <c r="AV259" s="416" t="str">
        <f t="shared" si="261"/>
        <v/>
      </c>
      <c r="AW259" s="417" t="str">
        <f t="shared" si="262"/>
        <v/>
      </c>
      <c r="AX259" s="500"/>
    </row>
    <row r="260" spans="2:50" x14ac:dyDescent="0.2">
      <c r="B260" s="506"/>
      <c r="C260" s="436">
        <v>14</v>
      </c>
      <c r="D260" s="417"/>
      <c r="E260" s="417"/>
      <c r="F260" s="417"/>
      <c r="G260" s="417"/>
      <c r="H260" s="527"/>
      <c r="I260" s="172" t="str">
        <f t="shared" si="263"/>
        <v/>
      </c>
      <c r="J260" s="172" t="str">
        <f t="shared" si="264"/>
        <v/>
      </c>
      <c r="K260" s="420" t="str">
        <f t="shared" si="265"/>
        <v/>
      </c>
      <c r="L260" s="525"/>
      <c r="M260" s="172" t="str">
        <f t="shared" si="248"/>
        <v/>
      </c>
      <c r="N260" s="501"/>
      <c r="O260" s="501"/>
      <c r="P260" s="417"/>
      <c r="Q260" s="416"/>
      <c r="R260" s="416" t="str">
        <f t="shared" si="249"/>
        <v/>
      </c>
      <c r="S260" s="417" t="str">
        <f t="shared" si="250"/>
        <v/>
      </c>
      <c r="T260" s="500"/>
      <c r="U260" s="417"/>
      <c r="V260" s="416"/>
      <c r="W260" s="416" t="str">
        <f t="shared" si="251"/>
        <v/>
      </c>
      <c r="X260" s="417" t="str">
        <f t="shared" si="252"/>
        <v/>
      </c>
      <c r="Y260" s="500"/>
      <c r="Z260" s="417"/>
      <c r="AA260" s="416"/>
      <c r="AB260" s="416" t="str">
        <f t="shared" si="253"/>
        <v/>
      </c>
      <c r="AC260" s="417" t="str">
        <f t="shared" si="254"/>
        <v/>
      </c>
      <c r="AD260" s="500"/>
      <c r="AE260" s="417"/>
      <c r="AF260" s="416"/>
      <c r="AG260" s="416" t="str">
        <f t="shared" si="255"/>
        <v/>
      </c>
      <c r="AH260" s="417" t="str">
        <f t="shared" si="256"/>
        <v/>
      </c>
      <c r="AI260" s="500"/>
      <c r="AJ260" s="417"/>
      <c r="AK260" s="416"/>
      <c r="AL260" s="416" t="str">
        <f t="shared" si="257"/>
        <v/>
      </c>
      <c r="AM260" s="417" t="str">
        <f t="shared" si="258"/>
        <v/>
      </c>
      <c r="AN260" s="500"/>
      <c r="AO260" s="417"/>
      <c r="AP260" s="416"/>
      <c r="AQ260" s="416" t="str">
        <f t="shared" si="259"/>
        <v/>
      </c>
      <c r="AR260" s="417" t="str">
        <f t="shared" si="260"/>
        <v/>
      </c>
      <c r="AS260" s="500"/>
      <c r="AT260" s="417"/>
      <c r="AU260" s="416"/>
      <c r="AV260" s="416" t="str">
        <f t="shared" si="261"/>
        <v/>
      </c>
      <c r="AW260" s="417" t="str">
        <f t="shared" si="262"/>
        <v/>
      </c>
      <c r="AX260" s="500"/>
    </row>
    <row r="261" spans="2:50" x14ac:dyDescent="0.2">
      <c r="B261" s="506"/>
      <c r="C261" s="436">
        <v>15</v>
      </c>
      <c r="D261" s="417"/>
      <c r="E261" s="417"/>
      <c r="F261" s="417"/>
      <c r="G261" s="417"/>
      <c r="H261" s="528"/>
      <c r="I261" s="172" t="str">
        <f t="shared" si="263"/>
        <v/>
      </c>
      <c r="J261" s="172" t="str">
        <f t="shared" si="264"/>
        <v/>
      </c>
      <c r="K261" s="420" t="str">
        <f t="shared" si="265"/>
        <v/>
      </c>
      <c r="L261" s="525"/>
      <c r="M261" s="172" t="str">
        <f t="shared" si="248"/>
        <v/>
      </c>
      <c r="N261" s="501"/>
      <c r="O261" s="501"/>
      <c r="P261" s="417"/>
      <c r="Q261" s="416"/>
      <c r="R261" s="416" t="str">
        <f t="shared" si="249"/>
        <v/>
      </c>
      <c r="S261" s="417" t="str">
        <f t="shared" si="250"/>
        <v/>
      </c>
      <c r="T261" s="500"/>
      <c r="U261" s="417"/>
      <c r="V261" s="416"/>
      <c r="W261" s="416" t="str">
        <f t="shared" si="251"/>
        <v/>
      </c>
      <c r="X261" s="417" t="str">
        <f t="shared" si="252"/>
        <v/>
      </c>
      <c r="Y261" s="500"/>
      <c r="Z261" s="417"/>
      <c r="AA261" s="416"/>
      <c r="AB261" s="416" t="str">
        <f t="shared" si="253"/>
        <v/>
      </c>
      <c r="AC261" s="417" t="str">
        <f t="shared" si="254"/>
        <v/>
      </c>
      <c r="AD261" s="500"/>
      <c r="AE261" s="417"/>
      <c r="AF261" s="416"/>
      <c r="AG261" s="416" t="str">
        <f t="shared" si="255"/>
        <v/>
      </c>
      <c r="AH261" s="417" t="str">
        <f t="shared" si="256"/>
        <v/>
      </c>
      <c r="AI261" s="500"/>
      <c r="AJ261" s="417"/>
      <c r="AK261" s="416"/>
      <c r="AL261" s="416" t="str">
        <f t="shared" si="257"/>
        <v/>
      </c>
      <c r="AM261" s="417" t="str">
        <f t="shared" si="258"/>
        <v/>
      </c>
      <c r="AN261" s="500"/>
      <c r="AO261" s="417"/>
      <c r="AP261" s="416"/>
      <c r="AQ261" s="416" t="str">
        <f t="shared" si="259"/>
        <v/>
      </c>
      <c r="AR261" s="417" t="str">
        <f t="shared" si="260"/>
        <v/>
      </c>
      <c r="AS261" s="500"/>
      <c r="AT261" s="417"/>
      <c r="AU261" s="416"/>
      <c r="AV261" s="416" t="str">
        <f t="shared" si="261"/>
        <v/>
      </c>
      <c r="AW261" s="417" t="str">
        <f t="shared" si="262"/>
        <v/>
      </c>
      <c r="AX261" s="500"/>
    </row>
    <row r="262" spans="2:50" ht="15.75" x14ac:dyDescent="0.2">
      <c r="B262" s="510" t="s">
        <v>169</v>
      </c>
      <c r="C262" s="511"/>
      <c r="D262" s="511"/>
      <c r="E262" s="511"/>
      <c r="F262" s="511"/>
      <c r="G262" s="511"/>
      <c r="H262" s="512"/>
      <c r="I262" s="207"/>
      <c r="J262" s="207"/>
      <c r="K262" s="207"/>
      <c r="L262" s="207"/>
      <c r="M262" s="207"/>
      <c r="N262" s="501" t="s">
        <v>161</v>
      </c>
      <c r="O262" s="514" t="s">
        <v>106</v>
      </c>
      <c r="P262" s="516">
        <f>AT242+1</f>
        <v>45958</v>
      </c>
      <c r="Q262" s="506"/>
      <c r="R262" s="506"/>
      <c r="S262" s="506"/>
      <c r="T262" s="506"/>
      <c r="U262" s="516">
        <f>P262+1</f>
        <v>45959</v>
      </c>
      <c r="V262" s="506"/>
      <c r="W262" s="506"/>
      <c r="X262" s="506"/>
      <c r="Y262" s="506"/>
      <c r="Z262" s="516">
        <f>U262+1</f>
        <v>45960</v>
      </c>
      <c r="AA262" s="506"/>
      <c r="AB262" s="506"/>
      <c r="AC262" s="506"/>
      <c r="AD262" s="506"/>
      <c r="AE262" s="516">
        <f>Z262+1</f>
        <v>45961</v>
      </c>
      <c r="AF262" s="506"/>
      <c r="AG262" s="506"/>
      <c r="AH262" s="506"/>
      <c r="AI262" s="506"/>
      <c r="AJ262" s="516">
        <f>AE262+1</f>
        <v>45962</v>
      </c>
      <c r="AK262" s="506"/>
      <c r="AL262" s="506"/>
      <c r="AM262" s="506"/>
      <c r="AN262" s="506"/>
      <c r="AO262" s="516">
        <f>AJ262+1</f>
        <v>45963</v>
      </c>
      <c r="AP262" s="506"/>
      <c r="AQ262" s="506"/>
      <c r="AR262" s="506"/>
      <c r="AS262" s="506"/>
      <c r="AT262" s="516">
        <f>AO262+1</f>
        <v>45964</v>
      </c>
      <c r="AU262" s="506"/>
      <c r="AV262" s="506"/>
      <c r="AW262" s="506"/>
      <c r="AX262" s="506"/>
    </row>
    <row r="263" spans="2:50" ht="15.75" x14ac:dyDescent="0.2">
      <c r="B263" s="513"/>
      <c r="C263" s="513"/>
      <c r="D263" s="513"/>
      <c r="E263" s="513"/>
      <c r="F263" s="513"/>
      <c r="G263" s="513"/>
      <c r="H263" s="513"/>
      <c r="I263" s="207"/>
      <c r="J263" s="207"/>
      <c r="K263" s="207"/>
      <c r="L263" s="207"/>
      <c r="M263" s="207"/>
      <c r="N263" s="501"/>
      <c r="O263" s="515"/>
      <c r="P263" s="516" t="s">
        <v>120</v>
      </c>
      <c r="Q263" s="506"/>
      <c r="R263" s="506"/>
      <c r="S263" s="506"/>
      <c r="T263" s="506"/>
      <c r="U263" s="516" t="s">
        <v>114</v>
      </c>
      <c r="V263" s="506"/>
      <c r="W263" s="506"/>
      <c r="X263" s="506"/>
      <c r="Y263" s="506"/>
      <c r="Z263" s="516" t="s">
        <v>115</v>
      </c>
      <c r="AA263" s="506"/>
      <c r="AB263" s="506"/>
      <c r="AC263" s="506"/>
      <c r="AD263" s="506"/>
      <c r="AE263" s="516" t="s">
        <v>116</v>
      </c>
      <c r="AF263" s="506"/>
      <c r="AG263" s="506"/>
      <c r="AH263" s="506"/>
      <c r="AI263" s="506"/>
      <c r="AJ263" s="516" t="s">
        <v>117</v>
      </c>
      <c r="AK263" s="506"/>
      <c r="AL263" s="506"/>
      <c r="AM263" s="506"/>
      <c r="AN263" s="506"/>
      <c r="AO263" s="516" t="s">
        <v>118</v>
      </c>
      <c r="AP263" s="506"/>
      <c r="AQ263" s="506"/>
      <c r="AR263" s="506"/>
      <c r="AS263" s="506"/>
      <c r="AT263" s="516" t="s">
        <v>119</v>
      </c>
      <c r="AU263" s="506"/>
      <c r="AV263" s="506"/>
      <c r="AW263" s="506"/>
      <c r="AX263" s="506"/>
    </row>
    <row r="264" spans="2:50" x14ac:dyDescent="0.2">
      <c r="B264" s="501" t="s">
        <v>157</v>
      </c>
      <c r="C264" s="501" t="s">
        <v>149</v>
      </c>
      <c r="D264" s="501"/>
      <c r="E264" s="501" t="s">
        <v>151</v>
      </c>
      <c r="F264" s="501"/>
      <c r="G264" s="501"/>
      <c r="H264" s="502" t="s">
        <v>158</v>
      </c>
      <c r="I264" s="505" t="s">
        <v>227</v>
      </c>
      <c r="J264" s="505"/>
      <c r="K264" s="505"/>
      <c r="L264" s="505" t="s">
        <v>158</v>
      </c>
      <c r="M264" s="505" t="s">
        <v>170</v>
      </c>
      <c r="N264" s="501"/>
      <c r="O264" s="501" t="s">
        <v>160</v>
      </c>
      <c r="P264" s="497" t="s">
        <v>154</v>
      </c>
      <c r="Q264" s="498"/>
      <c r="R264" s="498"/>
      <c r="S264" s="499"/>
      <c r="T264" s="501" t="s">
        <v>158</v>
      </c>
      <c r="U264" s="497" t="s">
        <v>154</v>
      </c>
      <c r="V264" s="498"/>
      <c r="W264" s="498"/>
      <c r="X264" s="499"/>
      <c r="Y264" s="501" t="s">
        <v>158</v>
      </c>
      <c r="Z264" s="497" t="s">
        <v>154</v>
      </c>
      <c r="AA264" s="498"/>
      <c r="AB264" s="498"/>
      <c r="AC264" s="499"/>
      <c r="AD264" s="501" t="s">
        <v>158</v>
      </c>
      <c r="AE264" s="497" t="s">
        <v>154</v>
      </c>
      <c r="AF264" s="498"/>
      <c r="AG264" s="498"/>
      <c r="AH264" s="499"/>
      <c r="AI264" s="501" t="s">
        <v>158</v>
      </c>
      <c r="AJ264" s="497" t="s">
        <v>154</v>
      </c>
      <c r="AK264" s="498"/>
      <c r="AL264" s="498"/>
      <c r="AM264" s="499"/>
      <c r="AN264" s="501" t="s">
        <v>158</v>
      </c>
      <c r="AO264" s="497" t="s">
        <v>154</v>
      </c>
      <c r="AP264" s="498"/>
      <c r="AQ264" s="498"/>
      <c r="AR264" s="499"/>
      <c r="AS264" s="501" t="s">
        <v>158</v>
      </c>
      <c r="AT264" s="497" t="s">
        <v>154</v>
      </c>
      <c r="AU264" s="498"/>
      <c r="AV264" s="498"/>
      <c r="AW264" s="499"/>
      <c r="AX264" s="501" t="s">
        <v>158</v>
      </c>
    </row>
    <row r="265" spans="2:50" x14ac:dyDescent="0.2">
      <c r="B265" s="501"/>
      <c r="C265" s="501"/>
      <c r="D265" s="501"/>
      <c r="E265" s="501" t="s">
        <v>150</v>
      </c>
      <c r="F265" s="501"/>
      <c r="G265" s="501"/>
      <c r="H265" s="503"/>
      <c r="I265" s="505" t="s">
        <v>150</v>
      </c>
      <c r="J265" s="505"/>
      <c r="K265" s="505"/>
      <c r="L265" s="505"/>
      <c r="M265" s="505"/>
      <c r="N265" s="501"/>
      <c r="O265" s="501"/>
      <c r="P265" s="497" t="s">
        <v>155</v>
      </c>
      <c r="Q265" s="498"/>
      <c r="R265" s="498"/>
      <c r="S265" s="499"/>
      <c r="T265" s="501"/>
      <c r="U265" s="497" t="s">
        <v>155</v>
      </c>
      <c r="V265" s="498"/>
      <c r="W265" s="498"/>
      <c r="X265" s="499"/>
      <c r="Y265" s="501"/>
      <c r="Z265" s="497" t="s">
        <v>155</v>
      </c>
      <c r="AA265" s="498"/>
      <c r="AB265" s="498"/>
      <c r="AC265" s="499"/>
      <c r="AD265" s="501"/>
      <c r="AE265" s="497" t="s">
        <v>155</v>
      </c>
      <c r="AF265" s="498"/>
      <c r="AG265" s="498"/>
      <c r="AH265" s="499"/>
      <c r="AI265" s="501"/>
      <c r="AJ265" s="497" t="s">
        <v>155</v>
      </c>
      <c r="AK265" s="498"/>
      <c r="AL265" s="498"/>
      <c r="AM265" s="499"/>
      <c r="AN265" s="501"/>
      <c r="AO265" s="497" t="s">
        <v>155</v>
      </c>
      <c r="AP265" s="498"/>
      <c r="AQ265" s="498"/>
      <c r="AR265" s="499"/>
      <c r="AS265" s="501"/>
      <c r="AT265" s="497" t="s">
        <v>155</v>
      </c>
      <c r="AU265" s="498"/>
      <c r="AV265" s="498"/>
      <c r="AW265" s="499"/>
      <c r="AX265" s="501"/>
    </row>
    <row r="266" spans="2:50" x14ac:dyDescent="0.2">
      <c r="B266" s="501"/>
      <c r="C266" s="501"/>
      <c r="D266" s="501"/>
      <c r="E266" s="418" t="s">
        <v>152</v>
      </c>
      <c r="F266" s="418" t="s">
        <v>153</v>
      </c>
      <c r="G266" s="418" t="s">
        <v>156</v>
      </c>
      <c r="H266" s="504"/>
      <c r="I266" s="419" t="s">
        <v>152</v>
      </c>
      <c r="J266" s="419" t="s">
        <v>153</v>
      </c>
      <c r="K266" s="419" t="s">
        <v>156</v>
      </c>
      <c r="L266" s="505"/>
      <c r="M266" s="505"/>
      <c r="N266" s="501"/>
      <c r="O266" s="501"/>
      <c r="P266" s="418" t="s">
        <v>152</v>
      </c>
      <c r="Q266" s="418" t="s">
        <v>153</v>
      </c>
      <c r="R266" s="418" t="s">
        <v>156</v>
      </c>
      <c r="S266" s="418" t="s">
        <v>170</v>
      </c>
      <c r="T266" s="501"/>
      <c r="U266" s="418" t="s">
        <v>152</v>
      </c>
      <c r="V266" s="418" t="s">
        <v>153</v>
      </c>
      <c r="W266" s="418" t="s">
        <v>156</v>
      </c>
      <c r="X266" s="418" t="s">
        <v>170</v>
      </c>
      <c r="Y266" s="501"/>
      <c r="Z266" s="418" t="s">
        <v>152</v>
      </c>
      <c r="AA266" s="418" t="s">
        <v>153</v>
      </c>
      <c r="AB266" s="418" t="s">
        <v>156</v>
      </c>
      <c r="AC266" s="418" t="s">
        <v>170</v>
      </c>
      <c r="AD266" s="501"/>
      <c r="AE266" s="418" t="s">
        <v>152</v>
      </c>
      <c r="AF266" s="418" t="s">
        <v>153</v>
      </c>
      <c r="AG266" s="418" t="s">
        <v>156</v>
      </c>
      <c r="AH266" s="418" t="s">
        <v>170</v>
      </c>
      <c r="AI266" s="501"/>
      <c r="AJ266" s="418" t="s">
        <v>152</v>
      </c>
      <c r="AK266" s="418" t="s">
        <v>153</v>
      </c>
      <c r="AL266" s="418" t="s">
        <v>156</v>
      </c>
      <c r="AM266" s="418" t="s">
        <v>170</v>
      </c>
      <c r="AN266" s="501"/>
      <c r="AO266" s="418" t="s">
        <v>152</v>
      </c>
      <c r="AP266" s="418" t="s">
        <v>153</v>
      </c>
      <c r="AQ266" s="418" t="s">
        <v>156</v>
      </c>
      <c r="AR266" s="418" t="s">
        <v>170</v>
      </c>
      <c r="AS266" s="501"/>
      <c r="AT266" s="418" t="s">
        <v>152</v>
      </c>
      <c r="AU266" s="418" t="s">
        <v>153</v>
      </c>
      <c r="AV266" s="418" t="s">
        <v>156</v>
      </c>
      <c r="AW266" s="418" t="s">
        <v>170</v>
      </c>
      <c r="AX266" s="501"/>
    </row>
    <row r="267" spans="2:50" x14ac:dyDescent="0.2">
      <c r="B267" s="506" t="s">
        <v>238</v>
      </c>
      <c r="C267" s="436">
        <v>1</v>
      </c>
      <c r="D267" s="417"/>
      <c r="E267" s="417"/>
      <c r="F267" s="417"/>
      <c r="G267" s="416" t="e">
        <f t="shared" ref="G267:G268" si="266">F267/E267</f>
        <v>#DIV/0!</v>
      </c>
      <c r="H267" s="526" t="e">
        <f>AVERAGE(G267:G281)</f>
        <v>#DIV/0!</v>
      </c>
      <c r="I267" s="172" t="str">
        <f t="shared" ref="I267:I269" si="267">IFERROR(AVERAGE(P267,U267,Z267,AE267,AJ267,AO267,AT267),"")</f>
        <v/>
      </c>
      <c r="J267" s="172" t="str">
        <f t="shared" ref="J267:J269" si="268">IFERROR(AVERAGE(Q267,V267,AA267,AF267,AK267,AP267,AU267),"")</f>
        <v/>
      </c>
      <c r="K267" s="420" t="str">
        <f t="shared" ref="K267:K269" si="269">IFERROR(AVERAGE(R267,W267,AB267,AG267,AL267,AQ267,AV267),"")</f>
        <v/>
      </c>
      <c r="L267" s="525" t="str">
        <f>IFERROR(AVERAGE(K267:K281),"-")</f>
        <v>-</v>
      </c>
      <c r="M267" s="172" t="str">
        <f>IFERROR(RANK(K267, K$267:K$281),"")</f>
        <v/>
      </c>
      <c r="N267" s="501"/>
      <c r="O267" s="501"/>
      <c r="P267" s="417"/>
      <c r="Q267" s="416"/>
      <c r="R267" s="416" t="str">
        <f>IFERROR(Q267/P267,"")</f>
        <v/>
      </c>
      <c r="S267" s="417" t="str">
        <f>IFERROR(RANK(R267, R$267:R$281),"")</f>
        <v/>
      </c>
      <c r="T267" s="500" t="e">
        <f>AVERAGE(R267:R281)</f>
        <v>#DIV/0!</v>
      </c>
      <c r="U267" s="417"/>
      <c r="V267" s="416"/>
      <c r="W267" s="416" t="str">
        <f>IFERROR(V267/U267,"")</f>
        <v/>
      </c>
      <c r="X267" s="417" t="str">
        <f>IFERROR(RANK(W267, W$267:W$281),"")</f>
        <v/>
      </c>
      <c r="Y267" s="500" t="e">
        <f>AVERAGE(W267:W281)</f>
        <v>#DIV/0!</v>
      </c>
      <c r="Z267" s="417"/>
      <c r="AA267" s="416"/>
      <c r="AB267" s="416" t="str">
        <f>IFERROR(AA267/Z267,"")</f>
        <v/>
      </c>
      <c r="AC267" s="417" t="str">
        <f>IFERROR(RANK(AB267, AB$267:AB$281),"")</f>
        <v/>
      </c>
      <c r="AD267" s="500" t="e">
        <f>AVERAGE(AB267:AB281)</f>
        <v>#DIV/0!</v>
      </c>
      <c r="AE267" s="417"/>
      <c r="AF267" s="416"/>
      <c r="AG267" s="416" t="str">
        <f>IFERROR(AF267/AE267,"")</f>
        <v/>
      </c>
      <c r="AH267" s="417" t="str">
        <f>IFERROR(RANK(AG267, AG$267:AG$281),"")</f>
        <v/>
      </c>
      <c r="AI267" s="500" t="e">
        <f>AVERAGE(AG267:AG281)</f>
        <v>#DIV/0!</v>
      </c>
      <c r="AJ267" s="417"/>
      <c r="AK267" s="416"/>
      <c r="AL267" s="416" t="str">
        <f>IFERROR(AK267/AJ267,"")</f>
        <v/>
      </c>
      <c r="AM267" s="417" t="str">
        <f>IFERROR(RANK(AL267, AL$267:AL$281),"")</f>
        <v/>
      </c>
      <c r="AN267" s="500" t="e">
        <f>AVERAGE(AL267:AL281)</f>
        <v>#DIV/0!</v>
      </c>
      <c r="AO267" s="417"/>
      <c r="AP267" s="416"/>
      <c r="AQ267" s="416" t="str">
        <f>IFERROR(AP267/AO267,"")</f>
        <v/>
      </c>
      <c r="AR267" s="417" t="str">
        <f>IFERROR(RANK(AQ267, AQ$267:AQ$281),"")</f>
        <v/>
      </c>
      <c r="AS267" s="500" t="e">
        <f>AVERAGE(AQ267:AQ281)</f>
        <v>#DIV/0!</v>
      </c>
      <c r="AT267" s="417"/>
      <c r="AU267" s="416"/>
      <c r="AV267" s="416" t="str">
        <f>IFERROR(AU267/AT267,"")</f>
        <v/>
      </c>
      <c r="AW267" s="417" t="str">
        <f>IFERROR(RANK(AV267, AV$267:AV$281),"")</f>
        <v/>
      </c>
      <c r="AX267" s="500" t="e">
        <f>AVERAGE(AV267:AV281)</f>
        <v>#DIV/0!</v>
      </c>
    </row>
    <row r="268" spans="2:50" x14ac:dyDescent="0.2">
      <c r="B268" s="506"/>
      <c r="C268" s="436">
        <v>2</v>
      </c>
      <c r="D268" s="417"/>
      <c r="E268" s="417"/>
      <c r="F268" s="417"/>
      <c r="G268" s="416" t="e">
        <f t="shared" si="266"/>
        <v>#DIV/0!</v>
      </c>
      <c r="H268" s="527"/>
      <c r="I268" s="172" t="str">
        <f t="shared" si="267"/>
        <v/>
      </c>
      <c r="J268" s="172" t="str">
        <f t="shared" si="268"/>
        <v/>
      </c>
      <c r="K268" s="420" t="str">
        <f t="shared" si="269"/>
        <v/>
      </c>
      <c r="L268" s="525"/>
      <c r="M268" s="172" t="str">
        <f t="shared" ref="M268:M281" si="270">IFERROR(RANK(K268, K$267:K$281),"")</f>
        <v/>
      </c>
      <c r="N268" s="501"/>
      <c r="O268" s="501"/>
      <c r="P268" s="417"/>
      <c r="Q268" s="416"/>
      <c r="R268" s="416" t="str">
        <f t="shared" ref="R268:R281" si="271">IFERROR(Q268/P268,"")</f>
        <v/>
      </c>
      <c r="S268" s="417" t="str">
        <f t="shared" ref="S268:S281" si="272">IFERROR(RANK(R268, R$267:R$281),"")</f>
        <v/>
      </c>
      <c r="T268" s="500"/>
      <c r="U268" s="417"/>
      <c r="V268" s="416"/>
      <c r="W268" s="416" t="str">
        <f t="shared" ref="W268:W281" si="273">IFERROR(V268/U268,"")</f>
        <v/>
      </c>
      <c r="X268" s="417" t="str">
        <f t="shared" ref="X268:X281" si="274">IFERROR(RANK(W268, W$267:W$281),"")</f>
        <v/>
      </c>
      <c r="Y268" s="500"/>
      <c r="Z268" s="417"/>
      <c r="AA268" s="416"/>
      <c r="AB268" s="416" t="str">
        <f t="shared" ref="AB268:AB281" si="275">IFERROR(AA268/Z268,"")</f>
        <v/>
      </c>
      <c r="AC268" s="417" t="str">
        <f t="shared" ref="AC268:AC281" si="276">IFERROR(RANK(AB268, AB$267:AB$281),"")</f>
        <v/>
      </c>
      <c r="AD268" s="500"/>
      <c r="AE268" s="417"/>
      <c r="AF268" s="416"/>
      <c r="AG268" s="416" t="str">
        <f t="shared" ref="AG268:AG281" si="277">IFERROR(AF268/AE268,"")</f>
        <v/>
      </c>
      <c r="AH268" s="417" t="str">
        <f t="shared" ref="AH268:AH281" si="278">IFERROR(RANK(AG268, AG$267:AG$281),"")</f>
        <v/>
      </c>
      <c r="AI268" s="500"/>
      <c r="AJ268" s="417"/>
      <c r="AK268" s="416"/>
      <c r="AL268" s="416" t="str">
        <f t="shared" ref="AL268:AL281" si="279">IFERROR(AK268/AJ268,"")</f>
        <v/>
      </c>
      <c r="AM268" s="417" t="str">
        <f t="shared" ref="AM268:AM281" si="280">IFERROR(RANK(AL268, AL$267:AL$281),"")</f>
        <v/>
      </c>
      <c r="AN268" s="500"/>
      <c r="AO268" s="417"/>
      <c r="AP268" s="416"/>
      <c r="AQ268" s="416" t="str">
        <f t="shared" ref="AQ268:AQ281" si="281">IFERROR(AP268/AO268,"")</f>
        <v/>
      </c>
      <c r="AR268" s="417" t="str">
        <f t="shared" ref="AR268:AR281" si="282">IFERROR(RANK(AQ268, AQ$267:AQ$281),"")</f>
        <v/>
      </c>
      <c r="AS268" s="500"/>
      <c r="AT268" s="417"/>
      <c r="AU268" s="416"/>
      <c r="AV268" s="416" t="str">
        <f t="shared" ref="AV268:AV281" si="283">IFERROR(AU268/AT268,"")</f>
        <v/>
      </c>
      <c r="AW268" s="417" t="str">
        <f t="shared" ref="AW268:AW281" si="284">IFERROR(RANK(AV268, AV$267:AV$281),"")</f>
        <v/>
      </c>
      <c r="AX268" s="500"/>
    </row>
    <row r="269" spans="2:50" x14ac:dyDescent="0.2">
      <c r="B269" s="506"/>
      <c r="C269" s="436">
        <v>3</v>
      </c>
      <c r="D269" s="417"/>
      <c r="E269" s="417"/>
      <c r="F269" s="417"/>
      <c r="G269" s="417"/>
      <c r="H269" s="527"/>
      <c r="I269" s="172" t="str">
        <f t="shared" si="267"/>
        <v/>
      </c>
      <c r="J269" s="172" t="str">
        <f t="shared" si="268"/>
        <v/>
      </c>
      <c r="K269" s="420" t="str">
        <f t="shared" si="269"/>
        <v/>
      </c>
      <c r="L269" s="525"/>
      <c r="M269" s="172" t="str">
        <f t="shared" si="270"/>
        <v/>
      </c>
      <c r="N269" s="501"/>
      <c r="O269" s="501"/>
      <c r="P269" s="417"/>
      <c r="Q269" s="416"/>
      <c r="R269" s="416" t="str">
        <f t="shared" si="271"/>
        <v/>
      </c>
      <c r="S269" s="417" t="str">
        <f t="shared" si="272"/>
        <v/>
      </c>
      <c r="T269" s="500"/>
      <c r="U269" s="417"/>
      <c r="V269" s="416"/>
      <c r="W269" s="416" t="str">
        <f t="shared" si="273"/>
        <v/>
      </c>
      <c r="X269" s="417" t="str">
        <f t="shared" si="274"/>
        <v/>
      </c>
      <c r="Y269" s="500"/>
      <c r="Z269" s="417"/>
      <c r="AA269" s="416"/>
      <c r="AB269" s="416" t="str">
        <f t="shared" si="275"/>
        <v/>
      </c>
      <c r="AC269" s="417" t="str">
        <f t="shared" si="276"/>
        <v/>
      </c>
      <c r="AD269" s="500"/>
      <c r="AE269" s="417"/>
      <c r="AF269" s="416"/>
      <c r="AG269" s="416" t="str">
        <f t="shared" si="277"/>
        <v/>
      </c>
      <c r="AH269" s="417" t="str">
        <f t="shared" si="278"/>
        <v/>
      </c>
      <c r="AI269" s="500"/>
      <c r="AJ269" s="417"/>
      <c r="AK269" s="416"/>
      <c r="AL269" s="416" t="str">
        <f t="shared" si="279"/>
        <v/>
      </c>
      <c r="AM269" s="417" t="str">
        <f t="shared" si="280"/>
        <v/>
      </c>
      <c r="AN269" s="500"/>
      <c r="AO269" s="417"/>
      <c r="AP269" s="416"/>
      <c r="AQ269" s="416" t="str">
        <f t="shared" si="281"/>
        <v/>
      </c>
      <c r="AR269" s="417" t="str">
        <f t="shared" si="282"/>
        <v/>
      </c>
      <c r="AS269" s="500"/>
      <c r="AT269" s="417"/>
      <c r="AU269" s="416"/>
      <c r="AV269" s="416" t="str">
        <f t="shared" si="283"/>
        <v/>
      </c>
      <c r="AW269" s="417" t="str">
        <f t="shared" si="284"/>
        <v/>
      </c>
      <c r="AX269" s="500"/>
    </row>
    <row r="270" spans="2:50" x14ac:dyDescent="0.2">
      <c r="B270" s="506"/>
      <c r="C270" s="436">
        <v>4</v>
      </c>
      <c r="D270" s="417"/>
      <c r="E270" s="417"/>
      <c r="F270" s="417"/>
      <c r="G270" s="417"/>
      <c r="H270" s="527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20" t="str">
        <f>IFERROR(AVERAGE(R270,W270,AB270,AG270,AL270,AQ270,AV270),"")</f>
        <v/>
      </c>
      <c r="L270" s="525"/>
      <c r="M270" s="172" t="str">
        <f t="shared" si="270"/>
        <v/>
      </c>
      <c r="N270" s="501"/>
      <c r="O270" s="501"/>
      <c r="P270" s="417"/>
      <c r="Q270" s="416"/>
      <c r="R270" s="416" t="str">
        <f t="shared" si="271"/>
        <v/>
      </c>
      <c r="S270" s="417" t="str">
        <f t="shared" si="272"/>
        <v/>
      </c>
      <c r="T270" s="500"/>
      <c r="U270" s="417"/>
      <c r="V270" s="416"/>
      <c r="W270" s="416" t="str">
        <f t="shared" si="273"/>
        <v/>
      </c>
      <c r="X270" s="417" t="str">
        <f t="shared" si="274"/>
        <v/>
      </c>
      <c r="Y270" s="500"/>
      <c r="Z270" s="417"/>
      <c r="AA270" s="416"/>
      <c r="AB270" s="416" t="str">
        <f t="shared" si="275"/>
        <v/>
      </c>
      <c r="AC270" s="417" t="str">
        <f t="shared" si="276"/>
        <v/>
      </c>
      <c r="AD270" s="500"/>
      <c r="AE270" s="417"/>
      <c r="AF270" s="416"/>
      <c r="AG270" s="416" t="str">
        <f t="shared" si="277"/>
        <v/>
      </c>
      <c r="AH270" s="417" t="str">
        <f t="shared" si="278"/>
        <v/>
      </c>
      <c r="AI270" s="500"/>
      <c r="AJ270" s="417"/>
      <c r="AK270" s="416"/>
      <c r="AL270" s="416" t="str">
        <f t="shared" si="279"/>
        <v/>
      </c>
      <c r="AM270" s="417" t="str">
        <f t="shared" si="280"/>
        <v/>
      </c>
      <c r="AN270" s="500"/>
      <c r="AO270" s="417"/>
      <c r="AP270" s="416"/>
      <c r="AQ270" s="416" t="str">
        <f t="shared" si="281"/>
        <v/>
      </c>
      <c r="AR270" s="417" t="str">
        <f t="shared" si="282"/>
        <v/>
      </c>
      <c r="AS270" s="500"/>
      <c r="AT270" s="417"/>
      <c r="AU270" s="416"/>
      <c r="AV270" s="416" t="str">
        <f t="shared" si="283"/>
        <v/>
      </c>
      <c r="AW270" s="417" t="str">
        <f t="shared" si="284"/>
        <v/>
      </c>
      <c r="AX270" s="500"/>
    </row>
    <row r="271" spans="2:50" x14ac:dyDescent="0.2">
      <c r="B271" s="506"/>
      <c r="C271" s="436">
        <v>5</v>
      </c>
      <c r="D271" s="417"/>
      <c r="E271" s="417"/>
      <c r="F271" s="417"/>
      <c r="G271" s="417"/>
      <c r="H271" s="527"/>
      <c r="I271" s="172" t="str">
        <f t="shared" ref="I271:I281" si="285">IFERROR(AVERAGE(P271,U271,Z271,AE271,AJ271,AO271,AT271),"")</f>
        <v/>
      </c>
      <c r="J271" s="172" t="str">
        <f t="shared" ref="J271:J281" si="286">IFERROR(AVERAGE(Q271,V271,AA271,AF271,AK271,AP271,AU271),"")</f>
        <v/>
      </c>
      <c r="K271" s="420" t="str">
        <f t="shared" ref="K271:K281" si="287">IFERROR(AVERAGE(R271,W271,AB271,AG271,AL271,AQ271,AV271),"")</f>
        <v/>
      </c>
      <c r="L271" s="525"/>
      <c r="M271" s="172" t="str">
        <f t="shared" si="270"/>
        <v/>
      </c>
      <c r="N271" s="501"/>
      <c r="O271" s="501"/>
      <c r="P271" s="417"/>
      <c r="Q271" s="416"/>
      <c r="R271" s="416" t="str">
        <f t="shared" si="271"/>
        <v/>
      </c>
      <c r="S271" s="417" t="str">
        <f t="shared" si="272"/>
        <v/>
      </c>
      <c r="T271" s="500"/>
      <c r="U271" s="417"/>
      <c r="V271" s="416"/>
      <c r="W271" s="416" t="str">
        <f t="shared" si="273"/>
        <v/>
      </c>
      <c r="X271" s="417" t="str">
        <f t="shared" si="274"/>
        <v/>
      </c>
      <c r="Y271" s="500"/>
      <c r="Z271" s="417"/>
      <c r="AA271" s="416"/>
      <c r="AB271" s="416" t="str">
        <f t="shared" si="275"/>
        <v/>
      </c>
      <c r="AC271" s="417" t="str">
        <f t="shared" si="276"/>
        <v/>
      </c>
      <c r="AD271" s="500"/>
      <c r="AE271" s="417"/>
      <c r="AF271" s="416"/>
      <c r="AG271" s="416" t="str">
        <f t="shared" si="277"/>
        <v/>
      </c>
      <c r="AH271" s="417" t="str">
        <f t="shared" si="278"/>
        <v/>
      </c>
      <c r="AI271" s="500"/>
      <c r="AJ271" s="417"/>
      <c r="AK271" s="416"/>
      <c r="AL271" s="416" t="str">
        <f t="shared" si="279"/>
        <v/>
      </c>
      <c r="AM271" s="417" t="str">
        <f t="shared" si="280"/>
        <v/>
      </c>
      <c r="AN271" s="500"/>
      <c r="AO271" s="417"/>
      <c r="AP271" s="416"/>
      <c r="AQ271" s="416" t="str">
        <f t="shared" si="281"/>
        <v/>
      </c>
      <c r="AR271" s="417" t="str">
        <f t="shared" si="282"/>
        <v/>
      </c>
      <c r="AS271" s="500"/>
      <c r="AT271" s="417"/>
      <c r="AU271" s="416"/>
      <c r="AV271" s="416" t="str">
        <f t="shared" si="283"/>
        <v/>
      </c>
      <c r="AW271" s="417" t="str">
        <f t="shared" si="284"/>
        <v/>
      </c>
      <c r="AX271" s="500"/>
    </row>
    <row r="272" spans="2:50" x14ac:dyDescent="0.2">
      <c r="B272" s="506"/>
      <c r="C272" s="436">
        <v>6</v>
      </c>
      <c r="D272" s="417"/>
      <c r="E272" s="417"/>
      <c r="F272" s="417"/>
      <c r="G272" s="417"/>
      <c r="H272" s="527"/>
      <c r="I272" s="172" t="str">
        <f t="shared" si="285"/>
        <v/>
      </c>
      <c r="J272" s="172" t="str">
        <f t="shared" si="286"/>
        <v/>
      </c>
      <c r="K272" s="420" t="str">
        <f t="shared" si="287"/>
        <v/>
      </c>
      <c r="L272" s="525"/>
      <c r="M272" s="172" t="str">
        <f t="shared" si="270"/>
        <v/>
      </c>
      <c r="N272" s="501"/>
      <c r="O272" s="501"/>
      <c r="P272" s="417"/>
      <c r="Q272" s="416"/>
      <c r="R272" s="416" t="str">
        <f t="shared" si="271"/>
        <v/>
      </c>
      <c r="S272" s="417" t="str">
        <f t="shared" si="272"/>
        <v/>
      </c>
      <c r="T272" s="500"/>
      <c r="U272" s="417"/>
      <c r="V272" s="416"/>
      <c r="W272" s="416" t="str">
        <f t="shared" si="273"/>
        <v/>
      </c>
      <c r="X272" s="417" t="str">
        <f t="shared" si="274"/>
        <v/>
      </c>
      <c r="Y272" s="500"/>
      <c r="Z272" s="417"/>
      <c r="AA272" s="416"/>
      <c r="AB272" s="416" t="str">
        <f t="shared" si="275"/>
        <v/>
      </c>
      <c r="AC272" s="417" t="str">
        <f t="shared" si="276"/>
        <v/>
      </c>
      <c r="AD272" s="500"/>
      <c r="AE272" s="417"/>
      <c r="AF272" s="416"/>
      <c r="AG272" s="416" t="str">
        <f t="shared" si="277"/>
        <v/>
      </c>
      <c r="AH272" s="417" t="str">
        <f t="shared" si="278"/>
        <v/>
      </c>
      <c r="AI272" s="500"/>
      <c r="AJ272" s="417"/>
      <c r="AK272" s="416"/>
      <c r="AL272" s="416" t="str">
        <f t="shared" si="279"/>
        <v/>
      </c>
      <c r="AM272" s="417" t="str">
        <f t="shared" si="280"/>
        <v/>
      </c>
      <c r="AN272" s="500"/>
      <c r="AO272" s="417"/>
      <c r="AP272" s="416"/>
      <c r="AQ272" s="416" t="str">
        <f t="shared" si="281"/>
        <v/>
      </c>
      <c r="AR272" s="417" t="str">
        <f t="shared" si="282"/>
        <v/>
      </c>
      <c r="AS272" s="500"/>
      <c r="AT272" s="417"/>
      <c r="AU272" s="416"/>
      <c r="AV272" s="416" t="str">
        <f t="shared" si="283"/>
        <v/>
      </c>
      <c r="AW272" s="417" t="str">
        <f t="shared" si="284"/>
        <v/>
      </c>
      <c r="AX272" s="500"/>
    </row>
    <row r="273" spans="2:50" x14ac:dyDescent="0.2">
      <c r="B273" s="506"/>
      <c r="C273" s="436">
        <v>7</v>
      </c>
      <c r="D273" s="417"/>
      <c r="E273" s="417"/>
      <c r="F273" s="417"/>
      <c r="G273" s="417"/>
      <c r="H273" s="527"/>
      <c r="I273" s="172" t="str">
        <f t="shared" si="285"/>
        <v/>
      </c>
      <c r="J273" s="172" t="str">
        <f t="shared" si="286"/>
        <v/>
      </c>
      <c r="K273" s="420" t="str">
        <f t="shared" si="287"/>
        <v/>
      </c>
      <c r="L273" s="525"/>
      <c r="M273" s="172" t="str">
        <f t="shared" si="270"/>
        <v/>
      </c>
      <c r="N273" s="501"/>
      <c r="O273" s="501"/>
      <c r="P273" s="417"/>
      <c r="Q273" s="416"/>
      <c r="R273" s="416" t="str">
        <f t="shared" si="271"/>
        <v/>
      </c>
      <c r="S273" s="417" t="str">
        <f t="shared" si="272"/>
        <v/>
      </c>
      <c r="T273" s="500"/>
      <c r="U273" s="417"/>
      <c r="V273" s="416"/>
      <c r="W273" s="416" t="str">
        <f t="shared" si="273"/>
        <v/>
      </c>
      <c r="X273" s="417" t="str">
        <f t="shared" si="274"/>
        <v/>
      </c>
      <c r="Y273" s="500"/>
      <c r="Z273" s="417"/>
      <c r="AA273" s="416"/>
      <c r="AB273" s="416" t="str">
        <f t="shared" si="275"/>
        <v/>
      </c>
      <c r="AC273" s="417" t="str">
        <f t="shared" si="276"/>
        <v/>
      </c>
      <c r="AD273" s="500"/>
      <c r="AE273" s="417"/>
      <c r="AF273" s="416"/>
      <c r="AG273" s="416" t="str">
        <f t="shared" si="277"/>
        <v/>
      </c>
      <c r="AH273" s="417" t="str">
        <f t="shared" si="278"/>
        <v/>
      </c>
      <c r="AI273" s="500"/>
      <c r="AJ273" s="417"/>
      <c r="AK273" s="416"/>
      <c r="AL273" s="416" t="str">
        <f t="shared" si="279"/>
        <v/>
      </c>
      <c r="AM273" s="417" t="str">
        <f t="shared" si="280"/>
        <v/>
      </c>
      <c r="AN273" s="500"/>
      <c r="AO273" s="417"/>
      <c r="AP273" s="416"/>
      <c r="AQ273" s="416" t="str">
        <f t="shared" si="281"/>
        <v/>
      </c>
      <c r="AR273" s="417" t="str">
        <f t="shared" si="282"/>
        <v/>
      </c>
      <c r="AS273" s="500"/>
      <c r="AT273" s="417"/>
      <c r="AU273" s="416"/>
      <c r="AV273" s="416" t="str">
        <f t="shared" si="283"/>
        <v/>
      </c>
      <c r="AW273" s="417" t="str">
        <f t="shared" si="284"/>
        <v/>
      </c>
      <c r="AX273" s="500"/>
    </row>
    <row r="274" spans="2:50" x14ac:dyDescent="0.2">
      <c r="B274" s="506"/>
      <c r="C274" s="436">
        <v>8</v>
      </c>
      <c r="D274" s="417"/>
      <c r="E274" s="417"/>
      <c r="F274" s="417"/>
      <c r="G274" s="417"/>
      <c r="H274" s="527"/>
      <c r="I274" s="172" t="str">
        <f t="shared" si="285"/>
        <v/>
      </c>
      <c r="J274" s="172" t="str">
        <f t="shared" si="286"/>
        <v/>
      </c>
      <c r="K274" s="420" t="str">
        <f t="shared" si="287"/>
        <v/>
      </c>
      <c r="L274" s="525"/>
      <c r="M274" s="172" t="str">
        <f t="shared" si="270"/>
        <v/>
      </c>
      <c r="N274" s="501"/>
      <c r="O274" s="501"/>
      <c r="P274" s="417"/>
      <c r="Q274" s="416"/>
      <c r="R274" s="416" t="str">
        <f t="shared" si="271"/>
        <v/>
      </c>
      <c r="S274" s="417" t="str">
        <f t="shared" si="272"/>
        <v/>
      </c>
      <c r="T274" s="500"/>
      <c r="U274" s="417"/>
      <c r="V274" s="416"/>
      <c r="W274" s="416" t="str">
        <f t="shared" si="273"/>
        <v/>
      </c>
      <c r="X274" s="417" t="str">
        <f t="shared" si="274"/>
        <v/>
      </c>
      <c r="Y274" s="500"/>
      <c r="Z274" s="417"/>
      <c r="AA274" s="416"/>
      <c r="AB274" s="416" t="str">
        <f t="shared" si="275"/>
        <v/>
      </c>
      <c r="AC274" s="417" t="str">
        <f t="shared" si="276"/>
        <v/>
      </c>
      <c r="AD274" s="500"/>
      <c r="AE274" s="417"/>
      <c r="AF274" s="416"/>
      <c r="AG274" s="416" t="str">
        <f t="shared" si="277"/>
        <v/>
      </c>
      <c r="AH274" s="417" t="str">
        <f t="shared" si="278"/>
        <v/>
      </c>
      <c r="AI274" s="500"/>
      <c r="AJ274" s="417"/>
      <c r="AK274" s="416"/>
      <c r="AL274" s="416" t="str">
        <f t="shared" si="279"/>
        <v/>
      </c>
      <c r="AM274" s="417" t="str">
        <f t="shared" si="280"/>
        <v/>
      </c>
      <c r="AN274" s="500"/>
      <c r="AO274" s="417"/>
      <c r="AP274" s="416"/>
      <c r="AQ274" s="416" t="str">
        <f t="shared" si="281"/>
        <v/>
      </c>
      <c r="AR274" s="417" t="str">
        <f t="shared" si="282"/>
        <v/>
      </c>
      <c r="AS274" s="500"/>
      <c r="AT274" s="417"/>
      <c r="AU274" s="416"/>
      <c r="AV274" s="416" t="str">
        <f t="shared" si="283"/>
        <v/>
      </c>
      <c r="AW274" s="417" t="str">
        <f t="shared" si="284"/>
        <v/>
      </c>
      <c r="AX274" s="500"/>
    </row>
    <row r="275" spans="2:50" x14ac:dyDescent="0.2">
      <c r="B275" s="506"/>
      <c r="C275" s="436">
        <v>9</v>
      </c>
      <c r="D275" s="417"/>
      <c r="E275" s="417"/>
      <c r="F275" s="417"/>
      <c r="G275" s="417"/>
      <c r="H275" s="527"/>
      <c r="I275" s="172" t="str">
        <f t="shared" si="285"/>
        <v/>
      </c>
      <c r="J275" s="172" t="str">
        <f t="shared" si="286"/>
        <v/>
      </c>
      <c r="K275" s="420" t="str">
        <f t="shared" si="287"/>
        <v/>
      </c>
      <c r="L275" s="525"/>
      <c r="M275" s="172" t="str">
        <f t="shared" si="270"/>
        <v/>
      </c>
      <c r="N275" s="501"/>
      <c r="O275" s="501"/>
      <c r="P275" s="417"/>
      <c r="Q275" s="416"/>
      <c r="R275" s="416" t="str">
        <f t="shared" si="271"/>
        <v/>
      </c>
      <c r="S275" s="417" t="str">
        <f t="shared" si="272"/>
        <v/>
      </c>
      <c r="T275" s="500"/>
      <c r="U275" s="417"/>
      <c r="V275" s="416"/>
      <c r="W275" s="416" t="str">
        <f t="shared" si="273"/>
        <v/>
      </c>
      <c r="X275" s="417" t="str">
        <f t="shared" si="274"/>
        <v/>
      </c>
      <c r="Y275" s="500"/>
      <c r="Z275" s="417"/>
      <c r="AA275" s="416"/>
      <c r="AB275" s="416" t="str">
        <f t="shared" si="275"/>
        <v/>
      </c>
      <c r="AC275" s="417" t="str">
        <f t="shared" si="276"/>
        <v/>
      </c>
      <c r="AD275" s="500"/>
      <c r="AE275" s="417"/>
      <c r="AF275" s="416"/>
      <c r="AG275" s="416" t="str">
        <f t="shared" si="277"/>
        <v/>
      </c>
      <c r="AH275" s="417" t="str">
        <f t="shared" si="278"/>
        <v/>
      </c>
      <c r="AI275" s="500"/>
      <c r="AJ275" s="417"/>
      <c r="AK275" s="416"/>
      <c r="AL275" s="416" t="str">
        <f t="shared" si="279"/>
        <v/>
      </c>
      <c r="AM275" s="417" t="str">
        <f t="shared" si="280"/>
        <v/>
      </c>
      <c r="AN275" s="500"/>
      <c r="AO275" s="417"/>
      <c r="AP275" s="416"/>
      <c r="AQ275" s="416" t="str">
        <f t="shared" si="281"/>
        <v/>
      </c>
      <c r="AR275" s="417" t="str">
        <f t="shared" si="282"/>
        <v/>
      </c>
      <c r="AS275" s="500"/>
      <c r="AT275" s="417"/>
      <c r="AU275" s="416"/>
      <c r="AV275" s="416" t="str">
        <f t="shared" si="283"/>
        <v/>
      </c>
      <c r="AW275" s="417" t="str">
        <f t="shared" si="284"/>
        <v/>
      </c>
      <c r="AX275" s="500"/>
    </row>
    <row r="276" spans="2:50" x14ac:dyDescent="0.2">
      <c r="B276" s="506"/>
      <c r="C276" s="436">
        <v>10</v>
      </c>
      <c r="D276" s="417"/>
      <c r="E276" s="417"/>
      <c r="F276" s="417"/>
      <c r="G276" s="417"/>
      <c r="H276" s="527"/>
      <c r="I276" s="172" t="str">
        <f t="shared" si="285"/>
        <v/>
      </c>
      <c r="J276" s="172" t="str">
        <f t="shared" si="286"/>
        <v/>
      </c>
      <c r="K276" s="420" t="str">
        <f t="shared" si="287"/>
        <v/>
      </c>
      <c r="L276" s="525"/>
      <c r="M276" s="172" t="str">
        <f t="shared" si="270"/>
        <v/>
      </c>
      <c r="N276" s="501"/>
      <c r="O276" s="501"/>
      <c r="P276" s="417"/>
      <c r="Q276" s="416"/>
      <c r="R276" s="416" t="str">
        <f t="shared" si="271"/>
        <v/>
      </c>
      <c r="S276" s="417" t="str">
        <f t="shared" si="272"/>
        <v/>
      </c>
      <c r="T276" s="500"/>
      <c r="U276" s="417"/>
      <c r="V276" s="416"/>
      <c r="W276" s="416" t="str">
        <f t="shared" si="273"/>
        <v/>
      </c>
      <c r="X276" s="417" t="str">
        <f t="shared" si="274"/>
        <v/>
      </c>
      <c r="Y276" s="500"/>
      <c r="Z276" s="417"/>
      <c r="AA276" s="416"/>
      <c r="AB276" s="416" t="str">
        <f t="shared" si="275"/>
        <v/>
      </c>
      <c r="AC276" s="417" t="str">
        <f t="shared" si="276"/>
        <v/>
      </c>
      <c r="AD276" s="500"/>
      <c r="AE276" s="417"/>
      <c r="AF276" s="416"/>
      <c r="AG276" s="416" t="str">
        <f t="shared" si="277"/>
        <v/>
      </c>
      <c r="AH276" s="417" t="str">
        <f t="shared" si="278"/>
        <v/>
      </c>
      <c r="AI276" s="500"/>
      <c r="AJ276" s="417"/>
      <c r="AK276" s="416"/>
      <c r="AL276" s="416" t="str">
        <f t="shared" si="279"/>
        <v/>
      </c>
      <c r="AM276" s="417" t="str">
        <f t="shared" si="280"/>
        <v/>
      </c>
      <c r="AN276" s="500"/>
      <c r="AO276" s="417"/>
      <c r="AP276" s="416"/>
      <c r="AQ276" s="416" t="str">
        <f t="shared" si="281"/>
        <v/>
      </c>
      <c r="AR276" s="417" t="str">
        <f t="shared" si="282"/>
        <v/>
      </c>
      <c r="AS276" s="500"/>
      <c r="AT276" s="417"/>
      <c r="AU276" s="416"/>
      <c r="AV276" s="416" t="str">
        <f t="shared" si="283"/>
        <v/>
      </c>
      <c r="AW276" s="417" t="str">
        <f t="shared" si="284"/>
        <v/>
      </c>
      <c r="AX276" s="500"/>
    </row>
    <row r="277" spans="2:50" x14ac:dyDescent="0.2">
      <c r="B277" s="506"/>
      <c r="C277" s="436">
        <v>11</v>
      </c>
      <c r="D277" s="417"/>
      <c r="E277" s="417"/>
      <c r="F277" s="417"/>
      <c r="G277" s="417"/>
      <c r="H277" s="527"/>
      <c r="I277" s="172" t="str">
        <f t="shared" si="285"/>
        <v/>
      </c>
      <c r="J277" s="172" t="str">
        <f t="shared" si="286"/>
        <v/>
      </c>
      <c r="K277" s="420" t="str">
        <f t="shared" si="287"/>
        <v/>
      </c>
      <c r="L277" s="525"/>
      <c r="M277" s="172" t="str">
        <f t="shared" si="270"/>
        <v/>
      </c>
      <c r="N277" s="501"/>
      <c r="O277" s="501"/>
      <c r="P277" s="417"/>
      <c r="Q277" s="416"/>
      <c r="R277" s="416" t="str">
        <f t="shared" si="271"/>
        <v/>
      </c>
      <c r="S277" s="417" t="str">
        <f t="shared" si="272"/>
        <v/>
      </c>
      <c r="T277" s="500"/>
      <c r="U277" s="417"/>
      <c r="V277" s="416"/>
      <c r="W277" s="416" t="str">
        <f t="shared" si="273"/>
        <v/>
      </c>
      <c r="X277" s="417" t="str">
        <f t="shared" si="274"/>
        <v/>
      </c>
      <c r="Y277" s="500"/>
      <c r="Z277" s="417"/>
      <c r="AA277" s="416"/>
      <c r="AB277" s="416" t="str">
        <f t="shared" si="275"/>
        <v/>
      </c>
      <c r="AC277" s="417" t="str">
        <f t="shared" si="276"/>
        <v/>
      </c>
      <c r="AD277" s="500"/>
      <c r="AE277" s="417"/>
      <c r="AF277" s="416"/>
      <c r="AG277" s="416" t="str">
        <f t="shared" si="277"/>
        <v/>
      </c>
      <c r="AH277" s="417" t="str">
        <f t="shared" si="278"/>
        <v/>
      </c>
      <c r="AI277" s="500"/>
      <c r="AJ277" s="417"/>
      <c r="AK277" s="416"/>
      <c r="AL277" s="416" t="str">
        <f t="shared" si="279"/>
        <v/>
      </c>
      <c r="AM277" s="417" t="str">
        <f t="shared" si="280"/>
        <v/>
      </c>
      <c r="AN277" s="500"/>
      <c r="AO277" s="417"/>
      <c r="AP277" s="416"/>
      <c r="AQ277" s="416" t="str">
        <f t="shared" si="281"/>
        <v/>
      </c>
      <c r="AR277" s="417" t="str">
        <f t="shared" si="282"/>
        <v/>
      </c>
      <c r="AS277" s="500"/>
      <c r="AT277" s="417"/>
      <c r="AU277" s="416"/>
      <c r="AV277" s="416" t="str">
        <f t="shared" si="283"/>
        <v/>
      </c>
      <c r="AW277" s="417" t="str">
        <f t="shared" si="284"/>
        <v/>
      </c>
      <c r="AX277" s="500"/>
    </row>
    <row r="278" spans="2:50" x14ac:dyDescent="0.2">
      <c r="B278" s="506"/>
      <c r="C278" s="436">
        <v>12</v>
      </c>
      <c r="D278" s="417"/>
      <c r="E278" s="417"/>
      <c r="F278" s="417"/>
      <c r="G278" s="417"/>
      <c r="H278" s="527"/>
      <c r="I278" s="172" t="str">
        <f t="shared" si="285"/>
        <v/>
      </c>
      <c r="J278" s="172" t="str">
        <f t="shared" si="286"/>
        <v/>
      </c>
      <c r="K278" s="420" t="str">
        <f t="shared" si="287"/>
        <v/>
      </c>
      <c r="L278" s="525"/>
      <c r="M278" s="172" t="str">
        <f t="shared" si="270"/>
        <v/>
      </c>
      <c r="N278" s="501"/>
      <c r="O278" s="501"/>
      <c r="P278" s="417"/>
      <c r="Q278" s="416"/>
      <c r="R278" s="416" t="str">
        <f t="shared" si="271"/>
        <v/>
      </c>
      <c r="S278" s="417" t="str">
        <f t="shared" si="272"/>
        <v/>
      </c>
      <c r="T278" s="500"/>
      <c r="U278" s="417"/>
      <c r="V278" s="416"/>
      <c r="W278" s="416" t="str">
        <f t="shared" si="273"/>
        <v/>
      </c>
      <c r="X278" s="417" t="str">
        <f t="shared" si="274"/>
        <v/>
      </c>
      <c r="Y278" s="500"/>
      <c r="Z278" s="417"/>
      <c r="AA278" s="416"/>
      <c r="AB278" s="416" t="str">
        <f t="shared" si="275"/>
        <v/>
      </c>
      <c r="AC278" s="417" t="str">
        <f t="shared" si="276"/>
        <v/>
      </c>
      <c r="AD278" s="500"/>
      <c r="AE278" s="417"/>
      <c r="AF278" s="416"/>
      <c r="AG278" s="416" t="str">
        <f t="shared" si="277"/>
        <v/>
      </c>
      <c r="AH278" s="417" t="str">
        <f t="shared" si="278"/>
        <v/>
      </c>
      <c r="AI278" s="500"/>
      <c r="AJ278" s="417"/>
      <c r="AK278" s="416"/>
      <c r="AL278" s="416" t="str">
        <f t="shared" si="279"/>
        <v/>
      </c>
      <c r="AM278" s="417" t="str">
        <f t="shared" si="280"/>
        <v/>
      </c>
      <c r="AN278" s="500"/>
      <c r="AO278" s="417"/>
      <c r="AP278" s="416"/>
      <c r="AQ278" s="416" t="str">
        <f t="shared" si="281"/>
        <v/>
      </c>
      <c r="AR278" s="417" t="str">
        <f t="shared" si="282"/>
        <v/>
      </c>
      <c r="AS278" s="500"/>
      <c r="AT278" s="417"/>
      <c r="AU278" s="416"/>
      <c r="AV278" s="416" t="str">
        <f t="shared" si="283"/>
        <v/>
      </c>
      <c r="AW278" s="417" t="str">
        <f t="shared" si="284"/>
        <v/>
      </c>
      <c r="AX278" s="500"/>
    </row>
    <row r="279" spans="2:50" x14ac:dyDescent="0.2">
      <c r="B279" s="506"/>
      <c r="C279" s="436">
        <v>13</v>
      </c>
      <c r="D279" s="417"/>
      <c r="E279" s="417"/>
      <c r="F279" s="417"/>
      <c r="G279" s="417"/>
      <c r="H279" s="527"/>
      <c r="I279" s="172" t="str">
        <f t="shared" si="285"/>
        <v/>
      </c>
      <c r="J279" s="172" t="str">
        <f t="shared" si="286"/>
        <v/>
      </c>
      <c r="K279" s="420" t="str">
        <f t="shared" si="287"/>
        <v/>
      </c>
      <c r="L279" s="525"/>
      <c r="M279" s="172" t="str">
        <f t="shared" si="270"/>
        <v/>
      </c>
      <c r="N279" s="501"/>
      <c r="O279" s="501"/>
      <c r="P279" s="417"/>
      <c r="Q279" s="416"/>
      <c r="R279" s="416" t="str">
        <f t="shared" si="271"/>
        <v/>
      </c>
      <c r="S279" s="417" t="str">
        <f t="shared" si="272"/>
        <v/>
      </c>
      <c r="T279" s="500"/>
      <c r="U279" s="417"/>
      <c r="V279" s="416"/>
      <c r="W279" s="416" t="str">
        <f t="shared" si="273"/>
        <v/>
      </c>
      <c r="X279" s="417" t="str">
        <f t="shared" si="274"/>
        <v/>
      </c>
      <c r="Y279" s="500"/>
      <c r="Z279" s="417"/>
      <c r="AA279" s="416"/>
      <c r="AB279" s="416" t="str">
        <f t="shared" si="275"/>
        <v/>
      </c>
      <c r="AC279" s="417" t="str">
        <f t="shared" si="276"/>
        <v/>
      </c>
      <c r="AD279" s="500"/>
      <c r="AE279" s="417"/>
      <c r="AF279" s="416"/>
      <c r="AG279" s="416" t="str">
        <f t="shared" si="277"/>
        <v/>
      </c>
      <c r="AH279" s="417" t="str">
        <f t="shared" si="278"/>
        <v/>
      </c>
      <c r="AI279" s="500"/>
      <c r="AJ279" s="417"/>
      <c r="AK279" s="416"/>
      <c r="AL279" s="416" t="str">
        <f t="shared" si="279"/>
        <v/>
      </c>
      <c r="AM279" s="417" t="str">
        <f t="shared" si="280"/>
        <v/>
      </c>
      <c r="AN279" s="500"/>
      <c r="AO279" s="417"/>
      <c r="AP279" s="416"/>
      <c r="AQ279" s="416" t="str">
        <f t="shared" si="281"/>
        <v/>
      </c>
      <c r="AR279" s="417" t="str">
        <f t="shared" si="282"/>
        <v/>
      </c>
      <c r="AS279" s="500"/>
      <c r="AT279" s="417"/>
      <c r="AU279" s="416"/>
      <c r="AV279" s="416" t="str">
        <f t="shared" si="283"/>
        <v/>
      </c>
      <c r="AW279" s="417" t="str">
        <f t="shared" si="284"/>
        <v/>
      </c>
      <c r="AX279" s="500"/>
    </row>
    <row r="280" spans="2:50" x14ac:dyDescent="0.2">
      <c r="B280" s="506"/>
      <c r="C280" s="436">
        <v>14</v>
      </c>
      <c r="D280" s="417"/>
      <c r="E280" s="417"/>
      <c r="F280" s="417"/>
      <c r="G280" s="417"/>
      <c r="H280" s="527"/>
      <c r="I280" s="172" t="str">
        <f t="shared" si="285"/>
        <v/>
      </c>
      <c r="J280" s="172" t="str">
        <f t="shared" si="286"/>
        <v/>
      </c>
      <c r="K280" s="420" t="str">
        <f t="shared" si="287"/>
        <v/>
      </c>
      <c r="L280" s="525"/>
      <c r="M280" s="172" t="str">
        <f t="shared" si="270"/>
        <v/>
      </c>
      <c r="N280" s="501"/>
      <c r="O280" s="501"/>
      <c r="P280" s="417"/>
      <c r="Q280" s="416"/>
      <c r="R280" s="416" t="str">
        <f t="shared" si="271"/>
        <v/>
      </c>
      <c r="S280" s="417" t="str">
        <f t="shared" si="272"/>
        <v/>
      </c>
      <c r="T280" s="500"/>
      <c r="U280" s="417"/>
      <c r="V280" s="416"/>
      <c r="W280" s="416" t="str">
        <f t="shared" si="273"/>
        <v/>
      </c>
      <c r="X280" s="417" t="str">
        <f t="shared" si="274"/>
        <v/>
      </c>
      <c r="Y280" s="500"/>
      <c r="Z280" s="417"/>
      <c r="AA280" s="416"/>
      <c r="AB280" s="416" t="str">
        <f t="shared" si="275"/>
        <v/>
      </c>
      <c r="AC280" s="417" t="str">
        <f t="shared" si="276"/>
        <v/>
      </c>
      <c r="AD280" s="500"/>
      <c r="AE280" s="417"/>
      <c r="AF280" s="416"/>
      <c r="AG280" s="416" t="str">
        <f t="shared" si="277"/>
        <v/>
      </c>
      <c r="AH280" s="417" t="str">
        <f t="shared" si="278"/>
        <v/>
      </c>
      <c r="AI280" s="500"/>
      <c r="AJ280" s="417"/>
      <c r="AK280" s="416"/>
      <c r="AL280" s="416" t="str">
        <f t="shared" si="279"/>
        <v/>
      </c>
      <c r="AM280" s="417" t="str">
        <f t="shared" si="280"/>
        <v/>
      </c>
      <c r="AN280" s="500"/>
      <c r="AO280" s="417"/>
      <c r="AP280" s="416"/>
      <c r="AQ280" s="416" t="str">
        <f t="shared" si="281"/>
        <v/>
      </c>
      <c r="AR280" s="417" t="str">
        <f t="shared" si="282"/>
        <v/>
      </c>
      <c r="AS280" s="500"/>
      <c r="AT280" s="417"/>
      <c r="AU280" s="416"/>
      <c r="AV280" s="416" t="str">
        <f t="shared" si="283"/>
        <v/>
      </c>
      <c r="AW280" s="417" t="str">
        <f t="shared" si="284"/>
        <v/>
      </c>
      <c r="AX280" s="500"/>
    </row>
    <row r="281" spans="2:50" x14ac:dyDescent="0.2">
      <c r="B281" s="506"/>
      <c r="C281" s="436">
        <v>15</v>
      </c>
      <c r="D281" s="417"/>
      <c r="E281" s="417"/>
      <c r="F281" s="417"/>
      <c r="G281" s="417"/>
      <c r="H281" s="528"/>
      <c r="I281" s="172" t="str">
        <f t="shared" si="285"/>
        <v/>
      </c>
      <c r="J281" s="172" t="str">
        <f t="shared" si="286"/>
        <v/>
      </c>
      <c r="K281" s="420" t="str">
        <f t="shared" si="287"/>
        <v/>
      </c>
      <c r="L281" s="525"/>
      <c r="M281" s="172" t="str">
        <f t="shared" si="270"/>
        <v/>
      </c>
      <c r="N281" s="501"/>
      <c r="O281" s="501"/>
      <c r="P281" s="417"/>
      <c r="Q281" s="416"/>
      <c r="R281" s="416" t="str">
        <f t="shared" si="271"/>
        <v/>
      </c>
      <c r="S281" s="417" t="str">
        <f t="shared" si="272"/>
        <v/>
      </c>
      <c r="T281" s="500"/>
      <c r="U281" s="417"/>
      <c r="V281" s="416"/>
      <c r="W281" s="416" t="str">
        <f t="shared" si="273"/>
        <v/>
      </c>
      <c r="X281" s="417" t="str">
        <f t="shared" si="274"/>
        <v/>
      </c>
      <c r="Y281" s="500"/>
      <c r="Z281" s="417"/>
      <c r="AA281" s="416"/>
      <c r="AB281" s="416" t="str">
        <f t="shared" si="275"/>
        <v/>
      </c>
      <c r="AC281" s="417" t="str">
        <f t="shared" si="276"/>
        <v/>
      </c>
      <c r="AD281" s="500"/>
      <c r="AE281" s="417"/>
      <c r="AF281" s="416"/>
      <c r="AG281" s="416" t="str">
        <f t="shared" si="277"/>
        <v/>
      </c>
      <c r="AH281" s="417" t="str">
        <f t="shared" si="278"/>
        <v/>
      </c>
      <c r="AI281" s="500"/>
      <c r="AJ281" s="417"/>
      <c r="AK281" s="416"/>
      <c r="AL281" s="416" t="str">
        <f t="shared" si="279"/>
        <v/>
      </c>
      <c r="AM281" s="417" t="str">
        <f t="shared" si="280"/>
        <v/>
      </c>
      <c r="AN281" s="500"/>
      <c r="AO281" s="417"/>
      <c r="AP281" s="416"/>
      <c r="AQ281" s="416" t="str">
        <f t="shared" si="281"/>
        <v/>
      </c>
      <c r="AR281" s="417" t="str">
        <f t="shared" si="282"/>
        <v/>
      </c>
      <c r="AS281" s="500"/>
      <c r="AT281" s="417"/>
      <c r="AU281" s="416"/>
      <c r="AV281" s="416" t="str">
        <f t="shared" si="283"/>
        <v/>
      </c>
      <c r="AW281" s="417" t="str">
        <f t="shared" si="284"/>
        <v/>
      </c>
      <c r="AX281" s="500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92D050"/>
    <outlinePr summaryBelow="0" summaryRight="0"/>
  </sheetPr>
  <dimension ref="A1:M35"/>
  <sheetViews>
    <sheetView view="pageBreakPreview" zoomScaleNormal="60" zoomScaleSheetLayoutView="100" workbookViewId="0">
      <selection activeCell="K13" sqref="K13:L13"/>
    </sheetView>
  </sheetViews>
  <sheetFormatPr defaultColWidth="12.7109375" defaultRowHeight="15.75" customHeight="1" x14ac:dyDescent="0.25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 x14ac:dyDescent="0.25">
      <c r="A1" s="438" t="s">
        <v>282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100"/>
    </row>
    <row r="2" spans="1:13" s="101" customFormat="1" ht="15.75" customHeight="1" x14ac:dyDescent="0.25">
      <c r="A2" s="438"/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</row>
    <row r="3" spans="1:13" ht="15.75" customHeight="1" x14ac:dyDescent="0.25">
      <c r="A3" s="550" t="s">
        <v>283</v>
      </c>
      <c r="B3" s="550"/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136"/>
    </row>
    <row r="4" spans="1:13" s="101" customFormat="1" ht="15.75" customHeight="1" x14ac:dyDescent="0.25">
      <c r="A4" s="550"/>
      <c r="B4" s="550"/>
      <c r="C4" s="550"/>
      <c r="D4" s="550"/>
      <c r="E4" s="550"/>
      <c r="F4" s="550"/>
      <c r="G4" s="550"/>
      <c r="H4" s="550"/>
      <c r="I4" s="550"/>
      <c r="J4" s="550"/>
      <c r="K4" s="550"/>
      <c r="L4" s="550"/>
      <c r="M4" s="112"/>
    </row>
    <row r="5" spans="1:13" s="138" customFormat="1" ht="16.149999999999999" customHeight="1" x14ac:dyDescent="0.2">
      <c r="A5" s="543" t="s">
        <v>157</v>
      </c>
      <c r="B5" s="229">
        <v>1</v>
      </c>
      <c r="C5" s="229">
        <v>2</v>
      </c>
      <c r="D5" s="230">
        <v>3</v>
      </c>
      <c r="E5" s="230">
        <v>4</v>
      </c>
      <c r="F5" s="230">
        <v>5</v>
      </c>
      <c r="G5" s="230">
        <v>6</v>
      </c>
      <c r="H5" s="230">
        <v>7</v>
      </c>
      <c r="I5" s="231"/>
      <c r="J5" s="231"/>
      <c r="K5" s="231"/>
      <c r="L5" s="231"/>
      <c r="M5" s="137"/>
    </row>
    <row r="6" spans="1:13" ht="16.149999999999999" customHeight="1" x14ac:dyDescent="0.25">
      <c r="A6" s="543"/>
      <c r="B6" s="232" t="s">
        <v>289</v>
      </c>
      <c r="C6" s="232" t="s">
        <v>291</v>
      </c>
      <c r="D6" s="239" t="s">
        <v>284</v>
      </c>
      <c r="E6" s="239" t="s">
        <v>141</v>
      </c>
      <c r="F6" s="239" t="s">
        <v>280</v>
      </c>
      <c r="G6" s="239" t="s">
        <v>285</v>
      </c>
      <c r="H6" s="239" t="s">
        <v>281</v>
      </c>
      <c r="I6" s="233"/>
      <c r="J6" s="233"/>
      <c r="K6" s="233"/>
      <c r="L6" s="233"/>
      <c r="M6" s="112"/>
    </row>
    <row r="7" spans="1:13" s="138" customFormat="1" ht="15.75" customHeight="1" x14ac:dyDescent="0.2">
      <c r="A7" s="544" t="s">
        <v>194</v>
      </c>
      <c r="B7" s="544"/>
      <c r="C7" s="234" t="s">
        <v>48</v>
      </c>
      <c r="D7" s="544" t="s">
        <v>12</v>
      </c>
      <c r="E7" s="551"/>
      <c r="F7" s="551"/>
      <c r="G7" s="234" t="s">
        <v>47</v>
      </c>
      <c r="H7" s="234" t="s">
        <v>286</v>
      </c>
      <c r="I7" s="234" t="s">
        <v>287</v>
      </c>
      <c r="J7" s="240" t="s">
        <v>328</v>
      </c>
      <c r="K7" s="544" t="s">
        <v>672</v>
      </c>
      <c r="L7" s="551"/>
      <c r="M7" s="137"/>
    </row>
    <row r="8" spans="1:13" ht="15.75" customHeight="1" x14ac:dyDescent="0.25">
      <c r="A8" s="543">
        <v>1</v>
      </c>
      <c r="B8" s="544" t="s">
        <v>290</v>
      </c>
      <c r="C8" s="235">
        <v>1</v>
      </c>
      <c r="D8" s="546" t="s">
        <v>426</v>
      </c>
      <c r="E8" s="547"/>
      <c r="F8" s="548"/>
      <c r="G8" s="430">
        <v>15</v>
      </c>
      <c r="H8" s="279">
        <v>1917.5713993492991</v>
      </c>
      <c r="I8" s="278">
        <v>127.83809328995326</v>
      </c>
      <c r="J8" s="278">
        <v>128.82097705458281</v>
      </c>
      <c r="K8" s="549" t="s">
        <v>811</v>
      </c>
      <c r="L8" s="542"/>
      <c r="M8" s="112"/>
    </row>
    <row r="9" spans="1:13" ht="15.75" customHeight="1" x14ac:dyDescent="0.25">
      <c r="A9" s="543"/>
      <c r="B9" s="544"/>
      <c r="C9" s="235">
        <v>2</v>
      </c>
      <c r="D9" s="546" t="s">
        <v>414</v>
      </c>
      <c r="E9" s="547"/>
      <c r="F9" s="548"/>
      <c r="G9" s="430">
        <v>15</v>
      </c>
      <c r="H9" s="279">
        <v>1914.850344328795</v>
      </c>
      <c r="I9" s="278">
        <v>127.65668962191965</v>
      </c>
      <c r="J9" s="278">
        <v>127.88616306441635</v>
      </c>
      <c r="K9" s="549" t="s">
        <v>811</v>
      </c>
      <c r="L9" s="542"/>
      <c r="M9" s="112"/>
    </row>
    <row r="10" spans="1:13" ht="15.75" customHeight="1" x14ac:dyDescent="0.25">
      <c r="A10" s="543"/>
      <c r="B10" s="544"/>
      <c r="C10" s="235">
        <v>3</v>
      </c>
      <c r="D10" s="546" t="s">
        <v>418</v>
      </c>
      <c r="E10" s="547"/>
      <c r="F10" s="548"/>
      <c r="G10" s="430">
        <v>15</v>
      </c>
      <c r="H10" s="279">
        <v>1913.8280189717939</v>
      </c>
      <c r="I10" s="278">
        <v>127.58853459811959</v>
      </c>
      <c r="J10" s="278">
        <v>127.63191641089358</v>
      </c>
      <c r="K10" s="549" t="s">
        <v>811</v>
      </c>
      <c r="L10" s="542"/>
      <c r="M10" s="112"/>
    </row>
    <row r="11" spans="1:13" ht="15.75" customHeight="1" x14ac:dyDescent="0.25">
      <c r="A11" s="543"/>
      <c r="B11" s="544"/>
      <c r="C11" s="235">
        <v>4</v>
      </c>
      <c r="D11" s="546" t="s">
        <v>422</v>
      </c>
      <c r="E11" s="547"/>
      <c r="F11" s="548"/>
      <c r="G11" s="430">
        <v>15</v>
      </c>
      <c r="H11" s="279">
        <v>1911.9080466318117</v>
      </c>
      <c r="I11" s="278">
        <v>127.46053644212077</v>
      </c>
      <c r="J11" s="278">
        <v>127.35777381554955</v>
      </c>
      <c r="K11" s="549" t="s">
        <v>811</v>
      </c>
      <c r="L11" s="542"/>
      <c r="M11" s="112"/>
    </row>
    <row r="12" spans="1:13" ht="15.75" customHeight="1" x14ac:dyDescent="0.25">
      <c r="A12" s="543"/>
      <c r="B12" s="544"/>
      <c r="C12" s="235">
        <v>5</v>
      </c>
      <c r="D12" s="546" t="s">
        <v>674</v>
      </c>
      <c r="E12" s="547"/>
      <c r="F12" s="548"/>
      <c r="G12" s="430">
        <v>16</v>
      </c>
      <c r="H12" s="279">
        <v>1935.4980098422354</v>
      </c>
      <c r="I12" s="278">
        <v>120.96862561513971</v>
      </c>
      <c r="J12" s="278"/>
      <c r="K12" s="549" t="s">
        <v>812</v>
      </c>
      <c r="L12" s="542"/>
      <c r="M12" s="112"/>
    </row>
    <row r="13" spans="1:13" ht="15.75" customHeight="1" x14ac:dyDescent="0.25">
      <c r="A13" s="543"/>
      <c r="B13" s="544"/>
      <c r="C13" s="237" t="s">
        <v>210</v>
      </c>
      <c r="D13" s="546" t="s">
        <v>427</v>
      </c>
      <c r="E13" s="547"/>
      <c r="F13" s="548"/>
      <c r="G13" s="430">
        <v>16</v>
      </c>
      <c r="H13" s="279">
        <v>1442.4041155417804</v>
      </c>
      <c r="I13" s="278">
        <v>90.150257221361272</v>
      </c>
      <c r="J13" s="278">
        <v>89.922819487803849</v>
      </c>
      <c r="K13" s="549" t="s">
        <v>813</v>
      </c>
      <c r="L13" s="542"/>
      <c r="M13" s="112"/>
    </row>
    <row r="14" spans="1:13" ht="15.75" customHeight="1" x14ac:dyDescent="0.25">
      <c r="A14" s="543"/>
      <c r="B14" s="544"/>
      <c r="C14" s="237" t="s">
        <v>215</v>
      </c>
      <c r="D14" s="546" t="s">
        <v>417</v>
      </c>
      <c r="E14" s="547"/>
      <c r="F14" s="548"/>
      <c r="G14" s="430">
        <v>19</v>
      </c>
      <c r="H14" s="279">
        <v>1911.5700104061102</v>
      </c>
      <c r="I14" s="278">
        <v>100.60894791611108</v>
      </c>
      <c r="J14" s="278">
        <v>100.69254073845255</v>
      </c>
      <c r="K14" s="549" t="s">
        <v>814</v>
      </c>
      <c r="L14" s="542"/>
      <c r="M14" s="112"/>
    </row>
    <row r="15" spans="1:13" ht="15.75" customHeight="1" x14ac:dyDescent="0.25">
      <c r="A15" s="543"/>
      <c r="B15" s="544"/>
      <c r="C15" s="237" t="s">
        <v>211</v>
      </c>
      <c r="D15" s="546" t="s">
        <v>425</v>
      </c>
      <c r="E15" s="547"/>
      <c r="F15" s="548"/>
      <c r="G15" s="430">
        <v>17</v>
      </c>
      <c r="H15" s="279">
        <v>1913.7355530149962</v>
      </c>
      <c r="I15" s="278">
        <v>112.57267958911743</v>
      </c>
      <c r="J15" s="278">
        <v>112.53783361594921</v>
      </c>
      <c r="K15" s="549" t="s">
        <v>815</v>
      </c>
      <c r="L15" s="542"/>
      <c r="M15" s="112"/>
    </row>
    <row r="16" spans="1:13" ht="15.75" customHeight="1" x14ac:dyDescent="0.25">
      <c r="A16" s="543"/>
      <c r="B16" s="544"/>
      <c r="C16" s="237" t="s">
        <v>216</v>
      </c>
      <c r="D16" s="546" t="s">
        <v>415</v>
      </c>
      <c r="E16" s="547"/>
      <c r="F16" s="548"/>
      <c r="G16" s="430">
        <v>17</v>
      </c>
      <c r="H16" s="279">
        <v>1920.9290341387405</v>
      </c>
      <c r="I16" s="278">
        <v>112.99582553757295</v>
      </c>
      <c r="J16" s="278">
        <v>113.23586822927989</v>
      </c>
      <c r="K16" s="549" t="s">
        <v>815</v>
      </c>
      <c r="L16" s="542"/>
      <c r="M16" s="136"/>
    </row>
    <row r="17" spans="1:13" ht="15.75" customHeight="1" x14ac:dyDescent="0.25">
      <c r="A17" s="543"/>
      <c r="B17" s="544"/>
      <c r="C17" s="237" t="s">
        <v>217</v>
      </c>
      <c r="D17" s="546" t="s">
        <v>416</v>
      </c>
      <c r="E17" s="547"/>
      <c r="F17" s="548"/>
      <c r="G17" s="430">
        <v>16</v>
      </c>
      <c r="H17" s="279">
        <v>1913.209427251415</v>
      </c>
      <c r="I17" s="278">
        <v>119.57558920321344</v>
      </c>
      <c r="J17" s="278"/>
      <c r="K17" s="549" t="s">
        <v>815</v>
      </c>
      <c r="L17" s="542"/>
      <c r="M17" s="136"/>
    </row>
    <row r="18" spans="1:13" s="142" customFormat="1" ht="15.75" customHeight="1" x14ac:dyDescent="0.25">
      <c r="A18" s="539" t="s">
        <v>194</v>
      </c>
      <c r="B18" s="539"/>
      <c r="C18" s="238" t="s">
        <v>48</v>
      </c>
      <c r="D18" s="539" t="s">
        <v>12</v>
      </c>
      <c r="E18" s="540"/>
      <c r="F18" s="540"/>
      <c r="G18" s="238" t="s">
        <v>47</v>
      </c>
      <c r="H18" s="238" t="s">
        <v>286</v>
      </c>
      <c r="I18" s="238" t="s">
        <v>288</v>
      </c>
      <c r="J18" s="240" t="s">
        <v>329</v>
      </c>
      <c r="K18" s="539" t="s">
        <v>52</v>
      </c>
      <c r="L18" s="540"/>
      <c r="M18" s="139"/>
    </row>
    <row r="19" spans="1:13" ht="15.75" customHeight="1" x14ac:dyDescent="0.25">
      <c r="A19" s="543">
        <v>2</v>
      </c>
      <c r="B19" s="544" t="s">
        <v>292</v>
      </c>
      <c r="C19" s="235">
        <v>1</v>
      </c>
      <c r="D19" s="545"/>
      <c r="E19" s="542"/>
      <c r="F19" s="542"/>
      <c r="G19" s="236"/>
      <c r="H19" s="236"/>
      <c r="I19" s="236"/>
      <c r="J19" s="236"/>
      <c r="K19" s="545"/>
      <c r="L19" s="542"/>
      <c r="M19" s="136"/>
    </row>
    <row r="20" spans="1:13" ht="15.75" customHeight="1" x14ac:dyDescent="0.25">
      <c r="A20" s="543"/>
      <c r="B20" s="544"/>
      <c r="C20" s="235">
        <v>2</v>
      </c>
      <c r="D20" s="541"/>
      <c r="E20" s="542"/>
      <c r="F20" s="542"/>
      <c r="G20" s="236"/>
      <c r="H20" s="236"/>
      <c r="I20" s="236"/>
      <c r="J20" s="236"/>
      <c r="K20" s="541"/>
      <c r="L20" s="542"/>
      <c r="M20" s="136"/>
    </row>
    <row r="21" spans="1:13" ht="15.75" customHeight="1" x14ac:dyDescent="0.25">
      <c r="A21" s="543"/>
      <c r="B21" s="544"/>
      <c r="C21" s="235">
        <v>3</v>
      </c>
      <c r="D21" s="541"/>
      <c r="E21" s="542"/>
      <c r="F21" s="542"/>
      <c r="G21" s="236"/>
      <c r="H21" s="236"/>
      <c r="I21" s="236"/>
      <c r="J21" s="236"/>
      <c r="K21" s="541"/>
      <c r="L21" s="542"/>
      <c r="M21" s="136"/>
    </row>
    <row r="22" spans="1:13" ht="15.75" customHeight="1" x14ac:dyDescent="0.25">
      <c r="A22" s="543"/>
      <c r="B22" s="544"/>
      <c r="C22" s="235">
        <v>4</v>
      </c>
      <c r="D22" s="541"/>
      <c r="E22" s="542"/>
      <c r="F22" s="542"/>
      <c r="G22" s="236"/>
      <c r="H22" s="236"/>
      <c r="I22" s="236"/>
      <c r="J22" s="236"/>
      <c r="K22" s="541"/>
      <c r="L22" s="542"/>
      <c r="M22" s="136"/>
    </row>
    <row r="23" spans="1:13" ht="15.75" customHeight="1" x14ac:dyDescent="0.25">
      <c r="A23" s="543"/>
      <c r="B23" s="544"/>
      <c r="C23" s="235">
        <v>5</v>
      </c>
      <c r="D23" s="541"/>
      <c r="E23" s="542"/>
      <c r="F23" s="542"/>
      <c r="G23" s="236"/>
      <c r="H23" s="236"/>
      <c r="I23" s="236"/>
      <c r="J23" s="236"/>
      <c r="K23" s="541"/>
      <c r="L23" s="542"/>
      <c r="M23" s="136"/>
    </row>
    <row r="24" spans="1:13" ht="15.75" customHeight="1" x14ac:dyDescent="0.25">
      <c r="A24" s="543"/>
      <c r="B24" s="544"/>
      <c r="C24" s="237" t="s">
        <v>218</v>
      </c>
      <c r="D24" s="545"/>
      <c r="E24" s="542"/>
      <c r="F24" s="542"/>
      <c r="G24" s="236"/>
      <c r="H24" s="236"/>
      <c r="I24" s="236"/>
      <c r="J24" s="236"/>
      <c r="K24" s="545"/>
      <c r="L24" s="542"/>
      <c r="M24" s="136"/>
    </row>
    <row r="25" spans="1:13" ht="15.75" customHeight="1" x14ac:dyDescent="0.25">
      <c r="A25" s="543"/>
      <c r="B25" s="544"/>
      <c r="C25" s="237" t="s">
        <v>215</v>
      </c>
      <c r="D25" s="541"/>
      <c r="E25" s="542"/>
      <c r="F25" s="542"/>
      <c r="G25" s="236"/>
      <c r="H25" s="236"/>
      <c r="I25" s="236"/>
      <c r="J25" s="236"/>
      <c r="K25" s="541"/>
      <c r="L25" s="542"/>
      <c r="M25" s="136"/>
    </row>
    <row r="26" spans="1:13" ht="15.75" customHeight="1" x14ac:dyDescent="0.25">
      <c r="A26" s="543"/>
      <c r="B26" s="544"/>
      <c r="C26" s="237" t="s">
        <v>211</v>
      </c>
      <c r="D26" s="541"/>
      <c r="E26" s="542"/>
      <c r="F26" s="542"/>
      <c r="G26" s="236"/>
      <c r="H26" s="236"/>
      <c r="I26" s="236"/>
      <c r="J26" s="236"/>
      <c r="K26" s="541"/>
      <c r="L26" s="542"/>
      <c r="M26" s="136"/>
    </row>
    <row r="27" spans="1:13" ht="15.75" customHeight="1" x14ac:dyDescent="0.25">
      <c r="A27" s="543"/>
      <c r="B27" s="544"/>
      <c r="C27" s="237" t="s">
        <v>219</v>
      </c>
      <c r="D27" s="541"/>
      <c r="E27" s="542"/>
      <c r="F27" s="542"/>
      <c r="G27" s="236"/>
      <c r="H27" s="236"/>
      <c r="I27" s="236"/>
      <c r="J27" s="236"/>
      <c r="K27" s="541"/>
      <c r="L27" s="542"/>
      <c r="M27" s="136"/>
    </row>
    <row r="28" spans="1:13" ht="15.75" customHeight="1" x14ac:dyDescent="0.25">
      <c r="A28" s="543"/>
      <c r="B28" s="544"/>
      <c r="C28" s="237" t="s">
        <v>217</v>
      </c>
      <c r="D28" s="541"/>
      <c r="E28" s="542"/>
      <c r="F28" s="542"/>
      <c r="G28" s="236"/>
      <c r="H28" s="236"/>
      <c r="I28" s="236"/>
      <c r="J28" s="236"/>
      <c r="K28" s="541"/>
      <c r="L28" s="542"/>
      <c r="M28" s="136"/>
    </row>
    <row r="29" spans="1:13" ht="15.75" customHeight="1" x14ac:dyDescent="0.25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 x14ac:dyDescent="0.25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 x14ac:dyDescent="0.25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 x14ac:dyDescent="0.25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 x14ac:dyDescent="0.2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 x14ac:dyDescent="0.25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 x14ac:dyDescent="0.25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A1:L2"/>
    <mergeCell ref="D12:F12"/>
    <mergeCell ref="K12:L12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D13:F13"/>
    <mergeCell ref="K13:L13"/>
    <mergeCell ref="D14:F14"/>
    <mergeCell ref="K14:L14"/>
    <mergeCell ref="D26:F26"/>
    <mergeCell ref="K26:L26"/>
    <mergeCell ref="A3:L4"/>
    <mergeCell ref="K9:L9"/>
    <mergeCell ref="D10:F10"/>
    <mergeCell ref="K10:L10"/>
    <mergeCell ref="D11:F11"/>
    <mergeCell ref="K11:L11"/>
    <mergeCell ref="D25:F25"/>
    <mergeCell ref="K25:L25"/>
    <mergeCell ref="D15:F15"/>
    <mergeCell ref="D24:F24"/>
    <mergeCell ref="K24:L24"/>
    <mergeCell ref="K15:L15"/>
    <mergeCell ref="D16:F16"/>
    <mergeCell ref="K16:L16"/>
    <mergeCell ref="D17:F17"/>
    <mergeCell ref="K17:L17"/>
    <mergeCell ref="K22:L22"/>
    <mergeCell ref="D23:F23"/>
    <mergeCell ref="K23:L23"/>
    <mergeCell ref="A18:B18"/>
    <mergeCell ref="D18:F18"/>
    <mergeCell ref="K18:L18"/>
    <mergeCell ref="D21:F21"/>
    <mergeCell ref="K21:L21"/>
    <mergeCell ref="A19:A28"/>
    <mergeCell ref="B19:B28"/>
    <mergeCell ref="D19:F19"/>
    <mergeCell ref="K19:L19"/>
    <mergeCell ref="D20:F20"/>
    <mergeCell ref="K20:L20"/>
    <mergeCell ref="D22:F22"/>
    <mergeCell ref="D28:F28"/>
    <mergeCell ref="K28:L28"/>
    <mergeCell ref="D27:F27"/>
    <mergeCell ref="K27:L2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92D050"/>
    <outlinePr summaryBelow="0" summaryRight="0"/>
  </sheetPr>
  <dimension ref="A1:M35"/>
  <sheetViews>
    <sheetView view="pageBreakPreview" zoomScaleNormal="60" zoomScaleSheetLayoutView="100" workbookViewId="0">
      <selection activeCell="K19" sqref="K19:L21"/>
    </sheetView>
  </sheetViews>
  <sheetFormatPr defaultColWidth="12.7109375" defaultRowHeight="15.75" customHeight="1" x14ac:dyDescent="0.25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 x14ac:dyDescent="0.25">
      <c r="A1" s="438" t="s">
        <v>209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100"/>
    </row>
    <row r="2" spans="1:13" s="101" customFormat="1" ht="15.75" customHeight="1" x14ac:dyDescent="0.25">
      <c r="A2" s="438"/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</row>
    <row r="3" spans="1:13" ht="15.75" customHeight="1" x14ac:dyDescent="0.25">
      <c r="A3" s="550" t="s">
        <v>212</v>
      </c>
      <c r="B3" s="557"/>
      <c r="C3" s="557"/>
      <c r="D3" s="557"/>
      <c r="E3" s="557"/>
      <c r="F3" s="557"/>
      <c r="G3" s="557"/>
      <c r="H3" s="557"/>
      <c r="I3" s="557"/>
      <c r="J3" s="557"/>
      <c r="K3" s="557"/>
      <c r="L3" s="557"/>
      <c r="M3" s="136"/>
    </row>
    <row r="4" spans="1:13" s="101" customFormat="1" ht="15.75" customHeight="1" x14ac:dyDescent="0.25">
      <c r="A4" s="557"/>
      <c r="B4" s="557"/>
      <c r="C4" s="557"/>
      <c r="D4" s="557"/>
      <c r="E4" s="557"/>
      <c r="F4" s="557"/>
      <c r="G4" s="557"/>
      <c r="H4" s="557"/>
      <c r="I4" s="557"/>
      <c r="J4" s="557"/>
      <c r="K4" s="557"/>
      <c r="L4" s="557"/>
      <c r="M4" s="112"/>
    </row>
    <row r="5" spans="1:13" s="138" customFormat="1" ht="16.149999999999999" customHeight="1" x14ac:dyDescent="0.2">
      <c r="A5" s="543" t="s">
        <v>157</v>
      </c>
      <c r="B5" s="214">
        <v>1</v>
      </c>
      <c r="C5" s="214">
        <v>2</v>
      </c>
      <c r="D5" s="229">
        <v>3</v>
      </c>
      <c r="E5" s="229">
        <v>4</v>
      </c>
      <c r="F5" s="230">
        <v>5</v>
      </c>
      <c r="G5" s="230">
        <v>6</v>
      </c>
      <c r="H5" s="230">
        <v>7</v>
      </c>
      <c r="I5" s="231"/>
      <c r="J5" s="231"/>
      <c r="K5" s="231"/>
      <c r="L5" s="231"/>
      <c r="M5" s="137"/>
    </row>
    <row r="6" spans="1:13" ht="16.149999999999999" customHeight="1" x14ac:dyDescent="0.25">
      <c r="A6" s="543"/>
      <c r="B6" s="241" t="s">
        <v>289</v>
      </c>
      <c r="C6" s="241" t="s">
        <v>291</v>
      </c>
      <c r="D6" s="242" t="s">
        <v>293</v>
      </c>
      <c r="E6" s="242" t="s">
        <v>295</v>
      </c>
      <c r="F6" s="239" t="s">
        <v>280</v>
      </c>
      <c r="G6" s="239" t="s">
        <v>285</v>
      </c>
      <c r="H6" s="239" t="s">
        <v>281</v>
      </c>
      <c r="I6" s="233"/>
      <c r="J6" s="233"/>
      <c r="K6" s="233"/>
      <c r="L6" s="233"/>
      <c r="M6" s="112"/>
    </row>
    <row r="7" spans="1:13" s="138" customFormat="1" ht="15.75" customHeight="1" x14ac:dyDescent="0.2">
      <c r="A7" s="553" t="s">
        <v>194</v>
      </c>
      <c r="B7" s="553"/>
      <c r="C7" s="143" t="s">
        <v>48</v>
      </c>
      <c r="D7" s="553" t="s">
        <v>12</v>
      </c>
      <c r="E7" s="558"/>
      <c r="F7" s="558"/>
      <c r="G7" s="143" t="s">
        <v>47</v>
      </c>
      <c r="H7" s="143" t="s">
        <v>213</v>
      </c>
      <c r="I7" s="143" t="s">
        <v>214</v>
      </c>
      <c r="J7" s="240" t="s">
        <v>328</v>
      </c>
      <c r="K7" s="553" t="s">
        <v>52</v>
      </c>
      <c r="L7" s="558"/>
      <c r="M7" s="137"/>
    </row>
    <row r="8" spans="1:13" ht="15.75" customHeight="1" x14ac:dyDescent="0.25">
      <c r="A8" s="552">
        <v>3</v>
      </c>
      <c r="B8" s="553" t="s">
        <v>294</v>
      </c>
      <c r="C8" s="145">
        <v>1</v>
      </c>
      <c r="D8" s="554"/>
      <c r="E8" s="555"/>
      <c r="F8" s="555"/>
      <c r="G8" s="146"/>
      <c r="H8" s="146"/>
      <c r="I8" s="146"/>
      <c r="J8" s="146"/>
      <c r="K8" s="554"/>
      <c r="L8" s="555"/>
      <c r="M8" s="112"/>
    </row>
    <row r="9" spans="1:13" ht="15.75" customHeight="1" x14ac:dyDescent="0.25">
      <c r="A9" s="552"/>
      <c r="B9" s="553"/>
      <c r="C9" s="145">
        <v>2</v>
      </c>
      <c r="D9" s="556"/>
      <c r="E9" s="555"/>
      <c r="F9" s="555"/>
      <c r="G9" s="146"/>
      <c r="H9" s="146"/>
      <c r="I9" s="146"/>
      <c r="J9" s="146"/>
      <c r="K9" s="556"/>
      <c r="L9" s="555"/>
      <c r="M9" s="112"/>
    </row>
    <row r="10" spans="1:13" ht="15.75" customHeight="1" x14ac:dyDescent="0.25">
      <c r="A10" s="552"/>
      <c r="B10" s="553"/>
      <c r="C10" s="145">
        <v>3</v>
      </c>
      <c r="D10" s="556"/>
      <c r="E10" s="555"/>
      <c r="F10" s="555"/>
      <c r="G10" s="146"/>
      <c r="H10" s="146"/>
      <c r="I10" s="146"/>
      <c r="J10" s="146"/>
      <c r="K10" s="556"/>
      <c r="L10" s="555"/>
      <c r="M10" s="112"/>
    </row>
    <row r="11" spans="1:13" ht="15.75" customHeight="1" x14ac:dyDescent="0.25">
      <c r="A11" s="552"/>
      <c r="B11" s="553"/>
      <c r="C11" s="145">
        <v>4</v>
      </c>
      <c r="D11" s="556"/>
      <c r="E11" s="555"/>
      <c r="F11" s="555"/>
      <c r="G11" s="146"/>
      <c r="H11" s="146"/>
      <c r="I11" s="146"/>
      <c r="J11" s="146"/>
      <c r="K11" s="556"/>
      <c r="L11" s="555"/>
      <c r="M11" s="112"/>
    </row>
    <row r="12" spans="1:13" ht="15.75" customHeight="1" x14ac:dyDescent="0.25">
      <c r="A12" s="552"/>
      <c r="B12" s="553"/>
      <c r="C12" s="145">
        <v>5</v>
      </c>
      <c r="D12" s="556"/>
      <c r="E12" s="555"/>
      <c r="F12" s="555"/>
      <c r="G12" s="146"/>
      <c r="H12" s="146"/>
      <c r="I12" s="146"/>
      <c r="J12" s="146"/>
      <c r="K12" s="556"/>
      <c r="L12" s="555"/>
      <c r="M12" s="112"/>
    </row>
    <row r="13" spans="1:13" ht="15.75" customHeight="1" x14ac:dyDescent="0.25">
      <c r="A13" s="552"/>
      <c r="B13" s="553"/>
      <c r="C13" s="147" t="s">
        <v>210</v>
      </c>
      <c r="D13" s="554"/>
      <c r="E13" s="555"/>
      <c r="F13" s="555"/>
      <c r="G13" s="146"/>
      <c r="H13" s="146"/>
      <c r="I13" s="146"/>
      <c r="J13" s="146"/>
      <c r="K13" s="554"/>
      <c r="L13" s="555"/>
      <c r="M13" s="112"/>
    </row>
    <row r="14" spans="1:13" ht="15.75" customHeight="1" x14ac:dyDescent="0.25">
      <c r="A14" s="552"/>
      <c r="B14" s="553"/>
      <c r="C14" s="147" t="s">
        <v>215</v>
      </c>
      <c r="D14" s="556"/>
      <c r="E14" s="555"/>
      <c r="F14" s="555"/>
      <c r="G14" s="146"/>
      <c r="H14" s="146"/>
      <c r="I14" s="146"/>
      <c r="J14" s="146"/>
      <c r="K14" s="556"/>
      <c r="L14" s="555"/>
      <c r="M14" s="112"/>
    </row>
    <row r="15" spans="1:13" ht="15.75" customHeight="1" x14ac:dyDescent="0.25">
      <c r="A15" s="552"/>
      <c r="B15" s="553"/>
      <c r="C15" s="147" t="s">
        <v>211</v>
      </c>
      <c r="D15" s="556"/>
      <c r="E15" s="555"/>
      <c r="F15" s="555"/>
      <c r="G15" s="146"/>
      <c r="H15" s="146"/>
      <c r="I15" s="146"/>
      <c r="J15" s="146"/>
      <c r="K15" s="556"/>
      <c r="L15" s="555"/>
      <c r="M15" s="112"/>
    </row>
    <row r="16" spans="1:13" ht="15.75" customHeight="1" x14ac:dyDescent="0.25">
      <c r="A16" s="552"/>
      <c r="B16" s="553"/>
      <c r="C16" s="147" t="s">
        <v>216</v>
      </c>
      <c r="D16" s="556"/>
      <c r="E16" s="555"/>
      <c r="F16" s="555"/>
      <c r="G16" s="146"/>
      <c r="H16" s="146"/>
      <c r="I16" s="146"/>
      <c r="J16" s="146"/>
      <c r="K16" s="556"/>
      <c r="L16" s="555"/>
      <c r="M16" s="136"/>
    </row>
    <row r="17" spans="1:13" ht="15.75" customHeight="1" x14ac:dyDescent="0.25">
      <c r="A17" s="552"/>
      <c r="B17" s="553"/>
      <c r="C17" s="147" t="s">
        <v>217</v>
      </c>
      <c r="D17" s="556"/>
      <c r="E17" s="555"/>
      <c r="F17" s="555"/>
      <c r="G17" s="146"/>
      <c r="H17" s="146"/>
      <c r="I17" s="146"/>
      <c r="J17" s="146"/>
      <c r="K17" s="556"/>
      <c r="L17" s="555"/>
      <c r="M17" s="136"/>
    </row>
    <row r="18" spans="1:13" s="142" customFormat="1" ht="15.75" customHeight="1" x14ac:dyDescent="0.25">
      <c r="A18" s="559" t="s">
        <v>194</v>
      </c>
      <c r="B18" s="559"/>
      <c r="C18" s="148" t="s">
        <v>48</v>
      </c>
      <c r="D18" s="559" t="s">
        <v>12</v>
      </c>
      <c r="E18" s="560"/>
      <c r="F18" s="560"/>
      <c r="G18" s="148" t="s">
        <v>47</v>
      </c>
      <c r="H18" s="148" t="s">
        <v>213</v>
      </c>
      <c r="I18" s="148" t="s">
        <v>214</v>
      </c>
      <c r="J18" s="240" t="s">
        <v>328</v>
      </c>
      <c r="K18" s="559" t="s">
        <v>52</v>
      </c>
      <c r="L18" s="560"/>
      <c r="M18" s="139"/>
    </row>
    <row r="19" spans="1:13" ht="15.75" customHeight="1" x14ac:dyDescent="0.25">
      <c r="A19" s="552">
        <v>4</v>
      </c>
      <c r="B19" s="553" t="s">
        <v>295</v>
      </c>
      <c r="C19" s="145">
        <v>1</v>
      </c>
      <c r="D19" s="554" t="s">
        <v>428</v>
      </c>
      <c r="E19" s="555"/>
      <c r="F19" s="555"/>
      <c r="G19" s="338">
        <v>17</v>
      </c>
      <c r="H19" s="280">
        <v>1923.977042267584</v>
      </c>
      <c r="I19" s="280">
        <v>113.17512013338728</v>
      </c>
      <c r="J19" s="280">
        <v>112.85300229750287</v>
      </c>
      <c r="K19" s="549" t="s">
        <v>811</v>
      </c>
      <c r="L19" s="542"/>
      <c r="M19" s="136"/>
    </row>
    <row r="20" spans="1:13" ht="15.75" customHeight="1" x14ac:dyDescent="0.25">
      <c r="A20" s="552"/>
      <c r="B20" s="553"/>
      <c r="C20" s="145">
        <v>2</v>
      </c>
      <c r="D20" s="556" t="s">
        <v>429</v>
      </c>
      <c r="E20" s="555"/>
      <c r="F20" s="555"/>
      <c r="G20" s="338">
        <v>26</v>
      </c>
      <c r="H20" s="280">
        <v>1436.2554131906106</v>
      </c>
      <c r="I20" s="280">
        <v>55.24059281502349</v>
      </c>
      <c r="J20" s="280">
        <v>55.26495274068494</v>
      </c>
      <c r="K20" s="549" t="s">
        <v>811</v>
      </c>
      <c r="L20" s="542"/>
      <c r="M20" s="136"/>
    </row>
    <row r="21" spans="1:13" ht="15.75" customHeight="1" x14ac:dyDescent="0.25">
      <c r="A21" s="552"/>
      <c r="B21" s="553"/>
      <c r="C21" s="145">
        <v>3</v>
      </c>
      <c r="D21" s="556"/>
      <c r="E21" s="555"/>
      <c r="F21" s="555"/>
      <c r="G21" s="338"/>
      <c r="H21" s="338"/>
      <c r="I21" s="338"/>
      <c r="J21" s="338"/>
      <c r="K21" s="556"/>
      <c r="L21" s="555"/>
      <c r="M21" s="136"/>
    </row>
    <row r="22" spans="1:13" ht="15.75" customHeight="1" x14ac:dyDescent="0.25">
      <c r="A22" s="552"/>
      <c r="B22" s="553"/>
      <c r="C22" s="145">
        <v>4</v>
      </c>
      <c r="D22" s="556"/>
      <c r="E22" s="555"/>
      <c r="F22" s="555"/>
      <c r="G22" s="338"/>
      <c r="H22" s="338"/>
      <c r="I22" s="338"/>
      <c r="J22" s="338"/>
      <c r="K22" s="556"/>
      <c r="L22" s="555"/>
      <c r="M22" s="136"/>
    </row>
    <row r="23" spans="1:13" ht="15.75" customHeight="1" x14ac:dyDescent="0.25">
      <c r="A23" s="552"/>
      <c r="B23" s="553"/>
      <c r="C23" s="145">
        <v>5</v>
      </c>
      <c r="D23" s="556"/>
      <c r="E23" s="555"/>
      <c r="F23" s="555"/>
      <c r="G23" s="338"/>
      <c r="H23" s="338"/>
      <c r="I23" s="338"/>
      <c r="J23" s="338"/>
      <c r="K23" s="556"/>
      <c r="L23" s="555"/>
      <c r="M23" s="136"/>
    </row>
    <row r="24" spans="1:13" ht="15.75" customHeight="1" x14ac:dyDescent="0.25">
      <c r="A24" s="552"/>
      <c r="B24" s="553"/>
      <c r="C24" s="147" t="s">
        <v>218</v>
      </c>
      <c r="D24" s="554"/>
      <c r="E24" s="555"/>
      <c r="F24" s="555"/>
      <c r="G24" s="338"/>
      <c r="H24" s="338"/>
      <c r="I24" s="338"/>
      <c r="J24" s="338"/>
      <c r="K24" s="554"/>
      <c r="L24" s="555"/>
      <c r="M24" s="136"/>
    </row>
    <row r="25" spans="1:13" ht="15.75" customHeight="1" x14ac:dyDescent="0.25">
      <c r="A25" s="552"/>
      <c r="B25" s="553"/>
      <c r="C25" s="147" t="s">
        <v>215</v>
      </c>
      <c r="D25" s="556"/>
      <c r="E25" s="555"/>
      <c r="F25" s="555"/>
      <c r="G25" s="338"/>
      <c r="H25" s="338"/>
      <c r="I25" s="338"/>
      <c r="J25" s="338"/>
      <c r="K25" s="556"/>
      <c r="L25" s="555"/>
      <c r="M25" s="136"/>
    </row>
    <row r="26" spans="1:13" ht="15.75" customHeight="1" x14ac:dyDescent="0.25">
      <c r="A26" s="552"/>
      <c r="B26" s="553"/>
      <c r="C26" s="147" t="s">
        <v>211</v>
      </c>
      <c r="D26" s="556"/>
      <c r="E26" s="555"/>
      <c r="F26" s="555"/>
      <c r="G26" s="338"/>
      <c r="H26" s="338"/>
      <c r="I26" s="338"/>
      <c r="J26" s="338"/>
      <c r="K26" s="556"/>
      <c r="L26" s="555"/>
      <c r="M26" s="136"/>
    </row>
    <row r="27" spans="1:13" ht="15.75" customHeight="1" x14ac:dyDescent="0.25">
      <c r="A27" s="552"/>
      <c r="B27" s="553"/>
      <c r="C27" s="147" t="s">
        <v>219</v>
      </c>
      <c r="D27" s="556"/>
      <c r="E27" s="555"/>
      <c r="F27" s="555"/>
      <c r="G27" s="338"/>
      <c r="H27" s="338"/>
      <c r="I27" s="338"/>
      <c r="J27" s="338"/>
      <c r="K27" s="556"/>
      <c r="L27" s="555"/>
      <c r="M27" s="136"/>
    </row>
    <row r="28" spans="1:13" ht="15.75" customHeight="1" x14ac:dyDescent="0.25">
      <c r="A28" s="552"/>
      <c r="B28" s="553"/>
      <c r="C28" s="147" t="s">
        <v>217</v>
      </c>
      <c r="D28" s="556"/>
      <c r="E28" s="555"/>
      <c r="F28" s="555"/>
      <c r="G28" s="338"/>
      <c r="H28" s="338"/>
      <c r="I28" s="338"/>
      <c r="J28" s="338"/>
      <c r="K28" s="556"/>
      <c r="L28" s="555"/>
      <c r="M28" s="136"/>
    </row>
    <row r="29" spans="1:13" ht="15.75" customHeight="1" x14ac:dyDescent="0.25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 x14ac:dyDescent="0.25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 x14ac:dyDescent="0.25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 x14ac:dyDescent="0.25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 x14ac:dyDescent="0.2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 x14ac:dyDescent="0.25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 x14ac:dyDescent="0.25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D16:F16"/>
    <mergeCell ref="K16:L16"/>
    <mergeCell ref="D17:F17"/>
    <mergeCell ref="K17:L1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rgb="FF92D050"/>
    <outlinePr summaryBelow="0" summaryRight="0"/>
  </sheetPr>
  <dimension ref="A1:M35"/>
  <sheetViews>
    <sheetView view="pageBreakPreview" topLeftCell="A4" zoomScaleNormal="60" zoomScaleSheetLayoutView="100" workbookViewId="0">
      <selection activeCell="N17" sqref="N17"/>
    </sheetView>
  </sheetViews>
  <sheetFormatPr defaultColWidth="12.7109375" defaultRowHeight="15.75" customHeight="1" x14ac:dyDescent="0.25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 x14ac:dyDescent="0.25">
      <c r="A1" s="438" t="s">
        <v>209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100"/>
    </row>
    <row r="2" spans="1:13" s="101" customFormat="1" ht="15.75" customHeight="1" x14ac:dyDescent="0.25">
      <c r="A2" s="438"/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</row>
    <row r="3" spans="1:13" ht="15.75" customHeight="1" x14ac:dyDescent="0.25">
      <c r="A3" s="550" t="s">
        <v>212</v>
      </c>
      <c r="B3" s="557"/>
      <c r="C3" s="557"/>
      <c r="D3" s="557"/>
      <c r="E3" s="557"/>
      <c r="F3" s="557"/>
      <c r="G3" s="557"/>
      <c r="H3" s="557"/>
      <c r="I3" s="557"/>
      <c r="J3" s="557"/>
      <c r="K3" s="557"/>
      <c r="L3" s="557"/>
      <c r="M3" s="136"/>
    </row>
    <row r="4" spans="1:13" s="101" customFormat="1" ht="15.75" customHeight="1" x14ac:dyDescent="0.25">
      <c r="A4" s="557"/>
      <c r="B4" s="557"/>
      <c r="C4" s="557"/>
      <c r="D4" s="557"/>
      <c r="E4" s="557"/>
      <c r="F4" s="557"/>
      <c r="G4" s="557"/>
      <c r="H4" s="557"/>
      <c r="I4" s="557"/>
      <c r="J4" s="557"/>
      <c r="K4" s="557"/>
      <c r="L4" s="557"/>
      <c r="M4" s="112"/>
    </row>
    <row r="5" spans="1:13" s="138" customFormat="1" ht="16.149999999999999" customHeight="1" x14ac:dyDescent="0.2">
      <c r="A5" s="543" t="s">
        <v>157</v>
      </c>
      <c r="B5" s="214">
        <v>1</v>
      </c>
      <c r="C5" s="214">
        <v>2</v>
      </c>
      <c r="D5" s="230">
        <v>3</v>
      </c>
      <c r="E5" s="230">
        <v>4</v>
      </c>
      <c r="F5" s="229">
        <v>5</v>
      </c>
      <c r="G5" s="229">
        <v>6</v>
      </c>
      <c r="H5" s="230">
        <v>7</v>
      </c>
      <c r="I5" s="231"/>
      <c r="J5" s="231"/>
      <c r="K5" s="231"/>
      <c r="L5" s="231"/>
      <c r="M5" s="137"/>
    </row>
    <row r="6" spans="1:13" ht="16.149999999999999" customHeight="1" x14ac:dyDescent="0.25">
      <c r="A6" s="543"/>
      <c r="B6" s="241" t="s">
        <v>289</v>
      </c>
      <c r="C6" s="241" t="s">
        <v>291</v>
      </c>
      <c r="D6" s="239" t="s">
        <v>293</v>
      </c>
      <c r="E6" s="239" t="s">
        <v>295</v>
      </c>
      <c r="F6" s="242" t="s">
        <v>296</v>
      </c>
      <c r="G6" s="242" t="s">
        <v>285</v>
      </c>
      <c r="H6" s="239" t="s">
        <v>281</v>
      </c>
      <c r="I6" s="233"/>
      <c r="J6" s="233"/>
      <c r="K6" s="233"/>
      <c r="L6" s="233"/>
      <c r="M6" s="112"/>
    </row>
    <row r="7" spans="1:13" s="138" customFormat="1" ht="15.75" customHeight="1" x14ac:dyDescent="0.2">
      <c r="A7" s="553" t="s">
        <v>194</v>
      </c>
      <c r="B7" s="553"/>
      <c r="C7" s="143" t="s">
        <v>48</v>
      </c>
      <c r="D7" s="553" t="s">
        <v>12</v>
      </c>
      <c r="E7" s="558"/>
      <c r="F7" s="558"/>
      <c r="G7" s="143" t="s">
        <v>47</v>
      </c>
      <c r="H7" s="143" t="s">
        <v>213</v>
      </c>
      <c r="I7" s="143" t="s">
        <v>214</v>
      </c>
      <c r="J7" s="240" t="s">
        <v>328</v>
      </c>
      <c r="K7" s="553" t="s">
        <v>673</v>
      </c>
      <c r="L7" s="558"/>
      <c r="M7" s="137"/>
    </row>
    <row r="8" spans="1:13" ht="15.75" customHeight="1" x14ac:dyDescent="0.25">
      <c r="A8" s="552">
        <v>5</v>
      </c>
      <c r="B8" s="553" t="s">
        <v>297</v>
      </c>
      <c r="C8" s="145">
        <v>1</v>
      </c>
      <c r="D8" s="554" t="s">
        <v>706</v>
      </c>
      <c r="E8" s="555"/>
      <c r="F8" s="555"/>
      <c r="G8" s="338">
        <v>14</v>
      </c>
      <c r="H8" s="282">
        <v>2298.6766911094137</v>
      </c>
      <c r="I8" s="280">
        <v>164.19119222210105</v>
      </c>
      <c r="J8" s="280">
        <v>163.95680326968568</v>
      </c>
      <c r="K8" s="549" t="s">
        <v>816</v>
      </c>
      <c r="L8" s="542"/>
      <c r="M8" s="112"/>
    </row>
    <row r="9" spans="1:13" ht="15.75" customHeight="1" x14ac:dyDescent="0.25">
      <c r="A9" s="552"/>
      <c r="B9" s="553"/>
      <c r="C9" s="145">
        <v>2</v>
      </c>
      <c r="D9" s="556" t="s">
        <v>445</v>
      </c>
      <c r="E9" s="555"/>
      <c r="F9" s="555"/>
      <c r="G9" s="338">
        <v>15</v>
      </c>
      <c r="H9" s="282">
        <v>2296.5003533884974</v>
      </c>
      <c r="I9" s="280">
        <v>153.10002355923319</v>
      </c>
      <c r="J9" s="280">
        <v>153.14817790711373</v>
      </c>
      <c r="K9" s="549" t="s">
        <v>811</v>
      </c>
      <c r="L9" s="542"/>
      <c r="M9" s="112"/>
    </row>
    <row r="10" spans="1:13" ht="15.75" customHeight="1" x14ac:dyDescent="0.25">
      <c r="A10" s="552"/>
      <c r="B10" s="553"/>
      <c r="C10" s="145">
        <v>3</v>
      </c>
      <c r="D10" s="556" t="s">
        <v>697</v>
      </c>
      <c r="E10" s="555"/>
      <c r="F10" s="555"/>
      <c r="G10" s="338">
        <v>15</v>
      </c>
      <c r="H10" s="282">
        <v>2288.4329305922943</v>
      </c>
      <c r="I10" s="280">
        <v>152.56219537281962</v>
      </c>
      <c r="J10" s="280">
        <v>152.66465885933522</v>
      </c>
      <c r="K10" s="549" t="s">
        <v>811</v>
      </c>
      <c r="L10" s="542"/>
      <c r="M10" s="112"/>
    </row>
    <row r="11" spans="1:13" ht="15.75" customHeight="1" x14ac:dyDescent="0.25">
      <c r="A11" s="552"/>
      <c r="B11" s="553"/>
      <c r="C11" s="145">
        <v>4</v>
      </c>
      <c r="D11" s="556" t="s">
        <v>444</v>
      </c>
      <c r="E11" s="555"/>
      <c r="F11" s="555"/>
      <c r="G11" s="338">
        <v>15</v>
      </c>
      <c r="H11" s="282">
        <v>2288.001224616678</v>
      </c>
      <c r="I11" s="280">
        <v>152.53341497444518</v>
      </c>
      <c r="J11" s="280">
        <v>152.62281196444451</v>
      </c>
      <c r="K11" s="549" t="s">
        <v>811</v>
      </c>
      <c r="L11" s="542"/>
      <c r="M11" s="112"/>
    </row>
    <row r="12" spans="1:13" ht="15.75" customHeight="1" x14ac:dyDescent="0.25">
      <c r="A12" s="552"/>
      <c r="B12" s="553"/>
      <c r="C12" s="145">
        <v>5</v>
      </c>
      <c r="D12" s="556" t="s">
        <v>435</v>
      </c>
      <c r="E12" s="555"/>
      <c r="F12" s="555"/>
      <c r="G12" s="338">
        <v>16</v>
      </c>
      <c r="H12" s="282">
        <v>2324.1846705065986</v>
      </c>
      <c r="I12" s="280">
        <v>145.26154190666242</v>
      </c>
      <c r="J12" s="280">
        <v>144.00549674937986</v>
      </c>
      <c r="K12" s="549" t="s">
        <v>811</v>
      </c>
      <c r="L12" s="542"/>
      <c r="M12" s="112"/>
    </row>
    <row r="13" spans="1:13" ht="15.75" customHeight="1" x14ac:dyDescent="0.25">
      <c r="A13" s="552"/>
      <c r="B13" s="553"/>
      <c r="C13" s="147" t="s">
        <v>210</v>
      </c>
      <c r="D13" s="554" t="s">
        <v>431</v>
      </c>
      <c r="E13" s="555"/>
      <c r="F13" s="555"/>
      <c r="G13" s="338">
        <v>20</v>
      </c>
      <c r="H13" s="282">
        <v>2303.6827842395692</v>
      </c>
      <c r="I13" s="280">
        <v>115.18413921197848</v>
      </c>
      <c r="J13" s="280">
        <v>114.79733400365642</v>
      </c>
      <c r="K13" s="549" t="s">
        <v>815</v>
      </c>
      <c r="L13" s="555"/>
      <c r="M13" s="112"/>
    </row>
    <row r="14" spans="1:13" ht="15.75" customHeight="1" x14ac:dyDescent="0.25">
      <c r="A14" s="552"/>
      <c r="B14" s="553"/>
      <c r="C14" s="147" t="s">
        <v>215</v>
      </c>
      <c r="D14" s="556" t="s">
        <v>437</v>
      </c>
      <c r="E14" s="555"/>
      <c r="F14" s="555"/>
      <c r="G14" s="338">
        <v>20</v>
      </c>
      <c r="H14" s="282">
        <v>2304.6431857326343</v>
      </c>
      <c r="I14" s="280">
        <v>115.2321592866317</v>
      </c>
      <c r="J14" s="280">
        <v>115.36753291403809</v>
      </c>
      <c r="K14" s="549" t="s">
        <v>815</v>
      </c>
      <c r="L14" s="555"/>
      <c r="M14" s="112"/>
    </row>
    <row r="15" spans="1:13" ht="15.75" customHeight="1" x14ac:dyDescent="0.25">
      <c r="A15" s="552"/>
      <c r="B15" s="553"/>
      <c r="C15" s="147" t="s">
        <v>211</v>
      </c>
      <c r="D15" s="556" t="s">
        <v>439</v>
      </c>
      <c r="E15" s="555"/>
      <c r="F15" s="555"/>
      <c r="G15" s="338">
        <v>19</v>
      </c>
      <c r="H15" s="282">
        <v>2293.1143427190441</v>
      </c>
      <c r="I15" s="280">
        <v>120.69022856416022</v>
      </c>
      <c r="J15" s="280">
        <v>120.72285214707324</v>
      </c>
      <c r="K15" s="561" t="s">
        <v>815</v>
      </c>
      <c r="L15" s="562"/>
      <c r="M15" s="112"/>
    </row>
    <row r="16" spans="1:13" ht="15.75" customHeight="1" x14ac:dyDescent="0.25">
      <c r="A16" s="552"/>
      <c r="B16" s="553"/>
      <c r="C16" s="147" t="s">
        <v>216</v>
      </c>
      <c r="D16" s="556" t="s">
        <v>441</v>
      </c>
      <c r="E16" s="555"/>
      <c r="F16" s="555"/>
      <c r="G16" s="338">
        <v>19</v>
      </c>
      <c r="H16" s="282">
        <v>2300.6431796278116</v>
      </c>
      <c r="I16" s="280">
        <v>121.08648313830588</v>
      </c>
      <c r="J16" s="280">
        <v>120.92613126325834</v>
      </c>
      <c r="K16" s="549" t="s">
        <v>815</v>
      </c>
      <c r="L16" s="542"/>
      <c r="M16" s="136"/>
    </row>
    <row r="17" spans="1:13" ht="15.75" customHeight="1" x14ac:dyDescent="0.25">
      <c r="A17" s="552"/>
      <c r="B17" s="553"/>
      <c r="C17" s="147" t="s">
        <v>217</v>
      </c>
      <c r="D17" s="556" t="s">
        <v>675</v>
      </c>
      <c r="E17" s="555"/>
      <c r="F17" s="555"/>
      <c r="G17" s="338">
        <v>19</v>
      </c>
      <c r="H17" s="282">
        <v>2303.1100269558492</v>
      </c>
      <c r="I17" s="280">
        <v>121.21631720820257</v>
      </c>
      <c r="J17" s="280">
        <v>120.97499962467285</v>
      </c>
      <c r="K17" s="549" t="s">
        <v>815</v>
      </c>
      <c r="L17" s="555"/>
      <c r="M17" s="136"/>
    </row>
    <row r="18" spans="1:13" s="142" customFormat="1" ht="15.75" customHeight="1" x14ac:dyDescent="0.25">
      <c r="A18" s="559" t="s">
        <v>194</v>
      </c>
      <c r="B18" s="559"/>
      <c r="C18" s="148" t="s">
        <v>48</v>
      </c>
      <c r="D18" s="559" t="s">
        <v>12</v>
      </c>
      <c r="E18" s="560"/>
      <c r="F18" s="560"/>
      <c r="G18" s="148" t="s">
        <v>47</v>
      </c>
      <c r="H18" s="283" t="s">
        <v>213</v>
      </c>
      <c r="I18" s="281" t="s">
        <v>214</v>
      </c>
      <c r="J18" s="240" t="s">
        <v>328</v>
      </c>
      <c r="K18" s="559" t="s">
        <v>672</v>
      </c>
      <c r="L18" s="560"/>
      <c r="M18" s="139"/>
    </row>
    <row r="19" spans="1:13" ht="15.75" customHeight="1" x14ac:dyDescent="0.25">
      <c r="A19" s="552">
        <v>6</v>
      </c>
      <c r="B19" s="553" t="s">
        <v>298</v>
      </c>
      <c r="C19" s="145">
        <v>1</v>
      </c>
      <c r="D19" s="554" t="s">
        <v>636</v>
      </c>
      <c r="E19" s="555"/>
      <c r="F19" s="555"/>
      <c r="G19" s="338">
        <v>8</v>
      </c>
      <c r="H19" s="282">
        <v>2887.0505144706244</v>
      </c>
      <c r="I19" s="280">
        <v>360.88131430882805</v>
      </c>
      <c r="J19" s="280">
        <v>361.86922227616787</v>
      </c>
      <c r="K19" s="549" t="s">
        <v>816</v>
      </c>
      <c r="L19" s="542"/>
      <c r="M19" s="136"/>
    </row>
    <row r="20" spans="1:13" ht="15.75" customHeight="1" x14ac:dyDescent="0.25">
      <c r="A20" s="552"/>
      <c r="B20" s="553"/>
      <c r="C20" s="145">
        <v>2</v>
      </c>
      <c r="D20" s="556" t="s">
        <v>453</v>
      </c>
      <c r="E20" s="555"/>
      <c r="F20" s="555"/>
      <c r="G20" s="338">
        <v>10</v>
      </c>
      <c r="H20" s="282">
        <v>2896.4178757411828</v>
      </c>
      <c r="I20" s="280">
        <v>289.64178757411833</v>
      </c>
      <c r="J20" s="280">
        <v>290.18555035106755</v>
      </c>
      <c r="K20" s="549" t="s">
        <v>811</v>
      </c>
      <c r="L20" s="542"/>
      <c r="M20" s="136"/>
    </row>
    <row r="21" spans="1:13" ht="15.75" customHeight="1" x14ac:dyDescent="0.25">
      <c r="A21" s="552"/>
      <c r="B21" s="553"/>
      <c r="C21" s="145">
        <v>3</v>
      </c>
      <c r="D21" s="556" t="s">
        <v>456</v>
      </c>
      <c r="E21" s="555"/>
      <c r="F21" s="555"/>
      <c r="G21" s="338">
        <v>10</v>
      </c>
      <c r="H21" s="282">
        <v>2889.6350870018337</v>
      </c>
      <c r="I21" s="280">
        <v>288.96350870018335</v>
      </c>
      <c r="J21" s="280">
        <v>288.56547830885148</v>
      </c>
      <c r="K21" s="549" t="s">
        <v>811</v>
      </c>
      <c r="L21" s="542"/>
      <c r="M21" s="136"/>
    </row>
    <row r="22" spans="1:13" ht="15.75" customHeight="1" x14ac:dyDescent="0.25">
      <c r="A22" s="552"/>
      <c r="B22" s="553"/>
      <c r="C22" s="145">
        <v>4</v>
      </c>
      <c r="D22" s="556" t="s">
        <v>452</v>
      </c>
      <c r="E22" s="555"/>
      <c r="F22" s="555"/>
      <c r="G22" s="338">
        <v>10</v>
      </c>
      <c r="H22" s="282">
        <v>2877.1418406448383</v>
      </c>
      <c r="I22" s="280">
        <v>287.71418406448385</v>
      </c>
      <c r="J22" s="280">
        <v>287.91885025934329</v>
      </c>
      <c r="K22" s="549" t="s">
        <v>811</v>
      </c>
      <c r="L22" s="542"/>
      <c r="M22" s="136"/>
    </row>
    <row r="23" spans="1:13" ht="15.75" customHeight="1" x14ac:dyDescent="0.25">
      <c r="A23" s="552"/>
      <c r="B23" s="553"/>
      <c r="C23" s="145">
        <v>5</v>
      </c>
      <c r="D23" s="556" t="s">
        <v>448</v>
      </c>
      <c r="E23" s="555"/>
      <c r="F23" s="555"/>
      <c r="G23" s="338">
        <v>10</v>
      </c>
      <c r="H23" s="282">
        <v>2870.3184837400668</v>
      </c>
      <c r="I23" s="280">
        <v>287.03184837400664</v>
      </c>
      <c r="J23" s="280">
        <v>286.50237587507496</v>
      </c>
      <c r="K23" s="549" t="s">
        <v>811</v>
      </c>
      <c r="L23" s="542"/>
      <c r="M23" s="136"/>
    </row>
    <row r="24" spans="1:13" ht="15.75" customHeight="1" x14ac:dyDescent="0.25">
      <c r="A24" s="552"/>
      <c r="B24" s="553"/>
      <c r="C24" s="147" t="s">
        <v>218</v>
      </c>
      <c r="D24" s="554" t="s">
        <v>455</v>
      </c>
      <c r="E24" s="555"/>
      <c r="F24" s="555"/>
      <c r="G24" s="338">
        <v>13</v>
      </c>
      <c r="H24" s="282">
        <v>1927.3278765432835</v>
      </c>
      <c r="I24" s="280">
        <v>148.25599050332951</v>
      </c>
      <c r="J24" s="280">
        <v>148.46480692049909</v>
      </c>
      <c r="K24" s="549" t="s">
        <v>811</v>
      </c>
      <c r="L24" s="542"/>
      <c r="M24" s="136"/>
    </row>
    <row r="25" spans="1:13" ht="15.75" customHeight="1" x14ac:dyDescent="0.25">
      <c r="A25" s="552"/>
      <c r="B25" s="553"/>
      <c r="C25" s="147" t="s">
        <v>215</v>
      </c>
      <c r="D25" s="556" t="s">
        <v>446</v>
      </c>
      <c r="E25" s="555"/>
      <c r="F25" s="555"/>
      <c r="G25" s="338">
        <v>10</v>
      </c>
      <c r="H25" s="282">
        <v>2865.626478733896</v>
      </c>
      <c r="I25" s="280">
        <v>286.56264787338955</v>
      </c>
      <c r="J25" s="280">
        <v>286.25264967148939</v>
      </c>
      <c r="K25" s="549" t="s">
        <v>811</v>
      </c>
      <c r="L25" s="542"/>
      <c r="M25" s="136"/>
    </row>
    <row r="26" spans="1:13" ht="15.75" customHeight="1" x14ac:dyDescent="0.25">
      <c r="A26" s="552"/>
      <c r="B26" s="553"/>
      <c r="C26" s="147" t="s">
        <v>211</v>
      </c>
      <c r="D26" s="556" t="s">
        <v>447</v>
      </c>
      <c r="E26" s="555"/>
      <c r="F26" s="555"/>
      <c r="G26" s="338">
        <v>10</v>
      </c>
      <c r="H26" s="282">
        <v>2865.6874353116068</v>
      </c>
      <c r="I26" s="280">
        <v>286.56874353116064</v>
      </c>
      <c r="J26" s="280">
        <v>286.97200877305539</v>
      </c>
      <c r="K26" s="549" t="s">
        <v>811</v>
      </c>
      <c r="L26" s="542"/>
      <c r="M26" s="136"/>
    </row>
    <row r="27" spans="1:13" ht="15.75" customHeight="1" x14ac:dyDescent="0.25">
      <c r="A27" s="552"/>
      <c r="B27" s="553"/>
      <c r="C27" s="147" t="s">
        <v>219</v>
      </c>
      <c r="D27" s="556" t="s">
        <v>451</v>
      </c>
      <c r="E27" s="555"/>
      <c r="F27" s="555"/>
      <c r="G27" s="338">
        <v>10</v>
      </c>
      <c r="H27" s="282">
        <v>2867.8091061028108</v>
      </c>
      <c r="I27" s="280">
        <v>286.78091061028101</v>
      </c>
      <c r="J27" s="280">
        <v>286.94809527149073</v>
      </c>
      <c r="K27" s="549" t="s">
        <v>817</v>
      </c>
      <c r="L27" s="542"/>
      <c r="M27" s="136"/>
    </row>
    <row r="28" spans="1:13" ht="15.75" customHeight="1" x14ac:dyDescent="0.25">
      <c r="A28" s="552"/>
      <c r="B28" s="553"/>
      <c r="C28" s="147" t="s">
        <v>217</v>
      </c>
      <c r="D28" s="556"/>
      <c r="E28" s="555"/>
      <c r="F28" s="555"/>
      <c r="G28" s="338"/>
      <c r="H28" s="282"/>
      <c r="I28" s="280"/>
      <c r="J28" s="280"/>
      <c r="K28" s="549"/>
      <c r="L28" s="542"/>
      <c r="M28" s="136"/>
    </row>
    <row r="29" spans="1:13" ht="15.75" customHeight="1" x14ac:dyDescent="0.25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 x14ac:dyDescent="0.25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 x14ac:dyDescent="0.25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 x14ac:dyDescent="0.25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 x14ac:dyDescent="0.2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 x14ac:dyDescent="0.25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 x14ac:dyDescent="0.25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D16:F16"/>
    <mergeCell ref="K16:L16"/>
    <mergeCell ref="D17:F17"/>
    <mergeCell ref="K17:L1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92D050"/>
    <outlinePr summaryBelow="0" summaryRight="0"/>
  </sheetPr>
  <dimension ref="A1:M35"/>
  <sheetViews>
    <sheetView view="pageBreakPreview" zoomScaleNormal="60" zoomScaleSheetLayoutView="100" workbookViewId="0">
      <selection activeCell="K8" sqref="K8:L13"/>
    </sheetView>
  </sheetViews>
  <sheetFormatPr defaultColWidth="12.7109375" defaultRowHeight="15.75" customHeight="1" x14ac:dyDescent="0.25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 x14ac:dyDescent="0.25">
      <c r="A1" s="438" t="s">
        <v>209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100"/>
    </row>
    <row r="2" spans="1:13" s="101" customFormat="1" ht="15.75" customHeight="1" x14ac:dyDescent="0.25">
      <c r="A2" s="438"/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</row>
    <row r="3" spans="1:13" ht="15.75" customHeight="1" x14ac:dyDescent="0.25">
      <c r="A3" s="550" t="s">
        <v>212</v>
      </c>
      <c r="B3" s="550"/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136"/>
    </row>
    <row r="4" spans="1:13" s="101" customFormat="1" ht="15.75" customHeight="1" x14ac:dyDescent="0.25">
      <c r="A4" s="550"/>
      <c r="B4" s="550"/>
      <c r="C4" s="550"/>
      <c r="D4" s="550"/>
      <c r="E4" s="550"/>
      <c r="F4" s="550"/>
      <c r="G4" s="550"/>
      <c r="H4" s="550"/>
      <c r="I4" s="550"/>
      <c r="J4" s="550"/>
      <c r="K4" s="550"/>
      <c r="L4" s="550"/>
      <c r="M4" s="112"/>
    </row>
    <row r="5" spans="1:13" s="138" customFormat="1" ht="16.149999999999999" customHeight="1" x14ac:dyDescent="0.2">
      <c r="A5" s="543" t="s">
        <v>157</v>
      </c>
      <c r="B5" s="214">
        <v>1</v>
      </c>
      <c r="C5" s="214">
        <v>2</v>
      </c>
      <c r="D5" s="230">
        <v>3</v>
      </c>
      <c r="E5" s="230">
        <v>4</v>
      </c>
      <c r="F5" s="214">
        <v>5</v>
      </c>
      <c r="G5" s="214">
        <v>6</v>
      </c>
      <c r="H5" s="229">
        <v>7</v>
      </c>
      <c r="I5" s="229">
        <v>8</v>
      </c>
      <c r="J5" s="231"/>
      <c r="K5" s="231"/>
      <c r="L5" s="231"/>
      <c r="M5" s="137"/>
    </row>
    <row r="6" spans="1:13" ht="16.149999999999999" customHeight="1" x14ac:dyDescent="0.25">
      <c r="A6" s="543"/>
      <c r="B6" s="241" t="s">
        <v>289</v>
      </c>
      <c r="C6" s="241" t="s">
        <v>291</v>
      </c>
      <c r="D6" s="239" t="s">
        <v>293</v>
      </c>
      <c r="E6" s="239" t="s">
        <v>295</v>
      </c>
      <c r="F6" s="243" t="s">
        <v>296</v>
      </c>
      <c r="G6" s="243" t="s">
        <v>285</v>
      </c>
      <c r="H6" s="242" t="s">
        <v>299</v>
      </c>
      <c r="I6" s="357" t="s">
        <v>652</v>
      </c>
      <c r="J6" s="233"/>
      <c r="K6" s="233"/>
      <c r="L6" s="233"/>
      <c r="M6" s="112"/>
    </row>
    <row r="7" spans="1:13" s="138" customFormat="1" ht="15.75" customHeight="1" x14ac:dyDescent="0.2">
      <c r="A7" s="575" t="s">
        <v>194</v>
      </c>
      <c r="B7" s="576"/>
      <c r="C7" s="143" t="s">
        <v>48</v>
      </c>
      <c r="D7" s="575" t="s">
        <v>12</v>
      </c>
      <c r="E7" s="577"/>
      <c r="F7" s="576"/>
      <c r="G7" s="143" t="s">
        <v>47</v>
      </c>
      <c r="H7" s="143" t="s">
        <v>213</v>
      </c>
      <c r="I7" s="143" t="s">
        <v>214</v>
      </c>
      <c r="J7" s="240" t="s">
        <v>328</v>
      </c>
      <c r="K7" s="575" t="s">
        <v>52</v>
      </c>
      <c r="L7" s="576"/>
      <c r="M7" s="137"/>
    </row>
    <row r="8" spans="1:13" ht="15.75" customHeight="1" x14ac:dyDescent="0.25">
      <c r="A8" s="563">
        <v>7</v>
      </c>
      <c r="B8" s="566" t="s">
        <v>300</v>
      </c>
      <c r="C8" s="145">
        <v>1</v>
      </c>
      <c r="D8" s="569" t="s">
        <v>430</v>
      </c>
      <c r="E8" s="570"/>
      <c r="F8" s="571"/>
      <c r="G8" s="338">
        <v>8</v>
      </c>
      <c r="H8" s="282">
        <v>1435.6099307359905</v>
      </c>
      <c r="I8" s="280">
        <v>179.45124134199881</v>
      </c>
      <c r="J8" s="280">
        <v>179.14750507710536</v>
      </c>
      <c r="K8" s="549" t="s">
        <v>816</v>
      </c>
      <c r="L8" s="555"/>
      <c r="M8" s="112"/>
    </row>
    <row r="9" spans="1:13" ht="15.75" customHeight="1" x14ac:dyDescent="0.25">
      <c r="A9" s="564"/>
      <c r="B9" s="567"/>
      <c r="C9" s="145">
        <v>2</v>
      </c>
      <c r="D9" s="572" t="s">
        <v>462</v>
      </c>
      <c r="E9" s="573"/>
      <c r="F9" s="574"/>
      <c r="G9" s="338">
        <v>17</v>
      </c>
      <c r="H9" s="282">
        <v>1916.1587181138491</v>
      </c>
      <c r="I9" s="280">
        <v>112.71521871257934</v>
      </c>
      <c r="J9" s="280">
        <v>112.47777683826453</v>
      </c>
      <c r="K9" s="549" t="s">
        <v>811</v>
      </c>
      <c r="L9" s="542"/>
      <c r="M9" s="112"/>
    </row>
    <row r="10" spans="1:13" ht="15.75" customHeight="1" x14ac:dyDescent="0.25">
      <c r="A10" s="564"/>
      <c r="B10" s="567"/>
      <c r="C10" s="145">
        <v>3</v>
      </c>
      <c r="D10" s="572" t="s">
        <v>461</v>
      </c>
      <c r="E10" s="573"/>
      <c r="F10" s="574"/>
      <c r="G10" s="338">
        <v>17</v>
      </c>
      <c r="H10" s="282">
        <v>1913.0945053198291</v>
      </c>
      <c r="I10" s="280">
        <v>112.53497090116642</v>
      </c>
      <c r="J10" s="280">
        <v>112.92334748164144</v>
      </c>
      <c r="K10" s="549" t="s">
        <v>811</v>
      </c>
      <c r="L10" s="542"/>
      <c r="M10" s="112"/>
    </row>
    <row r="11" spans="1:13" ht="15.75" customHeight="1" x14ac:dyDescent="0.25">
      <c r="A11" s="564"/>
      <c r="B11" s="567"/>
      <c r="C11" s="145">
        <v>4</v>
      </c>
      <c r="D11" s="572" t="s">
        <v>458</v>
      </c>
      <c r="E11" s="573"/>
      <c r="F11" s="574"/>
      <c r="G11" s="338">
        <v>17</v>
      </c>
      <c r="H11" s="282">
        <v>1432.9678346610428</v>
      </c>
      <c r="I11" s="280">
        <v>84.292225568296615</v>
      </c>
      <c r="J11" s="280">
        <v>84.265098366633623</v>
      </c>
      <c r="K11" s="549" t="s">
        <v>811</v>
      </c>
      <c r="L11" s="542"/>
      <c r="M11" s="112"/>
    </row>
    <row r="12" spans="1:13" ht="15.75" customHeight="1" x14ac:dyDescent="0.25">
      <c r="A12" s="564"/>
      <c r="B12" s="567"/>
      <c r="C12" s="145">
        <v>5</v>
      </c>
      <c r="D12" s="572" t="s">
        <v>457</v>
      </c>
      <c r="E12" s="573"/>
      <c r="F12" s="574"/>
      <c r="G12" s="282">
        <v>19</v>
      </c>
      <c r="H12" s="282">
        <v>1431.6027667827561</v>
      </c>
      <c r="I12" s="280">
        <v>75.34751404119767</v>
      </c>
      <c r="J12" s="280">
        <v>75.359690367590801</v>
      </c>
      <c r="K12" s="549" t="s">
        <v>811</v>
      </c>
      <c r="L12" s="542"/>
      <c r="M12" s="112"/>
    </row>
    <row r="13" spans="1:13" ht="15.75" customHeight="1" x14ac:dyDescent="0.25">
      <c r="A13" s="564"/>
      <c r="B13" s="567"/>
      <c r="C13" s="147" t="s">
        <v>210</v>
      </c>
      <c r="D13" s="569" t="s">
        <v>676</v>
      </c>
      <c r="E13" s="570"/>
      <c r="F13" s="571"/>
      <c r="G13" s="338">
        <v>20</v>
      </c>
      <c r="H13" s="282">
        <v>1435.2910610970405</v>
      </c>
      <c r="I13" s="280">
        <v>71.76455305485203</v>
      </c>
      <c r="J13" s="280">
        <v>71.727214413408817</v>
      </c>
      <c r="K13" s="549" t="s">
        <v>815</v>
      </c>
      <c r="L13" s="542"/>
      <c r="M13" s="112"/>
    </row>
    <row r="14" spans="1:13" ht="15.75" customHeight="1" x14ac:dyDescent="0.25">
      <c r="A14" s="564"/>
      <c r="B14" s="567"/>
      <c r="C14" s="147" t="s">
        <v>215</v>
      </c>
      <c r="D14" s="572"/>
      <c r="E14" s="573"/>
      <c r="F14" s="574"/>
      <c r="G14" s="338"/>
      <c r="H14" s="282"/>
      <c r="I14" s="280"/>
      <c r="J14" s="280"/>
      <c r="K14" s="549"/>
      <c r="L14" s="555"/>
      <c r="M14" s="112"/>
    </row>
    <row r="15" spans="1:13" ht="15.75" customHeight="1" x14ac:dyDescent="0.25">
      <c r="A15" s="564"/>
      <c r="B15" s="567"/>
      <c r="C15" s="147" t="s">
        <v>211</v>
      </c>
      <c r="D15" s="572"/>
      <c r="E15" s="573"/>
      <c r="F15" s="574"/>
      <c r="G15" s="338"/>
      <c r="H15" s="282"/>
      <c r="I15" s="282"/>
      <c r="J15" s="280"/>
      <c r="K15" s="572"/>
      <c r="L15" s="574"/>
      <c r="M15" s="112"/>
    </row>
    <row r="16" spans="1:13" ht="15.75" customHeight="1" x14ac:dyDescent="0.25">
      <c r="A16" s="564"/>
      <c r="B16" s="567"/>
      <c r="C16" s="147" t="s">
        <v>216</v>
      </c>
      <c r="D16" s="572"/>
      <c r="E16" s="573"/>
      <c r="F16" s="574"/>
      <c r="G16" s="338"/>
      <c r="H16" s="338"/>
      <c r="I16" s="338"/>
      <c r="J16" s="280"/>
      <c r="K16" s="572"/>
      <c r="L16" s="574"/>
      <c r="M16" s="136"/>
    </row>
    <row r="17" spans="1:13" ht="15.75" customHeight="1" x14ac:dyDescent="0.25">
      <c r="A17" s="565"/>
      <c r="B17" s="568"/>
      <c r="C17" s="147" t="s">
        <v>217</v>
      </c>
      <c r="D17" s="572"/>
      <c r="E17" s="573"/>
      <c r="F17" s="574"/>
      <c r="G17" s="338"/>
      <c r="H17" s="338"/>
      <c r="I17" s="338"/>
      <c r="J17" s="280"/>
      <c r="K17" s="572"/>
      <c r="L17" s="574"/>
      <c r="M17" s="136"/>
    </row>
    <row r="18" spans="1:13" s="142" customFormat="1" ht="15.75" customHeight="1" x14ac:dyDescent="0.25">
      <c r="A18" s="578" t="s">
        <v>194</v>
      </c>
      <c r="B18" s="579"/>
      <c r="C18" s="148" t="s">
        <v>48</v>
      </c>
      <c r="D18" s="578" t="s">
        <v>12</v>
      </c>
      <c r="E18" s="580"/>
      <c r="F18" s="579"/>
      <c r="G18" s="148" t="s">
        <v>47</v>
      </c>
      <c r="H18" s="148" t="s">
        <v>213</v>
      </c>
      <c r="I18" s="148" t="s">
        <v>214</v>
      </c>
      <c r="J18" s="240" t="s">
        <v>328</v>
      </c>
      <c r="K18" s="578" t="s">
        <v>694</v>
      </c>
      <c r="L18" s="579"/>
      <c r="M18" s="139"/>
    </row>
    <row r="19" spans="1:13" ht="15.75" customHeight="1" x14ac:dyDescent="0.25">
      <c r="A19" s="563">
        <v>8</v>
      </c>
      <c r="B19" s="581" t="s">
        <v>656</v>
      </c>
      <c r="C19" s="145">
        <v>1</v>
      </c>
      <c r="D19" s="545"/>
      <c r="E19" s="542"/>
      <c r="F19" s="542"/>
      <c r="G19" s="383"/>
      <c r="H19" s="279"/>
      <c r="I19" s="278"/>
      <c r="J19" s="280"/>
      <c r="K19" s="549"/>
      <c r="L19" s="542"/>
      <c r="M19" s="136"/>
    </row>
    <row r="20" spans="1:13" ht="15.75" customHeight="1" x14ac:dyDescent="0.25">
      <c r="A20" s="564"/>
      <c r="B20" s="567"/>
      <c r="C20" s="145">
        <v>2</v>
      </c>
      <c r="D20" s="572"/>
      <c r="E20" s="573"/>
      <c r="F20" s="574"/>
      <c r="G20" s="146"/>
      <c r="H20" s="146"/>
      <c r="I20" s="146"/>
      <c r="J20" s="146"/>
      <c r="K20" s="572"/>
      <c r="L20" s="574"/>
      <c r="M20" s="136"/>
    </row>
    <row r="21" spans="1:13" ht="15.75" customHeight="1" x14ac:dyDescent="0.25">
      <c r="A21" s="564"/>
      <c r="B21" s="567"/>
      <c r="C21" s="145">
        <v>3</v>
      </c>
      <c r="D21" s="572"/>
      <c r="E21" s="573"/>
      <c r="F21" s="574"/>
      <c r="G21" s="146"/>
      <c r="H21" s="146"/>
      <c r="I21" s="146"/>
      <c r="J21" s="146"/>
      <c r="K21" s="572"/>
      <c r="L21" s="574"/>
      <c r="M21" s="136"/>
    </row>
    <row r="22" spans="1:13" ht="15.75" customHeight="1" x14ac:dyDescent="0.25">
      <c r="A22" s="564"/>
      <c r="B22" s="567"/>
      <c r="C22" s="145">
        <v>4</v>
      </c>
      <c r="D22" s="572"/>
      <c r="E22" s="573"/>
      <c r="F22" s="574"/>
      <c r="G22" s="146"/>
      <c r="H22" s="146"/>
      <c r="I22" s="146"/>
      <c r="J22" s="146"/>
      <c r="K22" s="572"/>
      <c r="L22" s="574"/>
      <c r="M22" s="136"/>
    </row>
    <row r="23" spans="1:13" ht="15.75" customHeight="1" x14ac:dyDescent="0.25">
      <c r="A23" s="564"/>
      <c r="B23" s="567"/>
      <c r="C23" s="145">
        <v>5</v>
      </c>
      <c r="D23" s="572"/>
      <c r="E23" s="573"/>
      <c r="F23" s="574"/>
      <c r="G23" s="146"/>
      <c r="H23" s="146"/>
      <c r="I23" s="146"/>
      <c r="J23" s="146"/>
      <c r="K23" s="572"/>
      <c r="L23" s="574"/>
      <c r="M23" s="136"/>
    </row>
    <row r="24" spans="1:13" ht="15.75" customHeight="1" x14ac:dyDescent="0.25">
      <c r="A24" s="564"/>
      <c r="B24" s="567"/>
      <c r="C24" s="147" t="s">
        <v>218</v>
      </c>
      <c r="D24" s="569"/>
      <c r="E24" s="570"/>
      <c r="F24" s="571"/>
      <c r="G24" s="146"/>
      <c r="H24" s="146"/>
      <c r="I24" s="146"/>
      <c r="J24" s="146"/>
      <c r="K24" s="569"/>
      <c r="L24" s="571"/>
      <c r="M24" s="136"/>
    </row>
    <row r="25" spans="1:13" ht="15.75" customHeight="1" x14ac:dyDescent="0.25">
      <c r="A25" s="564"/>
      <c r="B25" s="567"/>
      <c r="C25" s="147" t="s">
        <v>215</v>
      </c>
      <c r="D25" s="572"/>
      <c r="E25" s="573"/>
      <c r="F25" s="574"/>
      <c r="G25" s="146"/>
      <c r="H25" s="146"/>
      <c r="I25" s="146"/>
      <c r="J25" s="146"/>
      <c r="K25" s="572"/>
      <c r="L25" s="574"/>
      <c r="M25" s="136"/>
    </row>
    <row r="26" spans="1:13" ht="15.75" customHeight="1" x14ac:dyDescent="0.25">
      <c r="A26" s="564"/>
      <c r="B26" s="567"/>
      <c r="C26" s="147" t="s">
        <v>211</v>
      </c>
      <c r="D26" s="572"/>
      <c r="E26" s="573"/>
      <c r="F26" s="574"/>
      <c r="G26" s="146"/>
      <c r="H26" s="146"/>
      <c r="I26" s="146"/>
      <c r="J26" s="146"/>
      <c r="K26" s="572"/>
      <c r="L26" s="574"/>
      <c r="M26" s="136"/>
    </row>
    <row r="27" spans="1:13" ht="15.75" customHeight="1" x14ac:dyDescent="0.25">
      <c r="A27" s="564"/>
      <c r="B27" s="567"/>
      <c r="C27" s="147" t="s">
        <v>219</v>
      </c>
      <c r="D27" s="572"/>
      <c r="E27" s="573"/>
      <c r="F27" s="574"/>
      <c r="G27" s="146"/>
      <c r="H27" s="146"/>
      <c r="I27" s="146"/>
      <c r="J27" s="146"/>
      <c r="K27" s="572"/>
      <c r="L27" s="574"/>
      <c r="M27" s="136"/>
    </row>
    <row r="28" spans="1:13" ht="15.75" customHeight="1" x14ac:dyDescent="0.25">
      <c r="A28" s="565"/>
      <c r="B28" s="568"/>
      <c r="C28" s="147" t="s">
        <v>217</v>
      </c>
      <c r="D28" s="572"/>
      <c r="E28" s="573"/>
      <c r="F28" s="574"/>
      <c r="G28" s="146"/>
      <c r="H28" s="146"/>
      <c r="I28" s="146"/>
      <c r="J28" s="146"/>
      <c r="K28" s="572"/>
      <c r="L28" s="574"/>
      <c r="M28" s="136"/>
    </row>
    <row r="29" spans="1:13" ht="15.75" customHeight="1" x14ac:dyDescent="0.25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 x14ac:dyDescent="0.25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 x14ac:dyDescent="0.25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 x14ac:dyDescent="0.25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 x14ac:dyDescent="0.2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 x14ac:dyDescent="0.25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 x14ac:dyDescent="0.25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D16:F16"/>
    <mergeCell ref="K16:L16"/>
    <mergeCell ref="D17:F17"/>
    <mergeCell ref="K17:L1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tabColor rgb="FFFF0000"/>
    <outlinePr summaryBelow="0" summaryRight="0"/>
  </sheetPr>
  <dimension ref="A1:N15"/>
  <sheetViews>
    <sheetView view="pageBreakPreview" zoomScaleNormal="60" zoomScaleSheetLayoutView="100" workbookViewId="0">
      <selection activeCell="J19" sqref="J19"/>
    </sheetView>
  </sheetViews>
  <sheetFormatPr defaultColWidth="12.5703125" defaultRowHeight="15.75" customHeight="1" x14ac:dyDescent="0.25"/>
  <cols>
    <col min="1" max="1" width="7.5703125" style="174" customWidth="1"/>
    <col min="2" max="2" width="14.85546875" style="174" customWidth="1"/>
    <col min="3" max="3" width="12.85546875" style="174" customWidth="1"/>
    <col min="4" max="4" width="2.5703125" style="174" customWidth="1"/>
    <col min="5" max="5" width="7.5703125" style="174" customWidth="1"/>
    <col min="6" max="6" width="12.85546875" style="174" customWidth="1"/>
    <col min="7" max="7" width="9.42578125" style="174" customWidth="1"/>
    <col min="8" max="8" width="12.85546875" style="174" customWidth="1"/>
    <col min="9" max="9" width="9.42578125" style="174" customWidth="1"/>
    <col min="10" max="10" width="12.85546875" style="174" customWidth="1"/>
    <col min="11" max="11" width="9.42578125" style="174" customWidth="1"/>
    <col min="12" max="12" width="12.85546875" style="174" customWidth="1"/>
    <col min="13" max="13" width="9.42578125" style="174" customWidth="1"/>
    <col min="14" max="16384" width="12.5703125" style="174"/>
  </cols>
  <sheetData>
    <row r="1" spans="1:14" ht="15.75" customHeight="1" x14ac:dyDescent="0.25">
      <c r="A1" s="582" t="s">
        <v>331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582"/>
    </row>
    <row r="2" spans="1:14" s="175" customFormat="1" ht="15.75" customHeight="1" x14ac:dyDescent="0.25">
      <c r="A2" s="582"/>
      <c r="B2" s="582"/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2"/>
    </row>
    <row r="3" spans="1:14" ht="15.75" customHeight="1" x14ac:dyDescent="0.25">
      <c r="A3" s="583" t="s">
        <v>332</v>
      </c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583"/>
      <c r="M3" s="583"/>
      <c r="N3" s="176"/>
    </row>
    <row r="4" spans="1:14" s="175" customFormat="1" ht="15.75" customHeight="1" x14ac:dyDescent="0.25">
      <c r="A4" s="583"/>
      <c r="B4" s="583"/>
      <c r="C4" s="583"/>
      <c r="D4" s="583"/>
      <c r="E4" s="583"/>
      <c r="F4" s="583"/>
      <c r="G4" s="583"/>
      <c r="H4" s="583"/>
      <c r="I4" s="583"/>
      <c r="J4" s="583"/>
      <c r="K4" s="583"/>
      <c r="L4" s="583"/>
      <c r="M4" s="583"/>
      <c r="N4" s="177"/>
    </row>
    <row r="5" spans="1:14" ht="15.75" customHeight="1" x14ac:dyDescent="0.25">
      <c r="A5" s="178" t="s">
        <v>333</v>
      </c>
      <c r="B5" s="179">
        <f>'（３）業績構成比'!H38</f>
        <v>169544862.83999997</v>
      </c>
    </row>
    <row r="6" spans="1:14" ht="15.75" customHeight="1" x14ac:dyDescent="0.25">
      <c r="A6" s="584" t="s">
        <v>334</v>
      </c>
      <c r="B6" s="494" t="s">
        <v>10</v>
      </c>
      <c r="C6" s="494"/>
      <c r="D6" s="585"/>
      <c r="E6" s="584" t="s">
        <v>334</v>
      </c>
      <c r="F6" s="586">
        <v>1</v>
      </c>
      <c r="G6" s="586"/>
      <c r="H6" s="586">
        <v>2</v>
      </c>
      <c r="I6" s="586"/>
      <c r="J6" s="586">
        <v>3</v>
      </c>
      <c r="K6" s="586"/>
      <c r="L6" s="586">
        <v>4</v>
      </c>
      <c r="M6" s="586"/>
    </row>
    <row r="7" spans="1:14" ht="31.35" customHeight="1" x14ac:dyDescent="0.25">
      <c r="A7" s="584"/>
      <c r="B7" s="494"/>
      <c r="C7" s="494"/>
      <c r="D7" s="466"/>
      <c r="E7" s="584"/>
      <c r="F7" s="588" t="s">
        <v>335</v>
      </c>
      <c r="G7" s="588"/>
      <c r="H7" s="588" t="s">
        <v>336</v>
      </c>
      <c r="I7" s="588"/>
      <c r="J7" s="588" t="s">
        <v>337</v>
      </c>
      <c r="K7" s="588"/>
      <c r="L7" s="588" t="s">
        <v>338</v>
      </c>
      <c r="M7" s="588"/>
    </row>
    <row r="8" spans="1:14" ht="15.75" customHeight="1" x14ac:dyDescent="0.25">
      <c r="A8" s="584"/>
      <c r="B8" s="244" t="s">
        <v>11</v>
      </c>
      <c r="C8" s="244" t="s">
        <v>339</v>
      </c>
      <c r="D8" s="466"/>
      <c r="E8" s="584"/>
      <c r="F8" s="244" t="s">
        <v>11</v>
      </c>
      <c r="G8" s="244" t="s">
        <v>339</v>
      </c>
      <c r="H8" s="244" t="s">
        <v>11</v>
      </c>
      <c r="I8" s="244" t="s">
        <v>339</v>
      </c>
      <c r="J8" s="244" t="s">
        <v>11</v>
      </c>
      <c r="K8" s="244" t="s">
        <v>339</v>
      </c>
      <c r="L8" s="244" t="s">
        <v>11</v>
      </c>
      <c r="M8" s="244" t="s">
        <v>339</v>
      </c>
    </row>
    <row r="9" spans="1:14" s="185" customFormat="1" ht="19.350000000000001" customHeight="1" x14ac:dyDescent="0.25">
      <c r="A9" s="180" t="s">
        <v>340</v>
      </c>
      <c r="B9" s="181">
        <v>412345.09000000008</v>
      </c>
      <c r="C9" s="182">
        <f>B9/$B$5</f>
        <v>2.4320706808388022E-3</v>
      </c>
      <c r="D9" s="466"/>
      <c r="E9" s="180" t="s">
        <v>340</v>
      </c>
      <c r="F9" s="183">
        <f>'報廢－原因別分析'!AA348</f>
        <v>0</v>
      </c>
      <c r="G9" s="184">
        <f>IFERROR(F9/$B$9,"")</f>
        <v>0</v>
      </c>
      <c r="H9" s="183">
        <f>'報廢－原因別分析'!AB348</f>
        <v>0</v>
      </c>
      <c r="I9" s="184">
        <f>IFERROR(H9/$B$9,"")</f>
        <v>0</v>
      </c>
      <c r="J9" s="183">
        <f>'報廢－原因別分析'!AC348</f>
        <v>0</v>
      </c>
      <c r="K9" s="184">
        <f t="shared" ref="K9" si="0">IFERROR(J9/$B$9,"")</f>
        <v>0</v>
      </c>
      <c r="L9" s="183">
        <f>'報廢－原因別分析'!AD348</f>
        <v>42016.43</v>
      </c>
      <c r="M9" s="184">
        <f>IFERROR(L9/$B$9,"")</f>
        <v>0.10189627818776742</v>
      </c>
    </row>
    <row r="10" spans="1:14" s="185" customFormat="1" ht="19.350000000000001" customHeight="1" x14ac:dyDescent="0.25">
      <c r="A10" s="186" t="s">
        <v>341</v>
      </c>
      <c r="B10" s="187">
        <v>1298076.3900000001</v>
      </c>
      <c r="C10" s="182">
        <f>B10/$B$5</f>
        <v>7.6562413526206274E-3</v>
      </c>
      <c r="D10" s="466"/>
      <c r="E10" s="186" t="s">
        <v>341</v>
      </c>
      <c r="F10" s="183">
        <f>'超用－原因別分析'!AA348</f>
        <v>0</v>
      </c>
      <c r="G10" s="184">
        <f>IFERROR(F10/$B$10,"")</f>
        <v>0</v>
      </c>
      <c r="H10" s="183">
        <f>'超用－原因別分析'!AB348</f>
        <v>0</v>
      </c>
      <c r="I10" s="184">
        <f>IFERROR(H10/$B$10,"")</f>
        <v>0</v>
      </c>
      <c r="J10" s="183">
        <f>'超用－原因別分析'!AC348</f>
        <v>0</v>
      </c>
      <c r="K10" s="184">
        <f>IFERROR(J10/$B$10,"")</f>
        <v>0</v>
      </c>
      <c r="L10" s="183">
        <f>'超用－原因別分析'!AD348</f>
        <v>418940.33999999997</v>
      </c>
      <c r="M10" s="184">
        <f>IFERROR(L10/$B$10,"")</f>
        <v>0.32273935742718496</v>
      </c>
    </row>
    <row r="11" spans="1:14" ht="15.75" customHeight="1" x14ac:dyDescent="0.25">
      <c r="A11" s="327"/>
      <c r="D11" s="466"/>
      <c r="E11" s="584" t="s">
        <v>334</v>
      </c>
      <c r="F11" s="586">
        <v>5</v>
      </c>
      <c r="G11" s="586"/>
      <c r="H11" s="586">
        <v>6</v>
      </c>
      <c r="I11" s="586"/>
      <c r="J11" s="586">
        <v>7</v>
      </c>
      <c r="K11" s="586"/>
      <c r="L11" s="587">
        <v>8</v>
      </c>
      <c r="M11" s="587"/>
    </row>
    <row r="12" spans="1:14" ht="31.35" customHeight="1" x14ac:dyDescent="0.25">
      <c r="D12" s="466"/>
      <c r="E12" s="584"/>
      <c r="F12" s="588" t="s">
        <v>342</v>
      </c>
      <c r="G12" s="588"/>
      <c r="H12" s="588" t="s">
        <v>343</v>
      </c>
      <c r="I12" s="588"/>
      <c r="J12" s="588" t="s">
        <v>344</v>
      </c>
      <c r="K12" s="588"/>
      <c r="L12" s="589" t="s">
        <v>345</v>
      </c>
      <c r="M12" s="589"/>
    </row>
    <row r="13" spans="1:14" ht="15.75" customHeight="1" x14ac:dyDescent="0.25">
      <c r="D13" s="466"/>
      <c r="E13" s="584"/>
      <c r="F13" s="244" t="s">
        <v>11</v>
      </c>
      <c r="G13" s="244" t="s">
        <v>339</v>
      </c>
      <c r="H13" s="244" t="s">
        <v>11</v>
      </c>
      <c r="I13" s="244" t="s">
        <v>339</v>
      </c>
      <c r="J13" s="244" t="s">
        <v>11</v>
      </c>
      <c r="K13" s="244" t="s">
        <v>339</v>
      </c>
      <c r="L13" s="244" t="s">
        <v>11</v>
      </c>
      <c r="M13" s="244" t="s">
        <v>339</v>
      </c>
    </row>
    <row r="14" spans="1:14" s="185" customFormat="1" ht="19.350000000000001" customHeight="1" x14ac:dyDescent="0.25">
      <c r="D14" s="466"/>
      <c r="E14" s="180" t="s">
        <v>340</v>
      </c>
      <c r="F14" s="183">
        <f>'報廢－原因別分析'!AE348</f>
        <v>49357.080000000009</v>
      </c>
      <c r="G14" s="184">
        <f>IFERROR(F14/$B$9,"")</f>
        <v>0.11969847876689886</v>
      </c>
      <c r="H14" s="183">
        <f>'報廢－原因別分析'!AF348</f>
        <v>1293.5999999999999</v>
      </c>
      <c r="I14" s="184">
        <f t="shared" ref="I14" si="1">IFERROR(H14/$B$9,"")</f>
        <v>3.1371781339751123E-3</v>
      </c>
      <c r="J14" s="183">
        <f>'報廢－原因別分析'!AG348</f>
        <v>52899.850000000006</v>
      </c>
      <c r="K14" s="184">
        <f t="shared" ref="K14" si="2">IFERROR(J14/$B$9,"")</f>
        <v>0.12829023864452951</v>
      </c>
      <c r="L14" s="183">
        <f>'報廢－原因別分析'!AH348</f>
        <v>0</v>
      </c>
      <c r="M14" s="184">
        <f t="shared" ref="M14" si="3">IFERROR(L14/$B$9,"")</f>
        <v>0</v>
      </c>
    </row>
    <row r="15" spans="1:14" s="185" customFormat="1" ht="19.350000000000001" customHeight="1" x14ac:dyDescent="0.25">
      <c r="D15" s="466"/>
      <c r="E15" s="186" t="s">
        <v>341</v>
      </c>
      <c r="F15" s="183">
        <f>'超用－原因別分析'!AE348</f>
        <v>274940.97000000003</v>
      </c>
      <c r="G15" s="184">
        <f>IFERROR(F15/$B$10,"")</f>
        <v>0.21180646387074339</v>
      </c>
      <c r="H15" s="183">
        <f>'超用－原因別分析'!AF348</f>
        <v>66950.929999999978</v>
      </c>
      <c r="I15" s="184">
        <f>IFERROR(H15/$B$10,"")</f>
        <v>5.1577033921709314E-2</v>
      </c>
      <c r="J15" s="183">
        <f>'超用－原因別分析'!AG348</f>
        <v>0</v>
      </c>
      <c r="K15" s="184">
        <f>IFERROR(J15/$B$10,"")</f>
        <v>0</v>
      </c>
      <c r="L15" s="183">
        <f>'超用－原因別分析'!AH348</f>
        <v>0</v>
      </c>
      <c r="M15" s="184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92D050"/>
    <outlinePr summaryBelow="0" summaryRight="0"/>
  </sheetPr>
  <dimension ref="A1:N15"/>
  <sheetViews>
    <sheetView view="pageBreakPreview" zoomScaleNormal="60" zoomScaleSheetLayoutView="100" workbookViewId="0">
      <selection activeCell="T30" sqref="T30"/>
    </sheetView>
  </sheetViews>
  <sheetFormatPr defaultColWidth="12.5703125" defaultRowHeight="15.75" customHeight="1" x14ac:dyDescent="0.25"/>
  <cols>
    <col min="1" max="1" width="7.5703125" style="174" customWidth="1"/>
    <col min="2" max="2" width="14.85546875" style="174" customWidth="1"/>
    <col min="3" max="3" width="12.85546875" style="174" customWidth="1"/>
    <col min="4" max="4" width="2.5703125" style="174" customWidth="1"/>
    <col min="5" max="5" width="7.5703125" style="174" customWidth="1"/>
    <col min="6" max="6" width="12.85546875" style="174" customWidth="1"/>
    <col min="7" max="7" width="9.42578125" style="174" customWidth="1"/>
    <col min="8" max="8" width="12.85546875" style="174" customWidth="1"/>
    <col min="9" max="9" width="9.42578125" style="174" customWidth="1"/>
    <col min="10" max="10" width="12.85546875" style="174" customWidth="1"/>
    <col min="11" max="11" width="9.42578125" style="174" customWidth="1"/>
    <col min="12" max="12" width="12.85546875" style="174" customWidth="1"/>
    <col min="13" max="13" width="9.42578125" style="174" customWidth="1"/>
    <col min="14" max="16384" width="12.5703125" style="174"/>
  </cols>
  <sheetData>
    <row r="1" spans="1:14" ht="15.75" customHeight="1" x14ac:dyDescent="0.25">
      <c r="A1" s="582" t="s">
        <v>346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582"/>
    </row>
    <row r="2" spans="1:14" s="175" customFormat="1" ht="15.75" customHeight="1" x14ac:dyDescent="0.25">
      <c r="A2" s="582"/>
      <c r="B2" s="582"/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2"/>
    </row>
    <row r="3" spans="1:14" ht="15.75" customHeight="1" x14ac:dyDescent="0.25">
      <c r="A3" s="583" t="s">
        <v>347</v>
      </c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583"/>
      <c r="M3" s="583"/>
      <c r="N3" s="176"/>
    </row>
    <row r="4" spans="1:14" s="175" customFormat="1" ht="15.75" customHeight="1" x14ac:dyDescent="0.25">
      <c r="A4" s="583"/>
      <c r="B4" s="583"/>
      <c r="C4" s="583"/>
      <c r="D4" s="583"/>
      <c r="E4" s="583"/>
      <c r="F4" s="583"/>
      <c r="G4" s="583"/>
      <c r="H4" s="583"/>
      <c r="I4" s="583"/>
      <c r="J4" s="583"/>
      <c r="K4" s="583"/>
      <c r="L4" s="583"/>
      <c r="M4" s="583"/>
      <c r="N4" s="177"/>
    </row>
    <row r="5" spans="1:14" ht="15.75" customHeight="1" x14ac:dyDescent="0.25">
      <c r="A5" s="178" t="s">
        <v>348</v>
      </c>
      <c r="B5" s="179">
        <f>'（１）收支狀況'!G72</f>
        <v>38039754.970000006</v>
      </c>
    </row>
    <row r="6" spans="1:14" ht="15.75" customHeight="1" x14ac:dyDescent="0.25">
      <c r="A6" s="584" t="s">
        <v>349</v>
      </c>
      <c r="B6" s="494" t="s">
        <v>10</v>
      </c>
      <c r="C6" s="494"/>
      <c r="D6" s="585"/>
      <c r="E6" s="584" t="s">
        <v>349</v>
      </c>
      <c r="F6" s="586">
        <v>1</v>
      </c>
      <c r="G6" s="586"/>
      <c r="H6" s="586">
        <v>2</v>
      </c>
      <c r="I6" s="586"/>
      <c r="J6" s="586">
        <v>3</v>
      </c>
      <c r="K6" s="586"/>
      <c r="L6" s="586">
        <v>4</v>
      </c>
      <c r="M6" s="586"/>
    </row>
    <row r="7" spans="1:14" ht="31.35" customHeight="1" x14ac:dyDescent="0.25">
      <c r="A7" s="584"/>
      <c r="B7" s="494"/>
      <c r="C7" s="494"/>
      <c r="D7" s="466"/>
      <c r="E7" s="584"/>
      <c r="F7" s="588" t="s">
        <v>350</v>
      </c>
      <c r="G7" s="588"/>
      <c r="H7" s="588" t="s">
        <v>351</v>
      </c>
      <c r="I7" s="588"/>
      <c r="J7" s="588" t="s">
        <v>352</v>
      </c>
      <c r="K7" s="588"/>
      <c r="L7" s="588" t="s">
        <v>353</v>
      </c>
      <c r="M7" s="588"/>
    </row>
    <row r="8" spans="1:14" ht="15.75" customHeight="1" x14ac:dyDescent="0.25">
      <c r="A8" s="584"/>
      <c r="B8" s="244" t="s">
        <v>11</v>
      </c>
      <c r="C8" s="244" t="s">
        <v>354</v>
      </c>
      <c r="D8" s="466"/>
      <c r="E8" s="584"/>
      <c r="F8" s="244" t="s">
        <v>11</v>
      </c>
      <c r="G8" s="244" t="s">
        <v>355</v>
      </c>
      <c r="H8" s="244" t="s">
        <v>11</v>
      </c>
      <c r="I8" s="244" t="s">
        <v>354</v>
      </c>
      <c r="J8" s="244" t="s">
        <v>11</v>
      </c>
      <c r="K8" s="244" t="s">
        <v>355</v>
      </c>
      <c r="L8" s="244" t="s">
        <v>11</v>
      </c>
      <c r="M8" s="244" t="s">
        <v>354</v>
      </c>
    </row>
    <row r="9" spans="1:14" s="185" customFormat="1" ht="19.350000000000001" customHeight="1" x14ac:dyDescent="0.25">
      <c r="A9" s="180" t="s">
        <v>356</v>
      </c>
      <c r="B9" s="287">
        <v>92216.390000000014</v>
      </c>
      <c r="C9" s="182">
        <f>B9/$B$5</f>
        <v>2.4242109359728088E-3</v>
      </c>
      <c r="D9" s="466"/>
      <c r="E9" s="180" t="s">
        <v>356</v>
      </c>
      <c r="F9" s="183">
        <f>'報廢－原因別分析'!AA615</f>
        <v>0</v>
      </c>
      <c r="G9" s="184">
        <f>IFERROR(F9/$B$9,"")</f>
        <v>0</v>
      </c>
      <c r="H9" s="183">
        <f>'報廢－原因別分析'!AB615</f>
        <v>0</v>
      </c>
      <c r="I9" s="184">
        <f t="shared" ref="I9" si="0">IFERROR(H9/$B$9,"")</f>
        <v>0</v>
      </c>
      <c r="J9" s="183">
        <f>'報廢－原因別分析'!AC615</f>
        <v>0</v>
      </c>
      <c r="K9" s="184">
        <f t="shared" ref="K9" si="1">IFERROR(J9/$B$9,"")</f>
        <v>0</v>
      </c>
      <c r="L9" s="183">
        <f>'報廢－原因別分析'!AD615</f>
        <v>11435.360000000002</v>
      </c>
      <c r="M9" s="184">
        <f>IFERROR(L9/$B$9,"")</f>
        <v>0.12400572175943995</v>
      </c>
    </row>
    <row r="10" spans="1:14" s="185" customFormat="1" ht="19.350000000000001" customHeight="1" x14ac:dyDescent="0.25">
      <c r="A10" s="186" t="s">
        <v>357</v>
      </c>
      <c r="B10" s="288">
        <v>280053.81</v>
      </c>
      <c r="C10" s="182">
        <f>B10/$B$5</f>
        <v>7.3621349617226505E-3</v>
      </c>
      <c r="D10" s="466"/>
      <c r="E10" s="186" t="s">
        <v>358</v>
      </c>
      <c r="F10" s="183">
        <f>'超用－原因別分析'!AA615</f>
        <v>0</v>
      </c>
      <c r="G10" s="184">
        <f>IFERROR(F10/$B$10,"")</f>
        <v>0</v>
      </c>
      <c r="H10" s="183">
        <f>'超用－原因別分析'!AB615</f>
        <v>0</v>
      </c>
      <c r="I10" s="184">
        <f>IFERROR(H10/$B$10,"")</f>
        <v>0</v>
      </c>
      <c r="J10" s="183">
        <f>'超用－原因別分析'!AC615</f>
        <v>0</v>
      </c>
      <c r="K10" s="184">
        <f>IFERROR(J10/$B$10,"")</f>
        <v>0</v>
      </c>
      <c r="L10" s="183">
        <f>'超用－原因別分析'!AD615</f>
        <v>43643.06</v>
      </c>
      <c r="M10" s="184">
        <f>IFERROR(L10/$B$10,"")</f>
        <v>0.15583812268078051</v>
      </c>
    </row>
    <row r="11" spans="1:14" ht="15.75" customHeight="1" x14ac:dyDescent="0.25">
      <c r="A11" s="327" t="s">
        <v>173</v>
      </c>
      <c r="B11" s="174" t="s">
        <v>827</v>
      </c>
      <c r="D11" s="466"/>
      <c r="E11" s="584" t="s">
        <v>349</v>
      </c>
      <c r="F11" s="586">
        <v>5</v>
      </c>
      <c r="G11" s="586"/>
      <c r="H11" s="586">
        <v>6</v>
      </c>
      <c r="I11" s="586"/>
      <c r="J11" s="586">
        <v>7</v>
      </c>
      <c r="K11" s="586"/>
      <c r="L11" s="587">
        <v>10</v>
      </c>
      <c r="M11" s="587"/>
    </row>
    <row r="12" spans="1:14" ht="31.35" customHeight="1" x14ac:dyDescent="0.25">
      <c r="A12" s="174" t="s">
        <v>181</v>
      </c>
      <c r="B12" s="174" t="str">
        <f>B11</f>
        <v>10/7-10/13 總合計↑</v>
      </c>
      <c r="D12" s="466"/>
      <c r="E12" s="584"/>
      <c r="F12" s="588" t="s">
        <v>359</v>
      </c>
      <c r="G12" s="588"/>
      <c r="H12" s="588" t="s">
        <v>360</v>
      </c>
      <c r="I12" s="588"/>
      <c r="J12" s="588" t="s">
        <v>361</v>
      </c>
      <c r="K12" s="588"/>
      <c r="L12" s="589" t="s">
        <v>362</v>
      </c>
      <c r="M12" s="589"/>
    </row>
    <row r="13" spans="1:14" ht="15.75" customHeight="1" x14ac:dyDescent="0.25">
      <c r="D13" s="466"/>
      <c r="E13" s="584"/>
      <c r="F13" s="244" t="s">
        <v>11</v>
      </c>
      <c r="G13" s="244" t="s">
        <v>354</v>
      </c>
      <c r="H13" s="244" t="s">
        <v>11</v>
      </c>
      <c r="I13" s="244" t="s">
        <v>354</v>
      </c>
      <c r="J13" s="244" t="s">
        <v>11</v>
      </c>
      <c r="K13" s="244" t="s">
        <v>354</v>
      </c>
      <c r="L13" s="244" t="s">
        <v>11</v>
      </c>
      <c r="M13" s="244" t="s">
        <v>354</v>
      </c>
    </row>
    <row r="14" spans="1:14" s="185" customFormat="1" ht="19.350000000000001" customHeight="1" x14ac:dyDescent="0.25">
      <c r="D14" s="466"/>
      <c r="E14" s="180" t="s">
        <v>356</v>
      </c>
      <c r="F14" s="183">
        <f>'報廢－原因別分析'!AE615</f>
        <v>10339.41</v>
      </c>
      <c r="G14" s="184">
        <f>IFERROR(F14/$B$9,"")</f>
        <v>0.11212117498852425</v>
      </c>
      <c r="H14" s="183">
        <f>'報廢－原因別分析'!AF615</f>
        <v>3724.7999999999997</v>
      </c>
      <c r="I14" s="184">
        <f t="shared" ref="I14" si="2">IFERROR(H14/$B$9,"")</f>
        <v>4.0391952016338953E-2</v>
      </c>
      <c r="J14" s="183">
        <f>'報廢－原因別分析'!AG615</f>
        <v>10786.61</v>
      </c>
      <c r="K14" s="184">
        <f t="shared" ref="K14" si="3">IFERROR(J14/$B$9,"")</f>
        <v>0.11697063829976427</v>
      </c>
      <c r="L14" s="183">
        <f>'報廢－原因別分析'!AH615</f>
        <v>0</v>
      </c>
      <c r="M14" s="184">
        <f t="shared" ref="M14" si="4">IFERROR(L14/$B$9,"")</f>
        <v>0</v>
      </c>
    </row>
    <row r="15" spans="1:14" s="185" customFormat="1" ht="19.350000000000001" customHeight="1" x14ac:dyDescent="0.25">
      <c r="D15" s="466"/>
      <c r="E15" s="186" t="s">
        <v>358</v>
      </c>
      <c r="F15" s="183">
        <f>'超用－原因別分析'!AE615</f>
        <v>116308.12</v>
      </c>
      <c r="G15" s="184">
        <f>IFERROR(F15/$B$10,"")</f>
        <v>0.41530632987996124</v>
      </c>
      <c r="H15" s="183">
        <f>'超用－原因別分析'!AF615</f>
        <v>36330.400000000001</v>
      </c>
      <c r="I15" s="184">
        <f>IFERROR(H15/$B$10,"")</f>
        <v>0.1297264979183822</v>
      </c>
      <c r="J15" s="183">
        <f>'超用－原因別分析'!AG615</f>
        <v>0</v>
      </c>
      <c r="K15" s="184">
        <f>IFERROR(J15/$B$10,"")</f>
        <v>0</v>
      </c>
      <c r="L15" s="183">
        <f>'超用－原因別分析'!AH615</f>
        <v>0</v>
      </c>
      <c r="M15" s="184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G25" sqref="G25:I25"/>
    </sheetView>
  </sheetViews>
  <sheetFormatPr defaultColWidth="12.7109375" defaultRowHeight="15.75" customHeight="1" x14ac:dyDescent="0.25"/>
  <cols>
    <col min="1" max="1" width="5.28515625" style="174" customWidth="1"/>
    <col min="2" max="2" width="11.28515625" style="406" customWidth="1"/>
    <col min="3" max="3" width="4" style="407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 x14ac:dyDescent="0.25">
      <c r="A1" s="582" t="s">
        <v>711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582"/>
      <c r="N1" s="582"/>
      <c r="O1" s="582"/>
      <c r="P1" s="582"/>
      <c r="Q1" s="582"/>
    </row>
    <row r="2" spans="1:17" s="175" customFormat="1" ht="15.75" customHeight="1" x14ac:dyDescent="0.25">
      <c r="A2" s="582"/>
      <c r="B2" s="582"/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2"/>
      <c r="N2" s="582"/>
      <c r="O2" s="582"/>
      <c r="P2" s="582"/>
      <c r="Q2" s="582"/>
    </row>
    <row r="3" spans="1:17" ht="15.75" customHeight="1" x14ac:dyDescent="0.25">
      <c r="A3" s="608" t="s">
        <v>220</v>
      </c>
      <c r="B3" s="608"/>
      <c r="C3" s="608"/>
      <c r="D3" s="608"/>
      <c r="E3" s="608"/>
      <c r="F3" s="608"/>
      <c r="G3" s="608"/>
      <c r="H3" s="608"/>
      <c r="I3" s="608"/>
      <c r="J3" s="608"/>
      <c r="K3" s="608"/>
      <c r="L3" s="608"/>
      <c r="M3" s="608"/>
      <c r="N3" s="176"/>
    </row>
    <row r="4" spans="1:17" s="175" customFormat="1" ht="15.75" customHeight="1" x14ac:dyDescent="0.25">
      <c r="A4" s="608"/>
      <c r="B4" s="608"/>
      <c r="C4" s="608"/>
      <c r="D4" s="608"/>
      <c r="E4" s="608"/>
      <c r="F4" s="608"/>
      <c r="G4" s="608"/>
      <c r="H4" s="608"/>
      <c r="I4" s="608"/>
      <c r="J4" s="608"/>
      <c r="K4" s="608"/>
      <c r="L4" s="608"/>
      <c r="M4" s="608"/>
      <c r="N4" s="177"/>
    </row>
    <row r="5" spans="1:17" ht="15.75" customHeight="1" x14ac:dyDescent="0.25">
      <c r="A5" s="494" t="s">
        <v>199</v>
      </c>
      <c r="B5" s="609">
        <v>1</v>
      </c>
      <c r="C5" s="609"/>
      <c r="D5" s="609">
        <v>2</v>
      </c>
      <c r="E5" s="609"/>
      <c r="F5" s="609">
        <v>3</v>
      </c>
      <c r="G5" s="609"/>
      <c r="H5" s="586">
        <v>4</v>
      </c>
      <c r="I5" s="586"/>
      <c r="J5" s="586">
        <v>5</v>
      </c>
      <c r="K5" s="586"/>
      <c r="L5" s="586">
        <v>6</v>
      </c>
      <c r="M5" s="586"/>
      <c r="N5" s="586">
        <v>7</v>
      </c>
      <c r="O5" s="586"/>
      <c r="P5" s="586">
        <v>8</v>
      </c>
      <c r="Q5" s="586"/>
    </row>
    <row r="6" spans="1:17" ht="15.75" customHeight="1" x14ac:dyDescent="0.25">
      <c r="A6" s="494"/>
      <c r="B6" s="610" t="s">
        <v>712</v>
      </c>
      <c r="C6" s="610"/>
      <c r="D6" s="610" t="s">
        <v>713</v>
      </c>
      <c r="E6" s="610"/>
      <c r="F6" s="610" t="s">
        <v>714</v>
      </c>
      <c r="G6" s="610"/>
      <c r="H6" s="611" t="s">
        <v>715</v>
      </c>
      <c r="I6" s="611"/>
      <c r="J6" s="494" t="s">
        <v>716</v>
      </c>
      <c r="K6" s="494"/>
      <c r="L6" s="494" t="s">
        <v>172</v>
      </c>
      <c r="M6" s="494"/>
      <c r="N6" s="494" t="s">
        <v>717</v>
      </c>
      <c r="O6" s="494"/>
      <c r="P6" s="494" t="s">
        <v>718</v>
      </c>
      <c r="Q6" s="494"/>
    </row>
    <row r="8" spans="1:17" s="394" customFormat="1" ht="15.75" customHeight="1" x14ac:dyDescent="0.2">
      <c r="A8" s="593" t="s">
        <v>719</v>
      </c>
      <c r="B8" s="593"/>
      <c r="C8" s="390" t="s">
        <v>721</v>
      </c>
      <c r="D8" s="594" t="s">
        <v>12</v>
      </c>
      <c r="E8" s="595"/>
      <c r="F8" s="596"/>
      <c r="G8" s="391" t="s">
        <v>54</v>
      </c>
      <c r="H8" s="392"/>
      <c r="I8" s="390"/>
      <c r="J8" s="393" t="s">
        <v>723</v>
      </c>
      <c r="K8" s="393" t="s">
        <v>724</v>
      </c>
      <c r="L8" s="393" t="s">
        <v>725</v>
      </c>
      <c r="M8" s="393" t="s">
        <v>11</v>
      </c>
      <c r="N8" s="393" t="s">
        <v>330</v>
      </c>
      <c r="O8" s="597" t="s">
        <v>726</v>
      </c>
      <c r="P8" s="598"/>
    </row>
    <row r="9" spans="1:17" ht="15.75" customHeight="1" x14ac:dyDescent="0.25">
      <c r="A9" s="593">
        <v>1</v>
      </c>
      <c r="B9" s="607" t="s">
        <v>232</v>
      </c>
      <c r="C9" s="395">
        <v>1</v>
      </c>
      <c r="D9" s="601"/>
      <c r="E9" s="602"/>
      <c r="F9" s="603"/>
      <c r="G9" s="601"/>
      <c r="H9" s="602"/>
      <c r="I9" s="603"/>
      <c r="J9" s="396"/>
      <c r="K9" s="397"/>
      <c r="L9" s="396"/>
      <c r="M9" s="398">
        <f t="shared" ref="M9:M13" si="0">L9*J9</f>
        <v>0</v>
      </c>
      <c r="N9" s="399"/>
      <c r="O9" s="399"/>
      <c r="P9" s="335"/>
    </row>
    <row r="10" spans="1:17" ht="15.75" customHeight="1" x14ac:dyDescent="0.25">
      <c r="A10" s="593"/>
      <c r="B10" s="607"/>
      <c r="C10" s="395">
        <v>2</v>
      </c>
      <c r="D10" s="601"/>
      <c r="E10" s="602"/>
      <c r="F10" s="603"/>
      <c r="G10" s="601"/>
      <c r="H10" s="602"/>
      <c r="I10" s="603"/>
      <c r="J10" s="396"/>
      <c r="K10" s="397"/>
      <c r="L10" s="396"/>
      <c r="M10" s="398">
        <f t="shared" si="0"/>
        <v>0</v>
      </c>
      <c r="N10" s="399"/>
      <c r="O10" s="399"/>
      <c r="P10" s="326"/>
    </row>
    <row r="11" spans="1:17" ht="15.75" customHeight="1" x14ac:dyDescent="0.25">
      <c r="A11" s="593"/>
      <c r="B11" s="607"/>
      <c r="C11" s="395">
        <v>3</v>
      </c>
      <c r="D11" s="601"/>
      <c r="E11" s="602"/>
      <c r="F11" s="603"/>
      <c r="G11" s="601"/>
      <c r="H11" s="602"/>
      <c r="I11" s="603"/>
      <c r="J11" s="396"/>
      <c r="K11" s="397"/>
      <c r="L11" s="396"/>
      <c r="M11" s="398">
        <f t="shared" si="0"/>
        <v>0</v>
      </c>
      <c r="N11" s="396"/>
      <c r="O11" s="399"/>
      <c r="P11" s="326"/>
    </row>
    <row r="12" spans="1:17" ht="15.75" customHeight="1" x14ac:dyDescent="0.25">
      <c r="A12" s="593"/>
      <c r="B12" s="607"/>
      <c r="C12" s="395">
        <v>4</v>
      </c>
      <c r="D12" s="601"/>
      <c r="E12" s="602"/>
      <c r="F12" s="603"/>
      <c r="G12" s="601"/>
      <c r="H12" s="602"/>
      <c r="I12" s="603"/>
      <c r="J12" s="396"/>
      <c r="K12" s="397"/>
      <c r="L12" s="396"/>
      <c r="M12" s="398">
        <f t="shared" si="0"/>
        <v>0</v>
      </c>
      <c r="N12" s="396"/>
      <c r="O12" s="399"/>
      <c r="P12" s="326"/>
    </row>
    <row r="13" spans="1:17" ht="15.75" customHeight="1" thickBot="1" x14ac:dyDescent="0.3">
      <c r="A13" s="593"/>
      <c r="B13" s="607"/>
      <c r="C13" s="400">
        <v>5</v>
      </c>
      <c r="D13" s="604"/>
      <c r="E13" s="605"/>
      <c r="F13" s="606"/>
      <c r="G13" s="604"/>
      <c r="H13" s="605"/>
      <c r="I13" s="606"/>
      <c r="J13" s="401"/>
      <c r="K13" s="402"/>
      <c r="L13" s="401"/>
      <c r="M13" s="398">
        <f t="shared" si="0"/>
        <v>0</v>
      </c>
      <c r="N13" s="396"/>
      <c r="O13" s="399"/>
      <c r="P13" s="335"/>
    </row>
    <row r="14" spans="1:17" ht="15.75" customHeight="1" thickTop="1" thickBot="1" x14ac:dyDescent="0.3">
      <c r="A14" s="593"/>
      <c r="B14" s="607"/>
      <c r="C14" s="599"/>
      <c r="D14" s="599"/>
      <c r="E14" s="599"/>
      <c r="F14" s="599"/>
      <c r="G14" s="599"/>
      <c r="H14" s="599"/>
      <c r="I14" s="600"/>
      <c r="J14" s="403" t="s">
        <v>728</v>
      </c>
      <c r="K14" s="404">
        <f>M14/'[1]生產管理報表 7-1 (週)'!B9</f>
        <v>0</v>
      </c>
      <c r="L14" s="403" t="s">
        <v>730</v>
      </c>
      <c r="M14" s="405">
        <f>SUM(M9:M13)</f>
        <v>0</v>
      </c>
      <c r="N14" s="590"/>
      <c r="O14" s="591"/>
      <c r="P14" s="592"/>
    </row>
    <row r="15" spans="1:17" ht="15.75" customHeight="1" thickTop="1" x14ac:dyDescent="0.25"/>
    <row r="16" spans="1:17" ht="15.75" customHeight="1" x14ac:dyDescent="0.25">
      <c r="A16" s="593" t="s">
        <v>719</v>
      </c>
      <c r="B16" s="593"/>
      <c r="C16" s="390" t="s">
        <v>720</v>
      </c>
      <c r="D16" s="594" t="s">
        <v>12</v>
      </c>
      <c r="E16" s="595"/>
      <c r="F16" s="596"/>
      <c r="G16" s="391" t="s">
        <v>54</v>
      </c>
      <c r="H16" s="392"/>
      <c r="I16" s="390"/>
      <c r="J16" s="393" t="s">
        <v>723</v>
      </c>
      <c r="K16" s="393" t="s">
        <v>56</v>
      </c>
      <c r="L16" s="393" t="s">
        <v>725</v>
      </c>
      <c r="M16" s="393" t="s">
        <v>11</v>
      </c>
      <c r="N16" s="393" t="s">
        <v>330</v>
      </c>
      <c r="O16" s="597" t="s">
        <v>52</v>
      </c>
      <c r="P16" s="598"/>
    </row>
    <row r="17" spans="1:16" ht="15.75" customHeight="1" x14ac:dyDescent="0.25">
      <c r="A17" s="593">
        <v>2</v>
      </c>
      <c r="B17" s="607" t="s">
        <v>612</v>
      </c>
      <c r="C17" s="395">
        <v>1</v>
      </c>
      <c r="D17" s="601"/>
      <c r="E17" s="602"/>
      <c r="F17" s="603"/>
      <c r="G17" s="601"/>
      <c r="H17" s="602"/>
      <c r="I17" s="603"/>
      <c r="J17" s="396"/>
      <c r="K17" s="397"/>
      <c r="L17" s="396"/>
      <c r="M17" s="398">
        <f t="shared" ref="M17:M21" si="1">L17*J17</f>
        <v>0</v>
      </c>
      <c r="N17" s="396"/>
      <c r="O17" s="408"/>
      <c r="P17" s="326"/>
    </row>
    <row r="18" spans="1:16" ht="15.75" customHeight="1" x14ac:dyDescent="0.25">
      <c r="A18" s="593"/>
      <c r="B18" s="607"/>
      <c r="C18" s="395">
        <v>2</v>
      </c>
      <c r="D18" s="601"/>
      <c r="E18" s="602"/>
      <c r="F18" s="603"/>
      <c r="G18" s="601"/>
      <c r="H18" s="602"/>
      <c r="I18" s="603"/>
      <c r="J18" s="396"/>
      <c r="K18" s="397"/>
      <c r="L18" s="396"/>
      <c r="M18" s="398">
        <f t="shared" si="1"/>
        <v>0</v>
      </c>
      <c r="N18" s="396"/>
      <c r="O18" s="408"/>
      <c r="P18" s="326"/>
    </row>
    <row r="19" spans="1:16" ht="15.75" customHeight="1" x14ac:dyDescent="0.25">
      <c r="A19" s="593"/>
      <c r="B19" s="607"/>
      <c r="C19" s="395">
        <v>3</v>
      </c>
      <c r="D19" s="601"/>
      <c r="E19" s="602"/>
      <c r="F19" s="603"/>
      <c r="G19" s="601"/>
      <c r="H19" s="602"/>
      <c r="I19" s="603"/>
      <c r="J19" s="396"/>
      <c r="K19" s="397"/>
      <c r="L19" s="396"/>
      <c r="M19" s="398">
        <f t="shared" si="1"/>
        <v>0</v>
      </c>
      <c r="N19" s="396"/>
      <c r="O19" s="408"/>
      <c r="P19" s="326"/>
    </row>
    <row r="20" spans="1:16" ht="15.75" customHeight="1" x14ac:dyDescent="0.25">
      <c r="A20" s="593"/>
      <c r="B20" s="607"/>
      <c r="C20" s="395">
        <v>4</v>
      </c>
      <c r="D20" s="601"/>
      <c r="E20" s="602"/>
      <c r="F20" s="603"/>
      <c r="G20" s="601"/>
      <c r="H20" s="602"/>
      <c r="I20" s="603"/>
      <c r="J20" s="396"/>
      <c r="K20" s="397"/>
      <c r="L20" s="396"/>
      <c r="M20" s="398">
        <f t="shared" si="1"/>
        <v>0</v>
      </c>
      <c r="N20" s="396"/>
      <c r="O20" s="408"/>
      <c r="P20" s="326"/>
    </row>
    <row r="21" spans="1:16" ht="15.75" customHeight="1" thickBot="1" x14ac:dyDescent="0.3">
      <c r="A21" s="593"/>
      <c r="B21" s="607"/>
      <c r="C21" s="400">
        <v>5</v>
      </c>
      <c r="D21" s="604"/>
      <c r="E21" s="605"/>
      <c r="F21" s="606"/>
      <c r="G21" s="604"/>
      <c r="H21" s="605"/>
      <c r="I21" s="606"/>
      <c r="J21" s="401"/>
      <c r="K21" s="402"/>
      <c r="L21" s="401"/>
      <c r="M21" s="398">
        <f t="shared" si="1"/>
        <v>0</v>
      </c>
      <c r="N21" s="396"/>
      <c r="O21" s="409"/>
      <c r="P21" s="410"/>
    </row>
    <row r="22" spans="1:16" ht="15.75" customHeight="1" thickTop="1" thickBot="1" x14ac:dyDescent="0.3">
      <c r="A22" s="593"/>
      <c r="B22" s="607"/>
      <c r="C22" s="599"/>
      <c r="D22" s="599"/>
      <c r="E22" s="599"/>
      <c r="F22" s="599"/>
      <c r="G22" s="599"/>
      <c r="H22" s="599"/>
      <c r="I22" s="600"/>
      <c r="J22" s="403" t="s">
        <v>728</v>
      </c>
      <c r="K22" s="404">
        <f>M22/'[1]生產管理報表 7-1 (週)'!B9</f>
        <v>0</v>
      </c>
      <c r="L22" s="403" t="s">
        <v>729</v>
      </c>
      <c r="M22" s="405">
        <f>SUM(M17:M21)</f>
        <v>0</v>
      </c>
      <c r="N22" s="590"/>
      <c r="O22" s="591"/>
      <c r="P22" s="592"/>
    </row>
    <row r="23" spans="1:16" ht="15.75" customHeight="1" thickTop="1" x14ac:dyDescent="0.25"/>
    <row r="24" spans="1:16" ht="15.75" customHeight="1" x14ac:dyDescent="0.25">
      <c r="A24" s="593" t="s">
        <v>731</v>
      </c>
      <c r="B24" s="593"/>
      <c r="C24" s="390" t="s">
        <v>732</v>
      </c>
      <c r="D24" s="594" t="s">
        <v>12</v>
      </c>
      <c r="E24" s="595"/>
      <c r="F24" s="596"/>
      <c r="G24" s="391" t="s">
        <v>54</v>
      </c>
      <c r="H24" s="392"/>
      <c r="I24" s="390"/>
      <c r="J24" s="393" t="s">
        <v>723</v>
      </c>
      <c r="K24" s="393" t="s">
        <v>733</v>
      </c>
      <c r="L24" s="393" t="s">
        <v>57</v>
      </c>
      <c r="M24" s="393" t="s">
        <v>11</v>
      </c>
      <c r="N24" s="393" t="s">
        <v>330</v>
      </c>
      <c r="O24" s="597" t="s">
        <v>52</v>
      </c>
      <c r="P24" s="598"/>
    </row>
    <row r="25" spans="1:16" ht="15.75" customHeight="1" x14ac:dyDescent="0.25">
      <c r="A25" s="593">
        <v>3</v>
      </c>
      <c r="B25" s="607" t="s">
        <v>399</v>
      </c>
      <c r="C25" s="395">
        <v>1</v>
      </c>
      <c r="D25" s="601"/>
      <c r="E25" s="602"/>
      <c r="F25" s="603"/>
      <c r="G25" s="601"/>
      <c r="H25" s="602"/>
      <c r="I25" s="603"/>
      <c r="J25" s="396"/>
      <c r="K25" s="397"/>
      <c r="L25" s="396"/>
      <c r="M25" s="398">
        <f t="shared" ref="M25:M29" si="2">L25*J25</f>
        <v>0</v>
      </c>
      <c r="N25" s="339"/>
      <c r="O25" s="408"/>
      <c r="P25" s="326"/>
    </row>
    <row r="26" spans="1:16" ht="15.75" customHeight="1" x14ac:dyDescent="0.25">
      <c r="A26" s="593"/>
      <c r="B26" s="607"/>
      <c r="C26" s="395">
        <v>2</v>
      </c>
      <c r="D26" s="601"/>
      <c r="E26" s="602"/>
      <c r="F26" s="603"/>
      <c r="G26" s="601"/>
      <c r="H26" s="602"/>
      <c r="I26" s="603"/>
      <c r="J26" s="396"/>
      <c r="K26" s="397"/>
      <c r="L26" s="396"/>
      <c r="M26" s="398">
        <f t="shared" si="2"/>
        <v>0</v>
      </c>
      <c r="N26" s="396"/>
      <c r="O26" s="408"/>
      <c r="P26" s="326"/>
    </row>
    <row r="27" spans="1:16" ht="15.75" customHeight="1" x14ac:dyDescent="0.25">
      <c r="A27" s="593"/>
      <c r="B27" s="607"/>
      <c r="C27" s="395">
        <v>3</v>
      </c>
      <c r="D27" s="601"/>
      <c r="E27" s="602"/>
      <c r="F27" s="603"/>
      <c r="G27" s="601"/>
      <c r="H27" s="602"/>
      <c r="I27" s="603"/>
      <c r="J27" s="396"/>
      <c r="K27" s="397"/>
      <c r="L27" s="396"/>
      <c r="M27" s="398">
        <f t="shared" si="2"/>
        <v>0</v>
      </c>
      <c r="N27" s="396"/>
      <c r="O27" s="408"/>
      <c r="P27" s="326"/>
    </row>
    <row r="28" spans="1:16" ht="15.75" customHeight="1" x14ac:dyDescent="0.25">
      <c r="A28" s="593"/>
      <c r="B28" s="607"/>
      <c r="C28" s="395">
        <v>4</v>
      </c>
      <c r="D28" s="601"/>
      <c r="E28" s="602"/>
      <c r="F28" s="603"/>
      <c r="G28" s="601"/>
      <c r="H28" s="602"/>
      <c r="I28" s="603"/>
      <c r="J28" s="396"/>
      <c r="K28" s="397"/>
      <c r="L28" s="396"/>
      <c r="M28" s="398">
        <f t="shared" si="2"/>
        <v>0</v>
      </c>
      <c r="N28" s="396"/>
      <c r="O28" s="408"/>
      <c r="P28" s="326"/>
    </row>
    <row r="29" spans="1:16" ht="15.75" customHeight="1" thickBot="1" x14ac:dyDescent="0.3">
      <c r="A29" s="593"/>
      <c r="B29" s="607"/>
      <c r="C29" s="400">
        <v>5</v>
      </c>
      <c r="D29" s="604"/>
      <c r="E29" s="605"/>
      <c r="F29" s="606"/>
      <c r="G29" s="604"/>
      <c r="H29" s="605"/>
      <c r="I29" s="606"/>
      <c r="J29" s="401"/>
      <c r="K29" s="402"/>
      <c r="L29" s="401"/>
      <c r="M29" s="398">
        <f t="shared" si="2"/>
        <v>0</v>
      </c>
      <c r="N29" s="396"/>
      <c r="O29" s="409"/>
      <c r="P29" s="410"/>
    </row>
    <row r="30" spans="1:16" ht="15.75" customHeight="1" thickTop="1" thickBot="1" x14ac:dyDescent="0.3">
      <c r="A30" s="593"/>
      <c r="B30" s="607"/>
      <c r="C30" s="599"/>
      <c r="D30" s="599"/>
      <c r="E30" s="599"/>
      <c r="F30" s="599"/>
      <c r="G30" s="599"/>
      <c r="H30" s="599"/>
      <c r="I30" s="600"/>
      <c r="J30" s="403" t="s">
        <v>727</v>
      </c>
      <c r="K30" s="404">
        <f>M30/'[1]生產管理報表 7-1 (週)'!B9</f>
        <v>0</v>
      </c>
      <c r="L30" s="403" t="s">
        <v>730</v>
      </c>
      <c r="M30" s="405">
        <f>SUM(M25:M29)</f>
        <v>0</v>
      </c>
      <c r="N30" s="590"/>
      <c r="O30" s="591"/>
      <c r="P30" s="592"/>
    </row>
    <row r="31" spans="1:16" ht="15.75" customHeight="1" thickTop="1" x14ac:dyDescent="0.25"/>
  </sheetData>
  <mergeCells count="7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39"/>
  <sheetViews>
    <sheetView view="pageBreakPreview" zoomScale="60" zoomScaleNormal="60" workbookViewId="0">
      <selection activeCell="O33" sqref="O33"/>
    </sheetView>
  </sheetViews>
  <sheetFormatPr defaultColWidth="12.7109375" defaultRowHeight="15.75" customHeight="1" x14ac:dyDescent="0.25"/>
  <cols>
    <col min="1" max="1" width="5.28515625" style="174" customWidth="1"/>
    <col min="2" max="2" width="11.28515625" style="406" customWidth="1"/>
    <col min="3" max="3" width="4" style="407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 x14ac:dyDescent="0.25">
      <c r="A1" s="582" t="s">
        <v>209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582"/>
      <c r="N1" s="582"/>
      <c r="O1" s="582"/>
      <c r="P1" s="582"/>
      <c r="Q1" s="582"/>
    </row>
    <row r="2" spans="1:17" s="175" customFormat="1" ht="15.75" customHeight="1" x14ac:dyDescent="0.25">
      <c r="A2" s="582"/>
      <c r="B2" s="582"/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2"/>
      <c r="N2" s="582"/>
      <c r="O2" s="582"/>
      <c r="P2" s="582"/>
      <c r="Q2" s="582"/>
    </row>
    <row r="3" spans="1:17" ht="15.75" customHeight="1" x14ac:dyDescent="0.25">
      <c r="A3" s="608" t="s">
        <v>220</v>
      </c>
      <c r="B3" s="608"/>
      <c r="C3" s="608"/>
      <c r="D3" s="608"/>
      <c r="E3" s="608"/>
      <c r="F3" s="608"/>
      <c r="G3" s="608"/>
      <c r="H3" s="608"/>
      <c r="I3" s="608"/>
      <c r="J3" s="608"/>
      <c r="K3" s="608"/>
      <c r="L3" s="608"/>
      <c r="M3" s="608"/>
      <c r="N3" s="176"/>
    </row>
    <row r="4" spans="1:17" s="175" customFormat="1" ht="15.75" customHeight="1" x14ac:dyDescent="0.25">
      <c r="A4" s="608"/>
      <c r="B4" s="608"/>
      <c r="C4" s="608"/>
      <c r="D4" s="608"/>
      <c r="E4" s="608"/>
      <c r="F4" s="608"/>
      <c r="G4" s="608"/>
      <c r="H4" s="608"/>
      <c r="I4" s="608"/>
      <c r="J4" s="608"/>
      <c r="K4" s="608"/>
      <c r="L4" s="608"/>
      <c r="M4" s="608"/>
      <c r="N4" s="177"/>
    </row>
    <row r="5" spans="1:17" ht="15.75" customHeight="1" x14ac:dyDescent="0.25">
      <c r="A5" s="494" t="s">
        <v>199</v>
      </c>
      <c r="B5" s="586">
        <v>1</v>
      </c>
      <c r="C5" s="586"/>
      <c r="D5" s="586">
        <v>2</v>
      </c>
      <c r="E5" s="586"/>
      <c r="F5" s="586">
        <v>3</v>
      </c>
      <c r="G5" s="586"/>
      <c r="H5" s="609">
        <v>4</v>
      </c>
      <c r="I5" s="609"/>
      <c r="J5" s="609">
        <v>5</v>
      </c>
      <c r="K5" s="609"/>
      <c r="L5" s="609">
        <v>6</v>
      </c>
      <c r="M5" s="609"/>
      <c r="N5" s="609">
        <v>7</v>
      </c>
      <c r="O5" s="609"/>
      <c r="P5" s="586">
        <v>8</v>
      </c>
      <c r="Q5" s="586"/>
    </row>
    <row r="6" spans="1:17" ht="15.75" customHeight="1" x14ac:dyDescent="0.25">
      <c r="A6" s="494"/>
      <c r="B6" s="494" t="s">
        <v>233</v>
      </c>
      <c r="C6" s="494"/>
      <c r="D6" s="494" t="s">
        <v>224</v>
      </c>
      <c r="E6" s="494"/>
      <c r="F6" s="494" t="s">
        <v>337</v>
      </c>
      <c r="G6" s="494"/>
      <c r="H6" s="613" t="s">
        <v>715</v>
      </c>
      <c r="I6" s="613"/>
      <c r="J6" s="610" t="s">
        <v>342</v>
      </c>
      <c r="K6" s="610"/>
      <c r="L6" s="610" t="s">
        <v>172</v>
      </c>
      <c r="M6" s="610"/>
      <c r="N6" s="610" t="s">
        <v>197</v>
      </c>
      <c r="O6" s="610"/>
      <c r="P6" s="494" t="s">
        <v>225</v>
      </c>
      <c r="Q6" s="494"/>
    </row>
    <row r="8" spans="1:17" s="394" customFormat="1" ht="15.75" customHeight="1" x14ac:dyDescent="0.2">
      <c r="A8" s="593" t="s">
        <v>199</v>
      </c>
      <c r="B8" s="593"/>
      <c r="C8" s="390" t="s">
        <v>720</v>
      </c>
      <c r="D8" s="594" t="s">
        <v>12</v>
      </c>
      <c r="E8" s="595"/>
      <c r="F8" s="596"/>
      <c r="G8" s="391" t="s">
        <v>54</v>
      </c>
      <c r="H8" s="392"/>
      <c r="I8" s="390"/>
      <c r="J8" s="393" t="s">
        <v>722</v>
      </c>
      <c r="K8" s="393" t="s">
        <v>733</v>
      </c>
      <c r="L8" s="393" t="s">
        <v>57</v>
      </c>
      <c r="M8" s="393" t="s">
        <v>11</v>
      </c>
      <c r="N8" s="393" t="s">
        <v>330</v>
      </c>
      <c r="O8" s="597" t="s">
        <v>52</v>
      </c>
      <c r="P8" s="598"/>
    </row>
    <row r="9" spans="1:17" ht="15.75" customHeight="1" x14ac:dyDescent="0.25">
      <c r="A9" s="593">
        <v>4</v>
      </c>
      <c r="B9" s="612" t="s">
        <v>715</v>
      </c>
      <c r="C9" s="395">
        <v>1</v>
      </c>
      <c r="D9" s="601" t="s">
        <v>430</v>
      </c>
      <c r="E9" s="602"/>
      <c r="F9" s="603"/>
      <c r="G9" s="601" t="s">
        <v>482</v>
      </c>
      <c r="H9" s="602"/>
      <c r="I9" s="603"/>
      <c r="J9" s="396">
        <v>111.20000000000003</v>
      </c>
      <c r="K9" s="397">
        <v>1.4371417583932429E-2</v>
      </c>
      <c r="L9" s="396">
        <v>60.2</v>
      </c>
      <c r="M9" s="398">
        <f t="shared" ref="M9:M13" si="0">L9*J9</f>
        <v>6694.2400000000025</v>
      </c>
      <c r="N9" s="339"/>
      <c r="O9" s="399" t="s">
        <v>801</v>
      </c>
      <c r="P9" s="326"/>
    </row>
    <row r="10" spans="1:17" ht="15.75" customHeight="1" x14ac:dyDescent="0.25">
      <c r="A10" s="593"/>
      <c r="B10" s="612"/>
      <c r="C10" s="395">
        <v>2</v>
      </c>
      <c r="D10" s="601" t="s">
        <v>436</v>
      </c>
      <c r="E10" s="602"/>
      <c r="F10" s="603"/>
      <c r="G10" s="601" t="s">
        <v>560</v>
      </c>
      <c r="H10" s="602"/>
      <c r="I10" s="603"/>
      <c r="J10" s="396">
        <v>194.04</v>
      </c>
      <c r="K10" s="397">
        <v>1.9618511256544426E-2</v>
      </c>
      <c r="L10" s="396">
        <v>31.959999999999997</v>
      </c>
      <c r="M10" s="398">
        <f t="shared" si="0"/>
        <v>6201.518399999999</v>
      </c>
      <c r="N10" s="339"/>
      <c r="O10" s="399" t="s">
        <v>801</v>
      </c>
      <c r="P10" s="326"/>
    </row>
    <row r="11" spans="1:17" ht="15.75" customHeight="1" x14ac:dyDescent="0.25">
      <c r="A11" s="593"/>
      <c r="B11" s="612"/>
      <c r="C11" s="395">
        <v>3</v>
      </c>
      <c r="D11" s="601" t="s">
        <v>470</v>
      </c>
      <c r="E11" s="602"/>
      <c r="F11" s="603"/>
      <c r="G11" s="601" t="s">
        <v>520</v>
      </c>
      <c r="H11" s="602"/>
      <c r="I11" s="603"/>
      <c r="J11" s="396">
        <v>99.119999999999962</v>
      </c>
      <c r="K11" s="397">
        <v>9.5094151066090968E-3</v>
      </c>
      <c r="L11" s="396">
        <v>39.92</v>
      </c>
      <c r="M11" s="398">
        <f t="shared" si="0"/>
        <v>3956.8703999999984</v>
      </c>
      <c r="N11" s="339"/>
      <c r="O11" s="399" t="s">
        <v>802</v>
      </c>
      <c r="P11" s="326"/>
    </row>
    <row r="12" spans="1:17" ht="15.75" customHeight="1" x14ac:dyDescent="0.25">
      <c r="A12" s="593"/>
      <c r="B12" s="612"/>
      <c r="C12" s="395">
        <v>4</v>
      </c>
      <c r="D12" s="601" t="s">
        <v>470</v>
      </c>
      <c r="E12" s="602"/>
      <c r="F12" s="603"/>
      <c r="G12" s="601" t="s">
        <v>681</v>
      </c>
      <c r="H12" s="602"/>
      <c r="I12" s="603"/>
      <c r="J12" s="396">
        <v>110.09999999999995</v>
      </c>
      <c r="K12" s="397">
        <v>1.4276486733146118E-2</v>
      </c>
      <c r="L12" s="396">
        <v>31.129999999999995</v>
      </c>
      <c r="M12" s="398">
        <f t="shared" si="0"/>
        <v>3427.4129999999982</v>
      </c>
      <c r="N12" s="339"/>
      <c r="O12" s="399" t="s">
        <v>794</v>
      </c>
      <c r="P12" s="335"/>
    </row>
    <row r="13" spans="1:17" ht="15.75" customHeight="1" thickBot="1" x14ac:dyDescent="0.3">
      <c r="A13" s="593"/>
      <c r="B13" s="612"/>
      <c r="C13" s="400">
        <v>5</v>
      </c>
      <c r="D13" s="604" t="s">
        <v>470</v>
      </c>
      <c r="E13" s="605"/>
      <c r="F13" s="606"/>
      <c r="G13" s="604" t="s">
        <v>551</v>
      </c>
      <c r="H13" s="605"/>
      <c r="I13" s="606"/>
      <c r="J13" s="401">
        <v>160.5</v>
      </c>
      <c r="K13" s="402">
        <v>2.3190233922019774E-2</v>
      </c>
      <c r="L13" s="401">
        <v>14.969999999999999</v>
      </c>
      <c r="M13" s="398">
        <f t="shared" si="0"/>
        <v>2402.6849999999999</v>
      </c>
      <c r="N13" s="339"/>
      <c r="O13" s="399" t="s">
        <v>802</v>
      </c>
      <c r="P13" s="326"/>
    </row>
    <row r="14" spans="1:17" ht="15.75" customHeight="1" thickTop="1" thickBot="1" x14ac:dyDescent="0.3">
      <c r="A14" s="593"/>
      <c r="B14" s="612"/>
      <c r="C14" s="599"/>
      <c r="D14" s="599"/>
      <c r="E14" s="599"/>
      <c r="F14" s="599"/>
      <c r="G14" s="599"/>
      <c r="H14" s="599"/>
      <c r="I14" s="600"/>
      <c r="J14" s="403" t="s">
        <v>727</v>
      </c>
      <c r="K14" s="404">
        <f>M14/'[1]生產管理報表 7-1 (週)'!B9</f>
        <v>0.2322601582660648</v>
      </c>
      <c r="L14" s="403" t="s">
        <v>734</v>
      </c>
      <c r="M14" s="405">
        <f>SUM(M9:M13)</f>
        <v>22682.7268</v>
      </c>
      <c r="N14" s="590"/>
      <c r="O14" s="591"/>
      <c r="P14" s="592"/>
    </row>
    <row r="15" spans="1:17" ht="15.75" customHeight="1" thickTop="1" x14ac:dyDescent="0.25"/>
    <row r="16" spans="1:17" ht="15.75" customHeight="1" x14ac:dyDescent="0.25">
      <c r="A16" s="593" t="s">
        <v>735</v>
      </c>
      <c r="B16" s="593"/>
      <c r="C16" s="390" t="s">
        <v>721</v>
      </c>
      <c r="D16" s="594" t="s">
        <v>12</v>
      </c>
      <c r="E16" s="595"/>
      <c r="F16" s="596"/>
      <c r="G16" s="391" t="s">
        <v>736</v>
      </c>
      <c r="H16" s="392"/>
      <c r="I16" s="390"/>
      <c r="J16" s="393" t="s">
        <v>737</v>
      </c>
      <c r="K16" s="393" t="s">
        <v>738</v>
      </c>
      <c r="L16" s="393" t="s">
        <v>739</v>
      </c>
      <c r="M16" s="393" t="s">
        <v>11</v>
      </c>
      <c r="N16" s="393" t="s">
        <v>330</v>
      </c>
      <c r="O16" s="597" t="s">
        <v>740</v>
      </c>
      <c r="P16" s="598"/>
    </row>
    <row r="17" spans="1:16" ht="15.75" customHeight="1" x14ac:dyDescent="0.25">
      <c r="A17" s="593">
        <v>5</v>
      </c>
      <c r="B17" s="607" t="s">
        <v>221</v>
      </c>
      <c r="C17" s="395">
        <v>1</v>
      </c>
      <c r="D17" s="601" t="s">
        <v>470</v>
      </c>
      <c r="E17" s="602"/>
      <c r="F17" s="603"/>
      <c r="G17" s="601" t="s">
        <v>638</v>
      </c>
      <c r="H17" s="602"/>
      <c r="I17" s="603"/>
      <c r="J17" s="396">
        <v>6.580000000000001</v>
      </c>
      <c r="K17" s="397">
        <v>2.5120907520089889E-2</v>
      </c>
      <c r="L17" s="396">
        <v>3845.8199999999997</v>
      </c>
      <c r="M17" s="398">
        <f t="shared" ref="M17:M21" si="1">L17*J17</f>
        <v>25305.495600000002</v>
      </c>
      <c r="N17" s="339"/>
      <c r="O17" s="399" t="s">
        <v>803</v>
      </c>
      <c r="P17" s="335"/>
    </row>
    <row r="18" spans="1:16" ht="15.75" customHeight="1" x14ac:dyDescent="0.25">
      <c r="A18" s="593"/>
      <c r="B18" s="607"/>
      <c r="C18" s="395">
        <v>2</v>
      </c>
      <c r="D18" s="601" t="s">
        <v>470</v>
      </c>
      <c r="E18" s="602"/>
      <c r="F18" s="603"/>
      <c r="G18" s="601" t="s">
        <v>664</v>
      </c>
      <c r="H18" s="602"/>
      <c r="I18" s="603"/>
      <c r="J18" s="396">
        <v>7</v>
      </c>
      <c r="K18" s="397">
        <v>8.5453111949679236E-3</v>
      </c>
      <c r="L18" s="396">
        <v>2048.87</v>
      </c>
      <c r="M18" s="398">
        <f t="shared" si="1"/>
        <v>14342.09</v>
      </c>
      <c r="N18" s="339"/>
      <c r="O18" s="411" t="s">
        <v>803</v>
      </c>
      <c r="P18" s="335"/>
    </row>
    <row r="19" spans="1:16" ht="15.75" customHeight="1" x14ac:dyDescent="0.25">
      <c r="A19" s="593"/>
      <c r="B19" s="607"/>
      <c r="C19" s="395">
        <v>3</v>
      </c>
      <c r="D19" s="601" t="s">
        <v>470</v>
      </c>
      <c r="E19" s="602"/>
      <c r="F19" s="603"/>
      <c r="G19" s="601" t="s">
        <v>545</v>
      </c>
      <c r="H19" s="602"/>
      <c r="I19" s="603"/>
      <c r="J19" s="396">
        <v>156.72999999999999</v>
      </c>
      <c r="K19" s="397">
        <v>9.1327631936264954E-3</v>
      </c>
      <c r="L19" s="396">
        <v>24.25</v>
      </c>
      <c r="M19" s="398">
        <f t="shared" si="1"/>
        <v>3800.7024999999999</v>
      </c>
      <c r="N19" s="339"/>
      <c r="O19" s="411" t="s">
        <v>804</v>
      </c>
      <c r="P19" s="326"/>
    </row>
    <row r="20" spans="1:16" ht="15.75" customHeight="1" x14ac:dyDescent="0.25">
      <c r="A20" s="593"/>
      <c r="B20" s="607"/>
      <c r="C20" s="395">
        <v>4</v>
      </c>
      <c r="D20" s="601" t="s">
        <v>470</v>
      </c>
      <c r="E20" s="602"/>
      <c r="F20" s="603"/>
      <c r="G20" s="601" t="s">
        <v>493</v>
      </c>
      <c r="H20" s="602"/>
      <c r="I20" s="603"/>
      <c r="J20" s="396">
        <v>156.74</v>
      </c>
      <c r="K20" s="397">
        <v>9.2433724872816921E-3</v>
      </c>
      <c r="L20" s="396">
        <v>15.870000000000001</v>
      </c>
      <c r="M20" s="398">
        <f t="shared" si="1"/>
        <v>2487.4638000000004</v>
      </c>
      <c r="N20" s="339"/>
      <c r="O20" s="411" t="s">
        <v>791</v>
      </c>
      <c r="P20" s="326"/>
    </row>
    <row r="21" spans="1:16" ht="15.75" customHeight="1" thickBot="1" x14ac:dyDescent="0.3">
      <c r="A21" s="593"/>
      <c r="B21" s="607"/>
      <c r="C21" s="400">
        <v>5</v>
      </c>
      <c r="D21" s="604" t="s">
        <v>470</v>
      </c>
      <c r="E21" s="605"/>
      <c r="F21" s="606"/>
      <c r="G21" s="601" t="s">
        <v>665</v>
      </c>
      <c r="H21" s="602"/>
      <c r="I21" s="603"/>
      <c r="J21" s="401">
        <v>7</v>
      </c>
      <c r="K21" s="402">
        <v>8.435656845174706E-3</v>
      </c>
      <c r="L21" s="401">
        <v>148.87</v>
      </c>
      <c r="M21" s="398">
        <f t="shared" si="1"/>
        <v>1042.0900000000001</v>
      </c>
      <c r="N21" s="339"/>
      <c r="O21" s="411" t="s">
        <v>803</v>
      </c>
      <c r="P21" s="335"/>
    </row>
    <row r="22" spans="1:16" ht="15.75" customHeight="1" thickTop="1" thickBot="1" x14ac:dyDescent="0.3">
      <c r="A22" s="593"/>
      <c r="B22" s="607"/>
      <c r="C22" s="599"/>
      <c r="D22" s="599"/>
      <c r="E22" s="599"/>
      <c r="F22" s="599"/>
      <c r="G22" s="599"/>
      <c r="H22" s="599"/>
      <c r="I22" s="600"/>
      <c r="J22" s="403" t="s">
        <v>741</v>
      </c>
      <c r="K22" s="404">
        <f>M22/'[1]生產管理報表 7-1 (週)'!B9</f>
        <v>0.48103039334283965</v>
      </c>
      <c r="L22" s="403" t="s">
        <v>742</v>
      </c>
      <c r="M22" s="405">
        <f>SUM(M17:M21)</f>
        <v>46977.841899999999</v>
      </c>
      <c r="N22" s="590"/>
      <c r="O22" s="591"/>
      <c r="P22" s="592"/>
    </row>
    <row r="23" spans="1:16" ht="15.75" customHeight="1" thickTop="1" x14ac:dyDescent="0.25"/>
    <row r="24" spans="1:16" ht="15.75" customHeight="1" x14ac:dyDescent="0.25">
      <c r="A24" s="593" t="s">
        <v>735</v>
      </c>
      <c r="B24" s="593"/>
      <c r="C24" s="390" t="s">
        <v>721</v>
      </c>
      <c r="D24" s="594" t="s">
        <v>12</v>
      </c>
      <c r="E24" s="595"/>
      <c r="F24" s="596"/>
      <c r="G24" s="391" t="s">
        <v>736</v>
      </c>
      <c r="H24" s="392"/>
      <c r="I24" s="390"/>
      <c r="J24" s="393" t="s">
        <v>737</v>
      </c>
      <c r="K24" s="393" t="s">
        <v>738</v>
      </c>
      <c r="L24" s="393" t="s">
        <v>739</v>
      </c>
      <c r="M24" s="393" t="s">
        <v>11</v>
      </c>
      <c r="N24" s="393" t="s">
        <v>330</v>
      </c>
      <c r="O24" s="597" t="s">
        <v>52</v>
      </c>
      <c r="P24" s="598"/>
    </row>
    <row r="25" spans="1:16" ht="15.75" customHeight="1" x14ac:dyDescent="0.25">
      <c r="A25" s="593">
        <v>6</v>
      </c>
      <c r="B25" s="607" t="s">
        <v>222</v>
      </c>
      <c r="C25" s="395">
        <v>1</v>
      </c>
      <c r="D25" s="601" t="s">
        <v>470</v>
      </c>
      <c r="E25" s="602"/>
      <c r="F25" s="603"/>
      <c r="G25" s="601" t="s">
        <v>679</v>
      </c>
      <c r="H25" s="602"/>
      <c r="I25" s="603"/>
      <c r="J25" s="396">
        <v>200.46</v>
      </c>
      <c r="K25" s="397">
        <v>1.9496089742606006E-2</v>
      </c>
      <c r="L25" s="396">
        <v>4.26</v>
      </c>
      <c r="M25" s="398">
        <f t="shared" ref="M25:M29" si="2">L25*J25</f>
        <v>853.95960000000002</v>
      </c>
      <c r="N25" s="396"/>
      <c r="O25" s="428" t="s">
        <v>805</v>
      </c>
      <c r="P25" s="326"/>
    </row>
    <row r="26" spans="1:16" ht="15.75" customHeight="1" x14ac:dyDescent="0.25">
      <c r="A26" s="593"/>
      <c r="B26" s="607"/>
      <c r="C26" s="395">
        <v>2</v>
      </c>
      <c r="D26" s="601" t="s">
        <v>415</v>
      </c>
      <c r="E26" s="602"/>
      <c r="F26" s="603"/>
      <c r="G26" s="601" t="s">
        <v>466</v>
      </c>
      <c r="H26" s="602"/>
      <c r="I26" s="603"/>
      <c r="J26" s="396">
        <v>814.16</v>
      </c>
      <c r="K26" s="397">
        <v>7.2073450567314585E-3</v>
      </c>
      <c r="L26" s="396">
        <v>0.54</v>
      </c>
      <c r="M26" s="398">
        <f t="shared" si="2"/>
        <v>439.64640000000003</v>
      </c>
      <c r="N26" s="396"/>
      <c r="O26" s="428" t="s">
        <v>806</v>
      </c>
      <c r="P26" s="326"/>
    </row>
    <row r="27" spans="1:16" ht="15.75" customHeight="1" x14ac:dyDescent="0.25">
      <c r="A27" s="593"/>
      <c r="B27" s="607"/>
      <c r="C27" s="395">
        <v>3</v>
      </c>
      <c r="D27" s="601"/>
      <c r="E27" s="602"/>
      <c r="F27" s="603"/>
      <c r="G27" s="601"/>
      <c r="H27" s="602"/>
      <c r="I27" s="603"/>
      <c r="J27" s="396"/>
      <c r="K27" s="397"/>
      <c r="L27" s="396"/>
      <c r="M27" s="398">
        <f t="shared" si="2"/>
        <v>0</v>
      </c>
      <c r="N27" s="396"/>
      <c r="O27" s="408"/>
      <c r="P27" s="326"/>
    </row>
    <row r="28" spans="1:16" ht="15.75" customHeight="1" x14ac:dyDescent="0.25">
      <c r="A28" s="593"/>
      <c r="B28" s="607"/>
      <c r="C28" s="395">
        <v>4</v>
      </c>
      <c r="D28" s="601"/>
      <c r="E28" s="602"/>
      <c r="F28" s="603"/>
      <c r="G28" s="601"/>
      <c r="H28" s="602"/>
      <c r="I28" s="603"/>
      <c r="J28" s="396"/>
      <c r="K28" s="397"/>
      <c r="L28" s="396"/>
      <c r="M28" s="398">
        <f t="shared" si="2"/>
        <v>0</v>
      </c>
      <c r="N28" s="396"/>
      <c r="O28" s="408"/>
      <c r="P28" s="326"/>
    </row>
    <row r="29" spans="1:16" ht="15.75" customHeight="1" thickBot="1" x14ac:dyDescent="0.3">
      <c r="A29" s="593"/>
      <c r="B29" s="607"/>
      <c r="C29" s="400">
        <v>5</v>
      </c>
      <c r="D29" s="604"/>
      <c r="E29" s="605"/>
      <c r="F29" s="606"/>
      <c r="G29" s="604"/>
      <c r="H29" s="605"/>
      <c r="I29" s="606"/>
      <c r="J29" s="401"/>
      <c r="K29" s="402"/>
      <c r="L29" s="401"/>
      <c r="M29" s="398">
        <f t="shared" si="2"/>
        <v>0</v>
      </c>
      <c r="N29" s="396"/>
      <c r="O29" s="409"/>
      <c r="P29" s="410"/>
    </row>
    <row r="30" spans="1:16" ht="15.75" customHeight="1" thickTop="1" thickBot="1" x14ac:dyDescent="0.3">
      <c r="A30" s="593"/>
      <c r="B30" s="607"/>
      <c r="C30" s="599"/>
      <c r="D30" s="599"/>
      <c r="E30" s="599"/>
      <c r="F30" s="599"/>
      <c r="G30" s="599"/>
      <c r="H30" s="599"/>
      <c r="I30" s="600"/>
      <c r="J30" s="403" t="s">
        <v>741</v>
      </c>
      <c r="K30" s="404">
        <f>M30/'[1]生產管理報表 7-1 (週)'!B9</f>
        <v>1.3245900148739217E-2</v>
      </c>
      <c r="L30" s="403" t="s">
        <v>742</v>
      </c>
      <c r="M30" s="405">
        <f>SUM(M25:M29)</f>
        <v>1293.606</v>
      </c>
      <c r="N30" s="590"/>
      <c r="O30" s="591"/>
      <c r="P30" s="592"/>
    </row>
    <row r="31" spans="1:16" ht="15.75" customHeight="1" thickTop="1" x14ac:dyDescent="0.25"/>
    <row r="32" spans="1:16" ht="15.75" customHeight="1" x14ac:dyDescent="0.25">
      <c r="A32" s="593" t="s">
        <v>743</v>
      </c>
      <c r="B32" s="593"/>
      <c r="C32" s="390" t="s">
        <v>744</v>
      </c>
      <c r="D32" s="594" t="s">
        <v>12</v>
      </c>
      <c r="E32" s="595"/>
      <c r="F32" s="596"/>
      <c r="G32" s="391" t="s">
        <v>745</v>
      </c>
      <c r="H32" s="392"/>
      <c r="I32" s="390"/>
      <c r="J32" s="393" t="s">
        <v>737</v>
      </c>
      <c r="K32" s="393" t="s">
        <v>738</v>
      </c>
      <c r="L32" s="393" t="s">
        <v>739</v>
      </c>
      <c r="M32" s="393" t="s">
        <v>11</v>
      </c>
      <c r="N32" s="393" t="s">
        <v>330</v>
      </c>
      <c r="O32" s="597" t="s">
        <v>740</v>
      </c>
      <c r="P32" s="598"/>
    </row>
    <row r="33" spans="1:16" ht="15.75" customHeight="1" x14ac:dyDescent="0.25">
      <c r="A33" s="593">
        <v>7</v>
      </c>
      <c r="B33" s="607" t="s">
        <v>746</v>
      </c>
      <c r="C33" s="395">
        <v>1</v>
      </c>
      <c r="D33" s="601" t="s">
        <v>470</v>
      </c>
      <c r="E33" s="602"/>
      <c r="F33" s="603"/>
      <c r="G33" s="601" t="s">
        <v>637</v>
      </c>
      <c r="H33" s="602"/>
      <c r="I33" s="603"/>
      <c r="J33" s="396">
        <v>5.8</v>
      </c>
      <c r="K33" s="397">
        <v>1.989936161427747E-2</v>
      </c>
      <c r="L33" s="396">
        <v>7753.380000000001</v>
      </c>
      <c r="M33" s="398">
        <f t="shared" ref="M33:M37" si="3">L33*J33</f>
        <v>44969.604000000007</v>
      </c>
      <c r="N33" s="339"/>
      <c r="O33" s="428" t="s">
        <v>792</v>
      </c>
      <c r="P33" s="335" t="s">
        <v>807</v>
      </c>
    </row>
    <row r="34" spans="1:16" ht="15.75" customHeight="1" x14ac:dyDescent="0.25">
      <c r="A34" s="593"/>
      <c r="B34" s="607"/>
      <c r="C34" s="395">
        <v>2</v>
      </c>
      <c r="D34" s="601" t="s">
        <v>470</v>
      </c>
      <c r="E34" s="602"/>
      <c r="F34" s="603"/>
      <c r="G34" s="601" t="s">
        <v>663</v>
      </c>
      <c r="H34" s="602"/>
      <c r="I34" s="603"/>
      <c r="J34" s="396">
        <v>4.3999999999999995</v>
      </c>
      <c r="K34" s="397">
        <v>1.3148217587731761E-2</v>
      </c>
      <c r="L34" s="396">
        <v>1125.9399999999998</v>
      </c>
      <c r="M34" s="398">
        <f t="shared" si="3"/>
        <v>4954.1359999999986</v>
      </c>
      <c r="N34" s="339"/>
      <c r="O34" s="399" t="s">
        <v>793</v>
      </c>
      <c r="P34" s="335"/>
    </row>
    <row r="35" spans="1:16" ht="15.75" customHeight="1" x14ac:dyDescent="0.25">
      <c r="A35" s="593"/>
      <c r="B35" s="607"/>
      <c r="C35" s="395">
        <v>3</v>
      </c>
      <c r="D35" s="601" t="s">
        <v>448</v>
      </c>
      <c r="E35" s="602"/>
      <c r="F35" s="603"/>
      <c r="G35" s="601" t="s">
        <v>639</v>
      </c>
      <c r="H35" s="602"/>
      <c r="I35" s="603"/>
      <c r="J35" s="396">
        <v>4.3500000000000005</v>
      </c>
      <c r="K35" s="397">
        <v>8.9625481244444243E-3</v>
      </c>
      <c r="L35" s="396">
        <v>338.21</v>
      </c>
      <c r="M35" s="398">
        <f t="shared" si="3"/>
        <v>1471.2135000000001</v>
      </c>
      <c r="N35" s="339"/>
      <c r="O35" s="428" t="s">
        <v>793</v>
      </c>
      <c r="P35" s="326"/>
    </row>
    <row r="36" spans="1:16" ht="15.75" customHeight="1" x14ac:dyDescent="0.25">
      <c r="A36" s="593"/>
      <c r="B36" s="607"/>
      <c r="C36" s="395">
        <v>4</v>
      </c>
      <c r="D36" s="601" t="s">
        <v>452</v>
      </c>
      <c r="E36" s="602"/>
      <c r="F36" s="603"/>
      <c r="G36" s="601" t="s">
        <v>682</v>
      </c>
      <c r="H36" s="602"/>
      <c r="I36" s="603"/>
      <c r="J36" s="396">
        <v>7.2</v>
      </c>
      <c r="K36" s="397">
        <v>2.1199281574466638E-2</v>
      </c>
      <c r="L36" s="396">
        <v>173.82</v>
      </c>
      <c r="M36" s="398">
        <f t="shared" si="3"/>
        <v>1251.5039999999999</v>
      </c>
      <c r="N36" s="339"/>
      <c r="O36" s="428" t="s">
        <v>808</v>
      </c>
      <c r="P36" s="326"/>
    </row>
    <row r="37" spans="1:16" ht="15.75" customHeight="1" thickBot="1" x14ac:dyDescent="0.3">
      <c r="A37" s="593"/>
      <c r="B37" s="607"/>
      <c r="C37" s="400">
        <v>5</v>
      </c>
      <c r="D37" s="604" t="s">
        <v>470</v>
      </c>
      <c r="E37" s="605"/>
      <c r="F37" s="606"/>
      <c r="G37" s="604" t="s">
        <v>651</v>
      </c>
      <c r="H37" s="605"/>
      <c r="I37" s="606"/>
      <c r="J37" s="401">
        <v>4.3</v>
      </c>
      <c r="K37" s="402">
        <v>5.6048613409834854E-3</v>
      </c>
      <c r="L37" s="401">
        <v>45.06</v>
      </c>
      <c r="M37" s="398">
        <f t="shared" si="3"/>
        <v>193.75800000000001</v>
      </c>
      <c r="N37" s="339"/>
      <c r="O37" s="429" t="s">
        <v>793</v>
      </c>
      <c r="P37" s="410"/>
    </row>
    <row r="38" spans="1:16" ht="15.75" customHeight="1" thickTop="1" thickBot="1" x14ac:dyDescent="0.3">
      <c r="A38" s="593"/>
      <c r="B38" s="607"/>
      <c r="C38" s="599"/>
      <c r="D38" s="599"/>
      <c r="E38" s="599"/>
      <c r="F38" s="599"/>
      <c r="G38" s="599"/>
      <c r="H38" s="599"/>
      <c r="I38" s="600"/>
      <c r="J38" s="403" t="s">
        <v>727</v>
      </c>
      <c r="K38" s="404">
        <f>M38/'[1]生產管理報表 7-1 (週)'!B9</f>
        <v>0.54105826530710455</v>
      </c>
      <c r="L38" s="403" t="s">
        <v>742</v>
      </c>
      <c r="M38" s="405">
        <f>SUM(M33:M37)</f>
        <v>52840.215500000006</v>
      </c>
      <c r="N38" s="590"/>
      <c r="O38" s="591"/>
      <c r="P38" s="592"/>
    </row>
    <row r="39" spans="1:16" ht="15.75" customHeight="1" thickTop="1" x14ac:dyDescent="0.25"/>
  </sheetData>
  <mergeCells count="8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31"/>
  <sheetViews>
    <sheetView view="pageBreakPreview" topLeftCell="A4" zoomScaleNormal="60" zoomScaleSheetLayoutView="100" workbookViewId="0">
      <selection activeCell="G17" sqref="G17:I21"/>
    </sheetView>
  </sheetViews>
  <sheetFormatPr defaultColWidth="12.7109375" defaultRowHeight="15.75" customHeight="1" x14ac:dyDescent="0.25"/>
  <cols>
    <col min="1" max="1" width="5.28515625" style="174" customWidth="1"/>
    <col min="2" max="2" width="11.28515625" style="406" customWidth="1"/>
    <col min="3" max="3" width="4" style="407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 x14ac:dyDescent="0.25">
      <c r="A1" s="582" t="s">
        <v>209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582"/>
      <c r="N1" s="582"/>
      <c r="O1" s="582"/>
      <c r="P1" s="582"/>
      <c r="Q1" s="582"/>
    </row>
    <row r="2" spans="1:17" s="175" customFormat="1" ht="15.75" customHeight="1" x14ac:dyDescent="0.25">
      <c r="A2" s="582"/>
      <c r="B2" s="582"/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2"/>
      <c r="N2" s="582"/>
      <c r="O2" s="582"/>
      <c r="P2" s="582"/>
      <c r="Q2" s="582"/>
    </row>
    <row r="3" spans="1:17" ht="15.75" customHeight="1" x14ac:dyDescent="0.25">
      <c r="A3" s="608" t="s">
        <v>747</v>
      </c>
      <c r="B3" s="608"/>
      <c r="C3" s="608"/>
      <c r="D3" s="608"/>
      <c r="E3" s="608"/>
      <c r="F3" s="608"/>
      <c r="G3" s="608"/>
      <c r="H3" s="608"/>
      <c r="I3" s="608"/>
      <c r="J3" s="608"/>
      <c r="K3" s="608"/>
      <c r="L3" s="608"/>
      <c r="M3" s="608"/>
      <c r="N3" s="176"/>
    </row>
    <row r="4" spans="1:17" s="175" customFormat="1" ht="15.75" customHeight="1" x14ac:dyDescent="0.25">
      <c r="A4" s="608"/>
      <c r="B4" s="608"/>
      <c r="C4" s="608"/>
      <c r="D4" s="608"/>
      <c r="E4" s="608"/>
      <c r="F4" s="608"/>
      <c r="G4" s="608"/>
      <c r="H4" s="608"/>
      <c r="I4" s="608"/>
      <c r="J4" s="608"/>
      <c r="K4" s="608"/>
      <c r="L4" s="608"/>
      <c r="M4" s="608"/>
      <c r="N4" s="177"/>
    </row>
    <row r="5" spans="1:17" ht="15.75" customHeight="1" x14ac:dyDescent="0.25">
      <c r="A5" s="494" t="s">
        <v>199</v>
      </c>
      <c r="B5" s="609">
        <v>1</v>
      </c>
      <c r="C5" s="609"/>
      <c r="D5" s="609">
        <v>2</v>
      </c>
      <c r="E5" s="609"/>
      <c r="F5" s="609">
        <v>3</v>
      </c>
      <c r="G5" s="609"/>
      <c r="H5" s="586">
        <v>4</v>
      </c>
      <c r="I5" s="586"/>
      <c r="J5" s="586">
        <v>5</v>
      </c>
      <c r="K5" s="586"/>
      <c r="L5" s="586">
        <v>6</v>
      </c>
      <c r="M5" s="586"/>
      <c r="N5" s="586">
        <v>7</v>
      </c>
      <c r="O5" s="586"/>
      <c r="P5" s="586">
        <v>8</v>
      </c>
      <c r="Q5" s="586"/>
    </row>
    <row r="6" spans="1:17" ht="15.75" customHeight="1" x14ac:dyDescent="0.25">
      <c r="A6" s="494"/>
      <c r="B6" s="610" t="s">
        <v>712</v>
      </c>
      <c r="C6" s="610"/>
      <c r="D6" s="610" t="s">
        <v>748</v>
      </c>
      <c r="E6" s="610"/>
      <c r="F6" s="610" t="s">
        <v>337</v>
      </c>
      <c r="G6" s="610"/>
      <c r="H6" s="494" t="s">
        <v>715</v>
      </c>
      <c r="I6" s="494"/>
      <c r="J6" s="494" t="s">
        <v>342</v>
      </c>
      <c r="K6" s="494"/>
      <c r="L6" s="494" t="s">
        <v>749</v>
      </c>
      <c r="M6" s="494"/>
      <c r="N6" s="494" t="s">
        <v>197</v>
      </c>
      <c r="O6" s="494"/>
      <c r="P6" s="494" t="s">
        <v>225</v>
      </c>
      <c r="Q6" s="494"/>
    </row>
    <row r="8" spans="1:17" s="394" customFormat="1" ht="15.75" customHeight="1" x14ac:dyDescent="0.2">
      <c r="A8" s="593" t="s">
        <v>199</v>
      </c>
      <c r="B8" s="593"/>
      <c r="C8" s="390" t="s">
        <v>720</v>
      </c>
      <c r="D8" s="594" t="s">
        <v>12</v>
      </c>
      <c r="E8" s="595"/>
      <c r="F8" s="596"/>
      <c r="G8" s="391" t="s">
        <v>54</v>
      </c>
      <c r="H8" s="392"/>
      <c r="I8" s="390"/>
      <c r="J8" s="393" t="s">
        <v>722</v>
      </c>
      <c r="K8" s="393" t="s">
        <v>56</v>
      </c>
      <c r="L8" s="393" t="s">
        <v>57</v>
      </c>
      <c r="M8" s="393" t="s">
        <v>11</v>
      </c>
      <c r="N8" s="393" t="s">
        <v>330</v>
      </c>
      <c r="O8" s="597" t="s">
        <v>52</v>
      </c>
      <c r="P8" s="598"/>
    </row>
    <row r="9" spans="1:17" ht="15.75" customHeight="1" x14ac:dyDescent="0.25">
      <c r="A9" s="593">
        <v>1</v>
      </c>
      <c r="B9" s="607" t="s">
        <v>232</v>
      </c>
      <c r="C9" s="395">
        <v>1</v>
      </c>
      <c r="D9" s="601"/>
      <c r="E9" s="602"/>
      <c r="F9" s="603"/>
      <c r="G9" s="601"/>
      <c r="H9" s="602"/>
      <c r="I9" s="603"/>
      <c r="J9" s="396"/>
      <c r="K9" s="397"/>
      <c r="L9" s="396"/>
      <c r="M9" s="398">
        <f t="shared" ref="M9:M13" si="0">L9*J9</f>
        <v>0</v>
      </c>
      <c r="N9" s="399"/>
      <c r="O9" s="399"/>
      <c r="P9" s="335"/>
    </row>
    <row r="10" spans="1:17" ht="15.75" customHeight="1" x14ac:dyDescent="0.25">
      <c r="A10" s="593"/>
      <c r="B10" s="607"/>
      <c r="C10" s="395">
        <v>2</v>
      </c>
      <c r="D10" s="601"/>
      <c r="E10" s="602"/>
      <c r="F10" s="603"/>
      <c r="G10" s="601"/>
      <c r="H10" s="602"/>
      <c r="I10" s="603"/>
      <c r="J10" s="396"/>
      <c r="K10" s="397"/>
      <c r="L10" s="396"/>
      <c r="M10" s="398">
        <f t="shared" si="0"/>
        <v>0</v>
      </c>
      <c r="N10" s="399"/>
      <c r="O10" s="399"/>
      <c r="P10" s="326"/>
    </row>
    <row r="11" spans="1:17" ht="15.75" customHeight="1" x14ac:dyDescent="0.25">
      <c r="A11" s="593"/>
      <c r="B11" s="607"/>
      <c r="C11" s="395">
        <v>3</v>
      </c>
      <c r="D11" s="601"/>
      <c r="E11" s="602"/>
      <c r="F11" s="603"/>
      <c r="G11" s="601"/>
      <c r="H11" s="602"/>
      <c r="I11" s="603"/>
      <c r="J11" s="396"/>
      <c r="K11" s="397"/>
      <c r="L11" s="396"/>
      <c r="M11" s="398">
        <f t="shared" si="0"/>
        <v>0</v>
      </c>
      <c r="N11" s="396"/>
      <c r="O11" s="399"/>
      <c r="P11" s="326"/>
    </row>
    <row r="12" spans="1:17" ht="15.75" customHeight="1" x14ac:dyDescent="0.25">
      <c r="A12" s="593"/>
      <c r="B12" s="607"/>
      <c r="C12" s="395">
        <v>4</v>
      </c>
      <c r="D12" s="601"/>
      <c r="E12" s="602"/>
      <c r="F12" s="603"/>
      <c r="G12" s="601"/>
      <c r="H12" s="602"/>
      <c r="I12" s="603"/>
      <c r="J12" s="396"/>
      <c r="K12" s="397"/>
      <c r="L12" s="396"/>
      <c r="M12" s="398">
        <f t="shared" si="0"/>
        <v>0</v>
      </c>
      <c r="N12" s="396"/>
      <c r="O12" s="399"/>
      <c r="P12" s="326"/>
    </row>
    <row r="13" spans="1:17" ht="15.75" customHeight="1" thickBot="1" x14ac:dyDescent="0.3">
      <c r="A13" s="593"/>
      <c r="B13" s="607"/>
      <c r="C13" s="400">
        <v>5</v>
      </c>
      <c r="D13" s="604"/>
      <c r="E13" s="605"/>
      <c r="F13" s="606"/>
      <c r="G13" s="604"/>
      <c r="H13" s="605"/>
      <c r="I13" s="606"/>
      <c r="J13" s="401"/>
      <c r="K13" s="402"/>
      <c r="L13" s="401"/>
      <c r="M13" s="398">
        <f t="shared" si="0"/>
        <v>0</v>
      </c>
      <c r="N13" s="396"/>
      <c r="O13" s="399"/>
      <c r="P13" s="335"/>
    </row>
    <row r="14" spans="1:17" ht="15.75" customHeight="1" thickTop="1" thickBot="1" x14ac:dyDescent="0.3">
      <c r="A14" s="593"/>
      <c r="B14" s="607"/>
      <c r="C14" s="599"/>
      <c r="D14" s="599"/>
      <c r="E14" s="599"/>
      <c r="F14" s="599"/>
      <c r="G14" s="599"/>
      <c r="H14" s="599"/>
      <c r="I14" s="600"/>
      <c r="J14" s="403" t="s">
        <v>727</v>
      </c>
      <c r="K14" s="404">
        <f>M14/'[1]生產管理報表 7-1 (週)'!B9</f>
        <v>0</v>
      </c>
      <c r="L14" s="403" t="s">
        <v>730</v>
      </c>
      <c r="M14" s="405">
        <f>SUM(M9:M13)</f>
        <v>0</v>
      </c>
      <c r="N14" s="590"/>
      <c r="O14" s="591"/>
      <c r="P14" s="592"/>
    </row>
    <row r="15" spans="1:17" ht="15.75" customHeight="1" thickTop="1" x14ac:dyDescent="0.25"/>
    <row r="16" spans="1:17" ht="15.75" customHeight="1" x14ac:dyDescent="0.25">
      <c r="A16" s="593" t="s">
        <v>199</v>
      </c>
      <c r="B16" s="593"/>
      <c r="C16" s="390" t="s">
        <v>720</v>
      </c>
      <c r="D16" s="594" t="s">
        <v>12</v>
      </c>
      <c r="E16" s="595"/>
      <c r="F16" s="596"/>
      <c r="G16" s="391" t="s">
        <v>54</v>
      </c>
      <c r="H16" s="392"/>
      <c r="I16" s="390"/>
      <c r="J16" s="393" t="s">
        <v>722</v>
      </c>
      <c r="K16" s="393" t="s">
        <v>56</v>
      </c>
      <c r="L16" s="393" t="s">
        <v>57</v>
      </c>
      <c r="M16" s="393" t="s">
        <v>11</v>
      </c>
      <c r="N16" s="393" t="s">
        <v>330</v>
      </c>
      <c r="O16" s="597" t="s">
        <v>52</v>
      </c>
      <c r="P16" s="598"/>
    </row>
    <row r="17" spans="1:16" ht="15.75" customHeight="1" x14ac:dyDescent="0.25">
      <c r="A17" s="593">
        <v>2</v>
      </c>
      <c r="B17" s="607" t="s">
        <v>750</v>
      </c>
      <c r="C17" s="395">
        <v>1</v>
      </c>
      <c r="D17" s="601"/>
      <c r="E17" s="602"/>
      <c r="F17" s="603"/>
      <c r="G17" s="601"/>
      <c r="H17" s="602"/>
      <c r="I17" s="603"/>
      <c r="J17" s="396"/>
      <c r="K17" s="397"/>
      <c r="L17" s="396"/>
      <c r="M17" s="398">
        <f t="shared" ref="M17:M21" si="1">L17*J17</f>
        <v>0</v>
      </c>
      <c r="N17" s="396"/>
      <c r="O17" s="408"/>
      <c r="P17" s="326"/>
    </row>
    <row r="18" spans="1:16" ht="15.75" customHeight="1" x14ac:dyDescent="0.25">
      <c r="A18" s="593"/>
      <c r="B18" s="607"/>
      <c r="C18" s="395">
        <v>2</v>
      </c>
      <c r="D18" s="601"/>
      <c r="E18" s="602"/>
      <c r="F18" s="603"/>
      <c r="G18" s="601"/>
      <c r="H18" s="602"/>
      <c r="I18" s="603"/>
      <c r="J18" s="396"/>
      <c r="K18" s="397"/>
      <c r="L18" s="396"/>
      <c r="M18" s="398">
        <f t="shared" si="1"/>
        <v>0</v>
      </c>
      <c r="N18" s="396"/>
      <c r="O18" s="408"/>
      <c r="P18" s="326"/>
    </row>
    <row r="19" spans="1:16" ht="15.75" customHeight="1" x14ac:dyDescent="0.25">
      <c r="A19" s="593"/>
      <c r="B19" s="607"/>
      <c r="C19" s="395">
        <v>3</v>
      </c>
      <c r="D19" s="601"/>
      <c r="E19" s="602"/>
      <c r="F19" s="603"/>
      <c r="G19" s="601"/>
      <c r="H19" s="602"/>
      <c r="I19" s="603"/>
      <c r="J19" s="396"/>
      <c r="K19" s="397"/>
      <c r="L19" s="396"/>
      <c r="M19" s="398">
        <f t="shared" si="1"/>
        <v>0</v>
      </c>
      <c r="N19" s="396"/>
      <c r="O19" s="408"/>
      <c r="P19" s="326"/>
    </row>
    <row r="20" spans="1:16" ht="15.75" customHeight="1" x14ac:dyDescent="0.25">
      <c r="A20" s="593"/>
      <c r="B20" s="607"/>
      <c r="C20" s="395">
        <v>4</v>
      </c>
      <c r="D20" s="601"/>
      <c r="E20" s="602"/>
      <c r="F20" s="603"/>
      <c r="G20" s="601"/>
      <c r="H20" s="602"/>
      <c r="I20" s="603"/>
      <c r="J20" s="396"/>
      <c r="K20" s="397"/>
      <c r="L20" s="396"/>
      <c r="M20" s="398">
        <f t="shared" si="1"/>
        <v>0</v>
      </c>
      <c r="N20" s="396"/>
      <c r="O20" s="408"/>
      <c r="P20" s="326"/>
    </row>
    <row r="21" spans="1:16" ht="15.75" customHeight="1" thickBot="1" x14ac:dyDescent="0.3">
      <c r="A21" s="593"/>
      <c r="B21" s="607"/>
      <c r="C21" s="400">
        <v>5</v>
      </c>
      <c r="D21" s="604"/>
      <c r="E21" s="605"/>
      <c r="F21" s="606"/>
      <c r="G21" s="604"/>
      <c r="H21" s="605"/>
      <c r="I21" s="606"/>
      <c r="J21" s="401"/>
      <c r="K21" s="402"/>
      <c r="L21" s="401"/>
      <c r="M21" s="398">
        <f t="shared" si="1"/>
        <v>0</v>
      </c>
      <c r="N21" s="396"/>
      <c r="O21" s="409"/>
      <c r="P21" s="410"/>
    </row>
    <row r="22" spans="1:16" ht="15.75" customHeight="1" thickTop="1" thickBot="1" x14ac:dyDescent="0.3">
      <c r="A22" s="593"/>
      <c r="B22" s="607"/>
      <c r="C22" s="599"/>
      <c r="D22" s="599"/>
      <c r="E22" s="599"/>
      <c r="F22" s="599"/>
      <c r="G22" s="599"/>
      <c r="H22" s="599"/>
      <c r="I22" s="600"/>
      <c r="J22" s="403" t="s">
        <v>751</v>
      </c>
      <c r="K22" s="404">
        <f>M22/'[1]生產管理報表 7-1 (週)'!B9</f>
        <v>0</v>
      </c>
      <c r="L22" s="403" t="s">
        <v>729</v>
      </c>
      <c r="M22" s="405">
        <f>SUM(M17:M21)</f>
        <v>0</v>
      </c>
      <c r="N22" s="590"/>
      <c r="O22" s="591"/>
      <c r="P22" s="592"/>
    </row>
    <row r="23" spans="1:16" ht="15.75" customHeight="1" thickTop="1" x14ac:dyDescent="0.25"/>
    <row r="24" spans="1:16" ht="15.75" customHeight="1" x14ac:dyDescent="0.25">
      <c r="A24" s="593" t="s">
        <v>199</v>
      </c>
      <c r="B24" s="593"/>
      <c r="C24" s="390" t="s">
        <v>732</v>
      </c>
      <c r="D24" s="594" t="s">
        <v>12</v>
      </c>
      <c r="E24" s="595"/>
      <c r="F24" s="596"/>
      <c r="G24" s="391" t="s">
        <v>752</v>
      </c>
      <c r="H24" s="392"/>
      <c r="I24" s="390"/>
      <c r="J24" s="393" t="s">
        <v>722</v>
      </c>
      <c r="K24" s="393" t="s">
        <v>753</v>
      </c>
      <c r="L24" s="393" t="s">
        <v>754</v>
      </c>
      <c r="M24" s="393" t="s">
        <v>11</v>
      </c>
      <c r="N24" s="393" t="s">
        <v>330</v>
      </c>
      <c r="O24" s="597" t="s">
        <v>755</v>
      </c>
      <c r="P24" s="598"/>
    </row>
    <row r="25" spans="1:16" ht="15.75" customHeight="1" x14ac:dyDescent="0.25">
      <c r="A25" s="593">
        <v>3</v>
      </c>
      <c r="B25" s="607" t="s">
        <v>399</v>
      </c>
      <c r="C25" s="395">
        <v>1</v>
      </c>
      <c r="D25" s="601"/>
      <c r="E25" s="602"/>
      <c r="F25" s="603"/>
      <c r="G25" s="601"/>
      <c r="H25" s="602"/>
      <c r="I25" s="603"/>
      <c r="J25" s="396"/>
      <c r="K25" s="397"/>
      <c r="L25" s="396"/>
      <c r="M25" s="398">
        <f t="shared" ref="M25:M29" si="2">L25*J25</f>
        <v>0</v>
      </c>
      <c r="N25" s="339"/>
      <c r="O25" s="408"/>
      <c r="P25" s="326"/>
    </row>
    <row r="26" spans="1:16" ht="15.75" customHeight="1" x14ac:dyDescent="0.25">
      <c r="A26" s="593"/>
      <c r="B26" s="607"/>
      <c r="C26" s="395">
        <v>2</v>
      </c>
      <c r="D26" s="601"/>
      <c r="E26" s="602"/>
      <c r="F26" s="603"/>
      <c r="G26" s="601"/>
      <c r="H26" s="602"/>
      <c r="I26" s="603"/>
      <c r="J26" s="396"/>
      <c r="K26" s="397"/>
      <c r="L26" s="396"/>
      <c r="M26" s="398">
        <f t="shared" si="2"/>
        <v>0</v>
      </c>
      <c r="N26" s="396"/>
      <c r="O26" s="408"/>
      <c r="P26" s="326"/>
    </row>
    <row r="27" spans="1:16" ht="15.75" customHeight="1" x14ac:dyDescent="0.25">
      <c r="A27" s="593"/>
      <c r="B27" s="607"/>
      <c r="C27" s="395">
        <v>3</v>
      </c>
      <c r="D27" s="601"/>
      <c r="E27" s="602"/>
      <c r="F27" s="603"/>
      <c r="G27" s="601"/>
      <c r="H27" s="602"/>
      <c r="I27" s="603"/>
      <c r="J27" s="396"/>
      <c r="K27" s="397"/>
      <c r="L27" s="396"/>
      <c r="M27" s="398">
        <f t="shared" si="2"/>
        <v>0</v>
      </c>
      <c r="N27" s="396"/>
      <c r="O27" s="408"/>
      <c r="P27" s="326"/>
    </row>
    <row r="28" spans="1:16" ht="15.75" customHeight="1" x14ac:dyDescent="0.25">
      <c r="A28" s="593"/>
      <c r="B28" s="607"/>
      <c r="C28" s="395">
        <v>4</v>
      </c>
      <c r="D28" s="601"/>
      <c r="E28" s="602"/>
      <c r="F28" s="603"/>
      <c r="G28" s="601"/>
      <c r="H28" s="602"/>
      <c r="I28" s="603"/>
      <c r="J28" s="396"/>
      <c r="K28" s="397"/>
      <c r="L28" s="396"/>
      <c r="M28" s="398">
        <f t="shared" si="2"/>
        <v>0</v>
      </c>
      <c r="N28" s="396"/>
      <c r="O28" s="408"/>
      <c r="P28" s="326"/>
    </row>
    <row r="29" spans="1:16" ht="15.75" customHeight="1" thickBot="1" x14ac:dyDescent="0.3">
      <c r="A29" s="593"/>
      <c r="B29" s="607"/>
      <c r="C29" s="400">
        <v>5</v>
      </c>
      <c r="D29" s="604"/>
      <c r="E29" s="605"/>
      <c r="F29" s="606"/>
      <c r="G29" s="604"/>
      <c r="H29" s="605"/>
      <c r="I29" s="606"/>
      <c r="J29" s="401"/>
      <c r="K29" s="402"/>
      <c r="L29" s="401"/>
      <c r="M29" s="398">
        <f t="shared" si="2"/>
        <v>0</v>
      </c>
      <c r="N29" s="396"/>
      <c r="O29" s="409"/>
      <c r="P29" s="410"/>
    </row>
    <row r="30" spans="1:16" ht="15.75" customHeight="1" thickTop="1" thickBot="1" x14ac:dyDescent="0.3">
      <c r="A30" s="593"/>
      <c r="B30" s="607"/>
      <c r="C30" s="599"/>
      <c r="D30" s="599"/>
      <c r="E30" s="599"/>
      <c r="F30" s="599"/>
      <c r="G30" s="599"/>
      <c r="H30" s="599"/>
      <c r="I30" s="600"/>
      <c r="J30" s="403" t="s">
        <v>727</v>
      </c>
      <c r="K30" s="404">
        <f>M30/'[1]生產管理報表 7-1 (週)'!B9</f>
        <v>0</v>
      </c>
      <c r="L30" s="403" t="s">
        <v>734</v>
      </c>
      <c r="M30" s="405">
        <f>SUM(M25:M29)</f>
        <v>0</v>
      </c>
      <c r="N30" s="590"/>
      <c r="O30" s="591"/>
      <c r="P30" s="592"/>
    </row>
    <row r="31" spans="1:16" ht="15.75" customHeight="1" thickTop="1" x14ac:dyDescent="0.25"/>
  </sheetData>
  <mergeCells count="7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39"/>
  <sheetViews>
    <sheetView view="pageBreakPreview" zoomScaleNormal="60" zoomScaleSheetLayoutView="100" workbookViewId="0">
      <selection activeCell="O25" sqref="O25:P29"/>
    </sheetView>
  </sheetViews>
  <sheetFormatPr defaultColWidth="12.7109375" defaultRowHeight="15.75" customHeight="1" x14ac:dyDescent="0.25"/>
  <cols>
    <col min="1" max="1" width="5.28515625" style="174" customWidth="1"/>
    <col min="2" max="2" width="11.28515625" style="406" customWidth="1"/>
    <col min="3" max="3" width="4" style="407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 x14ac:dyDescent="0.25">
      <c r="A1" s="582" t="s">
        <v>209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582"/>
      <c r="N1" s="582"/>
      <c r="O1" s="582"/>
      <c r="P1" s="582"/>
      <c r="Q1" s="582"/>
    </row>
    <row r="2" spans="1:17" s="175" customFormat="1" ht="15.75" customHeight="1" x14ac:dyDescent="0.25">
      <c r="A2" s="582"/>
      <c r="B2" s="582"/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2"/>
      <c r="N2" s="582"/>
      <c r="O2" s="582"/>
      <c r="P2" s="582"/>
      <c r="Q2" s="582"/>
    </row>
    <row r="3" spans="1:17" ht="15.75" customHeight="1" x14ac:dyDescent="0.25">
      <c r="A3" s="608" t="s">
        <v>747</v>
      </c>
      <c r="B3" s="608"/>
      <c r="C3" s="608"/>
      <c r="D3" s="608"/>
      <c r="E3" s="608"/>
      <c r="F3" s="608"/>
      <c r="G3" s="608"/>
      <c r="H3" s="608"/>
      <c r="I3" s="608"/>
      <c r="J3" s="608"/>
      <c r="K3" s="608"/>
      <c r="L3" s="608"/>
      <c r="M3" s="608"/>
      <c r="N3" s="176"/>
    </row>
    <row r="4" spans="1:17" s="175" customFormat="1" ht="15.75" customHeight="1" x14ac:dyDescent="0.25">
      <c r="A4" s="608"/>
      <c r="B4" s="608"/>
      <c r="C4" s="608"/>
      <c r="D4" s="608"/>
      <c r="E4" s="608"/>
      <c r="F4" s="608"/>
      <c r="G4" s="608"/>
      <c r="H4" s="608"/>
      <c r="I4" s="608"/>
      <c r="J4" s="608"/>
      <c r="K4" s="608"/>
      <c r="L4" s="608"/>
      <c r="M4" s="608"/>
      <c r="N4" s="177"/>
    </row>
    <row r="5" spans="1:17" ht="15.75" customHeight="1" x14ac:dyDescent="0.25">
      <c r="A5" s="494" t="s">
        <v>756</v>
      </c>
      <c r="B5" s="586">
        <v>1</v>
      </c>
      <c r="C5" s="586"/>
      <c r="D5" s="586">
        <v>2</v>
      </c>
      <c r="E5" s="586"/>
      <c r="F5" s="586">
        <v>3</v>
      </c>
      <c r="G5" s="586"/>
      <c r="H5" s="609">
        <v>4</v>
      </c>
      <c r="I5" s="609"/>
      <c r="J5" s="609">
        <v>5</v>
      </c>
      <c r="K5" s="609"/>
      <c r="L5" s="609">
        <v>6</v>
      </c>
      <c r="M5" s="609"/>
      <c r="N5" s="609">
        <v>7</v>
      </c>
      <c r="O5" s="609"/>
      <c r="P5" s="586">
        <v>8</v>
      </c>
      <c r="Q5" s="586"/>
    </row>
    <row r="6" spans="1:17" ht="15.75" customHeight="1" x14ac:dyDescent="0.25">
      <c r="A6" s="494"/>
      <c r="B6" s="494" t="s">
        <v>233</v>
      </c>
      <c r="C6" s="494"/>
      <c r="D6" s="494" t="s">
        <v>224</v>
      </c>
      <c r="E6" s="494"/>
      <c r="F6" s="494" t="s">
        <v>337</v>
      </c>
      <c r="G6" s="494"/>
      <c r="H6" s="613" t="s">
        <v>715</v>
      </c>
      <c r="I6" s="613"/>
      <c r="J6" s="610" t="s">
        <v>342</v>
      </c>
      <c r="K6" s="610"/>
      <c r="L6" s="610" t="s">
        <v>172</v>
      </c>
      <c r="M6" s="610"/>
      <c r="N6" s="610" t="s">
        <v>197</v>
      </c>
      <c r="O6" s="610"/>
      <c r="P6" s="494" t="s">
        <v>225</v>
      </c>
      <c r="Q6" s="494"/>
    </row>
    <row r="8" spans="1:17" s="394" customFormat="1" ht="15.75" customHeight="1" x14ac:dyDescent="0.2">
      <c r="A8" s="593" t="s">
        <v>199</v>
      </c>
      <c r="B8" s="593"/>
      <c r="C8" s="390" t="s">
        <v>720</v>
      </c>
      <c r="D8" s="594" t="s">
        <v>12</v>
      </c>
      <c r="E8" s="595"/>
      <c r="F8" s="596"/>
      <c r="G8" s="391" t="s">
        <v>54</v>
      </c>
      <c r="H8" s="392"/>
      <c r="I8" s="390"/>
      <c r="J8" s="393" t="s">
        <v>722</v>
      </c>
      <c r="K8" s="393" t="s">
        <v>753</v>
      </c>
      <c r="L8" s="393" t="s">
        <v>57</v>
      </c>
      <c r="M8" s="393" t="s">
        <v>11</v>
      </c>
      <c r="N8" s="393" t="s">
        <v>330</v>
      </c>
      <c r="O8" s="597" t="s">
        <v>52</v>
      </c>
      <c r="P8" s="598"/>
    </row>
    <row r="9" spans="1:17" ht="15.75" customHeight="1" x14ac:dyDescent="0.25">
      <c r="A9" s="593">
        <v>4</v>
      </c>
      <c r="B9" s="612" t="s">
        <v>715</v>
      </c>
      <c r="C9" s="395">
        <v>1</v>
      </c>
      <c r="D9" s="601" t="s">
        <v>470</v>
      </c>
      <c r="E9" s="602"/>
      <c r="F9" s="603"/>
      <c r="G9" s="601" t="s">
        <v>545</v>
      </c>
      <c r="H9" s="602"/>
      <c r="I9" s="603"/>
      <c r="J9" s="396">
        <v>156.72999999999999</v>
      </c>
      <c r="K9" s="397">
        <v>4.3274729822490631E-3</v>
      </c>
      <c r="L9" s="396">
        <v>334.34999999999997</v>
      </c>
      <c r="M9" s="398">
        <f t="shared" ref="M9:M13" si="0">L9*J9</f>
        <v>52402.67549999999</v>
      </c>
      <c r="N9" s="339"/>
      <c r="O9" s="399" t="s">
        <v>469</v>
      </c>
      <c r="P9" s="326"/>
    </row>
    <row r="10" spans="1:17" ht="15.75" customHeight="1" x14ac:dyDescent="0.25">
      <c r="A10" s="593"/>
      <c r="B10" s="612"/>
      <c r="C10" s="395">
        <v>2</v>
      </c>
      <c r="D10" s="601" t="s">
        <v>470</v>
      </c>
      <c r="E10" s="602"/>
      <c r="F10" s="603"/>
      <c r="G10" s="601" t="s">
        <v>493</v>
      </c>
      <c r="H10" s="602"/>
      <c r="I10" s="603"/>
      <c r="J10" s="396">
        <v>156.73999999999998</v>
      </c>
      <c r="K10" s="397">
        <v>4.3955514512518893E-3</v>
      </c>
      <c r="L10" s="396">
        <v>275.35999999999996</v>
      </c>
      <c r="M10" s="398">
        <f t="shared" si="0"/>
        <v>43159.926399999989</v>
      </c>
      <c r="N10" s="339"/>
      <c r="O10" s="399" t="s">
        <v>469</v>
      </c>
      <c r="P10" s="326"/>
    </row>
    <row r="11" spans="1:17" ht="15.75" customHeight="1" x14ac:dyDescent="0.25">
      <c r="A11" s="593"/>
      <c r="B11" s="612"/>
      <c r="C11" s="395">
        <v>3</v>
      </c>
      <c r="D11" s="601" t="s">
        <v>414</v>
      </c>
      <c r="E11" s="602"/>
      <c r="F11" s="603"/>
      <c r="G11" s="601" t="s">
        <v>516</v>
      </c>
      <c r="H11" s="602"/>
      <c r="I11" s="603"/>
      <c r="J11" s="396">
        <v>133.88000000000005</v>
      </c>
      <c r="K11" s="397">
        <v>2.2950684667989016E-3</v>
      </c>
      <c r="L11" s="396">
        <v>268.95999999999998</v>
      </c>
      <c r="M11" s="398">
        <f t="shared" si="0"/>
        <v>36008.36480000001</v>
      </c>
      <c r="N11" s="339"/>
      <c r="O11" s="399" t="s">
        <v>646</v>
      </c>
      <c r="P11" s="326"/>
    </row>
    <row r="12" spans="1:17" ht="15.75" customHeight="1" x14ac:dyDescent="0.25">
      <c r="A12" s="593"/>
      <c r="B12" s="612"/>
      <c r="C12" s="395">
        <v>4</v>
      </c>
      <c r="D12" s="601" t="s">
        <v>436</v>
      </c>
      <c r="E12" s="602"/>
      <c r="F12" s="603"/>
      <c r="G12" s="601" t="s">
        <v>560</v>
      </c>
      <c r="H12" s="602"/>
      <c r="I12" s="603"/>
      <c r="J12" s="396">
        <v>194.04</v>
      </c>
      <c r="K12" s="397">
        <v>7.8961588908189537E-3</v>
      </c>
      <c r="L12" s="396">
        <v>129.92999999999995</v>
      </c>
      <c r="M12" s="398">
        <f t="shared" si="0"/>
        <v>25211.61719999999</v>
      </c>
      <c r="N12" s="339"/>
      <c r="O12" s="399" t="s">
        <v>799</v>
      </c>
      <c r="P12" s="335"/>
    </row>
    <row r="13" spans="1:17" ht="15.75" customHeight="1" thickBot="1" x14ac:dyDescent="0.3">
      <c r="A13" s="593"/>
      <c r="B13" s="612"/>
      <c r="C13" s="400">
        <v>5</v>
      </c>
      <c r="D13" s="604" t="s">
        <v>470</v>
      </c>
      <c r="E13" s="605"/>
      <c r="F13" s="606"/>
      <c r="G13" s="604" t="s">
        <v>691</v>
      </c>
      <c r="H13" s="605"/>
      <c r="I13" s="606"/>
      <c r="J13" s="401">
        <v>313.59999999999997</v>
      </c>
      <c r="K13" s="402">
        <v>4.6375175062680473E-3</v>
      </c>
      <c r="L13" s="401">
        <v>67.77000000000001</v>
      </c>
      <c r="M13" s="398">
        <f t="shared" si="0"/>
        <v>21252.672000000002</v>
      </c>
      <c r="N13" s="339"/>
      <c r="O13" s="399" t="s">
        <v>469</v>
      </c>
      <c r="P13" s="326"/>
    </row>
    <row r="14" spans="1:17" ht="15.75" customHeight="1" thickTop="1" thickBot="1" x14ac:dyDescent="0.3">
      <c r="A14" s="593"/>
      <c r="B14" s="612"/>
      <c r="C14" s="599"/>
      <c r="D14" s="599"/>
      <c r="E14" s="599"/>
      <c r="F14" s="599"/>
      <c r="G14" s="599"/>
      <c r="H14" s="599"/>
      <c r="I14" s="600"/>
      <c r="J14" s="403" t="s">
        <v>727</v>
      </c>
      <c r="K14" s="404">
        <f>M14/'[1]生產管理報表 7-1 (週)'!B9</f>
        <v>1.8229949633865596</v>
      </c>
      <c r="L14" s="403" t="s">
        <v>729</v>
      </c>
      <c r="M14" s="405">
        <f>SUM(M9:M13)</f>
        <v>178035.25589999996</v>
      </c>
      <c r="N14" s="590"/>
      <c r="O14" s="591"/>
      <c r="P14" s="592"/>
    </row>
    <row r="15" spans="1:17" ht="15.75" customHeight="1" thickTop="1" x14ac:dyDescent="0.25"/>
    <row r="16" spans="1:17" ht="15.75" customHeight="1" x14ac:dyDescent="0.25">
      <c r="A16" s="593" t="s">
        <v>199</v>
      </c>
      <c r="B16" s="593"/>
      <c r="C16" s="390" t="s">
        <v>720</v>
      </c>
      <c r="D16" s="594" t="s">
        <v>12</v>
      </c>
      <c r="E16" s="595"/>
      <c r="F16" s="596"/>
      <c r="G16" s="391" t="s">
        <v>54</v>
      </c>
      <c r="H16" s="392"/>
      <c r="I16" s="390"/>
      <c r="J16" s="393" t="s">
        <v>722</v>
      </c>
      <c r="K16" s="393" t="s">
        <v>753</v>
      </c>
      <c r="L16" s="393" t="s">
        <v>754</v>
      </c>
      <c r="M16" s="393" t="s">
        <v>11</v>
      </c>
      <c r="N16" s="393" t="s">
        <v>330</v>
      </c>
      <c r="O16" s="597" t="s">
        <v>52</v>
      </c>
      <c r="P16" s="598"/>
    </row>
    <row r="17" spans="1:16" ht="15.75" customHeight="1" x14ac:dyDescent="0.25">
      <c r="A17" s="593">
        <v>5</v>
      </c>
      <c r="B17" s="607" t="s">
        <v>221</v>
      </c>
      <c r="C17" s="395">
        <v>1</v>
      </c>
      <c r="D17" s="601" t="s">
        <v>470</v>
      </c>
      <c r="E17" s="602"/>
      <c r="F17" s="603"/>
      <c r="G17" s="601" t="s">
        <v>702</v>
      </c>
      <c r="H17" s="602"/>
      <c r="I17" s="603"/>
      <c r="J17" s="396">
        <v>278.75</v>
      </c>
      <c r="K17" s="397">
        <v>3.2457848658701337E-4</v>
      </c>
      <c r="L17" s="396">
        <v>399.95999999999992</v>
      </c>
      <c r="M17" s="398">
        <f t="shared" ref="M17:M21" si="1">L17*J17</f>
        <v>111488.84999999998</v>
      </c>
      <c r="N17" s="339"/>
      <c r="O17" s="399" t="s">
        <v>705</v>
      </c>
      <c r="P17" s="335"/>
    </row>
    <row r="18" spans="1:16" ht="15.75" customHeight="1" x14ac:dyDescent="0.25">
      <c r="A18" s="593"/>
      <c r="B18" s="607"/>
      <c r="C18" s="395">
        <v>2</v>
      </c>
      <c r="D18" s="601" t="s">
        <v>433</v>
      </c>
      <c r="E18" s="602"/>
      <c r="F18" s="603"/>
      <c r="G18" s="601" t="s">
        <v>692</v>
      </c>
      <c r="H18" s="602"/>
      <c r="I18" s="603"/>
      <c r="J18" s="396">
        <v>17.75</v>
      </c>
      <c r="K18" s="397">
        <v>0</v>
      </c>
      <c r="L18" s="396">
        <v>2500</v>
      </c>
      <c r="M18" s="398">
        <f t="shared" si="1"/>
        <v>44375</v>
      </c>
      <c r="N18" s="339"/>
      <c r="O18" s="411" t="s">
        <v>704</v>
      </c>
      <c r="P18" s="335"/>
    </row>
    <row r="19" spans="1:16" ht="15.75" customHeight="1" x14ac:dyDescent="0.25">
      <c r="A19" s="593"/>
      <c r="B19" s="607"/>
      <c r="C19" s="395">
        <v>3</v>
      </c>
      <c r="D19" s="601"/>
      <c r="E19" s="602"/>
      <c r="F19" s="603"/>
      <c r="G19" s="601"/>
      <c r="H19" s="602"/>
      <c r="I19" s="603"/>
      <c r="J19" s="396"/>
      <c r="K19" s="397"/>
      <c r="L19" s="396"/>
      <c r="M19" s="398">
        <f t="shared" si="1"/>
        <v>0</v>
      </c>
      <c r="N19" s="339"/>
      <c r="O19" s="411"/>
      <c r="P19" s="326"/>
    </row>
    <row r="20" spans="1:16" ht="15.75" customHeight="1" x14ac:dyDescent="0.25">
      <c r="A20" s="593"/>
      <c r="B20" s="607"/>
      <c r="C20" s="395">
        <v>4</v>
      </c>
      <c r="D20" s="601"/>
      <c r="E20" s="602"/>
      <c r="F20" s="603"/>
      <c r="G20" s="601"/>
      <c r="H20" s="602"/>
      <c r="I20" s="603"/>
      <c r="J20" s="396"/>
      <c r="K20" s="397"/>
      <c r="L20" s="396"/>
      <c r="M20" s="398">
        <f t="shared" si="1"/>
        <v>0</v>
      </c>
      <c r="N20" s="339"/>
      <c r="O20" s="411"/>
      <c r="P20" s="326"/>
    </row>
    <row r="21" spans="1:16" ht="15.75" customHeight="1" thickBot="1" x14ac:dyDescent="0.3">
      <c r="A21" s="593"/>
      <c r="B21" s="607"/>
      <c r="C21" s="400">
        <v>5</v>
      </c>
      <c r="D21" s="604"/>
      <c r="E21" s="605"/>
      <c r="F21" s="606"/>
      <c r="G21" s="601"/>
      <c r="H21" s="602"/>
      <c r="I21" s="603"/>
      <c r="J21" s="401"/>
      <c r="K21" s="402"/>
      <c r="L21" s="401"/>
      <c r="M21" s="398">
        <f t="shared" si="1"/>
        <v>0</v>
      </c>
      <c r="N21" s="339"/>
      <c r="O21" s="411"/>
      <c r="P21" s="335"/>
    </row>
    <row r="22" spans="1:16" ht="15.75" customHeight="1" thickTop="1" thickBot="1" x14ac:dyDescent="0.3">
      <c r="A22" s="593"/>
      <c r="B22" s="607"/>
      <c r="C22" s="599"/>
      <c r="D22" s="599"/>
      <c r="E22" s="599"/>
      <c r="F22" s="599"/>
      <c r="G22" s="599"/>
      <c r="H22" s="599"/>
      <c r="I22" s="600"/>
      <c r="J22" s="403" t="s">
        <v>727</v>
      </c>
      <c r="K22" s="404">
        <f>M22/'[1]生產管理報表 7-1 (週)'!B9</f>
        <v>1.5959704839789446</v>
      </c>
      <c r="L22" s="403" t="s">
        <v>734</v>
      </c>
      <c r="M22" s="405">
        <f>SUM(M17:M21)</f>
        <v>155863.84999999998</v>
      </c>
      <c r="N22" s="590"/>
      <c r="O22" s="591"/>
      <c r="P22" s="592"/>
    </row>
    <row r="23" spans="1:16" ht="15.75" customHeight="1" thickTop="1" x14ac:dyDescent="0.25"/>
    <row r="24" spans="1:16" ht="15.75" customHeight="1" x14ac:dyDescent="0.25">
      <c r="A24" s="593" t="s">
        <v>199</v>
      </c>
      <c r="B24" s="593"/>
      <c r="C24" s="390" t="s">
        <v>720</v>
      </c>
      <c r="D24" s="594" t="s">
        <v>12</v>
      </c>
      <c r="E24" s="595"/>
      <c r="F24" s="596"/>
      <c r="G24" s="391" t="s">
        <v>54</v>
      </c>
      <c r="H24" s="392"/>
      <c r="I24" s="390"/>
      <c r="J24" s="393" t="s">
        <v>722</v>
      </c>
      <c r="K24" s="393" t="s">
        <v>56</v>
      </c>
      <c r="L24" s="393" t="s">
        <v>57</v>
      </c>
      <c r="M24" s="393" t="s">
        <v>11</v>
      </c>
      <c r="N24" s="393" t="s">
        <v>330</v>
      </c>
      <c r="O24" s="597" t="s">
        <v>726</v>
      </c>
      <c r="P24" s="598"/>
    </row>
    <row r="25" spans="1:16" ht="15.75" customHeight="1" x14ac:dyDescent="0.25">
      <c r="A25" s="593">
        <v>6</v>
      </c>
      <c r="B25" s="607" t="s">
        <v>222</v>
      </c>
      <c r="C25" s="395">
        <v>1</v>
      </c>
      <c r="D25" s="601" t="s">
        <v>415</v>
      </c>
      <c r="E25" s="602"/>
      <c r="F25" s="603"/>
      <c r="G25" s="601" t="s">
        <v>466</v>
      </c>
      <c r="H25" s="602"/>
      <c r="I25" s="603"/>
      <c r="J25" s="396">
        <v>814.16</v>
      </c>
      <c r="K25" s="397">
        <v>4.9189108117379168E-3</v>
      </c>
      <c r="L25" s="396">
        <v>30.159999999999997</v>
      </c>
      <c r="M25" s="398">
        <f t="shared" ref="M25:M29" si="2">L25*J25</f>
        <v>24555.065599999994</v>
      </c>
      <c r="N25" s="396"/>
      <c r="O25" s="428" t="s">
        <v>689</v>
      </c>
      <c r="P25" s="335" t="s">
        <v>809</v>
      </c>
    </row>
    <row r="26" spans="1:16" ht="15.75" customHeight="1" x14ac:dyDescent="0.25">
      <c r="A26" s="593"/>
      <c r="B26" s="607"/>
      <c r="C26" s="395">
        <v>2</v>
      </c>
      <c r="D26" s="601" t="s">
        <v>425</v>
      </c>
      <c r="E26" s="602"/>
      <c r="F26" s="603"/>
      <c r="G26" s="601" t="s">
        <v>497</v>
      </c>
      <c r="H26" s="602"/>
      <c r="I26" s="603"/>
      <c r="J26" s="396">
        <v>318.32</v>
      </c>
      <c r="K26" s="397">
        <v>6.0820765745143966E-3</v>
      </c>
      <c r="L26" s="396">
        <v>38.86999999999999</v>
      </c>
      <c r="M26" s="398">
        <f t="shared" si="2"/>
        <v>12373.098399999997</v>
      </c>
      <c r="N26" s="396"/>
      <c r="O26" s="428" t="s">
        <v>689</v>
      </c>
      <c r="P26" s="335" t="s">
        <v>809</v>
      </c>
    </row>
    <row r="27" spans="1:16" ht="15.75" customHeight="1" x14ac:dyDescent="0.25">
      <c r="A27" s="593"/>
      <c r="B27" s="607"/>
      <c r="C27" s="395">
        <v>3</v>
      </c>
      <c r="D27" s="601" t="s">
        <v>470</v>
      </c>
      <c r="E27" s="602"/>
      <c r="F27" s="603"/>
      <c r="G27" s="601" t="s">
        <v>487</v>
      </c>
      <c r="H27" s="602"/>
      <c r="I27" s="603"/>
      <c r="J27" s="396">
        <v>410.16</v>
      </c>
      <c r="K27" s="397">
        <v>3.5245036425592393E-3</v>
      </c>
      <c r="L27" s="396">
        <v>14.859999999999996</v>
      </c>
      <c r="M27" s="398">
        <f t="shared" si="2"/>
        <v>6094.9775999999983</v>
      </c>
      <c r="N27" s="396"/>
      <c r="O27" s="428" t="s">
        <v>810</v>
      </c>
      <c r="P27" s="335" t="s">
        <v>809</v>
      </c>
    </row>
    <row r="28" spans="1:16" ht="15.75" customHeight="1" x14ac:dyDescent="0.25">
      <c r="A28" s="593"/>
      <c r="B28" s="607"/>
      <c r="C28" s="395">
        <v>4</v>
      </c>
      <c r="D28" s="601" t="s">
        <v>416</v>
      </c>
      <c r="E28" s="602"/>
      <c r="F28" s="603"/>
      <c r="G28" s="601" t="s">
        <v>527</v>
      </c>
      <c r="H28" s="602"/>
      <c r="I28" s="603"/>
      <c r="J28" s="396">
        <v>333.9</v>
      </c>
      <c r="K28" s="397">
        <v>8.3389416724977423E-3</v>
      </c>
      <c r="L28" s="396">
        <v>14.61</v>
      </c>
      <c r="M28" s="398">
        <f t="shared" si="2"/>
        <v>4878.2789999999995</v>
      </c>
      <c r="N28" s="396"/>
      <c r="O28" s="428" t="s">
        <v>689</v>
      </c>
      <c r="P28" s="335" t="s">
        <v>809</v>
      </c>
    </row>
    <row r="29" spans="1:16" ht="15.75" customHeight="1" thickBot="1" x14ac:dyDescent="0.3">
      <c r="A29" s="593"/>
      <c r="B29" s="607"/>
      <c r="C29" s="400">
        <v>5</v>
      </c>
      <c r="D29" s="604"/>
      <c r="E29" s="605"/>
      <c r="F29" s="606"/>
      <c r="G29" s="604"/>
      <c r="H29" s="605"/>
      <c r="I29" s="606"/>
      <c r="J29" s="401"/>
      <c r="K29" s="402"/>
      <c r="L29" s="401"/>
      <c r="M29" s="398">
        <f t="shared" si="2"/>
        <v>0</v>
      </c>
      <c r="N29" s="396"/>
      <c r="O29" s="429"/>
      <c r="P29" s="410"/>
    </row>
    <row r="30" spans="1:16" ht="15.75" customHeight="1" thickTop="1" thickBot="1" x14ac:dyDescent="0.3">
      <c r="A30" s="593"/>
      <c r="B30" s="607"/>
      <c r="C30" s="599"/>
      <c r="D30" s="599"/>
      <c r="E30" s="599"/>
      <c r="F30" s="599"/>
      <c r="G30" s="599"/>
      <c r="H30" s="599"/>
      <c r="I30" s="600"/>
      <c r="J30" s="403" t="s">
        <v>727</v>
      </c>
      <c r="K30" s="404">
        <f>M30/'[1]生產管理報表 7-1 (週)'!B9</f>
        <v>0.49048739279994036</v>
      </c>
      <c r="L30" s="403" t="s">
        <v>729</v>
      </c>
      <c r="M30" s="405">
        <f>SUM(M25:M29)</f>
        <v>47901.42059999999</v>
      </c>
      <c r="N30" s="590"/>
      <c r="O30" s="591"/>
      <c r="P30" s="592"/>
    </row>
    <row r="31" spans="1:16" ht="15.75" customHeight="1" thickTop="1" x14ac:dyDescent="0.25"/>
    <row r="32" spans="1:16" ht="15.75" customHeight="1" x14ac:dyDescent="0.25">
      <c r="A32" s="593" t="s">
        <v>719</v>
      </c>
      <c r="B32" s="593"/>
      <c r="C32" s="390" t="s">
        <v>720</v>
      </c>
      <c r="D32" s="594" t="s">
        <v>12</v>
      </c>
      <c r="E32" s="595"/>
      <c r="F32" s="596"/>
      <c r="G32" s="391" t="s">
        <v>54</v>
      </c>
      <c r="H32" s="392"/>
      <c r="I32" s="390"/>
      <c r="J32" s="393" t="s">
        <v>757</v>
      </c>
      <c r="K32" s="393" t="s">
        <v>56</v>
      </c>
      <c r="L32" s="393" t="s">
        <v>57</v>
      </c>
      <c r="M32" s="393" t="s">
        <v>11</v>
      </c>
      <c r="N32" s="393" t="s">
        <v>330</v>
      </c>
      <c r="O32" s="597" t="s">
        <v>52</v>
      </c>
      <c r="P32" s="598"/>
    </row>
    <row r="33" spans="1:16" ht="15.75" customHeight="1" x14ac:dyDescent="0.25">
      <c r="A33" s="593">
        <v>7</v>
      </c>
      <c r="B33" s="607" t="s">
        <v>539</v>
      </c>
      <c r="C33" s="395">
        <v>1</v>
      </c>
      <c r="D33" s="601"/>
      <c r="E33" s="602"/>
      <c r="F33" s="603"/>
      <c r="G33" s="601"/>
      <c r="H33" s="602"/>
      <c r="I33" s="603"/>
      <c r="J33" s="396"/>
      <c r="K33" s="397"/>
      <c r="L33" s="396"/>
      <c r="M33" s="398">
        <f t="shared" ref="M33:M37" si="3">L33*J33</f>
        <v>0</v>
      </c>
      <c r="N33" s="339"/>
      <c r="O33" s="408"/>
      <c r="P33" s="335"/>
    </row>
    <row r="34" spans="1:16" ht="15.75" customHeight="1" x14ac:dyDescent="0.25">
      <c r="A34" s="593"/>
      <c r="B34" s="607"/>
      <c r="C34" s="395">
        <v>2</v>
      </c>
      <c r="D34" s="601"/>
      <c r="E34" s="602"/>
      <c r="F34" s="603"/>
      <c r="G34" s="601"/>
      <c r="H34" s="602"/>
      <c r="I34" s="603"/>
      <c r="J34" s="396"/>
      <c r="K34" s="397"/>
      <c r="L34" s="396"/>
      <c r="M34" s="398">
        <f t="shared" si="3"/>
        <v>0</v>
      </c>
      <c r="N34" s="339"/>
      <c r="O34" s="399"/>
      <c r="P34" s="335"/>
    </row>
    <row r="35" spans="1:16" ht="15.75" customHeight="1" x14ac:dyDescent="0.25">
      <c r="A35" s="593"/>
      <c r="B35" s="607"/>
      <c r="C35" s="395">
        <v>3</v>
      </c>
      <c r="D35" s="601"/>
      <c r="E35" s="602"/>
      <c r="F35" s="603"/>
      <c r="G35" s="601"/>
      <c r="H35" s="602"/>
      <c r="I35" s="603"/>
      <c r="J35" s="396"/>
      <c r="K35" s="397"/>
      <c r="L35" s="396"/>
      <c r="M35" s="398">
        <f t="shared" si="3"/>
        <v>0</v>
      </c>
      <c r="N35" s="339"/>
      <c r="O35" s="408"/>
      <c r="P35" s="326"/>
    </row>
    <row r="36" spans="1:16" ht="15.75" customHeight="1" x14ac:dyDescent="0.25">
      <c r="A36" s="593"/>
      <c r="B36" s="607"/>
      <c r="C36" s="395">
        <v>4</v>
      </c>
      <c r="D36" s="601"/>
      <c r="E36" s="602"/>
      <c r="F36" s="603"/>
      <c r="G36" s="601"/>
      <c r="H36" s="602"/>
      <c r="I36" s="603"/>
      <c r="J36" s="396"/>
      <c r="K36" s="397"/>
      <c r="L36" s="396"/>
      <c r="M36" s="398">
        <f t="shared" si="3"/>
        <v>0</v>
      </c>
      <c r="N36" s="339"/>
      <c r="O36" s="408"/>
      <c r="P36" s="326"/>
    </row>
    <row r="37" spans="1:16" ht="15.75" customHeight="1" thickBot="1" x14ac:dyDescent="0.3">
      <c r="A37" s="593"/>
      <c r="B37" s="607"/>
      <c r="C37" s="400">
        <v>5</v>
      </c>
      <c r="D37" s="604"/>
      <c r="E37" s="605"/>
      <c r="F37" s="606"/>
      <c r="G37" s="604"/>
      <c r="H37" s="605"/>
      <c r="I37" s="606"/>
      <c r="J37" s="401"/>
      <c r="K37" s="402"/>
      <c r="L37" s="401"/>
      <c r="M37" s="398">
        <f t="shared" si="3"/>
        <v>0</v>
      </c>
      <c r="N37" s="339"/>
      <c r="O37" s="409"/>
      <c r="P37" s="410"/>
    </row>
    <row r="38" spans="1:16" ht="15.75" customHeight="1" thickTop="1" thickBot="1" x14ac:dyDescent="0.3">
      <c r="A38" s="593"/>
      <c r="B38" s="607"/>
      <c r="C38" s="599"/>
      <c r="D38" s="599"/>
      <c r="E38" s="599"/>
      <c r="F38" s="599"/>
      <c r="G38" s="599"/>
      <c r="H38" s="599"/>
      <c r="I38" s="600"/>
      <c r="J38" s="403" t="s">
        <v>727</v>
      </c>
      <c r="K38" s="404">
        <f>M38/'[1]生產管理報表 7-1 (週)'!B9</f>
        <v>0</v>
      </c>
      <c r="L38" s="403" t="s">
        <v>729</v>
      </c>
      <c r="M38" s="405">
        <f>SUM(M33:M37)</f>
        <v>0</v>
      </c>
      <c r="N38" s="590"/>
      <c r="O38" s="591"/>
      <c r="P38" s="592"/>
    </row>
    <row r="39" spans="1:16" ht="15.75" customHeight="1" thickTop="1" x14ac:dyDescent="0.25"/>
  </sheetData>
  <mergeCells count="8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V31" sqref="V31"/>
    </sheetView>
  </sheetViews>
  <sheetFormatPr defaultColWidth="12.7109375" defaultRowHeight="15.75" customHeight="1" x14ac:dyDescent="0.25"/>
  <cols>
    <col min="1" max="1" width="5.28515625" style="100" customWidth="1"/>
    <col min="2" max="2" width="11.28515625" style="159" customWidth="1"/>
    <col min="3" max="3" width="4" style="141" customWidth="1"/>
    <col min="4" max="13" width="9.7109375" style="100" customWidth="1"/>
    <col min="14" max="17" width="9.5703125" style="100" customWidth="1"/>
    <col min="18" max="16384" width="12.7109375" style="100"/>
  </cols>
  <sheetData>
    <row r="1" spans="1:17" ht="15.75" customHeight="1" x14ac:dyDescent="0.25">
      <c r="A1" s="438" t="s">
        <v>209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</row>
    <row r="2" spans="1:17" s="101" customFormat="1" ht="15.75" customHeight="1" x14ac:dyDescent="0.25">
      <c r="A2" s="438"/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</row>
    <row r="3" spans="1:17" ht="15.75" customHeight="1" x14ac:dyDescent="0.25">
      <c r="A3" s="557" t="s">
        <v>220</v>
      </c>
      <c r="B3" s="557"/>
      <c r="C3" s="557"/>
      <c r="D3" s="557"/>
      <c r="E3" s="557"/>
      <c r="F3" s="557"/>
      <c r="G3" s="557"/>
      <c r="H3" s="557"/>
      <c r="I3" s="557"/>
      <c r="J3" s="557"/>
      <c r="K3" s="557"/>
      <c r="L3" s="557"/>
      <c r="M3" s="557"/>
      <c r="N3" s="136"/>
    </row>
    <row r="4" spans="1:17" s="101" customFormat="1" ht="15.75" customHeight="1" x14ac:dyDescent="0.25">
      <c r="A4" s="557"/>
      <c r="B4" s="557"/>
      <c r="C4" s="557"/>
      <c r="D4" s="557"/>
      <c r="E4" s="557"/>
      <c r="F4" s="557"/>
      <c r="G4" s="557"/>
      <c r="H4" s="557"/>
      <c r="I4" s="557"/>
      <c r="J4" s="557"/>
      <c r="K4" s="557"/>
      <c r="L4" s="557"/>
      <c r="M4" s="557"/>
      <c r="N4" s="112"/>
    </row>
    <row r="5" spans="1:17" ht="15.75" customHeight="1" x14ac:dyDescent="0.25">
      <c r="A5" s="484" t="s">
        <v>198</v>
      </c>
      <c r="B5" s="632">
        <v>1</v>
      </c>
      <c r="C5" s="632"/>
      <c r="D5" s="632">
        <v>2</v>
      </c>
      <c r="E5" s="632"/>
      <c r="F5" s="632">
        <v>3</v>
      </c>
      <c r="G5" s="632"/>
      <c r="H5" s="631">
        <v>4</v>
      </c>
      <c r="I5" s="631"/>
      <c r="J5" s="631">
        <v>5</v>
      </c>
      <c r="K5" s="631"/>
      <c r="L5" s="631">
        <v>6</v>
      </c>
      <c r="M5" s="631"/>
      <c r="N5" s="631">
        <v>7</v>
      </c>
      <c r="O5" s="631"/>
      <c r="P5" s="631">
        <v>8</v>
      </c>
      <c r="Q5" s="631"/>
    </row>
    <row r="6" spans="1:17" ht="15.75" customHeight="1" x14ac:dyDescent="0.25">
      <c r="A6" s="484"/>
      <c r="B6" s="633" t="s">
        <v>233</v>
      </c>
      <c r="C6" s="633"/>
      <c r="D6" s="633" t="s">
        <v>610</v>
      </c>
      <c r="E6" s="633"/>
      <c r="F6" s="633" t="s">
        <v>171</v>
      </c>
      <c r="G6" s="633"/>
      <c r="H6" s="484" t="s">
        <v>759</v>
      </c>
      <c r="I6" s="484"/>
      <c r="J6" s="484" t="s">
        <v>196</v>
      </c>
      <c r="K6" s="484"/>
      <c r="L6" s="484" t="s">
        <v>172</v>
      </c>
      <c r="M6" s="484"/>
      <c r="N6" s="484" t="s">
        <v>197</v>
      </c>
      <c r="O6" s="484"/>
      <c r="P6" s="484" t="s">
        <v>611</v>
      </c>
      <c r="Q6" s="484"/>
    </row>
    <row r="8" spans="1:17" s="138" customFormat="1" ht="15.75" customHeight="1" x14ac:dyDescent="0.2">
      <c r="A8" s="552" t="s">
        <v>199</v>
      </c>
      <c r="B8" s="552"/>
      <c r="C8" s="325" t="s">
        <v>48</v>
      </c>
      <c r="D8" s="626" t="s">
        <v>12</v>
      </c>
      <c r="E8" s="627"/>
      <c r="F8" s="628"/>
      <c r="G8" s="323" t="s">
        <v>54</v>
      </c>
      <c r="H8" s="324"/>
      <c r="I8" s="325"/>
      <c r="J8" s="149" t="s">
        <v>55</v>
      </c>
      <c r="K8" s="149" t="s">
        <v>56</v>
      </c>
      <c r="L8" s="149" t="s">
        <v>57</v>
      </c>
      <c r="M8" s="149" t="s">
        <v>11</v>
      </c>
      <c r="N8" s="149" t="s">
        <v>330</v>
      </c>
      <c r="O8" s="629" t="s">
        <v>52</v>
      </c>
      <c r="P8" s="630"/>
    </row>
    <row r="9" spans="1:17" ht="15.75" customHeight="1" x14ac:dyDescent="0.25">
      <c r="A9" s="552">
        <v>1</v>
      </c>
      <c r="B9" s="619" t="s">
        <v>232</v>
      </c>
      <c r="C9" s="150">
        <v>1</v>
      </c>
      <c r="D9" s="620"/>
      <c r="E9" s="621"/>
      <c r="F9" s="622"/>
      <c r="G9" s="620"/>
      <c r="H9" s="621"/>
      <c r="I9" s="622"/>
      <c r="J9" s="151"/>
      <c r="K9" s="152"/>
      <c r="L9" s="151"/>
      <c r="M9" s="320"/>
      <c r="N9" s="356"/>
      <c r="O9" s="356"/>
      <c r="P9" s="335"/>
    </row>
    <row r="10" spans="1:17" ht="15.75" customHeight="1" x14ac:dyDescent="0.25">
      <c r="A10" s="552"/>
      <c r="B10" s="619"/>
      <c r="C10" s="150">
        <v>2</v>
      </c>
      <c r="D10" s="620"/>
      <c r="E10" s="621"/>
      <c r="F10" s="622"/>
      <c r="G10" s="620"/>
      <c r="H10" s="621"/>
      <c r="I10" s="622"/>
      <c r="J10" s="151"/>
      <c r="K10" s="152"/>
      <c r="L10" s="151"/>
      <c r="M10" s="320"/>
      <c r="N10" s="356"/>
      <c r="O10" s="356"/>
      <c r="P10" s="326"/>
    </row>
    <row r="11" spans="1:17" ht="15.75" customHeight="1" x14ac:dyDescent="0.25">
      <c r="A11" s="552"/>
      <c r="B11" s="619"/>
      <c r="C11" s="150">
        <v>3</v>
      </c>
      <c r="D11" s="620"/>
      <c r="E11" s="621"/>
      <c r="F11" s="622"/>
      <c r="G11" s="620"/>
      <c r="H11" s="621"/>
      <c r="I11" s="622"/>
      <c r="J11" s="151"/>
      <c r="K11" s="152"/>
      <c r="L11" s="151"/>
      <c r="M11" s="320"/>
      <c r="N11" s="151"/>
      <c r="O11" s="356"/>
      <c r="P11" s="326"/>
    </row>
    <row r="12" spans="1:17" ht="15.75" customHeight="1" x14ac:dyDescent="0.25">
      <c r="A12" s="552"/>
      <c r="B12" s="619"/>
      <c r="C12" s="150">
        <v>4</v>
      </c>
      <c r="D12" s="620"/>
      <c r="E12" s="621"/>
      <c r="F12" s="622"/>
      <c r="G12" s="620"/>
      <c r="H12" s="621"/>
      <c r="I12" s="622"/>
      <c r="J12" s="151"/>
      <c r="K12" s="152"/>
      <c r="L12" s="151"/>
      <c r="M12" s="320">
        <f t="shared" ref="M12:M13" si="0">L12*J12</f>
        <v>0</v>
      </c>
      <c r="N12" s="151"/>
      <c r="O12" s="356"/>
      <c r="P12" s="326"/>
    </row>
    <row r="13" spans="1:17" ht="15.75" customHeight="1" thickBot="1" x14ac:dyDescent="0.3">
      <c r="A13" s="552"/>
      <c r="B13" s="619"/>
      <c r="C13" s="154">
        <v>5</v>
      </c>
      <c r="D13" s="623"/>
      <c r="E13" s="624"/>
      <c r="F13" s="625"/>
      <c r="G13" s="623"/>
      <c r="H13" s="624"/>
      <c r="I13" s="625"/>
      <c r="J13" s="155"/>
      <c r="K13" s="156"/>
      <c r="L13" s="155"/>
      <c r="M13" s="320">
        <f t="shared" si="0"/>
        <v>0</v>
      </c>
      <c r="N13" s="151"/>
      <c r="O13" s="356"/>
      <c r="P13" s="335"/>
    </row>
    <row r="14" spans="1:17" ht="15.75" customHeight="1" thickTop="1" thickBot="1" x14ac:dyDescent="0.3">
      <c r="A14" s="552"/>
      <c r="B14" s="619"/>
      <c r="C14" s="614"/>
      <c r="D14" s="614"/>
      <c r="E14" s="614"/>
      <c r="F14" s="614"/>
      <c r="G14" s="614"/>
      <c r="H14" s="614"/>
      <c r="I14" s="615"/>
      <c r="J14" s="158" t="s">
        <v>59</v>
      </c>
      <c r="K14" s="277">
        <f>M14/'生產管理報表 7-1 (週)'!B9</f>
        <v>0</v>
      </c>
      <c r="L14" s="158" t="s">
        <v>60</v>
      </c>
      <c r="M14" s="284">
        <f>SUM(M9:M13)</f>
        <v>0</v>
      </c>
      <c r="N14" s="616"/>
      <c r="O14" s="617"/>
      <c r="P14" s="618"/>
    </row>
    <row r="15" spans="1:17" ht="15.75" customHeight="1" thickTop="1" x14ac:dyDescent="0.25"/>
    <row r="16" spans="1:17" ht="15.75" customHeight="1" x14ac:dyDescent="0.25">
      <c r="A16" s="552" t="s">
        <v>199</v>
      </c>
      <c r="B16" s="552"/>
      <c r="C16" s="325" t="s">
        <v>48</v>
      </c>
      <c r="D16" s="626" t="s">
        <v>12</v>
      </c>
      <c r="E16" s="627"/>
      <c r="F16" s="628"/>
      <c r="G16" s="323" t="s">
        <v>54</v>
      </c>
      <c r="H16" s="324"/>
      <c r="I16" s="325"/>
      <c r="J16" s="149" t="s">
        <v>55</v>
      </c>
      <c r="K16" s="149" t="s">
        <v>56</v>
      </c>
      <c r="L16" s="149" t="s">
        <v>57</v>
      </c>
      <c r="M16" s="149" t="s">
        <v>11</v>
      </c>
      <c r="N16" s="149" t="s">
        <v>330</v>
      </c>
      <c r="O16" s="629" t="s">
        <v>52</v>
      </c>
      <c r="P16" s="630"/>
    </row>
    <row r="17" spans="1:16" ht="15.75" customHeight="1" x14ac:dyDescent="0.25">
      <c r="A17" s="552">
        <v>2</v>
      </c>
      <c r="B17" s="619" t="s">
        <v>612</v>
      </c>
      <c r="C17" s="150">
        <v>1</v>
      </c>
      <c r="D17" s="620"/>
      <c r="E17" s="621"/>
      <c r="F17" s="622"/>
      <c r="G17" s="620"/>
      <c r="H17" s="621"/>
      <c r="I17" s="622"/>
      <c r="J17" s="151"/>
      <c r="K17" s="152"/>
      <c r="L17" s="151"/>
      <c r="M17" s="320">
        <f t="shared" ref="M17:M21" si="1">L17*J17</f>
        <v>0</v>
      </c>
      <c r="N17" s="151"/>
      <c r="O17" s="322"/>
      <c r="P17" s="153"/>
    </row>
    <row r="18" spans="1:16" ht="15.75" customHeight="1" x14ac:dyDescent="0.25">
      <c r="A18" s="552"/>
      <c r="B18" s="619"/>
      <c r="C18" s="150">
        <v>2</v>
      </c>
      <c r="D18" s="620"/>
      <c r="E18" s="621"/>
      <c r="F18" s="622"/>
      <c r="G18" s="620"/>
      <c r="H18" s="621"/>
      <c r="I18" s="622"/>
      <c r="J18" s="151"/>
      <c r="K18" s="152"/>
      <c r="L18" s="151"/>
      <c r="M18" s="320">
        <f t="shared" si="1"/>
        <v>0</v>
      </c>
      <c r="N18" s="151"/>
      <c r="O18" s="322"/>
      <c r="P18" s="153"/>
    </row>
    <row r="19" spans="1:16" ht="15.75" customHeight="1" x14ac:dyDescent="0.25">
      <c r="A19" s="552"/>
      <c r="B19" s="619"/>
      <c r="C19" s="150">
        <v>3</v>
      </c>
      <c r="D19" s="620"/>
      <c r="E19" s="621"/>
      <c r="F19" s="622"/>
      <c r="G19" s="620"/>
      <c r="H19" s="621"/>
      <c r="I19" s="622"/>
      <c r="J19" s="151"/>
      <c r="K19" s="152"/>
      <c r="L19" s="151"/>
      <c r="M19" s="320">
        <f t="shared" si="1"/>
        <v>0</v>
      </c>
      <c r="N19" s="151"/>
      <c r="O19" s="322"/>
      <c r="P19" s="153"/>
    </row>
    <row r="20" spans="1:16" ht="15.75" customHeight="1" x14ac:dyDescent="0.25">
      <c r="A20" s="552"/>
      <c r="B20" s="619"/>
      <c r="C20" s="150">
        <v>4</v>
      </c>
      <c r="D20" s="620"/>
      <c r="E20" s="621"/>
      <c r="F20" s="622"/>
      <c r="G20" s="620"/>
      <c r="H20" s="621"/>
      <c r="I20" s="622"/>
      <c r="J20" s="151"/>
      <c r="K20" s="152"/>
      <c r="L20" s="151"/>
      <c r="M20" s="320">
        <f t="shared" si="1"/>
        <v>0</v>
      </c>
      <c r="N20" s="151"/>
      <c r="O20" s="322"/>
      <c r="P20" s="153"/>
    </row>
    <row r="21" spans="1:16" ht="15.75" customHeight="1" thickBot="1" x14ac:dyDescent="0.3">
      <c r="A21" s="552"/>
      <c r="B21" s="619"/>
      <c r="C21" s="154">
        <v>5</v>
      </c>
      <c r="D21" s="623"/>
      <c r="E21" s="624"/>
      <c r="F21" s="625"/>
      <c r="G21" s="623"/>
      <c r="H21" s="624"/>
      <c r="I21" s="625"/>
      <c r="J21" s="155"/>
      <c r="K21" s="156"/>
      <c r="L21" s="155"/>
      <c r="M21" s="320">
        <f t="shared" si="1"/>
        <v>0</v>
      </c>
      <c r="N21" s="151"/>
      <c r="O21" s="321"/>
      <c r="P21" s="157"/>
    </row>
    <row r="22" spans="1:16" ht="15.75" customHeight="1" thickTop="1" thickBot="1" x14ac:dyDescent="0.3">
      <c r="A22" s="552"/>
      <c r="B22" s="619"/>
      <c r="C22" s="614"/>
      <c r="D22" s="614"/>
      <c r="E22" s="614"/>
      <c r="F22" s="614"/>
      <c r="G22" s="614"/>
      <c r="H22" s="614"/>
      <c r="I22" s="615"/>
      <c r="J22" s="158" t="s">
        <v>59</v>
      </c>
      <c r="K22" s="277">
        <f>M22/'生產管理報表 7-1 (週)'!B9</f>
        <v>0</v>
      </c>
      <c r="L22" s="158" t="s">
        <v>60</v>
      </c>
      <c r="M22" s="284">
        <f>SUM(M17:M21)</f>
        <v>0</v>
      </c>
      <c r="N22" s="616"/>
      <c r="O22" s="617"/>
      <c r="P22" s="618"/>
    </row>
    <row r="23" spans="1:16" ht="15.75" customHeight="1" thickTop="1" x14ac:dyDescent="0.25"/>
    <row r="24" spans="1:16" ht="15.75" customHeight="1" x14ac:dyDescent="0.25">
      <c r="A24" s="552" t="s">
        <v>199</v>
      </c>
      <c r="B24" s="552"/>
      <c r="C24" s="325" t="s">
        <v>48</v>
      </c>
      <c r="D24" s="626" t="s">
        <v>12</v>
      </c>
      <c r="E24" s="627"/>
      <c r="F24" s="628"/>
      <c r="G24" s="323" t="s">
        <v>54</v>
      </c>
      <c r="H24" s="324"/>
      <c r="I24" s="325"/>
      <c r="J24" s="149" t="s">
        <v>55</v>
      </c>
      <c r="K24" s="149" t="s">
        <v>56</v>
      </c>
      <c r="L24" s="149" t="s">
        <v>57</v>
      </c>
      <c r="M24" s="149" t="s">
        <v>11</v>
      </c>
      <c r="N24" s="149" t="s">
        <v>330</v>
      </c>
      <c r="O24" s="629" t="s">
        <v>52</v>
      </c>
      <c r="P24" s="630"/>
    </row>
    <row r="25" spans="1:16" ht="15.75" customHeight="1" x14ac:dyDescent="0.25">
      <c r="A25" s="552">
        <v>3</v>
      </c>
      <c r="B25" s="619" t="s">
        <v>200</v>
      </c>
      <c r="C25" s="150">
        <v>1</v>
      </c>
      <c r="D25" s="620"/>
      <c r="E25" s="621"/>
      <c r="F25" s="622"/>
      <c r="G25" s="620"/>
      <c r="H25" s="621"/>
      <c r="I25" s="622"/>
      <c r="J25" s="151"/>
      <c r="K25" s="152"/>
      <c r="L25" s="151"/>
      <c r="M25" s="320">
        <f t="shared" ref="M25:M29" si="2">L25*J25</f>
        <v>0</v>
      </c>
      <c r="N25" s="334"/>
      <c r="O25" s="322"/>
      <c r="P25" s="153"/>
    </row>
    <row r="26" spans="1:16" ht="15.75" customHeight="1" x14ac:dyDescent="0.25">
      <c r="A26" s="552"/>
      <c r="B26" s="619"/>
      <c r="C26" s="150">
        <v>2</v>
      </c>
      <c r="D26" s="620"/>
      <c r="E26" s="621"/>
      <c r="F26" s="622"/>
      <c r="G26" s="620"/>
      <c r="H26" s="621"/>
      <c r="I26" s="622"/>
      <c r="J26" s="151"/>
      <c r="K26" s="152"/>
      <c r="L26" s="151"/>
      <c r="M26" s="320">
        <f t="shared" si="2"/>
        <v>0</v>
      </c>
      <c r="N26" s="151"/>
      <c r="O26" s="322"/>
      <c r="P26" s="153"/>
    </row>
    <row r="27" spans="1:16" ht="15.75" customHeight="1" x14ac:dyDescent="0.25">
      <c r="A27" s="552"/>
      <c r="B27" s="619"/>
      <c r="C27" s="150">
        <v>3</v>
      </c>
      <c r="D27" s="620"/>
      <c r="E27" s="621"/>
      <c r="F27" s="622"/>
      <c r="G27" s="620"/>
      <c r="H27" s="621"/>
      <c r="I27" s="622"/>
      <c r="J27" s="151"/>
      <c r="K27" s="152"/>
      <c r="L27" s="151"/>
      <c r="M27" s="320">
        <f t="shared" si="2"/>
        <v>0</v>
      </c>
      <c r="N27" s="151"/>
      <c r="O27" s="322"/>
      <c r="P27" s="153"/>
    </row>
    <row r="28" spans="1:16" ht="15.75" customHeight="1" x14ac:dyDescent="0.25">
      <c r="A28" s="552"/>
      <c r="B28" s="619"/>
      <c r="C28" s="150">
        <v>4</v>
      </c>
      <c r="D28" s="620"/>
      <c r="E28" s="621"/>
      <c r="F28" s="622"/>
      <c r="G28" s="620"/>
      <c r="H28" s="621"/>
      <c r="I28" s="622"/>
      <c r="J28" s="151"/>
      <c r="K28" s="152"/>
      <c r="L28" s="151"/>
      <c r="M28" s="320">
        <f t="shared" si="2"/>
        <v>0</v>
      </c>
      <c r="N28" s="151"/>
      <c r="O28" s="322"/>
      <c r="P28" s="153"/>
    </row>
    <row r="29" spans="1:16" ht="15.75" customHeight="1" thickBot="1" x14ac:dyDescent="0.3">
      <c r="A29" s="552"/>
      <c r="B29" s="619"/>
      <c r="C29" s="154">
        <v>5</v>
      </c>
      <c r="D29" s="623"/>
      <c r="E29" s="624"/>
      <c r="F29" s="625"/>
      <c r="G29" s="623"/>
      <c r="H29" s="624"/>
      <c r="I29" s="625"/>
      <c r="J29" s="155"/>
      <c r="K29" s="156"/>
      <c r="L29" s="155"/>
      <c r="M29" s="320">
        <f t="shared" si="2"/>
        <v>0</v>
      </c>
      <c r="N29" s="151"/>
      <c r="O29" s="321"/>
      <c r="P29" s="157"/>
    </row>
    <row r="30" spans="1:16" ht="15.75" customHeight="1" thickTop="1" thickBot="1" x14ac:dyDescent="0.3">
      <c r="A30" s="552"/>
      <c r="B30" s="619"/>
      <c r="C30" s="614"/>
      <c r="D30" s="614"/>
      <c r="E30" s="614"/>
      <c r="F30" s="614"/>
      <c r="G30" s="614"/>
      <c r="H30" s="614"/>
      <c r="I30" s="615"/>
      <c r="J30" s="158" t="s">
        <v>59</v>
      </c>
      <c r="K30" s="277">
        <f>M30/'生產管理報表 7-1 (週)'!B9</f>
        <v>0</v>
      </c>
      <c r="L30" s="158" t="s">
        <v>60</v>
      </c>
      <c r="M30" s="284">
        <f>SUM(M25:M29)</f>
        <v>0</v>
      </c>
      <c r="N30" s="616"/>
      <c r="O30" s="617"/>
      <c r="P30" s="618"/>
    </row>
    <row r="31" spans="1:16" ht="15.75" customHeight="1" thickTop="1" x14ac:dyDescent="0.25"/>
  </sheetData>
  <mergeCells count="70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92D050"/>
    <outlinePr summaryBelow="0" summaryRight="0"/>
  </sheetPr>
  <dimension ref="A1:Q39"/>
  <sheetViews>
    <sheetView view="pageBreakPreview" topLeftCell="A7" zoomScaleNormal="60" zoomScaleSheetLayoutView="100" workbookViewId="0">
      <selection activeCell="T42" sqref="T42"/>
    </sheetView>
  </sheetViews>
  <sheetFormatPr defaultColWidth="12.7109375" defaultRowHeight="15.75" customHeight="1" x14ac:dyDescent="0.25"/>
  <cols>
    <col min="1" max="1" width="5.28515625" style="100" customWidth="1"/>
    <col min="2" max="2" width="11.28515625" style="159" customWidth="1"/>
    <col min="3" max="3" width="4" style="141" customWidth="1"/>
    <col min="4" max="13" width="9.7109375" style="100" customWidth="1"/>
    <col min="14" max="17" width="9.5703125" style="100" customWidth="1"/>
    <col min="18" max="16384" width="12.7109375" style="100"/>
  </cols>
  <sheetData>
    <row r="1" spans="1:17" ht="15.75" customHeight="1" x14ac:dyDescent="0.25">
      <c r="A1" s="438" t="s">
        <v>608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</row>
    <row r="2" spans="1:17" s="101" customFormat="1" ht="15.75" customHeight="1" x14ac:dyDescent="0.25">
      <c r="A2" s="438"/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</row>
    <row r="3" spans="1:17" ht="15.75" customHeight="1" x14ac:dyDescent="0.25">
      <c r="A3" s="557" t="s">
        <v>220</v>
      </c>
      <c r="B3" s="557"/>
      <c r="C3" s="557"/>
      <c r="D3" s="557"/>
      <c r="E3" s="557"/>
      <c r="F3" s="557"/>
      <c r="G3" s="557"/>
      <c r="H3" s="557"/>
      <c r="I3" s="557"/>
      <c r="J3" s="557"/>
      <c r="K3" s="557"/>
      <c r="L3" s="557"/>
      <c r="M3" s="557"/>
      <c r="N3" s="136"/>
    </row>
    <row r="4" spans="1:17" s="101" customFormat="1" ht="15.75" customHeight="1" x14ac:dyDescent="0.25">
      <c r="A4" s="557"/>
      <c r="B4" s="557"/>
      <c r="C4" s="557"/>
      <c r="D4" s="557"/>
      <c r="E4" s="557"/>
      <c r="F4" s="557"/>
      <c r="G4" s="557"/>
      <c r="H4" s="557"/>
      <c r="I4" s="557"/>
      <c r="J4" s="557"/>
      <c r="K4" s="557"/>
      <c r="L4" s="557"/>
      <c r="M4" s="557"/>
      <c r="N4" s="112"/>
    </row>
    <row r="5" spans="1:17" ht="15.75" customHeight="1" x14ac:dyDescent="0.25">
      <c r="A5" s="484" t="s">
        <v>198</v>
      </c>
      <c r="B5" s="631">
        <v>1</v>
      </c>
      <c r="C5" s="631"/>
      <c r="D5" s="631">
        <v>2</v>
      </c>
      <c r="E5" s="631"/>
      <c r="F5" s="631">
        <v>3</v>
      </c>
      <c r="G5" s="631"/>
      <c r="H5" s="632">
        <v>4</v>
      </c>
      <c r="I5" s="632"/>
      <c r="J5" s="632">
        <v>5</v>
      </c>
      <c r="K5" s="632"/>
      <c r="L5" s="632">
        <v>6</v>
      </c>
      <c r="M5" s="632"/>
      <c r="N5" s="632">
        <v>7</v>
      </c>
      <c r="O5" s="632"/>
      <c r="P5" s="631">
        <v>8</v>
      </c>
      <c r="Q5" s="631"/>
    </row>
    <row r="6" spans="1:17" ht="15.75" customHeight="1" x14ac:dyDescent="0.25">
      <c r="A6" s="484"/>
      <c r="B6" s="484" t="s">
        <v>234</v>
      </c>
      <c r="C6" s="484"/>
      <c r="D6" s="484" t="s">
        <v>609</v>
      </c>
      <c r="E6" s="484"/>
      <c r="F6" s="484" t="s">
        <v>171</v>
      </c>
      <c r="G6" s="484"/>
      <c r="H6" s="633" t="s">
        <v>715</v>
      </c>
      <c r="I6" s="633"/>
      <c r="J6" s="633" t="s">
        <v>196</v>
      </c>
      <c r="K6" s="633"/>
      <c r="L6" s="633" t="s">
        <v>172</v>
      </c>
      <c r="M6" s="633"/>
      <c r="N6" s="633" t="s">
        <v>197</v>
      </c>
      <c r="O6" s="633"/>
      <c r="P6" s="484" t="s">
        <v>607</v>
      </c>
      <c r="Q6" s="484"/>
    </row>
    <row r="8" spans="1:17" s="138" customFormat="1" ht="15.75" customHeight="1" x14ac:dyDescent="0.2">
      <c r="A8" s="552" t="s">
        <v>199</v>
      </c>
      <c r="B8" s="552"/>
      <c r="C8" s="325" t="s">
        <v>48</v>
      </c>
      <c r="D8" s="626" t="s">
        <v>12</v>
      </c>
      <c r="E8" s="627"/>
      <c r="F8" s="628"/>
      <c r="G8" s="323" t="s">
        <v>54</v>
      </c>
      <c r="H8" s="324"/>
      <c r="I8" s="325"/>
      <c r="J8" s="149" t="s">
        <v>55</v>
      </c>
      <c r="K8" s="149" t="s">
        <v>56</v>
      </c>
      <c r="L8" s="149" t="s">
        <v>57</v>
      </c>
      <c r="M8" s="149" t="s">
        <v>11</v>
      </c>
      <c r="N8" s="149" t="s">
        <v>330</v>
      </c>
      <c r="O8" s="629" t="s">
        <v>52</v>
      </c>
      <c r="P8" s="630"/>
    </row>
    <row r="9" spans="1:17" ht="15.75" customHeight="1" x14ac:dyDescent="0.25">
      <c r="A9" s="552">
        <v>4</v>
      </c>
      <c r="B9" s="619" t="s">
        <v>758</v>
      </c>
      <c r="C9" s="150">
        <v>1</v>
      </c>
      <c r="D9" s="620" t="s">
        <v>430</v>
      </c>
      <c r="E9" s="621"/>
      <c r="F9" s="622"/>
      <c r="G9" s="620" t="s">
        <v>482</v>
      </c>
      <c r="H9" s="621"/>
      <c r="I9" s="622"/>
      <c r="J9" s="151">
        <v>111.2</v>
      </c>
      <c r="K9" s="152">
        <v>2.7536724700000282E-2</v>
      </c>
      <c r="L9" s="151">
        <v>22.080000000000002</v>
      </c>
      <c r="M9" s="320">
        <f t="shared" ref="M9:M13" si="0">L9*J9</f>
        <v>2455.2960000000003</v>
      </c>
      <c r="N9" s="339"/>
      <c r="O9" s="356" t="s">
        <v>643</v>
      </c>
      <c r="P9" s="153"/>
    </row>
    <row r="10" spans="1:17" ht="15.75" customHeight="1" x14ac:dyDescent="0.25">
      <c r="A10" s="552"/>
      <c r="B10" s="619"/>
      <c r="C10" s="150">
        <v>2</v>
      </c>
      <c r="D10" s="620" t="s">
        <v>470</v>
      </c>
      <c r="E10" s="621"/>
      <c r="F10" s="622"/>
      <c r="G10" s="620" t="s">
        <v>491</v>
      </c>
      <c r="H10" s="621"/>
      <c r="I10" s="622"/>
      <c r="J10" s="151">
        <v>127.40000000000002</v>
      </c>
      <c r="K10" s="152">
        <v>3.3521516982821888E-2</v>
      </c>
      <c r="L10" s="151">
        <v>13.11</v>
      </c>
      <c r="M10" s="320">
        <f t="shared" si="0"/>
        <v>1670.2140000000002</v>
      </c>
      <c r="N10" s="339"/>
      <c r="O10" s="356" t="s">
        <v>643</v>
      </c>
      <c r="P10" s="153"/>
    </row>
    <row r="11" spans="1:17" ht="15.75" customHeight="1" x14ac:dyDescent="0.25">
      <c r="A11" s="552"/>
      <c r="B11" s="619"/>
      <c r="C11" s="150">
        <v>3</v>
      </c>
      <c r="D11" s="620" t="s">
        <v>425</v>
      </c>
      <c r="E11" s="621"/>
      <c r="F11" s="622"/>
      <c r="G11" s="620" t="s">
        <v>549</v>
      </c>
      <c r="H11" s="621"/>
      <c r="I11" s="622"/>
      <c r="J11" s="151">
        <v>930.36</v>
      </c>
      <c r="K11" s="152">
        <v>2.7058393602690384E-2</v>
      </c>
      <c r="L11" s="151">
        <v>1.78</v>
      </c>
      <c r="M11" s="320">
        <f t="shared" si="0"/>
        <v>1656.0408</v>
      </c>
      <c r="N11" s="339"/>
      <c r="O11" s="356" t="s">
        <v>643</v>
      </c>
      <c r="P11" s="153"/>
    </row>
    <row r="12" spans="1:17" ht="15.75" customHeight="1" x14ac:dyDescent="0.25">
      <c r="A12" s="552"/>
      <c r="B12" s="619"/>
      <c r="C12" s="150">
        <v>4</v>
      </c>
      <c r="D12" s="620" t="s">
        <v>470</v>
      </c>
      <c r="E12" s="621"/>
      <c r="F12" s="622"/>
      <c r="G12" s="620" t="s">
        <v>615</v>
      </c>
      <c r="H12" s="621"/>
      <c r="I12" s="622"/>
      <c r="J12" s="151">
        <v>95.339999999999989</v>
      </c>
      <c r="K12" s="152">
        <v>1.897783322034478E-2</v>
      </c>
      <c r="L12" s="151">
        <v>14.29</v>
      </c>
      <c r="M12" s="320">
        <f t="shared" si="0"/>
        <v>1362.4085999999998</v>
      </c>
      <c r="N12" s="339"/>
      <c r="O12" s="356" t="s">
        <v>643</v>
      </c>
      <c r="P12" s="336"/>
    </row>
    <row r="13" spans="1:17" ht="15.75" customHeight="1" thickBot="1" x14ac:dyDescent="0.3">
      <c r="A13" s="552"/>
      <c r="B13" s="619"/>
      <c r="C13" s="154">
        <v>5</v>
      </c>
      <c r="D13" s="623" t="s">
        <v>431</v>
      </c>
      <c r="E13" s="624"/>
      <c r="F13" s="625"/>
      <c r="G13" s="623" t="s">
        <v>687</v>
      </c>
      <c r="H13" s="624"/>
      <c r="I13" s="625"/>
      <c r="J13" s="155">
        <v>119.12</v>
      </c>
      <c r="K13" s="156">
        <v>4.4742780978865193E-2</v>
      </c>
      <c r="L13" s="155">
        <v>11.309999999999999</v>
      </c>
      <c r="M13" s="320">
        <f t="shared" si="0"/>
        <v>1347.2471999999998</v>
      </c>
      <c r="N13" s="339"/>
      <c r="O13" s="356" t="s">
        <v>643</v>
      </c>
      <c r="P13" s="153"/>
    </row>
    <row r="14" spans="1:17" ht="15.75" customHeight="1" thickTop="1" thickBot="1" x14ac:dyDescent="0.3">
      <c r="A14" s="552"/>
      <c r="B14" s="619"/>
      <c r="C14" s="614"/>
      <c r="D14" s="614"/>
      <c r="E14" s="614"/>
      <c r="F14" s="614"/>
      <c r="G14" s="614"/>
      <c r="H14" s="614"/>
      <c r="I14" s="615"/>
      <c r="J14" s="158" t="s">
        <v>59</v>
      </c>
      <c r="K14" s="277">
        <f>M14/'生產管理報表 7-1 (週)'!B9</f>
        <v>9.2079147752368085E-2</v>
      </c>
      <c r="L14" s="158" t="s">
        <v>60</v>
      </c>
      <c r="M14" s="284">
        <f>SUM(M9:M13)</f>
        <v>8491.2065999999995</v>
      </c>
      <c r="N14" s="616"/>
      <c r="O14" s="617"/>
      <c r="P14" s="618"/>
    </row>
    <row r="15" spans="1:17" ht="15.75" customHeight="1" thickTop="1" x14ac:dyDescent="0.25"/>
    <row r="16" spans="1:17" ht="15.75" customHeight="1" x14ac:dyDescent="0.25">
      <c r="A16" s="552" t="s">
        <v>199</v>
      </c>
      <c r="B16" s="552"/>
      <c r="C16" s="325" t="s">
        <v>48</v>
      </c>
      <c r="D16" s="626" t="s">
        <v>12</v>
      </c>
      <c r="E16" s="627"/>
      <c r="F16" s="628"/>
      <c r="G16" s="323" t="s">
        <v>54</v>
      </c>
      <c r="H16" s="324"/>
      <c r="I16" s="325"/>
      <c r="J16" s="149" t="s">
        <v>55</v>
      </c>
      <c r="K16" s="149" t="s">
        <v>56</v>
      </c>
      <c r="L16" s="149" t="s">
        <v>57</v>
      </c>
      <c r="M16" s="149" t="s">
        <v>11</v>
      </c>
      <c r="N16" s="149" t="s">
        <v>330</v>
      </c>
      <c r="O16" s="629" t="s">
        <v>52</v>
      </c>
      <c r="P16" s="630"/>
    </row>
    <row r="17" spans="1:16" ht="15.75" customHeight="1" x14ac:dyDescent="0.25">
      <c r="A17" s="552">
        <v>5</v>
      </c>
      <c r="B17" s="619" t="s">
        <v>221</v>
      </c>
      <c r="C17" s="150">
        <v>1</v>
      </c>
      <c r="D17" s="620" t="s">
        <v>470</v>
      </c>
      <c r="E17" s="621"/>
      <c r="F17" s="622"/>
      <c r="G17" s="620" t="s">
        <v>638</v>
      </c>
      <c r="H17" s="621"/>
      <c r="I17" s="622"/>
      <c r="J17" s="151">
        <v>6.5799999999999992</v>
      </c>
      <c r="K17" s="152">
        <v>2.4743537280455554E-2</v>
      </c>
      <c r="L17" s="151">
        <v>1081.22</v>
      </c>
      <c r="M17" s="320">
        <f t="shared" ref="M17:M21" si="1">L17*J17</f>
        <v>7114.4275999999991</v>
      </c>
      <c r="N17" s="339">
        <v>3.8150417244277549E-2</v>
      </c>
      <c r="O17" s="434" t="s">
        <v>642</v>
      </c>
      <c r="P17" s="336"/>
    </row>
    <row r="18" spans="1:16" ht="15.75" customHeight="1" x14ac:dyDescent="0.25">
      <c r="A18" s="552"/>
      <c r="B18" s="619"/>
      <c r="C18" s="150">
        <v>2</v>
      </c>
      <c r="D18" s="620" t="s">
        <v>470</v>
      </c>
      <c r="E18" s="621"/>
      <c r="F18" s="622"/>
      <c r="G18" s="620" t="s">
        <v>664</v>
      </c>
      <c r="H18" s="621"/>
      <c r="I18" s="622"/>
      <c r="J18" s="151">
        <v>7</v>
      </c>
      <c r="K18" s="152">
        <v>8.9662396922072542E-3</v>
      </c>
      <c r="L18" s="151">
        <v>258.60000000000002</v>
      </c>
      <c r="M18" s="320">
        <f t="shared" si="1"/>
        <v>1810.2000000000003</v>
      </c>
      <c r="N18" s="339">
        <v>9.1083621941253686E-3</v>
      </c>
      <c r="O18" s="434" t="s">
        <v>642</v>
      </c>
      <c r="P18" s="336"/>
    </row>
    <row r="19" spans="1:16" ht="15.75" customHeight="1" x14ac:dyDescent="0.25">
      <c r="A19" s="552"/>
      <c r="B19" s="619"/>
      <c r="C19" s="150">
        <v>3</v>
      </c>
      <c r="D19" s="620" t="s">
        <v>416</v>
      </c>
      <c r="E19" s="621"/>
      <c r="F19" s="622"/>
      <c r="G19" s="620" t="s">
        <v>550</v>
      </c>
      <c r="H19" s="621"/>
      <c r="I19" s="622"/>
      <c r="J19" s="151">
        <v>124.39</v>
      </c>
      <c r="K19" s="152">
        <v>4.2492973428744245E-2</v>
      </c>
      <c r="L19" s="151">
        <v>7.05</v>
      </c>
      <c r="M19" s="320">
        <f t="shared" si="1"/>
        <v>876.94949999999994</v>
      </c>
      <c r="N19" s="339"/>
      <c r="O19" s="434" t="s">
        <v>686</v>
      </c>
      <c r="P19" s="153"/>
    </row>
    <row r="20" spans="1:16" ht="15.75" customHeight="1" x14ac:dyDescent="0.25">
      <c r="A20" s="552"/>
      <c r="B20" s="619"/>
      <c r="C20" s="150">
        <v>4</v>
      </c>
      <c r="D20" s="620" t="s">
        <v>416</v>
      </c>
      <c r="E20" s="621"/>
      <c r="F20" s="622"/>
      <c r="G20" s="620" t="s">
        <v>548</v>
      </c>
      <c r="H20" s="621"/>
      <c r="I20" s="622"/>
      <c r="J20" s="151">
        <v>90.1</v>
      </c>
      <c r="K20" s="152">
        <v>4.725490323797174E-2</v>
      </c>
      <c r="L20" s="151">
        <v>6.55</v>
      </c>
      <c r="M20" s="320">
        <f t="shared" si="1"/>
        <v>590.15499999999997</v>
      </c>
      <c r="N20" s="339">
        <v>4.7030058912459045E-2</v>
      </c>
      <c r="O20" s="434" t="s">
        <v>686</v>
      </c>
      <c r="P20" s="153"/>
    </row>
    <row r="21" spans="1:16" ht="15.75" customHeight="1" thickBot="1" x14ac:dyDescent="0.3">
      <c r="A21" s="552"/>
      <c r="B21" s="619"/>
      <c r="C21" s="154">
        <v>5</v>
      </c>
      <c r="D21" s="623" t="s">
        <v>470</v>
      </c>
      <c r="E21" s="624"/>
      <c r="F21" s="625"/>
      <c r="G21" s="620" t="s">
        <v>494</v>
      </c>
      <c r="H21" s="621"/>
      <c r="I21" s="622"/>
      <c r="J21" s="155">
        <v>278.82</v>
      </c>
      <c r="K21" s="156">
        <v>5.0018254837531952E-2</v>
      </c>
      <c r="L21" s="155">
        <v>1.37</v>
      </c>
      <c r="M21" s="320">
        <f t="shared" si="1"/>
        <v>381.98340000000002</v>
      </c>
      <c r="N21" s="339"/>
      <c r="O21" s="434" t="s">
        <v>513</v>
      </c>
      <c r="P21" s="336"/>
    </row>
    <row r="22" spans="1:16" ht="15.75" customHeight="1" thickTop="1" thickBot="1" x14ac:dyDescent="0.3">
      <c r="A22" s="552"/>
      <c r="B22" s="619"/>
      <c r="C22" s="614"/>
      <c r="D22" s="614"/>
      <c r="E22" s="614"/>
      <c r="F22" s="614"/>
      <c r="G22" s="614"/>
      <c r="H22" s="614"/>
      <c r="I22" s="615"/>
      <c r="J22" s="158" t="s">
        <v>59</v>
      </c>
      <c r="K22" s="277">
        <f>M22/'生產管理報表 7-1 (週)'!B9</f>
        <v>0.11683080957734301</v>
      </c>
      <c r="L22" s="158" t="s">
        <v>60</v>
      </c>
      <c r="M22" s="284">
        <f>SUM(M17:M21)</f>
        <v>10773.7155</v>
      </c>
      <c r="N22" s="616"/>
      <c r="O22" s="617"/>
      <c r="P22" s="618"/>
    </row>
    <row r="23" spans="1:16" ht="15.75" customHeight="1" thickTop="1" x14ac:dyDescent="0.25"/>
    <row r="24" spans="1:16" ht="15.75" customHeight="1" x14ac:dyDescent="0.25">
      <c r="A24" s="552" t="s">
        <v>199</v>
      </c>
      <c r="B24" s="552"/>
      <c r="C24" s="325" t="s">
        <v>48</v>
      </c>
      <c r="D24" s="626" t="s">
        <v>12</v>
      </c>
      <c r="E24" s="627"/>
      <c r="F24" s="628"/>
      <c r="G24" s="323" t="s">
        <v>54</v>
      </c>
      <c r="H24" s="324"/>
      <c r="I24" s="325"/>
      <c r="J24" s="149" t="s">
        <v>55</v>
      </c>
      <c r="K24" s="149" t="s">
        <v>56</v>
      </c>
      <c r="L24" s="149" t="s">
        <v>57</v>
      </c>
      <c r="M24" s="149" t="s">
        <v>11</v>
      </c>
      <c r="N24" s="149" t="s">
        <v>330</v>
      </c>
      <c r="O24" s="629" t="s">
        <v>52</v>
      </c>
      <c r="P24" s="630"/>
    </row>
    <row r="25" spans="1:16" ht="15.75" customHeight="1" x14ac:dyDescent="0.25">
      <c r="A25" s="552">
        <v>6</v>
      </c>
      <c r="B25" s="619" t="s">
        <v>222</v>
      </c>
      <c r="C25" s="150">
        <v>1</v>
      </c>
      <c r="D25" s="620"/>
      <c r="E25" s="621"/>
      <c r="F25" s="622"/>
      <c r="G25" s="620"/>
      <c r="H25" s="621"/>
      <c r="I25" s="622"/>
      <c r="J25" s="151"/>
      <c r="K25" s="152"/>
      <c r="L25" s="151"/>
      <c r="M25" s="320">
        <f t="shared" ref="M25:M29" si="2">L25*J25</f>
        <v>0</v>
      </c>
      <c r="N25" s="151"/>
      <c r="O25" s="381"/>
      <c r="P25" s="153"/>
    </row>
    <row r="26" spans="1:16" ht="15.75" customHeight="1" x14ac:dyDescent="0.25">
      <c r="A26" s="552"/>
      <c r="B26" s="619"/>
      <c r="C26" s="150">
        <v>2</v>
      </c>
      <c r="D26" s="620"/>
      <c r="E26" s="621"/>
      <c r="F26" s="622"/>
      <c r="G26" s="620"/>
      <c r="H26" s="621"/>
      <c r="I26" s="622"/>
      <c r="J26" s="151"/>
      <c r="K26" s="152"/>
      <c r="L26" s="151"/>
      <c r="M26" s="320">
        <f t="shared" si="2"/>
        <v>0</v>
      </c>
      <c r="N26" s="151"/>
      <c r="O26" s="381"/>
      <c r="P26" s="153"/>
    </row>
    <row r="27" spans="1:16" ht="15.75" customHeight="1" x14ac:dyDescent="0.25">
      <c r="A27" s="552"/>
      <c r="B27" s="619"/>
      <c r="C27" s="150">
        <v>3</v>
      </c>
      <c r="D27" s="620"/>
      <c r="E27" s="621"/>
      <c r="F27" s="622"/>
      <c r="G27" s="620"/>
      <c r="H27" s="621"/>
      <c r="I27" s="622"/>
      <c r="J27" s="151"/>
      <c r="K27" s="152"/>
      <c r="L27" s="151"/>
      <c r="M27" s="320">
        <f t="shared" si="2"/>
        <v>0</v>
      </c>
      <c r="N27" s="151"/>
      <c r="O27" s="381"/>
      <c r="P27" s="153"/>
    </row>
    <row r="28" spans="1:16" ht="15.75" customHeight="1" x14ac:dyDescent="0.25">
      <c r="A28" s="552"/>
      <c r="B28" s="619"/>
      <c r="C28" s="150">
        <v>4</v>
      </c>
      <c r="D28" s="620"/>
      <c r="E28" s="621"/>
      <c r="F28" s="622"/>
      <c r="G28" s="620"/>
      <c r="H28" s="621"/>
      <c r="I28" s="622"/>
      <c r="J28" s="151"/>
      <c r="K28" s="152"/>
      <c r="L28" s="151"/>
      <c r="M28" s="320">
        <f t="shared" si="2"/>
        <v>0</v>
      </c>
      <c r="N28" s="151"/>
      <c r="O28" s="381"/>
      <c r="P28" s="153"/>
    </row>
    <row r="29" spans="1:16" ht="15.75" customHeight="1" thickBot="1" x14ac:dyDescent="0.3">
      <c r="A29" s="552"/>
      <c r="B29" s="619"/>
      <c r="C29" s="154">
        <v>5</v>
      </c>
      <c r="D29" s="623"/>
      <c r="E29" s="624"/>
      <c r="F29" s="625"/>
      <c r="G29" s="623"/>
      <c r="H29" s="624"/>
      <c r="I29" s="625"/>
      <c r="J29" s="155"/>
      <c r="K29" s="156"/>
      <c r="L29" s="155"/>
      <c r="M29" s="320">
        <f t="shared" si="2"/>
        <v>0</v>
      </c>
      <c r="N29" s="151"/>
      <c r="O29" s="382"/>
      <c r="P29" s="157"/>
    </row>
    <row r="30" spans="1:16" ht="15.75" customHeight="1" thickTop="1" thickBot="1" x14ac:dyDescent="0.3">
      <c r="A30" s="552"/>
      <c r="B30" s="619"/>
      <c r="C30" s="614"/>
      <c r="D30" s="614"/>
      <c r="E30" s="614"/>
      <c r="F30" s="614"/>
      <c r="G30" s="614"/>
      <c r="H30" s="614"/>
      <c r="I30" s="615"/>
      <c r="J30" s="158" t="s">
        <v>59</v>
      </c>
      <c r="K30" s="277">
        <f>M30/'生產管理報表 7-1 (週)'!B9</f>
        <v>0</v>
      </c>
      <c r="L30" s="158" t="s">
        <v>60</v>
      </c>
      <c r="M30" s="284">
        <f>SUM(M25:M29)</f>
        <v>0</v>
      </c>
      <c r="N30" s="616"/>
      <c r="O30" s="617"/>
      <c r="P30" s="618"/>
    </row>
    <row r="31" spans="1:16" ht="15.75" customHeight="1" thickTop="1" x14ac:dyDescent="0.25"/>
    <row r="32" spans="1:16" ht="15.75" customHeight="1" x14ac:dyDescent="0.25">
      <c r="A32" s="552" t="s">
        <v>199</v>
      </c>
      <c r="B32" s="552"/>
      <c r="C32" s="325" t="s">
        <v>48</v>
      </c>
      <c r="D32" s="626" t="s">
        <v>12</v>
      </c>
      <c r="E32" s="627"/>
      <c r="F32" s="628"/>
      <c r="G32" s="323" t="s">
        <v>54</v>
      </c>
      <c r="H32" s="324"/>
      <c r="I32" s="325"/>
      <c r="J32" s="149" t="s">
        <v>55</v>
      </c>
      <c r="K32" s="149" t="s">
        <v>56</v>
      </c>
      <c r="L32" s="149" t="s">
        <v>57</v>
      </c>
      <c r="M32" s="149" t="s">
        <v>11</v>
      </c>
      <c r="N32" s="149" t="s">
        <v>330</v>
      </c>
      <c r="O32" s="629" t="s">
        <v>52</v>
      </c>
      <c r="P32" s="630"/>
    </row>
    <row r="33" spans="1:16" ht="15.75" customHeight="1" x14ac:dyDescent="0.25">
      <c r="A33" s="552">
        <v>7</v>
      </c>
      <c r="B33" s="619" t="s">
        <v>539</v>
      </c>
      <c r="C33" s="150">
        <v>1</v>
      </c>
      <c r="D33" s="620" t="s">
        <v>470</v>
      </c>
      <c r="E33" s="621"/>
      <c r="F33" s="622"/>
      <c r="G33" s="620" t="s">
        <v>637</v>
      </c>
      <c r="H33" s="621"/>
      <c r="I33" s="622"/>
      <c r="J33" s="151">
        <v>5.7999999999999989</v>
      </c>
      <c r="K33" s="152">
        <v>1.3799857556514717E-2</v>
      </c>
      <c r="L33" s="151">
        <v>1305.9799999999998</v>
      </c>
      <c r="M33" s="320">
        <f t="shared" ref="M33:M37" si="3">L33*J33</f>
        <v>7574.6839999999975</v>
      </c>
      <c r="N33" s="339">
        <v>2.4881014113351588E-2</v>
      </c>
      <c r="O33" s="433" t="s">
        <v>703</v>
      </c>
      <c r="P33" s="336"/>
    </row>
    <row r="34" spans="1:16" ht="15.75" customHeight="1" x14ac:dyDescent="0.25">
      <c r="A34" s="552"/>
      <c r="B34" s="619"/>
      <c r="C34" s="150">
        <v>2</v>
      </c>
      <c r="D34" s="620" t="s">
        <v>470</v>
      </c>
      <c r="E34" s="621"/>
      <c r="F34" s="622"/>
      <c r="G34" s="620" t="s">
        <v>663</v>
      </c>
      <c r="H34" s="621"/>
      <c r="I34" s="622"/>
      <c r="J34" s="151">
        <v>4.4000000000000004</v>
      </c>
      <c r="K34" s="152">
        <v>7.9191650011103693E-3</v>
      </c>
      <c r="L34" s="151">
        <v>35.659999999999997</v>
      </c>
      <c r="M34" s="320">
        <f t="shared" si="3"/>
        <v>156.904</v>
      </c>
      <c r="N34" s="339">
        <v>1.1278925177112285E-2</v>
      </c>
      <c r="O34" s="356" t="s">
        <v>703</v>
      </c>
      <c r="P34" s="336"/>
    </row>
    <row r="35" spans="1:16" ht="15.75" customHeight="1" x14ac:dyDescent="0.25">
      <c r="A35" s="552"/>
      <c r="B35" s="619"/>
      <c r="C35" s="150">
        <v>3</v>
      </c>
      <c r="D35" s="620"/>
      <c r="E35" s="621"/>
      <c r="F35" s="622"/>
      <c r="G35" s="620"/>
      <c r="H35" s="621"/>
      <c r="I35" s="622"/>
      <c r="J35" s="151"/>
      <c r="K35" s="152"/>
      <c r="L35" s="151"/>
      <c r="M35" s="320">
        <f t="shared" si="3"/>
        <v>0</v>
      </c>
      <c r="N35" s="339"/>
      <c r="O35" s="421"/>
      <c r="P35" s="153"/>
    </row>
    <row r="36" spans="1:16" ht="15.75" customHeight="1" x14ac:dyDescent="0.25">
      <c r="A36" s="552"/>
      <c r="B36" s="619"/>
      <c r="C36" s="150">
        <v>4</v>
      </c>
      <c r="D36" s="620"/>
      <c r="E36" s="621"/>
      <c r="F36" s="622"/>
      <c r="G36" s="620"/>
      <c r="H36" s="621"/>
      <c r="I36" s="622"/>
      <c r="J36" s="151"/>
      <c r="K36" s="152"/>
      <c r="L36" s="151"/>
      <c r="M36" s="320">
        <f t="shared" si="3"/>
        <v>0</v>
      </c>
      <c r="N36" s="339"/>
      <c r="O36" s="421"/>
      <c r="P36" s="153"/>
    </row>
    <row r="37" spans="1:16" ht="15.75" customHeight="1" thickBot="1" x14ac:dyDescent="0.3">
      <c r="A37" s="552"/>
      <c r="B37" s="619"/>
      <c r="C37" s="154">
        <v>5</v>
      </c>
      <c r="D37" s="623"/>
      <c r="E37" s="624"/>
      <c r="F37" s="625"/>
      <c r="G37" s="623"/>
      <c r="H37" s="624"/>
      <c r="I37" s="625"/>
      <c r="J37" s="155"/>
      <c r="K37" s="156"/>
      <c r="L37" s="155"/>
      <c r="M37" s="320">
        <f t="shared" si="3"/>
        <v>0</v>
      </c>
      <c r="N37" s="339"/>
      <c r="O37" s="422"/>
      <c r="P37" s="157"/>
    </row>
    <row r="38" spans="1:16" ht="15.75" customHeight="1" thickTop="1" thickBot="1" x14ac:dyDescent="0.3">
      <c r="A38" s="552"/>
      <c r="B38" s="619"/>
      <c r="C38" s="614"/>
      <c r="D38" s="614"/>
      <c r="E38" s="614"/>
      <c r="F38" s="614"/>
      <c r="G38" s="614"/>
      <c r="H38" s="614"/>
      <c r="I38" s="615"/>
      <c r="J38" s="158" t="s">
        <v>59</v>
      </c>
      <c r="K38" s="277">
        <f>M38/'生產管理報表 7-1 (週)'!B9</f>
        <v>8.3841798621698341E-2</v>
      </c>
      <c r="L38" s="158" t="s">
        <v>60</v>
      </c>
      <c r="M38" s="284">
        <f>SUM(M33:M37)</f>
        <v>7731.5879999999979</v>
      </c>
      <c r="N38" s="616"/>
      <c r="O38" s="617"/>
      <c r="P38" s="618"/>
    </row>
    <row r="39" spans="1:16" ht="15.75" customHeight="1" thickTop="1" x14ac:dyDescent="0.25"/>
  </sheetData>
  <mergeCells count="87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L18" sqref="L18"/>
    </sheetView>
  </sheetViews>
  <sheetFormatPr defaultColWidth="12.7109375" defaultRowHeight="15.75" customHeight="1" x14ac:dyDescent="0.25"/>
  <cols>
    <col min="1" max="1" width="5.28515625" style="174" customWidth="1"/>
    <col min="2" max="2" width="11.28515625" style="406" customWidth="1"/>
    <col min="3" max="3" width="4" style="407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 x14ac:dyDescent="0.25">
      <c r="A1" s="582" t="s">
        <v>209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582"/>
      <c r="N1" s="582"/>
      <c r="O1" s="582"/>
      <c r="P1" s="582"/>
      <c r="Q1" s="582"/>
    </row>
    <row r="2" spans="1:17" s="175" customFormat="1" ht="15.75" customHeight="1" x14ac:dyDescent="0.25">
      <c r="A2" s="582"/>
      <c r="B2" s="582"/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2"/>
      <c r="N2" s="582"/>
      <c r="O2" s="582"/>
      <c r="P2" s="582"/>
      <c r="Q2" s="582"/>
    </row>
    <row r="3" spans="1:17" ht="15.75" customHeight="1" x14ac:dyDescent="0.25">
      <c r="A3" s="608" t="s">
        <v>747</v>
      </c>
      <c r="B3" s="608"/>
      <c r="C3" s="608"/>
      <c r="D3" s="608"/>
      <c r="E3" s="608"/>
      <c r="F3" s="608"/>
      <c r="G3" s="608"/>
      <c r="H3" s="608"/>
      <c r="I3" s="608"/>
      <c r="J3" s="608"/>
      <c r="K3" s="608"/>
      <c r="L3" s="608"/>
      <c r="M3" s="608"/>
      <c r="N3" s="176"/>
    </row>
    <row r="4" spans="1:17" s="175" customFormat="1" ht="15.75" customHeight="1" x14ac:dyDescent="0.25">
      <c r="A4" s="608"/>
      <c r="B4" s="608"/>
      <c r="C4" s="608"/>
      <c r="D4" s="608"/>
      <c r="E4" s="608"/>
      <c r="F4" s="608"/>
      <c r="G4" s="608"/>
      <c r="H4" s="608"/>
      <c r="I4" s="608"/>
      <c r="J4" s="608"/>
      <c r="K4" s="608"/>
      <c r="L4" s="608"/>
      <c r="M4" s="608"/>
      <c r="N4" s="177"/>
    </row>
    <row r="5" spans="1:17" ht="15.75" customHeight="1" x14ac:dyDescent="0.25">
      <c r="A5" s="494" t="s">
        <v>199</v>
      </c>
      <c r="B5" s="609">
        <v>1</v>
      </c>
      <c r="C5" s="609"/>
      <c r="D5" s="609">
        <v>2</v>
      </c>
      <c r="E5" s="609"/>
      <c r="F5" s="609">
        <v>3</v>
      </c>
      <c r="G5" s="609"/>
      <c r="H5" s="586">
        <v>4</v>
      </c>
      <c r="I5" s="586"/>
      <c r="J5" s="586">
        <v>5</v>
      </c>
      <c r="K5" s="586"/>
      <c r="L5" s="586">
        <v>6</v>
      </c>
      <c r="M5" s="586"/>
      <c r="N5" s="586">
        <v>7</v>
      </c>
      <c r="O5" s="586"/>
      <c r="P5" s="586">
        <v>8</v>
      </c>
      <c r="Q5" s="586"/>
    </row>
    <row r="6" spans="1:17" ht="15.75" customHeight="1" x14ac:dyDescent="0.25">
      <c r="A6" s="494"/>
      <c r="B6" s="610" t="s">
        <v>233</v>
      </c>
      <c r="C6" s="610"/>
      <c r="D6" s="610" t="s">
        <v>224</v>
      </c>
      <c r="E6" s="610"/>
      <c r="F6" s="610" t="s">
        <v>760</v>
      </c>
      <c r="G6" s="610"/>
      <c r="H6" s="611" t="s">
        <v>715</v>
      </c>
      <c r="I6" s="611"/>
      <c r="J6" s="494" t="s">
        <v>342</v>
      </c>
      <c r="K6" s="494"/>
      <c r="L6" s="494" t="s">
        <v>172</v>
      </c>
      <c r="M6" s="494"/>
      <c r="N6" s="494" t="s">
        <v>761</v>
      </c>
      <c r="O6" s="494"/>
      <c r="P6" s="494" t="s">
        <v>225</v>
      </c>
      <c r="Q6" s="494"/>
    </row>
    <row r="8" spans="1:17" s="394" customFormat="1" ht="15.75" customHeight="1" x14ac:dyDescent="0.2">
      <c r="A8" s="593" t="s">
        <v>199</v>
      </c>
      <c r="B8" s="593"/>
      <c r="C8" s="390" t="s">
        <v>720</v>
      </c>
      <c r="D8" s="594" t="s">
        <v>12</v>
      </c>
      <c r="E8" s="595"/>
      <c r="F8" s="596"/>
      <c r="G8" s="391" t="s">
        <v>54</v>
      </c>
      <c r="H8" s="392"/>
      <c r="I8" s="390"/>
      <c r="J8" s="393" t="s">
        <v>722</v>
      </c>
      <c r="K8" s="393" t="s">
        <v>56</v>
      </c>
      <c r="L8" s="393" t="s">
        <v>57</v>
      </c>
      <c r="M8" s="393" t="s">
        <v>11</v>
      </c>
      <c r="N8" s="393" t="s">
        <v>330</v>
      </c>
      <c r="O8" s="597" t="s">
        <v>52</v>
      </c>
      <c r="P8" s="598"/>
    </row>
    <row r="9" spans="1:17" ht="15.75" customHeight="1" x14ac:dyDescent="0.25">
      <c r="A9" s="593">
        <v>1</v>
      </c>
      <c r="B9" s="607" t="s">
        <v>232</v>
      </c>
      <c r="C9" s="395">
        <v>1</v>
      </c>
      <c r="D9" s="601"/>
      <c r="E9" s="602"/>
      <c r="F9" s="603"/>
      <c r="G9" s="601"/>
      <c r="H9" s="602"/>
      <c r="I9" s="603"/>
      <c r="J9" s="396"/>
      <c r="K9" s="397"/>
      <c r="L9" s="396"/>
      <c r="M9" s="398">
        <f t="shared" ref="M9:M13" si="0">L9*J9</f>
        <v>0</v>
      </c>
      <c r="N9" s="399"/>
      <c r="O9" s="399"/>
      <c r="P9" s="335"/>
    </row>
    <row r="10" spans="1:17" ht="15.75" customHeight="1" x14ac:dyDescent="0.25">
      <c r="A10" s="593"/>
      <c r="B10" s="607"/>
      <c r="C10" s="395">
        <v>2</v>
      </c>
      <c r="D10" s="601"/>
      <c r="E10" s="602"/>
      <c r="F10" s="603"/>
      <c r="G10" s="601"/>
      <c r="H10" s="602"/>
      <c r="I10" s="603"/>
      <c r="J10" s="396"/>
      <c r="K10" s="397"/>
      <c r="L10" s="396"/>
      <c r="M10" s="398">
        <f t="shared" si="0"/>
        <v>0</v>
      </c>
      <c r="N10" s="399"/>
      <c r="O10" s="399"/>
      <c r="P10" s="326"/>
    </row>
    <row r="11" spans="1:17" ht="15.75" customHeight="1" x14ac:dyDescent="0.25">
      <c r="A11" s="593"/>
      <c r="B11" s="607"/>
      <c r="C11" s="395">
        <v>3</v>
      </c>
      <c r="D11" s="601"/>
      <c r="E11" s="602"/>
      <c r="F11" s="603"/>
      <c r="G11" s="601"/>
      <c r="H11" s="602"/>
      <c r="I11" s="603"/>
      <c r="J11" s="396"/>
      <c r="K11" s="397"/>
      <c r="L11" s="396"/>
      <c r="M11" s="398">
        <f t="shared" si="0"/>
        <v>0</v>
      </c>
      <c r="N11" s="396"/>
      <c r="O11" s="399"/>
      <c r="P11" s="326"/>
    </row>
    <row r="12" spans="1:17" ht="15.75" customHeight="1" x14ac:dyDescent="0.25">
      <c r="A12" s="593"/>
      <c r="B12" s="607"/>
      <c r="C12" s="395">
        <v>4</v>
      </c>
      <c r="D12" s="601"/>
      <c r="E12" s="602"/>
      <c r="F12" s="603"/>
      <c r="G12" s="601"/>
      <c r="H12" s="602"/>
      <c r="I12" s="603"/>
      <c r="J12" s="396"/>
      <c r="K12" s="397"/>
      <c r="L12" s="396"/>
      <c r="M12" s="398">
        <f t="shared" si="0"/>
        <v>0</v>
      </c>
      <c r="N12" s="396"/>
      <c r="O12" s="399"/>
      <c r="P12" s="326"/>
    </row>
    <row r="13" spans="1:17" ht="15.75" customHeight="1" thickBot="1" x14ac:dyDescent="0.3">
      <c r="A13" s="593"/>
      <c r="B13" s="607"/>
      <c r="C13" s="400">
        <v>5</v>
      </c>
      <c r="D13" s="604"/>
      <c r="E13" s="605"/>
      <c r="F13" s="606"/>
      <c r="G13" s="604"/>
      <c r="H13" s="605"/>
      <c r="I13" s="606"/>
      <c r="J13" s="401"/>
      <c r="K13" s="402"/>
      <c r="L13" s="401"/>
      <c r="M13" s="398">
        <f t="shared" si="0"/>
        <v>0</v>
      </c>
      <c r="N13" s="396"/>
      <c r="O13" s="399"/>
      <c r="P13" s="335"/>
    </row>
    <row r="14" spans="1:17" ht="15.75" customHeight="1" thickTop="1" thickBot="1" x14ac:dyDescent="0.3">
      <c r="A14" s="593"/>
      <c r="B14" s="607"/>
      <c r="C14" s="599"/>
      <c r="D14" s="599"/>
      <c r="E14" s="599"/>
      <c r="F14" s="599"/>
      <c r="G14" s="599"/>
      <c r="H14" s="599"/>
      <c r="I14" s="600"/>
      <c r="J14" s="403" t="s">
        <v>762</v>
      </c>
      <c r="K14" s="404">
        <f>M14/'生產管理報表 7-1 (週)'!B9</f>
        <v>0</v>
      </c>
      <c r="L14" s="403" t="s">
        <v>763</v>
      </c>
      <c r="M14" s="405">
        <f>SUM(M9:M13)</f>
        <v>0</v>
      </c>
      <c r="N14" s="590"/>
      <c r="O14" s="591"/>
      <c r="P14" s="592"/>
    </row>
    <row r="15" spans="1:17" ht="15.75" customHeight="1" thickTop="1" x14ac:dyDescent="0.25"/>
    <row r="16" spans="1:17" ht="15.75" customHeight="1" x14ac:dyDescent="0.25">
      <c r="A16" s="593" t="s">
        <v>199</v>
      </c>
      <c r="B16" s="593"/>
      <c r="C16" s="390" t="s">
        <v>720</v>
      </c>
      <c r="D16" s="594" t="s">
        <v>12</v>
      </c>
      <c r="E16" s="595"/>
      <c r="F16" s="596"/>
      <c r="G16" s="391" t="s">
        <v>54</v>
      </c>
      <c r="H16" s="392"/>
      <c r="I16" s="390"/>
      <c r="J16" s="393" t="s">
        <v>764</v>
      </c>
      <c r="K16" s="393" t="s">
        <v>765</v>
      </c>
      <c r="L16" s="393" t="s">
        <v>57</v>
      </c>
      <c r="M16" s="393" t="s">
        <v>11</v>
      </c>
      <c r="N16" s="393" t="s">
        <v>330</v>
      </c>
      <c r="O16" s="597" t="s">
        <v>52</v>
      </c>
      <c r="P16" s="598"/>
    </row>
    <row r="17" spans="1:16" ht="15.75" customHeight="1" x14ac:dyDescent="0.25">
      <c r="A17" s="593">
        <v>2</v>
      </c>
      <c r="B17" s="607" t="s">
        <v>612</v>
      </c>
      <c r="C17" s="395">
        <v>1</v>
      </c>
      <c r="D17" s="601"/>
      <c r="E17" s="602"/>
      <c r="F17" s="603"/>
      <c r="G17" s="601"/>
      <c r="H17" s="602"/>
      <c r="I17" s="603"/>
      <c r="J17" s="396"/>
      <c r="K17" s="397"/>
      <c r="L17" s="396"/>
      <c r="M17" s="398">
        <f t="shared" ref="M17:M21" si="1">L17*J17</f>
        <v>0</v>
      </c>
      <c r="N17" s="396"/>
      <c r="O17" s="408"/>
      <c r="P17" s="326"/>
    </row>
    <row r="18" spans="1:16" ht="15.75" customHeight="1" x14ac:dyDescent="0.25">
      <c r="A18" s="593"/>
      <c r="B18" s="607"/>
      <c r="C18" s="395">
        <v>2</v>
      </c>
      <c r="D18" s="601"/>
      <c r="E18" s="602"/>
      <c r="F18" s="603"/>
      <c r="G18" s="601"/>
      <c r="H18" s="602"/>
      <c r="I18" s="603"/>
      <c r="J18" s="396"/>
      <c r="K18" s="397"/>
      <c r="L18" s="396"/>
      <c r="M18" s="398">
        <f t="shared" si="1"/>
        <v>0</v>
      </c>
      <c r="N18" s="396"/>
      <c r="O18" s="408"/>
      <c r="P18" s="326"/>
    </row>
    <row r="19" spans="1:16" ht="15.75" customHeight="1" x14ac:dyDescent="0.25">
      <c r="A19" s="593"/>
      <c r="B19" s="607"/>
      <c r="C19" s="395">
        <v>3</v>
      </c>
      <c r="D19" s="601"/>
      <c r="E19" s="602"/>
      <c r="F19" s="603"/>
      <c r="G19" s="601"/>
      <c r="H19" s="602"/>
      <c r="I19" s="603"/>
      <c r="J19" s="396"/>
      <c r="K19" s="397"/>
      <c r="L19" s="396"/>
      <c r="M19" s="398">
        <f t="shared" si="1"/>
        <v>0</v>
      </c>
      <c r="N19" s="396"/>
      <c r="O19" s="408"/>
      <c r="P19" s="326"/>
    </row>
    <row r="20" spans="1:16" ht="15.75" customHeight="1" x14ac:dyDescent="0.25">
      <c r="A20" s="593"/>
      <c r="B20" s="607"/>
      <c r="C20" s="395">
        <v>4</v>
      </c>
      <c r="D20" s="601"/>
      <c r="E20" s="602"/>
      <c r="F20" s="603"/>
      <c r="G20" s="601"/>
      <c r="H20" s="602"/>
      <c r="I20" s="603"/>
      <c r="J20" s="396"/>
      <c r="K20" s="397"/>
      <c r="L20" s="396"/>
      <c r="M20" s="398">
        <f t="shared" si="1"/>
        <v>0</v>
      </c>
      <c r="N20" s="396"/>
      <c r="O20" s="408"/>
      <c r="P20" s="326"/>
    </row>
    <row r="21" spans="1:16" ht="15.75" customHeight="1" thickBot="1" x14ac:dyDescent="0.3">
      <c r="A21" s="593"/>
      <c r="B21" s="607"/>
      <c r="C21" s="400">
        <v>5</v>
      </c>
      <c r="D21" s="604"/>
      <c r="E21" s="605"/>
      <c r="F21" s="606"/>
      <c r="G21" s="604"/>
      <c r="H21" s="605"/>
      <c r="I21" s="606"/>
      <c r="J21" s="401"/>
      <c r="K21" s="402"/>
      <c r="L21" s="401"/>
      <c r="M21" s="398">
        <f t="shared" si="1"/>
        <v>0</v>
      </c>
      <c r="N21" s="396"/>
      <c r="O21" s="409"/>
      <c r="P21" s="410"/>
    </row>
    <row r="22" spans="1:16" ht="15.75" customHeight="1" thickTop="1" thickBot="1" x14ac:dyDescent="0.3">
      <c r="A22" s="593"/>
      <c r="B22" s="607"/>
      <c r="C22" s="599"/>
      <c r="D22" s="599"/>
      <c r="E22" s="599"/>
      <c r="F22" s="599"/>
      <c r="G22" s="599"/>
      <c r="H22" s="599"/>
      <c r="I22" s="600"/>
      <c r="J22" s="403" t="s">
        <v>762</v>
      </c>
      <c r="K22" s="404">
        <f>M22/'生產管理報表 7-1 (週)'!B9</f>
        <v>0</v>
      </c>
      <c r="L22" s="403" t="s">
        <v>729</v>
      </c>
      <c r="M22" s="405">
        <f>SUM(M17:M21)</f>
        <v>0</v>
      </c>
      <c r="N22" s="590"/>
      <c r="O22" s="591"/>
      <c r="P22" s="592"/>
    </row>
    <row r="23" spans="1:16" ht="15.75" customHeight="1" thickTop="1" x14ac:dyDescent="0.25"/>
    <row r="24" spans="1:16" ht="15.75" customHeight="1" x14ac:dyDescent="0.25">
      <c r="A24" s="593" t="s">
        <v>199</v>
      </c>
      <c r="B24" s="593"/>
      <c r="C24" s="390" t="s">
        <v>766</v>
      </c>
      <c r="D24" s="594" t="s">
        <v>12</v>
      </c>
      <c r="E24" s="595"/>
      <c r="F24" s="596"/>
      <c r="G24" s="391" t="s">
        <v>54</v>
      </c>
      <c r="H24" s="392"/>
      <c r="I24" s="390"/>
      <c r="J24" s="393" t="s">
        <v>722</v>
      </c>
      <c r="K24" s="393" t="s">
        <v>56</v>
      </c>
      <c r="L24" s="393" t="s">
        <v>767</v>
      </c>
      <c r="M24" s="393" t="s">
        <v>11</v>
      </c>
      <c r="N24" s="393" t="s">
        <v>330</v>
      </c>
      <c r="O24" s="597" t="s">
        <v>52</v>
      </c>
      <c r="P24" s="598"/>
    </row>
    <row r="25" spans="1:16" ht="15.75" customHeight="1" x14ac:dyDescent="0.25">
      <c r="A25" s="593">
        <v>3</v>
      </c>
      <c r="B25" s="607" t="s">
        <v>399</v>
      </c>
      <c r="C25" s="395">
        <v>1</v>
      </c>
      <c r="D25" s="601"/>
      <c r="E25" s="602"/>
      <c r="F25" s="603"/>
      <c r="G25" s="601"/>
      <c r="H25" s="602"/>
      <c r="I25" s="603"/>
      <c r="J25" s="396"/>
      <c r="K25" s="397"/>
      <c r="L25" s="396"/>
      <c r="M25" s="398">
        <f t="shared" ref="M25:M29" si="2">L25*J25</f>
        <v>0</v>
      </c>
      <c r="N25" s="339"/>
      <c r="O25" s="408"/>
      <c r="P25" s="326"/>
    </row>
    <row r="26" spans="1:16" ht="15.75" customHeight="1" x14ac:dyDescent="0.25">
      <c r="A26" s="593"/>
      <c r="B26" s="607"/>
      <c r="C26" s="395">
        <v>2</v>
      </c>
      <c r="D26" s="601"/>
      <c r="E26" s="602"/>
      <c r="F26" s="603"/>
      <c r="G26" s="601"/>
      <c r="H26" s="602"/>
      <c r="I26" s="603"/>
      <c r="J26" s="396"/>
      <c r="K26" s="397"/>
      <c r="L26" s="396"/>
      <c r="M26" s="398">
        <f t="shared" si="2"/>
        <v>0</v>
      </c>
      <c r="N26" s="396"/>
      <c r="O26" s="408"/>
      <c r="P26" s="326"/>
    </row>
    <row r="27" spans="1:16" ht="15.75" customHeight="1" x14ac:dyDescent="0.25">
      <c r="A27" s="593"/>
      <c r="B27" s="607"/>
      <c r="C27" s="395">
        <v>3</v>
      </c>
      <c r="D27" s="601"/>
      <c r="E27" s="602"/>
      <c r="F27" s="603"/>
      <c r="G27" s="601"/>
      <c r="H27" s="602"/>
      <c r="I27" s="603"/>
      <c r="J27" s="396"/>
      <c r="K27" s="397"/>
      <c r="L27" s="396"/>
      <c r="M27" s="398">
        <f t="shared" si="2"/>
        <v>0</v>
      </c>
      <c r="N27" s="396"/>
      <c r="O27" s="408"/>
      <c r="P27" s="326"/>
    </row>
    <row r="28" spans="1:16" ht="15.75" customHeight="1" x14ac:dyDescent="0.25">
      <c r="A28" s="593"/>
      <c r="B28" s="607"/>
      <c r="C28" s="395">
        <v>4</v>
      </c>
      <c r="D28" s="601"/>
      <c r="E28" s="602"/>
      <c r="F28" s="603"/>
      <c r="G28" s="601"/>
      <c r="H28" s="602"/>
      <c r="I28" s="603"/>
      <c r="J28" s="396"/>
      <c r="K28" s="397"/>
      <c r="L28" s="396"/>
      <c r="M28" s="398">
        <f t="shared" si="2"/>
        <v>0</v>
      </c>
      <c r="N28" s="396"/>
      <c r="O28" s="408"/>
      <c r="P28" s="326"/>
    </row>
    <row r="29" spans="1:16" ht="15.75" customHeight="1" thickBot="1" x14ac:dyDescent="0.3">
      <c r="A29" s="593"/>
      <c r="B29" s="607"/>
      <c r="C29" s="400">
        <v>5</v>
      </c>
      <c r="D29" s="604"/>
      <c r="E29" s="605"/>
      <c r="F29" s="606"/>
      <c r="G29" s="604"/>
      <c r="H29" s="605"/>
      <c r="I29" s="606"/>
      <c r="J29" s="401"/>
      <c r="K29" s="402"/>
      <c r="L29" s="401"/>
      <c r="M29" s="398">
        <f t="shared" si="2"/>
        <v>0</v>
      </c>
      <c r="N29" s="396"/>
      <c r="O29" s="409"/>
      <c r="P29" s="410"/>
    </row>
    <row r="30" spans="1:16" ht="15.75" customHeight="1" thickTop="1" thickBot="1" x14ac:dyDescent="0.3">
      <c r="A30" s="593"/>
      <c r="B30" s="607"/>
      <c r="C30" s="599"/>
      <c r="D30" s="599"/>
      <c r="E30" s="599"/>
      <c r="F30" s="599"/>
      <c r="G30" s="599"/>
      <c r="H30" s="599"/>
      <c r="I30" s="600"/>
      <c r="J30" s="403" t="s">
        <v>727</v>
      </c>
      <c r="K30" s="404">
        <f>M30/'生產管理報表 7-1 (週)'!B9</f>
        <v>0</v>
      </c>
      <c r="L30" s="403" t="s">
        <v>729</v>
      </c>
      <c r="M30" s="405">
        <f>SUM(M25:M29)</f>
        <v>0</v>
      </c>
      <c r="N30" s="590"/>
      <c r="O30" s="591"/>
      <c r="P30" s="592"/>
    </row>
    <row r="31" spans="1:16" ht="15.75" customHeight="1" thickTop="1" x14ac:dyDescent="0.25"/>
  </sheetData>
  <mergeCells count="7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zoomScaleNormal="60" zoomScaleSheetLayoutView="100" workbookViewId="0">
      <selection activeCell="O25" sqref="O25:O29"/>
    </sheetView>
  </sheetViews>
  <sheetFormatPr defaultColWidth="12.7109375" defaultRowHeight="15.75" customHeight="1" x14ac:dyDescent="0.25"/>
  <cols>
    <col min="1" max="1" width="5.28515625" style="174" customWidth="1"/>
    <col min="2" max="2" width="11.28515625" style="406" customWidth="1"/>
    <col min="3" max="3" width="4" style="407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 x14ac:dyDescent="0.25">
      <c r="A1" s="582" t="s">
        <v>768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582"/>
      <c r="N1" s="582"/>
      <c r="O1" s="582"/>
      <c r="P1" s="582"/>
      <c r="Q1" s="582"/>
    </row>
    <row r="2" spans="1:17" s="175" customFormat="1" ht="15.75" customHeight="1" x14ac:dyDescent="0.25">
      <c r="A2" s="582"/>
      <c r="B2" s="582"/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2"/>
      <c r="N2" s="582"/>
      <c r="O2" s="582"/>
      <c r="P2" s="582"/>
      <c r="Q2" s="582"/>
    </row>
    <row r="3" spans="1:17" ht="15.75" customHeight="1" x14ac:dyDescent="0.25">
      <c r="A3" s="608" t="s">
        <v>747</v>
      </c>
      <c r="B3" s="608"/>
      <c r="C3" s="608"/>
      <c r="D3" s="608"/>
      <c r="E3" s="608"/>
      <c r="F3" s="608"/>
      <c r="G3" s="608"/>
      <c r="H3" s="608"/>
      <c r="I3" s="608"/>
      <c r="J3" s="608"/>
      <c r="K3" s="608"/>
      <c r="L3" s="608"/>
      <c r="M3" s="608"/>
      <c r="N3" s="176"/>
    </row>
    <row r="4" spans="1:17" s="175" customFormat="1" ht="15.75" customHeight="1" x14ac:dyDescent="0.25">
      <c r="A4" s="608"/>
      <c r="B4" s="608"/>
      <c r="C4" s="608"/>
      <c r="D4" s="608"/>
      <c r="E4" s="608"/>
      <c r="F4" s="608"/>
      <c r="G4" s="608"/>
      <c r="H4" s="608"/>
      <c r="I4" s="608"/>
      <c r="J4" s="608"/>
      <c r="K4" s="608"/>
      <c r="L4" s="608"/>
      <c r="M4" s="608"/>
      <c r="N4" s="177"/>
    </row>
    <row r="5" spans="1:17" ht="15.75" customHeight="1" x14ac:dyDescent="0.25">
      <c r="A5" s="494" t="s">
        <v>199</v>
      </c>
      <c r="B5" s="586">
        <v>1</v>
      </c>
      <c r="C5" s="586"/>
      <c r="D5" s="586">
        <v>2</v>
      </c>
      <c r="E5" s="586"/>
      <c r="F5" s="586">
        <v>3</v>
      </c>
      <c r="G5" s="586"/>
      <c r="H5" s="609">
        <v>4</v>
      </c>
      <c r="I5" s="609"/>
      <c r="J5" s="609">
        <v>5</v>
      </c>
      <c r="K5" s="609"/>
      <c r="L5" s="609">
        <v>6</v>
      </c>
      <c r="M5" s="609"/>
      <c r="N5" s="609">
        <v>7</v>
      </c>
      <c r="O5" s="609"/>
      <c r="P5" s="586">
        <v>8</v>
      </c>
      <c r="Q5" s="586"/>
    </row>
    <row r="6" spans="1:17" ht="15.75" customHeight="1" x14ac:dyDescent="0.25">
      <c r="A6" s="494"/>
      <c r="B6" s="494" t="s">
        <v>769</v>
      </c>
      <c r="C6" s="494"/>
      <c r="D6" s="494" t="s">
        <v>224</v>
      </c>
      <c r="E6" s="494"/>
      <c r="F6" s="494" t="s">
        <v>337</v>
      </c>
      <c r="G6" s="494"/>
      <c r="H6" s="613" t="s">
        <v>715</v>
      </c>
      <c r="I6" s="613"/>
      <c r="J6" s="610" t="s">
        <v>770</v>
      </c>
      <c r="K6" s="610"/>
      <c r="L6" s="610" t="s">
        <v>172</v>
      </c>
      <c r="M6" s="610"/>
      <c r="N6" s="610" t="s">
        <v>197</v>
      </c>
      <c r="O6" s="610"/>
      <c r="P6" s="494" t="s">
        <v>225</v>
      </c>
      <c r="Q6" s="494"/>
    </row>
    <row r="8" spans="1:17" s="394" customFormat="1" ht="15.75" customHeight="1" x14ac:dyDescent="0.2">
      <c r="A8" s="593" t="s">
        <v>771</v>
      </c>
      <c r="B8" s="593"/>
      <c r="C8" s="390" t="s">
        <v>720</v>
      </c>
      <c r="D8" s="594" t="s">
        <v>12</v>
      </c>
      <c r="E8" s="595"/>
      <c r="F8" s="596"/>
      <c r="G8" s="391" t="s">
        <v>54</v>
      </c>
      <c r="H8" s="392"/>
      <c r="I8" s="390"/>
      <c r="J8" s="393" t="s">
        <v>772</v>
      </c>
      <c r="K8" s="393" t="s">
        <v>56</v>
      </c>
      <c r="L8" s="393" t="s">
        <v>57</v>
      </c>
      <c r="M8" s="393" t="s">
        <v>11</v>
      </c>
      <c r="N8" s="393" t="s">
        <v>330</v>
      </c>
      <c r="O8" s="597" t="s">
        <v>52</v>
      </c>
      <c r="P8" s="598"/>
    </row>
    <row r="9" spans="1:17" ht="15.75" customHeight="1" x14ac:dyDescent="0.25">
      <c r="A9" s="593">
        <v>4</v>
      </c>
      <c r="B9" s="612" t="s">
        <v>715</v>
      </c>
      <c r="C9" s="395">
        <v>1</v>
      </c>
      <c r="D9" s="601" t="s">
        <v>470</v>
      </c>
      <c r="E9" s="602"/>
      <c r="F9" s="603"/>
      <c r="G9" s="601" t="s">
        <v>487</v>
      </c>
      <c r="H9" s="602"/>
      <c r="I9" s="603"/>
      <c r="J9" s="396">
        <v>410.15999999999997</v>
      </c>
      <c r="K9" s="397">
        <v>5.4948335817072745E-3</v>
      </c>
      <c r="L9" s="396">
        <v>21.700000000000017</v>
      </c>
      <c r="M9" s="398">
        <f t="shared" ref="M9:M13" si="0">L9*J9</f>
        <v>8900.472000000007</v>
      </c>
      <c r="N9" s="339"/>
      <c r="O9" s="399" t="s">
        <v>646</v>
      </c>
      <c r="P9" s="326"/>
    </row>
    <row r="10" spans="1:17" ht="15.75" customHeight="1" x14ac:dyDescent="0.25">
      <c r="A10" s="593"/>
      <c r="B10" s="612"/>
      <c r="C10" s="395">
        <v>2</v>
      </c>
      <c r="D10" s="601" t="s">
        <v>695</v>
      </c>
      <c r="E10" s="602"/>
      <c r="F10" s="603"/>
      <c r="G10" s="601" t="s">
        <v>701</v>
      </c>
      <c r="H10" s="602"/>
      <c r="I10" s="603"/>
      <c r="J10" s="396">
        <v>417.58</v>
      </c>
      <c r="K10" s="397">
        <v>9.246986383890942E-3</v>
      </c>
      <c r="L10" s="396">
        <v>20.689999999999987</v>
      </c>
      <c r="M10" s="398">
        <f t="shared" si="0"/>
        <v>8639.7301999999945</v>
      </c>
      <c r="N10" s="339">
        <v>3.281388793525276E-3</v>
      </c>
      <c r="O10" s="399" t="s">
        <v>646</v>
      </c>
      <c r="P10" s="326"/>
    </row>
    <row r="11" spans="1:17" ht="15.75" customHeight="1" x14ac:dyDescent="0.25">
      <c r="A11" s="593"/>
      <c r="B11" s="612"/>
      <c r="C11" s="395">
        <v>3</v>
      </c>
      <c r="D11" s="601" t="s">
        <v>470</v>
      </c>
      <c r="E11" s="602"/>
      <c r="F11" s="603"/>
      <c r="G11" s="601" t="s">
        <v>691</v>
      </c>
      <c r="H11" s="602"/>
      <c r="I11" s="603"/>
      <c r="J11" s="396">
        <v>313.60000000000002</v>
      </c>
      <c r="K11" s="397">
        <v>6.7046089172406176E-3</v>
      </c>
      <c r="L11" s="396">
        <v>23.86</v>
      </c>
      <c r="M11" s="398">
        <f t="shared" si="0"/>
        <v>7482.4960000000001</v>
      </c>
      <c r="N11" s="339">
        <v>4.0068712394341231E-3</v>
      </c>
      <c r="O11" s="399" t="s">
        <v>469</v>
      </c>
      <c r="P11" s="326"/>
    </row>
    <row r="12" spans="1:17" ht="15.75" customHeight="1" x14ac:dyDescent="0.25">
      <c r="A12" s="593"/>
      <c r="B12" s="612"/>
      <c r="C12" s="395">
        <v>4</v>
      </c>
      <c r="D12" s="601" t="s">
        <v>436</v>
      </c>
      <c r="E12" s="602"/>
      <c r="F12" s="603"/>
      <c r="G12" s="601" t="s">
        <v>560</v>
      </c>
      <c r="H12" s="602"/>
      <c r="I12" s="603"/>
      <c r="J12" s="396">
        <v>194.04</v>
      </c>
      <c r="K12" s="397">
        <v>8.5799742427060347E-3</v>
      </c>
      <c r="L12" s="396">
        <v>19.43999999999998</v>
      </c>
      <c r="M12" s="398">
        <f t="shared" si="0"/>
        <v>3772.1375999999959</v>
      </c>
      <c r="N12" s="339"/>
      <c r="O12" s="399" t="s">
        <v>799</v>
      </c>
      <c r="P12" s="335"/>
    </row>
    <row r="13" spans="1:17" ht="15.75" customHeight="1" thickBot="1" x14ac:dyDescent="0.3">
      <c r="A13" s="593"/>
      <c r="B13" s="612"/>
      <c r="C13" s="400">
        <v>5</v>
      </c>
      <c r="D13" s="604" t="s">
        <v>706</v>
      </c>
      <c r="E13" s="605"/>
      <c r="F13" s="606"/>
      <c r="G13" s="604" t="s">
        <v>707</v>
      </c>
      <c r="H13" s="605"/>
      <c r="I13" s="606"/>
      <c r="J13" s="401">
        <v>195.73</v>
      </c>
      <c r="K13" s="402">
        <v>5.231932589590778E-3</v>
      </c>
      <c r="L13" s="401">
        <v>16.360000000000028</v>
      </c>
      <c r="M13" s="398">
        <f t="shared" si="0"/>
        <v>3202.1428000000051</v>
      </c>
      <c r="N13" s="339"/>
      <c r="O13" s="399" t="s">
        <v>799</v>
      </c>
      <c r="P13" s="326"/>
    </row>
    <row r="14" spans="1:17" ht="15.75" customHeight="1" thickTop="1" thickBot="1" x14ac:dyDescent="0.3">
      <c r="A14" s="593"/>
      <c r="B14" s="612"/>
      <c r="C14" s="599"/>
      <c r="D14" s="599"/>
      <c r="E14" s="599"/>
      <c r="F14" s="599"/>
      <c r="G14" s="599"/>
      <c r="H14" s="599"/>
      <c r="I14" s="600"/>
      <c r="J14" s="403" t="s">
        <v>728</v>
      </c>
      <c r="K14" s="404">
        <f>M14/'生產管理報表 7-1 (週)'!B9</f>
        <v>0.34697713280686865</v>
      </c>
      <c r="L14" s="403" t="s">
        <v>730</v>
      </c>
      <c r="M14" s="405">
        <f>SUM(M9:M13)</f>
        <v>31996.978599999999</v>
      </c>
      <c r="N14" s="590"/>
      <c r="O14" s="591"/>
      <c r="P14" s="592"/>
    </row>
    <row r="15" spans="1:17" ht="15.75" customHeight="1" thickTop="1" x14ac:dyDescent="0.25"/>
    <row r="16" spans="1:17" ht="15.75" customHeight="1" x14ac:dyDescent="0.25">
      <c r="A16" s="593" t="s">
        <v>199</v>
      </c>
      <c r="B16" s="593"/>
      <c r="C16" s="390" t="s">
        <v>720</v>
      </c>
      <c r="D16" s="594" t="s">
        <v>12</v>
      </c>
      <c r="E16" s="595"/>
      <c r="F16" s="596"/>
      <c r="G16" s="391" t="s">
        <v>54</v>
      </c>
      <c r="H16" s="392"/>
      <c r="I16" s="390"/>
      <c r="J16" s="393" t="s">
        <v>773</v>
      </c>
      <c r="K16" s="393" t="s">
        <v>774</v>
      </c>
      <c r="L16" s="393" t="s">
        <v>775</v>
      </c>
      <c r="M16" s="393" t="s">
        <v>11</v>
      </c>
      <c r="N16" s="393" t="s">
        <v>330</v>
      </c>
      <c r="O16" s="597" t="s">
        <v>726</v>
      </c>
      <c r="P16" s="598"/>
    </row>
    <row r="17" spans="1:16" ht="15.75" customHeight="1" x14ac:dyDescent="0.25">
      <c r="A17" s="593">
        <v>5</v>
      </c>
      <c r="B17" s="607" t="s">
        <v>221</v>
      </c>
      <c r="C17" s="395">
        <v>1</v>
      </c>
      <c r="D17" s="601" t="s">
        <v>470</v>
      </c>
      <c r="E17" s="602"/>
      <c r="F17" s="603"/>
      <c r="G17" s="601" t="s">
        <v>702</v>
      </c>
      <c r="H17" s="602"/>
      <c r="I17" s="603"/>
      <c r="J17" s="396">
        <v>278.75</v>
      </c>
      <c r="K17" s="397">
        <v>1.2630459349863724E-3</v>
      </c>
      <c r="L17" s="396">
        <v>314.42999999999995</v>
      </c>
      <c r="M17" s="398">
        <f t="shared" ref="M17:M21" si="1">L17*J17</f>
        <v>87647.362499999988</v>
      </c>
      <c r="N17" s="339">
        <v>0</v>
      </c>
      <c r="O17" s="399" t="s">
        <v>705</v>
      </c>
      <c r="P17" s="335"/>
    </row>
    <row r="18" spans="1:16" ht="15.75" customHeight="1" x14ac:dyDescent="0.25">
      <c r="A18" s="593"/>
      <c r="B18" s="607"/>
      <c r="C18" s="395">
        <v>2</v>
      </c>
      <c r="D18" s="601" t="s">
        <v>433</v>
      </c>
      <c r="E18" s="602"/>
      <c r="F18" s="603"/>
      <c r="G18" s="601" t="s">
        <v>692</v>
      </c>
      <c r="H18" s="602"/>
      <c r="I18" s="603"/>
      <c r="J18" s="396">
        <v>17.75</v>
      </c>
      <c r="K18" s="397">
        <v>2.5642769691198476E-4</v>
      </c>
      <c r="L18" s="396">
        <v>1770.69</v>
      </c>
      <c r="M18" s="398">
        <f t="shared" si="1"/>
        <v>31429.747500000001</v>
      </c>
      <c r="N18" s="339">
        <v>0</v>
      </c>
      <c r="O18" s="411" t="s">
        <v>704</v>
      </c>
      <c r="P18" s="335"/>
    </row>
    <row r="19" spans="1:16" ht="15.75" customHeight="1" x14ac:dyDescent="0.25">
      <c r="A19" s="593"/>
      <c r="B19" s="607"/>
      <c r="C19" s="395">
        <v>3</v>
      </c>
      <c r="D19" s="601"/>
      <c r="E19" s="602"/>
      <c r="F19" s="603"/>
      <c r="G19" s="601"/>
      <c r="H19" s="602"/>
      <c r="I19" s="603"/>
      <c r="J19" s="396"/>
      <c r="K19" s="397"/>
      <c r="L19" s="396"/>
      <c r="M19" s="398">
        <f t="shared" si="1"/>
        <v>0</v>
      </c>
      <c r="N19" s="339"/>
      <c r="O19" s="411"/>
      <c r="P19" s="326"/>
    </row>
    <row r="20" spans="1:16" ht="15.75" customHeight="1" x14ac:dyDescent="0.25">
      <c r="A20" s="593"/>
      <c r="B20" s="607"/>
      <c r="C20" s="395">
        <v>4</v>
      </c>
      <c r="D20" s="601"/>
      <c r="E20" s="602"/>
      <c r="F20" s="603"/>
      <c r="G20" s="601"/>
      <c r="H20" s="602"/>
      <c r="I20" s="603"/>
      <c r="J20" s="396"/>
      <c r="K20" s="397"/>
      <c r="L20" s="396"/>
      <c r="M20" s="398">
        <f t="shared" si="1"/>
        <v>0</v>
      </c>
      <c r="N20" s="339"/>
      <c r="O20" s="411"/>
      <c r="P20" s="326"/>
    </row>
    <row r="21" spans="1:16" ht="15.75" customHeight="1" thickBot="1" x14ac:dyDescent="0.3">
      <c r="A21" s="593"/>
      <c r="B21" s="607"/>
      <c r="C21" s="400">
        <v>5</v>
      </c>
      <c r="D21" s="604"/>
      <c r="E21" s="605"/>
      <c r="F21" s="606"/>
      <c r="G21" s="601"/>
      <c r="H21" s="602"/>
      <c r="I21" s="603"/>
      <c r="J21" s="401"/>
      <c r="K21" s="402"/>
      <c r="L21" s="401"/>
      <c r="M21" s="398">
        <f t="shared" si="1"/>
        <v>0</v>
      </c>
      <c r="N21" s="339"/>
      <c r="O21" s="411"/>
      <c r="P21" s="335"/>
    </row>
    <row r="22" spans="1:16" ht="15.75" customHeight="1" thickTop="1" thickBot="1" x14ac:dyDescent="0.3">
      <c r="A22" s="593"/>
      <c r="B22" s="607"/>
      <c r="C22" s="599"/>
      <c r="D22" s="599"/>
      <c r="E22" s="599"/>
      <c r="F22" s="599"/>
      <c r="G22" s="599"/>
      <c r="H22" s="599"/>
      <c r="I22" s="600"/>
      <c r="J22" s="403" t="s">
        <v>728</v>
      </c>
      <c r="K22" s="404">
        <f>M22/'生產管理報表 7-1 (週)'!B9</f>
        <v>1.2912792400570003</v>
      </c>
      <c r="L22" s="403" t="s">
        <v>776</v>
      </c>
      <c r="M22" s="405">
        <f>SUM(M17:M21)</f>
        <v>119077.10999999999</v>
      </c>
      <c r="N22" s="590"/>
      <c r="O22" s="591"/>
      <c r="P22" s="592"/>
    </row>
    <row r="23" spans="1:16" ht="15.75" customHeight="1" thickTop="1" x14ac:dyDescent="0.25"/>
    <row r="24" spans="1:16" ht="15.75" customHeight="1" x14ac:dyDescent="0.25">
      <c r="A24" s="593" t="s">
        <v>199</v>
      </c>
      <c r="B24" s="593"/>
      <c r="C24" s="390" t="s">
        <v>777</v>
      </c>
      <c r="D24" s="594" t="s">
        <v>12</v>
      </c>
      <c r="E24" s="595"/>
      <c r="F24" s="596"/>
      <c r="G24" s="391" t="s">
        <v>54</v>
      </c>
      <c r="H24" s="392"/>
      <c r="I24" s="390"/>
      <c r="J24" s="393" t="s">
        <v>722</v>
      </c>
      <c r="K24" s="393" t="s">
        <v>778</v>
      </c>
      <c r="L24" s="393" t="s">
        <v>779</v>
      </c>
      <c r="M24" s="393" t="s">
        <v>11</v>
      </c>
      <c r="N24" s="393" t="s">
        <v>330</v>
      </c>
      <c r="O24" s="597" t="s">
        <v>52</v>
      </c>
      <c r="P24" s="598"/>
    </row>
    <row r="25" spans="1:16" ht="15.75" customHeight="1" x14ac:dyDescent="0.25">
      <c r="A25" s="593">
        <v>6</v>
      </c>
      <c r="B25" s="607" t="s">
        <v>222</v>
      </c>
      <c r="C25" s="395">
        <v>1</v>
      </c>
      <c r="D25" s="601" t="s">
        <v>415</v>
      </c>
      <c r="E25" s="602"/>
      <c r="F25" s="603"/>
      <c r="G25" s="601" t="s">
        <v>466</v>
      </c>
      <c r="H25" s="602"/>
      <c r="I25" s="603"/>
      <c r="J25" s="396">
        <v>814.16</v>
      </c>
      <c r="K25" s="397">
        <v>8.6240301002819871E-3</v>
      </c>
      <c r="L25" s="396">
        <v>11.489999999999998</v>
      </c>
      <c r="M25" s="398">
        <f t="shared" ref="M25:M29" si="2">L25*J25</f>
        <v>9354.6983999999975</v>
      </c>
      <c r="N25" s="339">
        <v>4.2571629656062886E-3</v>
      </c>
      <c r="O25" s="431" t="s">
        <v>818</v>
      </c>
      <c r="P25" s="326"/>
    </row>
    <row r="26" spans="1:16" ht="15.75" customHeight="1" x14ac:dyDescent="0.25">
      <c r="A26" s="593"/>
      <c r="B26" s="607"/>
      <c r="C26" s="395">
        <v>2</v>
      </c>
      <c r="D26" s="601" t="s">
        <v>425</v>
      </c>
      <c r="E26" s="602"/>
      <c r="F26" s="603"/>
      <c r="G26" s="601" t="s">
        <v>497</v>
      </c>
      <c r="H26" s="602"/>
      <c r="I26" s="603"/>
      <c r="J26" s="396">
        <v>318.32</v>
      </c>
      <c r="K26" s="397">
        <v>6.645358820791287E-3</v>
      </c>
      <c r="L26" s="396">
        <v>9.3200000000000074</v>
      </c>
      <c r="M26" s="398">
        <f t="shared" si="2"/>
        <v>2966.7424000000024</v>
      </c>
      <c r="N26" s="339">
        <v>6.7011521279097099E-3</v>
      </c>
      <c r="O26" s="431" t="s">
        <v>818</v>
      </c>
      <c r="P26" s="326"/>
    </row>
    <row r="27" spans="1:16" ht="15.75" customHeight="1" x14ac:dyDescent="0.25">
      <c r="A27" s="593"/>
      <c r="B27" s="607"/>
      <c r="C27" s="395">
        <v>3</v>
      </c>
      <c r="D27" s="601" t="s">
        <v>416</v>
      </c>
      <c r="E27" s="602"/>
      <c r="F27" s="603"/>
      <c r="G27" s="601" t="s">
        <v>527</v>
      </c>
      <c r="H27" s="602"/>
      <c r="I27" s="603"/>
      <c r="J27" s="396">
        <v>333.9</v>
      </c>
      <c r="K27" s="397">
        <v>9.1441625765618564E-3</v>
      </c>
      <c r="L27" s="396">
        <v>8.5500000000000043</v>
      </c>
      <c r="M27" s="398">
        <f t="shared" si="2"/>
        <v>2854.8450000000012</v>
      </c>
      <c r="N27" s="339">
        <v>7.6261785912368277E-3</v>
      </c>
      <c r="O27" s="431" t="s">
        <v>818</v>
      </c>
      <c r="P27" s="326"/>
    </row>
    <row r="28" spans="1:16" ht="15.75" customHeight="1" x14ac:dyDescent="0.25">
      <c r="A28" s="593"/>
      <c r="B28" s="607"/>
      <c r="C28" s="395">
        <v>4</v>
      </c>
      <c r="D28" s="601" t="s">
        <v>422</v>
      </c>
      <c r="E28" s="602"/>
      <c r="F28" s="603"/>
      <c r="G28" s="601" t="s">
        <v>517</v>
      </c>
      <c r="H28" s="602"/>
      <c r="I28" s="603"/>
      <c r="J28" s="396">
        <v>331.58</v>
      </c>
      <c r="K28" s="397">
        <v>6.4993996903706924E-3</v>
      </c>
      <c r="L28" s="396">
        <v>4.7800000000000011</v>
      </c>
      <c r="M28" s="398">
        <f t="shared" si="2"/>
        <v>1584.9524000000004</v>
      </c>
      <c r="N28" s="339"/>
      <c r="O28" s="431" t="s">
        <v>818</v>
      </c>
      <c r="P28" s="326"/>
    </row>
    <row r="29" spans="1:16" ht="15.75" customHeight="1" thickBot="1" x14ac:dyDescent="0.3">
      <c r="A29" s="593"/>
      <c r="B29" s="607"/>
      <c r="C29" s="400">
        <v>5</v>
      </c>
      <c r="D29" s="604" t="s">
        <v>419</v>
      </c>
      <c r="E29" s="605"/>
      <c r="F29" s="606"/>
      <c r="G29" s="604" t="s">
        <v>489</v>
      </c>
      <c r="H29" s="605"/>
      <c r="I29" s="606"/>
      <c r="J29" s="401">
        <v>365.6</v>
      </c>
      <c r="K29" s="402">
        <v>1.1996001332889037E-2</v>
      </c>
      <c r="L29" s="401">
        <v>3.21</v>
      </c>
      <c r="M29" s="398">
        <f t="shared" si="2"/>
        <v>1173.576</v>
      </c>
      <c r="N29" s="339"/>
      <c r="O29" s="432" t="s">
        <v>818</v>
      </c>
      <c r="P29" s="410"/>
    </row>
    <row r="30" spans="1:16" ht="15.75" customHeight="1" thickTop="1" thickBot="1" x14ac:dyDescent="0.3">
      <c r="A30" s="593"/>
      <c r="B30" s="607"/>
      <c r="C30" s="599"/>
      <c r="D30" s="599"/>
      <c r="E30" s="599"/>
      <c r="F30" s="599"/>
      <c r="G30" s="599"/>
      <c r="H30" s="599"/>
      <c r="I30" s="600"/>
      <c r="J30" s="403" t="s">
        <v>727</v>
      </c>
      <c r="K30" s="404">
        <f>M30/'生產管理報表 7-1 (週)'!B9</f>
        <v>0.19448618840967427</v>
      </c>
      <c r="L30" s="403" t="s">
        <v>776</v>
      </c>
      <c r="M30" s="405">
        <f>SUM(M25:M29)</f>
        <v>17934.814200000004</v>
      </c>
      <c r="N30" s="590"/>
      <c r="O30" s="591"/>
      <c r="P30" s="592"/>
    </row>
    <row r="31" spans="1:16" ht="15.75" customHeight="1" thickTop="1" x14ac:dyDescent="0.25"/>
    <row r="32" spans="1:16" ht="15.75" customHeight="1" x14ac:dyDescent="0.25">
      <c r="A32" s="593" t="s">
        <v>780</v>
      </c>
      <c r="B32" s="593"/>
      <c r="C32" s="390" t="s">
        <v>720</v>
      </c>
      <c r="D32" s="594" t="s">
        <v>12</v>
      </c>
      <c r="E32" s="595"/>
      <c r="F32" s="596"/>
      <c r="G32" s="391" t="s">
        <v>781</v>
      </c>
      <c r="H32" s="392"/>
      <c r="I32" s="390"/>
      <c r="J32" s="393" t="s">
        <v>722</v>
      </c>
      <c r="K32" s="393" t="s">
        <v>56</v>
      </c>
      <c r="L32" s="393" t="s">
        <v>57</v>
      </c>
      <c r="M32" s="393" t="s">
        <v>11</v>
      </c>
      <c r="N32" s="393" t="s">
        <v>330</v>
      </c>
      <c r="O32" s="597" t="s">
        <v>782</v>
      </c>
      <c r="P32" s="598"/>
    </row>
    <row r="33" spans="1:16" ht="15.75" customHeight="1" x14ac:dyDescent="0.25">
      <c r="A33" s="593">
        <v>7</v>
      </c>
      <c r="B33" s="607" t="s">
        <v>783</v>
      </c>
      <c r="C33" s="395">
        <v>1</v>
      </c>
      <c r="D33" s="601"/>
      <c r="E33" s="602"/>
      <c r="F33" s="603"/>
      <c r="G33" s="601"/>
      <c r="H33" s="602"/>
      <c r="I33" s="603"/>
      <c r="J33" s="396"/>
      <c r="K33" s="397"/>
      <c r="L33" s="396"/>
      <c r="M33" s="398">
        <f t="shared" ref="M33:M37" si="3">L33*J33</f>
        <v>0</v>
      </c>
      <c r="N33" s="339"/>
      <c r="O33" s="408"/>
      <c r="P33" s="335"/>
    </row>
    <row r="34" spans="1:16" ht="15.75" customHeight="1" x14ac:dyDescent="0.25">
      <c r="A34" s="593"/>
      <c r="B34" s="607"/>
      <c r="C34" s="395">
        <v>2</v>
      </c>
      <c r="D34" s="601"/>
      <c r="E34" s="602"/>
      <c r="F34" s="603"/>
      <c r="G34" s="601"/>
      <c r="H34" s="602"/>
      <c r="I34" s="603"/>
      <c r="J34" s="396"/>
      <c r="K34" s="397"/>
      <c r="L34" s="396"/>
      <c r="M34" s="398">
        <f t="shared" si="3"/>
        <v>0</v>
      </c>
      <c r="N34" s="339"/>
      <c r="O34" s="399"/>
      <c r="P34" s="335"/>
    </row>
    <row r="35" spans="1:16" ht="15.75" customHeight="1" x14ac:dyDescent="0.25">
      <c r="A35" s="593"/>
      <c r="B35" s="607"/>
      <c r="C35" s="395">
        <v>3</v>
      </c>
      <c r="D35" s="601"/>
      <c r="E35" s="602"/>
      <c r="F35" s="603"/>
      <c r="G35" s="601"/>
      <c r="H35" s="602"/>
      <c r="I35" s="603"/>
      <c r="J35" s="396"/>
      <c r="K35" s="397"/>
      <c r="L35" s="396"/>
      <c r="M35" s="398">
        <f t="shared" si="3"/>
        <v>0</v>
      </c>
      <c r="N35" s="339"/>
      <c r="O35" s="408"/>
      <c r="P35" s="326"/>
    </row>
    <row r="36" spans="1:16" ht="15.75" customHeight="1" x14ac:dyDescent="0.25">
      <c r="A36" s="593"/>
      <c r="B36" s="607"/>
      <c r="C36" s="395">
        <v>4</v>
      </c>
      <c r="D36" s="601"/>
      <c r="E36" s="602"/>
      <c r="F36" s="603"/>
      <c r="G36" s="601"/>
      <c r="H36" s="602"/>
      <c r="I36" s="603"/>
      <c r="J36" s="396"/>
      <c r="K36" s="397"/>
      <c r="L36" s="396"/>
      <c r="M36" s="398">
        <f t="shared" si="3"/>
        <v>0</v>
      </c>
      <c r="N36" s="339"/>
      <c r="O36" s="408"/>
      <c r="P36" s="326"/>
    </row>
    <row r="37" spans="1:16" ht="15.75" customHeight="1" thickBot="1" x14ac:dyDescent="0.3">
      <c r="A37" s="593"/>
      <c r="B37" s="607"/>
      <c r="C37" s="400">
        <v>5</v>
      </c>
      <c r="D37" s="604"/>
      <c r="E37" s="605"/>
      <c r="F37" s="606"/>
      <c r="G37" s="604"/>
      <c r="H37" s="605"/>
      <c r="I37" s="606"/>
      <c r="J37" s="401"/>
      <c r="K37" s="402"/>
      <c r="L37" s="401"/>
      <c r="M37" s="398">
        <f t="shared" si="3"/>
        <v>0</v>
      </c>
      <c r="N37" s="339"/>
      <c r="O37" s="409"/>
      <c r="P37" s="410"/>
    </row>
    <row r="38" spans="1:16" ht="15.75" customHeight="1" thickTop="1" thickBot="1" x14ac:dyDescent="0.3">
      <c r="A38" s="593"/>
      <c r="B38" s="607"/>
      <c r="C38" s="599"/>
      <c r="D38" s="599"/>
      <c r="E38" s="599"/>
      <c r="F38" s="599"/>
      <c r="G38" s="599"/>
      <c r="H38" s="599"/>
      <c r="I38" s="600"/>
      <c r="J38" s="403" t="s">
        <v>784</v>
      </c>
      <c r="K38" s="404">
        <f>M38/'生產管理報表 7-1 (週)'!B9</f>
        <v>0</v>
      </c>
      <c r="L38" s="403" t="s">
        <v>729</v>
      </c>
      <c r="M38" s="405">
        <f>SUM(M33:M37)</f>
        <v>0</v>
      </c>
      <c r="N38" s="590"/>
      <c r="O38" s="591"/>
      <c r="P38" s="592"/>
    </row>
    <row r="39" spans="1:16" ht="15.75" customHeight="1" thickTop="1" x14ac:dyDescent="0.25"/>
  </sheetData>
  <mergeCells count="8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tabColor rgb="FF92D050"/>
    <outlinePr summaryBelow="0" summaryRight="0"/>
  </sheetPr>
  <dimension ref="A1:Q20"/>
  <sheetViews>
    <sheetView view="pageBreakPreview" zoomScaleNormal="60" zoomScaleSheetLayoutView="100" workbookViewId="0">
      <selection activeCell="I16" sqref="I16"/>
    </sheetView>
  </sheetViews>
  <sheetFormatPr defaultColWidth="12.7109375" defaultRowHeight="15.75" customHeight="1" x14ac:dyDescent="0.25"/>
  <cols>
    <col min="1" max="1" width="5.28515625" style="100" customWidth="1"/>
    <col min="2" max="2" width="7.85546875" style="160" customWidth="1"/>
    <col min="3" max="3" width="4" style="141" customWidth="1"/>
    <col min="4" max="17" width="8.7109375" style="100" customWidth="1"/>
    <col min="18" max="16384" width="12.7109375" style="100"/>
  </cols>
  <sheetData>
    <row r="1" spans="1:17" ht="15.75" customHeight="1" x14ac:dyDescent="0.25">
      <c r="A1" s="438" t="s">
        <v>209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</row>
    <row r="2" spans="1:17" s="101" customFormat="1" ht="15.75" customHeight="1" x14ac:dyDescent="0.25">
      <c r="A2" s="438"/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</row>
    <row r="3" spans="1:17" ht="15.75" customHeight="1" x14ac:dyDescent="0.25">
      <c r="A3" s="550" t="s">
        <v>223</v>
      </c>
      <c r="B3" s="550"/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550"/>
      <c r="N3" s="550"/>
      <c r="O3" s="550"/>
      <c r="P3" s="550"/>
      <c r="Q3" s="550"/>
    </row>
    <row r="4" spans="1:17" s="101" customFormat="1" ht="15.75" customHeight="1" x14ac:dyDescent="0.25">
      <c r="A4" s="637"/>
      <c r="B4" s="637"/>
      <c r="C4" s="637"/>
      <c r="D4" s="637"/>
      <c r="E4" s="637"/>
      <c r="F4" s="637"/>
      <c r="G4" s="637"/>
      <c r="H4" s="637"/>
      <c r="I4" s="637"/>
      <c r="J4" s="637"/>
      <c r="K4" s="637"/>
      <c r="L4" s="637"/>
      <c r="M4" s="637"/>
      <c r="N4" s="637"/>
      <c r="O4" s="637"/>
      <c r="P4" s="637"/>
      <c r="Q4" s="637"/>
    </row>
    <row r="5" spans="1:17" ht="15.75" customHeight="1" x14ac:dyDescent="0.25">
      <c r="A5" s="484" t="s">
        <v>198</v>
      </c>
      <c r="B5" s="631">
        <v>1</v>
      </c>
      <c r="C5" s="631"/>
      <c r="D5" s="631">
        <v>2</v>
      </c>
      <c r="E5" s="631"/>
      <c r="F5" s="631">
        <v>3</v>
      </c>
      <c r="G5" s="631"/>
      <c r="H5" s="631">
        <v>4</v>
      </c>
      <c r="I5" s="631"/>
      <c r="J5" s="631">
        <v>5</v>
      </c>
      <c r="K5" s="631"/>
      <c r="L5" s="631">
        <v>6</v>
      </c>
      <c r="M5" s="631"/>
      <c r="N5" s="631">
        <v>7</v>
      </c>
      <c r="O5" s="631"/>
      <c r="P5" s="632">
        <v>8</v>
      </c>
      <c r="Q5" s="632"/>
    </row>
    <row r="6" spans="1:17" ht="15.75" customHeight="1" x14ac:dyDescent="0.25">
      <c r="A6" s="484"/>
      <c r="B6" s="484" t="s">
        <v>235</v>
      </c>
      <c r="C6" s="484"/>
      <c r="D6" s="484" t="s">
        <v>224</v>
      </c>
      <c r="E6" s="484"/>
      <c r="F6" s="484" t="s">
        <v>171</v>
      </c>
      <c r="G6" s="484"/>
      <c r="H6" s="484" t="s">
        <v>195</v>
      </c>
      <c r="I6" s="484"/>
      <c r="J6" s="484" t="s">
        <v>196</v>
      </c>
      <c r="K6" s="484"/>
      <c r="L6" s="484" t="s">
        <v>172</v>
      </c>
      <c r="M6" s="484"/>
      <c r="N6" s="484" t="s">
        <v>197</v>
      </c>
      <c r="O6" s="484"/>
      <c r="P6" s="633" t="s">
        <v>225</v>
      </c>
      <c r="Q6" s="633"/>
    </row>
    <row r="8" spans="1:17" s="138" customFormat="1" ht="15.75" customHeight="1" x14ac:dyDescent="0.2">
      <c r="A8" s="144" t="s">
        <v>202</v>
      </c>
      <c r="B8" s="164" t="s">
        <v>18</v>
      </c>
      <c r="C8" s="635" t="s">
        <v>12</v>
      </c>
      <c r="D8" s="635"/>
      <c r="E8" s="635"/>
      <c r="F8" s="635" t="s">
        <v>54</v>
      </c>
      <c r="G8" s="635"/>
      <c r="H8" s="635"/>
      <c r="I8" s="164" t="s">
        <v>55</v>
      </c>
      <c r="J8" s="165" t="s">
        <v>19</v>
      </c>
      <c r="K8" s="164" t="s">
        <v>58</v>
      </c>
      <c r="L8" s="164" t="s">
        <v>2</v>
      </c>
      <c r="M8" s="638" t="s">
        <v>51</v>
      </c>
      <c r="N8" s="614"/>
      <c r="O8" s="614"/>
      <c r="P8" s="614"/>
      <c r="Q8" s="614"/>
    </row>
    <row r="9" spans="1:17" ht="15.75" customHeight="1" x14ac:dyDescent="0.25">
      <c r="A9" s="635" t="s">
        <v>201</v>
      </c>
      <c r="B9" s="140">
        <v>1</v>
      </c>
      <c r="C9" s="554"/>
      <c r="D9" s="555"/>
      <c r="E9" s="555"/>
      <c r="F9" s="554"/>
      <c r="G9" s="555"/>
      <c r="H9" s="555"/>
      <c r="I9" s="146"/>
      <c r="J9" s="162"/>
      <c r="K9" s="162"/>
      <c r="L9" s="163">
        <f>K9-J9</f>
        <v>0</v>
      </c>
      <c r="M9" s="554"/>
      <c r="N9" s="554"/>
      <c r="O9" s="554"/>
      <c r="P9" s="554"/>
      <c r="Q9" s="554"/>
    </row>
    <row r="10" spans="1:17" ht="15.75" customHeight="1" x14ac:dyDescent="0.25">
      <c r="A10" s="636"/>
      <c r="B10" s="140">
        <v>2</v>
      </c>
      <c r="C10" s="554"/>
      <c r="D10" s="555"/>
      <c r="E10" s="555"/>
      <c r="F10" s="554"/>
      <c r="G10" s="555"/>
      <c r="H10" s="555"/>
      <c r="I10" s="146"/>
      <c r="J10" s="162"/>
      <c r="K10" s="162"/>
      <c r="L10" s="163">
        <f t="shared" ref="L10:L12" si="0">K10-J10</f>
        <v>0</v>
      </c>
      <c r="M10" s="554"/>
      <c r="N10" s="554"/>
      <c r="O10" s="554"/>
      <c r="P10" s="554"/>
      <c r="Q10" s="554"/>
    </row>
    <row r="11" spans="1:17" ht="15.75" customHeight="1" x14ac:dyDescent="0.25">
      <c r="A11" s="636"/>
      <c r="B11" s="140">
        <v>3</v>
      </c>
      <c r="C11" s="554"/>
      <c r="D11" s="555"/>
      <c r="E11" s="555"/>
      <c r="F11" s="554"/>
      <c r="G11" s="555"/>
      <c r="H11" s="555"/>
      <c r="I11" s="146"/>
      <c r="J11" s="162"/>
      <c r="K11" s="162"/>
      <c r="L11" s="163">
        <f t="shared" si="0"/>
        <v>0</v>
      </c>
      <c r="M11" s="554"/>
      <c r="N11" s="554"/>
      <c r="O11" s="554"/>
      <c r="P11" s="554"/>
      <c r="Q11" s="554"/>
    </row>
    <row r="12" spans="1:17" ht="15.75" customHeight="1" x14ac:dyDescent="0.25">
      <c r="A12" s="636"/>
      <c r="B12" s="140">
        <v>4</v>
      </c>
      <c r="C12" s="554"/>
      <c r="D12" s="555"/>
      <c r="E12" s="555"/>
      <c r="F12" s="554"/>
      <c r="G12" s="555"/>
      <c r="H12" s="555"/>
      <c r="I12" s="146"/>
      <c r="J12" s="162"/>
      <c r="K12" s="162"/>
      <c r="L12" s="163">
        <f t="shared" si="0"/>
        <v>0</v>
      </c>
      <c r="M12" s="554"/>
      <c r="N12" s="554"/>
      <c r="O12" s="554"/>
      <c r="P12" s="554"/>
      <c r="Q12" s="554"/>
    </row>
    <row r="13" spans="1:17" ht="15.75" customHeight="1" x14ac:dyDescent="0.25">
      <c r="A13" s="636"/>
      <c r="B13" s="140">
        <v>5</v>
      </c>
      <c r="C13" s="554"/>
      <c r="D13" s="555"/>
      <c r="E13" s="555"/>
      <c r="F13" s="554"/>
      <c r="G13" s="555"/>
      <c r="H13" s="555"/>
      <c r="I13" s="146"/>
      <c r="J13" s="162"/>
      <c r="K13" s="162"/>
      <c r="L13" s="163">
        <f>K13-J13</f>
        <v>0</v>
      </c>
      <c r="M13" s="554"/>
      <c r="N13" s="554"/>
      <c r="O13" s="554"/>
      <c r="P13" s="554"/>
      <c r="Q13" s="554"/>
    </row>
    <row r="14" spans="1:17" ht="15.75" customHeight="1" x14ac:dyDescent="0.25">
      <c r="B14" s="159"/>
    </row>
    <row r="15" spans="1:17" s="138" customFormat="1" ht="15.75" customHeight="1" x14ac:dyDescent="0.2">
      <c r="A15" s="144" t="s">
        <v>202</v>
      </c>
      <c r="B15" s="144" t="s">
        <v>18</v>
      </c>
      <c r="C15" s="634" t="s">
        <v>12</v>
      </c>
      <c r="D15" s="634"/>
      <c r="E15" s="634"/>
      <c r="F15" s="634" t="s">
        <v>54</v>
      </c>
      <c r="G15" s="634"/>
      <c r="H15" s="634"/>
      <c r="I15" s="144" t="s">
        <v>55</v>
      </c>
      <c r="J15" s="161" t="s">
        <v>19</v>
      </c>
      <c r="K15" s="144" t="s">
        <v>58</v>
      </c>
      <c r="L15" s="144" t="s">
        <v>2</v>
      </c>
      <c r="M15" s="634" t="s">
        <v>51</v>
      </c>
      <c r="N15" s="634"/>
      <c r="O15" s="634"/>
      <c r="P15" s="634"/>
      <c r="Q15" s="634"/>
    </row>
    <row r="16" spans="1:17" ht="15.75" customHeight="1" x14ac:dyDescent="0.25">
      <c r="A16" s="634" t="s">
        <v>203</v>
      </c>
      <c r="B16" s="140">
        <v>1</v>
      </c>
      <c r="C16" s="554"/>
      <c r="D16" s="555"/>
      <c r="E16" s="555"/>
      <c r="F16" s="554"/>
      <c r="G16" s="555"/>
      <c r="H16" s="555"/>
      <c r="I16" s="146"/>
      <c r="J16" s="162"/>
      <c r="K16" s="162"/>
      <c r="L16" s="163">
        <f t="shared" ref="L16:L20" si="1">K16-J16</f>
        <v>0</v>
      </c>
      <c r="M16" s="554"/>
      <c r="N16" s="554"/>
      <c r="O16" s="554"/>
      <c r="P16" s="554"/>
      <c r="Q16" s="554"/>
    </row>
    <row r="17" spans="1:17" ht="15.75" customHeight="1" x14ac:dyDescent="0.25">
      <c r="A17" s="634"/>
      <c r="B17" s="140">
        <v>2</v>
      </c>
      <c r="C17" s="554"/>
      <c r="D17" s="555"/>
      <c r="E17" s="555"/>
      <c r="F17" s="554"/>
      <c r="G17" s="555"/>
      <c r="H17" s="555"/>
      <c r="I17" s="146"/>
      <c r="J17" s="162"/>
      <c r="K17" s="162"/>
      <c r="L17" s="163">
        <f t="shared" si="1"/>
        <v>0</v>
      </c>
      <c r="M17" s="554"/>
      <c r="N17" s="554"/>
      <c r="O17" s="554"/>
      <c r="P17" s="554"/>
      <c r="Q17" s="554"/>
    </row>
    <row r="18" spans="1:17" ht="15.75" customHeight="1" x14ac:dyDescent="0.25">
      <c r="A18" s="634"/>
      <c r="B18" s="140">
        <v>3</v>
      </c>
      <c r="C18" s="554"/>
      <c r="D18" s="555"/>
      <c r="E18" s="555"/>
      <c r="F18" s="554"/>
      <c r="G18" s="555"/>
      <c r="H18" s="555"/>
      <c r="I18" s="146"/>
      <c r="J18" s="162"/>
      <c r="K18" s="162"/>
      <c r="L18" s="163">
        <f t="shared" si="1"/>
        <v>0</v>
      </c>
      <c r="M18" s="554"/>
      <c r="N18" s="554"/>
      <c r="O18" s="554"/>
      <c r="P18" s="554"/>
      <c r="Q18" s="554"/>
    </row>
    <row r="19" spans="1:17" ht="15.75" customHeight="1" x14ac:dyDescent="0.25">
      <c r="A19" s="634"/>
      <c r="B19" s="140">
        <v>4</v>
      </c>
      <c r="C19" s="554"/>
      <c r="D19" s="555"/>
      <c r="E19" s="555"/>
      <c r="F19" s="554"/>
      <c r="G19" s="555"/>
      <c r="H19" s="555"/>
      <c r="I19" s="146"/>
      <c r="J19" s="162"/>
      <c r="K19" s="162"/>
      <c r="L19" s="163">
        <f t="shared" si="1"/>
        <v>0</v>
      </c>
      <c r="M19" s="554"/>
      <c r="N19" s="554"/>
      <c r="O19" s="554"/>
      <c r="P19" s="554"/>
      <c r="Q19" s="554"/>
    </row>
    <row r="20" spans="1:17" ht="15.75" customHeight="1" x14ac:dyDescent="0.25">
      <c r="A20" s="634"/>
      <c r="B20" s="140">
        <v>5</v>
      </c>
      <c r="C20" s="554"/>
      <c r="D20" s="555"/>
      <c r="E20" s="555"/>
      <c r="F20" s="554"/>
      <c r="G20" s="555"/>
      <c r="H20" s="555"/>
      <c r="I20" s="146"/>
      <c r="J20" s="162"/>
      <c r="K20" s="162"/>
      <c r="L20" s="163">
        <f t="shared" si="1"/>
        <v>0</v>
      </c>
      <c r="M20" s="554"/>
      <c r="N20" s="554"/>
      <c r="O20" s="554"/>
      <c r="P20" s="554"/>
      <c r="Q20" s="554"/>
    </row>
  </sheetData>
  <mergeCells count="57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9:A13"/>
    <mergeCell ref="M10:Q10"/>
    <mergeCell ref="M11:Q11"/>
    <mergeCell ref="M12:Q12"/>
    <mergeCell ref="M16:Q16"/>
    <mergeCell ref="M17:Q17"/>
    <mergeCell ref="C10:E10"/>
    <mergeCell ref="M20:Q20"/>
    <mergeCell ref="M18:Q18"/>
    <mergeCell ref="M19:Q19"/>
    <mergeCell ref="C20:E20"/>
    <mergeCell ref="F20:H20"/>
    <mergeCell ref="C18:E18"/>
    <mergeCell ref="F18:H18"/>
    <mergeCell ref="C19:E19"/>
    <mergeCell ref="F19:H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FFCC"/>
    <pageSetUpPr fitToPage="1"/>
  </sheetPr>
  <dimension ref="B2:AH956"/>
  <sheetViews>
    <sheetView tabSelected="1" zoomScale="70" zoomScaleNormal="70" workbookViewId="0">
      <pane xSplit="5" ySplit="6" topLeftCell="F628" activePane="bottomRight" state="frozen"/>
      <selection pane="topRight" activeCell="F1" sqref="F1"/>
      <selection pane="bottomLeft" activeCell="A7" sqref="A7"/>
      <selection pane="bottomRight" activeCell="E623" sqref="E623"/>
    </sheetView>
  </sheetViews>
  <sheetFormatPr defaultColWidth="8.85546875" defaultRowHeight="16.5" x14ac:dyDescent="0.25"/>
  <cols>
    <col min="1" max="1" width="0" style="188" hidden="1" customWidth="1"/>
    <col min="2" max="2" width="12.42578125" style="188" customWidth="1"/>
    <col min="3" max="3" width="4.28515625" style="188" bestFit="1" customWidth="1"/>
    <col min="4" max="4" width="6.7109375" style="188" bestFit="1" customWidth="1"/>
    <col min="5" max="5" width="30.42578125" style="188" customWidth="1"/>
    <col min="6" max="8" width="11.5703125" style="188" bestFit="1" customWidth="1"/>
    <col min="9" max="9" width="17" style="188" bestFit="1" customWidth="1"/>
    <col min="10" max="10" width="7.85546875" style="188" bestFit="1" customWidth="1"/>
    <col min="11" max="11" width="11.5703125" style="188" bestFit="1" customWidth="1"/>
    <col min="12" max="12" width="10.28515625" style="188" bestFit="1" customWidth="1"/>
    <col min="13" max="13" width="18.42578125" style="188" bestFit="1" customWidth="1"/>
    <col min="14" max="14" width="10.28515625" style="188" bestFit="1" customWidth="1"/>
    <col min="15" max="15" width="9" style="188" bestFit="1" customWidth="1"/>
    <col min="16" max="16" width="12.140625" style="188" bestFit="1" customWidth="1"/>
    <col min="17" max="17" width="9" style="188" customWidth="1"/>
    <col min="18" max="18" width="12.140625" style="188" bestFit="1" customWidth="1"/>
    <col min="19" max="19" width="13.5703125" style="188" bestFit="1" customWidth="1"/>
    <col min="20" max="20" width="10.140625" style="188" customWidth="1"/>
    <col min="21" max="21" width="15.5703125" style="188" customWidth="1"/>
    <col min="22" max="22" width="48.42578125" style="188" customWidth="1"/>
    <col min="23" max="23" width="7.42578125" style="188" bestFit="1" customWidth="1"/>
    <col min="24" max="24" width="33.42578125" style="188" bestFit="1" customWidth="1"/>
    <col min="25" max="25" width="8.85546875" style="188"/>
    <col min="26" max="27" width="21.5703125" style="188" customWidth="1"/>
    <col min="28" max="33" width="14.42578125" style="188" customWidth="1"/>
    <col min="34" max="34" width="11.42578125" style="188" bestFit="1" customWidth="1"/>
    <col min="35" max="16384" width="8.85546875" style="188"/>
  </cols>
  <sheetData>
    <row r="2" spans="2:34" ht="41.1" customHeight="1" x14ac:dyDescent="0.25">
      <c r="B2" s="643" t="s">
        <v>367</v>
      </c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4"/>
      <c r="X2" s="644"/>
      <c r="Z2" s="189"/>
      <c r="AA2" s="189"/>
    </row>
    <row r="3" spans="2:34" ht="17.100000000000001" customHeight="1" x14ac:dyDescent="0.25">
      <c r="B3" s="645" t="s">
        <v>368</v>
      </c>
      <c r="C3" s="646"/>
      <c r="D3" s="642" t="s">
        <v>175</v>
      </c>
      <c r="E3" s="642"/>
      <c r="F3" s="642"/>
      <c r="G3" s="642" t="s">
        <v>189</v>
      </c>
      <c r="H3" s="642"/>
      <c r="I3" s="642"/>
      <c r="J3" s="642"/>
      <c r="K3" s="642"/>
      <c r="L3" s="642"/>
      <c r="M3" s="642"/>
      <c r="N3" s="642"/>
      <c r="O3" s="642"/>
      <c r="P3" s="642"/>
      <c r="Q3" s="642"/>
      <c r="R3" s="642"/>
      <c r="S3" s="642"/>
      <c r="T3" s="642" t="s">
        <v>176</v>
      </c>
      <c r="U3" s="651" t="s">
        <v>369</v>
      </c>
      <c r="V3" s="654" t="s">
        <v>370</v>
      </c>
      <c r="W3" s="654" t="s">
        <v>371</v>
      </c>
      <c r="X3" s="657" t="s">
        <v>177</v>
      </c>
      <c r="Z3" s="642" t="s">
        <v>372</v>
      </c>
      <c r="AA3" s="642"/>
      <c r="AB3" s="642"/>
      <c r="AC3" s="642"/>
      <c r="AD3" s="642"/>
      <c r="AE3" s="642"/>
      <c r="AF3" s="642"/>
      <c r="AG3" s="642"/>
      <c r="AH3" s="642"/>
    </row>
    <row r="4" spans="2:34" ht="17.100000000000001" customHeight="1" x14ac:dyDescent="0.25">
      <c r="B4" s="647"/>
      <c r="C4" s="648"/>
      <c r="D4" s="659" t="s">
        <v>174</v>
      </c>
      <c r="E4" s="642" t="s">
        <v>178</v>
      </c>
      <c r="F4" s="642"/>
      <c r="G4" s="642" t="s">
        <v>190</v>
      </c>
      <c r="H4" s="642"/>
      <c r="I4" s="642"/>
      <c r="J4" s="642"/>
      <c r="K4" s="642"/>
      <c r="L4" s="642"/>
      <c r="M4" s="642"/>
      <c r="N4" s="642"/>
      <c r="O4" s="642" t="s">
        <v>179</v>
      </c>
      <c r="P4" s="642"/>
      <c r="Q4" s="642"/>
      <c r="R4" s="642"/>
      <c r="S4" s="642"/>
      <c r="T4" s="642"/>
      <c r="U4" s="652"/>
      <c r="V4" s="655"/>
      <c r="W4" s="655"/>
      <c r="X4" s="657"/>
      <c r="Z4" s="642"/>
      <c r="AA4" s="642"/>
      <c r="AB4" s="642"/>
      <c r="AC4" s="642"/>
      <c r="AD4" s="642"/>
      <c r="AE4" s="642"/>
      <c r="AF4" s="642"/>
      <c r="AG4" s="642"/>
      <c r="AH4" s="642"/>
    </row>
    <row r="5" spans="2:34" ht="17.100000000000001" customHeight="1" x14ac:dyDescent="0.25">
      <c r="B5" s="647"/>
      <c r="C5" s="648"/>
      <c r="D5" s="659"/>
      <c r="E5" s="659" t="s">
        <v>180</v>
      </c>
      <c r="F5" s="657" t="s">
        <v>373</v>
      </c>
      <c r="G5" s="660" t="s">
        <v>191</v>
      </c>
      <c r="H5" s="660"/>
      <c r="I5" s="660"/>
      <c r="J5" s="660"/>
      <c r="K5" s="660"/>
      <c r="L5" s="660"/>
      <c r="M5" s="660"/>
      <c r="N5" s="660"/>
      <c r="O5" s="660" t="s">
        <v>173</v>
      </c>
      <c r="P5" s="660"/>
      <c r="Q5" s="660" t="s">
        <v>181</v>
      </c>
      <c r="R5" s="660"/>
      <c r="S5" s="660"/>
      <c r="T5" s="642"/>
      <c r="U5" s="652"/>
      <c r="V5" s="655"/>
      <c r="W5" s="655"/>
      <c r="X5" s="657"/>
      <c r="Z5" s="642"/>
      <c r="AA5" s="642"/>
      <c r="AB5" s="642"/>
      <c r="AC5" s="642"/>
      <c r="AD5" s="642"/>
      <c r="AE5" s="642"/>
      <c r="AF5" s="642"/>
      <c r="AG5" s="642"/>
      <c r="AH5" s="642"/>
    </row>
    <row r="6" spans="2:34" ht="38.450000000000003" customHeight="1" x14ac:dyDescent="0.25">
      <c r="B6" s="649"/>
      <c r="C6" s="650"/>
      <c r="D6" s="659"/>
      <c r="E6" s="659"/>
      <c r="F6" s="657"/>
      <c r="G6" s="294" t="s">
        <v>182</v>
      </c>
      <c r="H6" s="294" t="s">
        <v>374</v>
      </c>
      <c r="I6" s="294" t="s">
        <v>375</v>
      </c>
      <c r="J6" s="294" t="s">
        <v>183</v>
      </c>
      <c r="K6" s="294" t="s">
        <v>376</v>
      </c>
      <c r="L6" s="294" t="s">
        <v>184</v>
      </c>
      <c r="M6" s="294" t="s">
        <v>192</v>
      </c>
      <c r="N6" s="294" t="s">
        <v>185</v>
      </c>
      <c r="O6" s="293" t="s">
        <v>186</v>
      </c>
      <c r="P6" s="293" t="s">
        <v>187</v>
      </c>
      <c r="Q6" s="293" t="s">
        <v>186</v>
      </c>
      <c r="R6" s="293" t="s">
        <v>187</v>
      </c>
      <c r="S6" s="294" t="s">
        <v>188</v>
      </c>
      <c r="T6" s="642"/>
      <c r="U6" s="653"/>
      <c r="V6" s="656"/>
      <c r="W6" s="656"/>
      <c r="X6" s="657"/>
      <c r="Z6" s="261" t="s">
        <v>377</v>
      </c>
      <c r="AA6" s="261" t="s">
        <v>378</v>
      </c>
      <c r="AB6" s="295" t="s">
        <v>379</v>
      </c>
      <c r="AC6" s="295" t="s">
        <v>200</v>
      </c>
      <c r="AD6" s="295" t="s">
        <v>785</v>
      </c>
      <c r="AE6" s="295" t="s">
        <v>536</v>
      </c>
      <c r="AF6" s="295" t="s">
        <v>380</v>
      </c>
      <c r="AG6" s="295" t="s">
        <v>538</v>
      </c>
      <c r="AH6" s="295" t="s">
        <v>381</v>
      </c>
    </row>
    <row r="7" spans="2:34" hidden="1" x14ac:dyDescent="0.25">
      <c r="B7" s="658">
        <v>45870</v>
      </c>
      <c r="C7" s="493" t="s">
        <v>382</v>
      </c>
      <c r="D7" s="245">
        <v>1</v>
      </c>
      <c r="E7" s="190" t="s">
        <v>463</v>
      </c>
      <c r="F7" s="313">
        <f>O7*L7</f>
        <v>862.19650000000013</v>
      </c>
      <c r="G7" s="196">
        <v>9.66</v>
      </c>
      <c r="H7" s="196">
        <v>10.54</v>
      </c>
      <c r="I7" s="198">
        <f>H7/G7</f>
        <v>1.0910973084886126</v>
      </c>
      <c r="J7" s="196">
        <v>0</v>
      </c>
      <c r="K7" s="198">
        <f>J7/G7</f>
        <v>0</v>
      </c>
      <c r="L7" s="313">
        <v>1567.63</v>
      </c>
      <c r="M7" s="198">
        <f>(H7+J7)/G7</f>
        <v>1.0910973084886126</v>
      </c>
      <c r="N7" s="313">
        <v>1379.51</v>
      </c>
      <c r="O7" s="196">
        <v>0.55000000000000004</v>
      </c>
      <c r="P7" s="197">
        <f t="shared" ref="P7:P16" si="0">O7/G7</f>
        <v>5.6935817805383024E-2</v>
      </c>
      <c r="Q7" s="196">
        <f t="shared" ref="Q7:Q16" si="1">(H7+J7)-G7-O7</f>
        <v>0.32999999999999896</v>
      </c>
      <c r="R7" s="197">
        <f t="shared" ref="R7:R16" si="2">Q7/G7</f>
        <v>3.4161490683229705E-2</v>
      </c>
      <c r="S7" s="313">
        <f t="shared" ref="S7:S70" si="3">Q7*L7</f>
        <v>517.31789999999842</v>
      </c>
      <c r="T7" s="196" t="s">
        <v>464</v>
      </c>
      <c r="U7" s="196" t="s">
        <v>715</v>
      </c>
      <c r="V7" s="196" t="s">
        <v>511</v>
      </c>
      <c r="W7" s="196">
        <v>1</v>
      </c>
      <c r="X7" s="196" t="s">
        <v>417</v>
      </c>
      <c r="Y7" s="193" t="s">
        <v>404</v>
      </c>
      <c r="Z7" s="262">
        <f>SUM(W7:W46)</f>
        <v>40</v>
      </c>
      <c r="AA7" s="263">
        <f t="shared" ref="AA7:AH7" si="4">SUMIF($U$7:$U$46,TRIM(AA6),$W$7:$W$46)</f>
        <v>8</v>
      </c>
      <c r="AB7" s="263">
        <f t="shared" si="4"/>
        <v>0</v>
      </c>
      <c r="AC7" s="263">
        <f t="shared" si="4"/>
        <v>1</v>
      </c>
      <c r="AD7" s="263">
        <f t="shared" si="4"/>
        <v>19</v>
      </c>
      <c r="AE7" s="263">
        <f t="shared" si="4"/>
        <v>6</v>
      </c>
      <c r="AF7" s="263">
        <f t="shared" si="4"/>
        <v>0</v>
      </c>
      <c r="AG7" s="263">
        <f t="shared" si="4"/>
        <v>6</v>
      </c>
      <c r="AH7" s="263">
        <f t="shared" si="4"/>
        <v>0</v>
      </c>
    </row>
    <row r="8" spans="2:34" hidden="1" x14ac:dyDescent="0.25">
      <c r="B8" s="493"/>
      <c r="C8" s="493"/>
      <c r="D8" s="245">
        <v>2</v>
      </c>
      <c r="E8" s="190" t="s">
        <v>465</v>
      </c>
      <c r="F8" s="313">
        <f t="shared" ref="F8:F46" si="5">O8*L8</f>
        <v>846.44</v>
      </c>
      <c r="G8" s="196">
        <v>11.01</v>
      </c>
      <c r="H8" s="196">
        <v>11.5</v>
      </c>
      <c r="I8" s="198">
        <f t="shared" ref="I8:I36" si="6">H8/G8</f>
        <v>1.044504995458674</v>
      </c>
      <c r="J8" s="196">
        <v>1.8</v>
      </c>
      <c r="K8" s="198">
        <f t="shared" ref="K8:K16" si="7">J8/G8</f>
        <v>0.16348773841961853</v>
      </c>
      <c r="L8" s="313">
        <v>846.44</v>
      </c>
      <c r="M8" s="198">
        <f t="shared" ref="M8:M16" si="8">(H8+J8)/G8</f>
        <v>1.2079927338782925</v>
      </c>
      <c r="N8" s="313">
        <v>1938.35</v>
      </c>
      <c r="O8" s="196">
        <v>1</v>
      </c>
      <c r="P8" s="197">
        <f t="shared" si="0"/>
        <v>9.0826521344232511E-2</v>
      </c>
      <c r="Q8" s="196">
        <f t="shared" si="1"/>
        <v>1.2900000000000009</v>
      </c>
      <c r="R8" s="197">
        <f t="shared" si="2"/>
        <v>0.11716621253406004</v>
      </c>
      <c r="S8" s="313">
        <f t="shared" si="3"/>
        <v>1091.9076000000009</v>
      </c>
      <c r="T8" s="196" t="s">
        <v>464</v>
      </c>
      <c r="U8" s="196" t="s">
        <v>535</v>
      </c>
      <c r="V8" s="196" t="s">
        <v>512</v>
      </c>
      <c r="W8" s="196">
        <v>1</v>
      </c>
      <c r="X8" s="196" t="s">
        <v>426</v>
      </c>
      <c r="Y8" s="193" t="s">
        <v>412</v>
      </c>
      <c r="Z8" s="262"/>
      <c r="AA8" s="264">
        <f>SUMIF($U$7:$U$46,TRIM(AA6),$F$7:$F$46)</f>
        <v>5983.7105000000001</v>
      </c>
      <c r="AB8" s="264">
        <f t="shared" ref="AB8:AH8" si="9">SUMIF($U$7:$U$46,TRIM(AB6),$F$7:$F$46)</f>
        <v>0</v>
      </c>
      <c r="AC8" s="264">
        <f t="shared" si="9"/>
        <v>321.22000000000003</v>
      </c>
      <c r="AD8" s="264">
        <f t="shared" si="9"/>
        <v>10692.0507</v>
      </c>
      <c r="AE8" s="264">
        <f t="shared" si="9"/>
        <v>4387.402</v>
      </c>
      <c r="AF8" s="264">
        <f t="shared" si="9"/>
        <v>0</v>
      </c>
      <c r="AG8" s="264">
        <f t="shared" si="9"/>
        <v>2604.5942</v>
      </c>
      <c r="AH8" s="264">
        <f t="shared" si="9"/>
        <v>0</v>
      </c>
    </row>
    <row r="9" spans="2:34" hidden="1" x14ac:dyDescent="0.25">
      <c r="B9" s="493"/>
      <c r="C9" s="493"/>
      <c r="D9" s="245">
        <v>3</v>
      </c>
      <c r="E9" s="190" t="s">
        <v>466</v>
      </c>
      <c r="F9" s="313">
        <f t="shared" si="5"/>
        <v>521.06240000000003</v>
      </c>
      <c r="G9" s="196">
        <v>33.93</v>
      </c>
      <c r="H9" s="196">
        <v>34.93</v>
      </c>
      <c r="I9" s="198">
        <f t="shared" si="6"/>
        <v>1.0294724432655467</v>
      </c>
      <c r="J9" s="196">
        <v>0</v>
      </c>
      <c r="K9" s="198">
        <f t="shared" si="7"/>
        <v>0</v>
      </c>
      <c r="L9" s="313">
        <v>814.16</v>
      </c>
      <c r="M9" s="198">
        <f t="shared" si="8"/>
        <v>1.0294724432655467</v>
      </c>
      <c r="N9" s="313">
        <v>814.16</v>
      </c>
      <c r="O9" s="196">
        <v>0.64</v>
      </c>
      <c r="P9" s="197">
        <f t="shared" si="0"/>
        <v>1.8862363689949896E-2</v>
      </c>
      <c r="Q9" s="196">
        <f t="shared" si="1"/>
        <v>0.36</v>
      </c>
      <c r="R9" s="197">
        <f t="shared" si="2"/>
        <v>1.0610079575596816E-2</v>
      </c>
      <c r="S9" s="313">
        <f t="shared" si="3"/>
        <v>293.0976</v>
      </c>
      <c r="T9" s="196" t="s">
        <v>464</v>
      </c>
      <c r="U9" s="196" t="s">
        <v>715</v>
      </c>
      <c r="V9" s="190" t="s">
        <v>511</v>
      </c>
      <c r="W9" s="196">
        <v>1</v>
      </c>
      <c r="X9" s="196" t="s">
        <v>415</v>
      </c>
      <c r="Y9" s="193" t="s">
        <v>363</v>
      </c>
      <c r="Z9" s="262">
        <f>SUM(W47:W116)</f>
        <v>70</v>
      </c>
      <c r="AA9" s="263">
        <f t="shared" ref="AA9:AH9" si="10">SUMIF($U$47:$U$116,TRIM(AA6),$W$47:$W$116)</f>
        <v>16</v>
      </c>
      <c r="AB9" s="263">
        <f t="shared" si="10"/>
        <v>0</v>
      </c>
      <c r="AC9" s="263">
        <f t="shared" si="10"/>
        <v>0</v>
      </c>
      <c r="AD9" s="263">
        <f t="shared" si="10"/>
        <v>28</v>
      </c>
      <c r="AE9" s="263">
        <f t="shared" si="10"/>
        <v>20</v>
      </c>
      <c r="AF9" s="263">
        <f t="shared" si="10"/>
        <v>0</v>
      </c>
      <c r="AG9" s="263">
        <f t="shared" si="10"/>
        <v>6</v>
      </c>
      <c r="AH9" s="263">
        <f t="shared" si="10"/>
        <v>0</v>
      </c>
    </row>
    <row r="10" spans="2:34" hidden="1" x14ac:dyDescent="0.25">
      <c r="B10" s="493"/>
      <c r="C10" s="493"/>
      <c r="D10" s="245">
        <v>4</v>
      </c>
      <c r="E10" s="190" t="s">
        <v>467</v>
      </c>
      <c r="F10" s="313">
        <f t="shared" si="5"/>
        <v>427.35</v>
      </c>
      <c r="G10" s="196">
        <v>66.09</v>
      </c>
      <c r="H10" s="196">
        <v>62.529999999999994</v>
      </c>
      <c r="I10" s="198">
        <f t="shared" si="6"/>
        <v>0.94613405961567543</v>
      </c>
      <c r="J10" s="196">
        <v>6</v>
      </c>
      <c r="K10" s="198">
        <f t="shared" si="7"/>
        <v>9.0785292782569221E-2</v>
      </c>
      <c r="L10" s="313">
        <v>203.5</v>
      </c>
      <c r="M10" s="198">
        <f t="shared" si="8"/>
        <v>1.0369193523982447</v>
      </c>
      <c r="N10" s="313">
        <v>496.54</v>
      </c>
      <c r="O10" s="196">
        <v>2.1</v>
      </c>
      <c r="P10" s="197">
        <f t="shared" si="0"/>
        <v>3.1774852473899225E-2</v>
      </c>
      <c r="Q10" s="196">
        <f t="shared" si="1"/>
        <v>0.33999999999999764</v>
      </c>
      <c r="R10" s="197">
        <f t="shared" si="2"/>
        <v>5.1444999243455535E-3</v>
      </c>
      <c r="S10" s="313">
        <f t="shared" si="3"/>
        <v>69.189999999999515</v>
      </c>
      <c r="T10" s="196" t="s">
        <v>468</v>
      </c>
      <c r="U10" s="196" t="s">
        <v>221</v>
      </c>
      <c r="V10" s="196" t="s">
        <v>469</v>
      </c>
      <c r="W10" s="196">
        <v>1</v>
      </c>
      <c r="X10" s="196" t="s">
        <v>470</v>
      </c>
      <c r="Y10" s="193" t="s">
        <v>412</v>
      </c>
      <c r="Z10" s="263"/>
      <c r="AA10" s="264">
        <f t="shared" ref="AA10:AH10" si="11">SUMIF($U$47:$U$116,TRIM(AA6),$F$47:$F$116)</f>
        <v>7833.8600000000006</v>
      </c>
      <c r="AB10" s="264">
        <f t="shared" si="11"/>
        <v>0</v>
      </c>
      <c r="AC10" s="264">
        <f t="shared" si="11"/>
        <v>0</v>
      </c>
      <c r="AD10" s="264">
        <f t="shared" si="11"/>
        <v>17130.260000000002</v>
      </c>
      <c r="AE10" s="264">
        <f t="shared" si="11"/>
        <v>13485.57</v>
      </c>
      <c r="AF10" s="264">
        <f t="shared" si="11"/>
        <v>0</v>
      </c>
      <c r="AG10" s="264">
        <f t="shared" si="11"/>
        <v>2382.79</v>
      </c>
      <c r="AH10" s="264">
        <f t="shared" si="11"/>
        <v>0</v>
      </c>
    </row>
    <row r="11" spans="2:34" hidden="1" x14ac:dyDescent="0.25">
      <c r="B11" s="493"/>
      <c r="C11" s="493"/>
      <c r="D11" s="245">
        <v>5</v>
      </c>
      <c r="E11" s="190" t="s">
        <v>471</v>
      </c>
      <c r="F11" s="313">
        <f t="shared" si="5"/>
        <v>406.06479999999993</v>
      </c>
      <c r="G11" s="196">
        <v>150.04</v>
      </c>
      <c r="H11" s="196">
        <v>154.85999999999999</v>
      </c>
      <c r="I11" s="198">
        <f t="shared" si="6"/>
        <v>1.0321247667288722</v>
      </c>
      <c r="J11" s="196">
        <v>0</v>
      </c>
      <c r="K11" s="198">
        <f t="shared" si="7"/>
        <v>0</v>
      </c>
      <c r="L11" s="313">
        <v>166.42</v>
      </c>
      <c r="M11" s="198">
        <f t="shared" si="8"/>
        <v>1.0321247667288722</v>
      </c>
      <c r="N11" s="313">
        <v>802.14</v>
      </c>
      <c r="O11" s="196">
        <v>2.44</v>
      </c>
      <c r="P11" s="197">
        <f t="shared" si="0"/>
        <v>1.6262330045321249E-2</v>
      </c>
      <c r="Q11" s="196">
        <f t="shared" si="1"/>
        <v>2.3799999999999932</v>
      </c>
      <c r="R11" s="197">
        <f t="shared" si="2"/>
        <v>1.5862436683551008E-2</v>
      </c>
      <c r="S11" s="313">
        <f t="shared" si="3"/>
        <v>396.07959999999883</v>
      </c>
      <c r="T11" s="196" t="s">
        <v>464</v>
      </c>
      <c r="U11" s="196" t="s">
        <v>715</v>
      </c>
      <c r="V11" s="190" t="s">
        <v>512</v>
      </c>
      <c r="W11" s="196">
        <v>1</v>
      </c>
      <c r="X11" s="196" t="s">
        <v>434</v>
      </c>
      <c r="Y11" s="193"/>
      <c r="Z11" s="263"/>
      <c r="AA11" s="262"/>
      <c r="AB11" s="262"/>
      <c r="AC11" s="263"/>
      <c r="AD11" s="263"/>
      <c r="AE11" s="263"/>
      <c r="AF11" s="263"/>
      <c r="AG11" s="263"/>
      <c r="AH11" s="263"/>
    </row>
    <row r="12" spans="2:34" hidden="1" x14ac:dyDescent="0.25">
      <c r="B12" s="493"/>
      <c r="C12" s="493"/>
      <c r="D12" s="245">
        <v>6</v>
      </c>
      <c r="E12" s="190" t="s">
        <v>472</v>
      </c>
      <c r="F12" s="313">
        <f t="shared" si="5"/>
        <v>371.24880000000002</v>
      </c>
      <c r="G12" s="196">
        <v>36.229999999999997</v>
      </c>
      <c r="H12" s="196">
        <v>40.43</v>
      </c>
      <c r="I12" s="198">
        <f t="shared" si="6"/>
        <v>1.115926028153464</v>
      </c>
      <c r="J12" s="196">
        <v>0</v>
      </c>
      <c r="K12" s="198">
        <f t="shared" si="7"/>
        <v>0</v>
      </c>
      <c r="L12" s="313">
        <v>118.99</v>
      </c>
      <c r="M12" s="198">
        <f t="shared" si="8"/>
        <v>1.115926028153464</v>
      </c>
      <c r="N12" s="313">
        <v>499.76</v>
      </c>
      <c r="O12" s="196">
        <v>3.12</v>
      </c>
      <c r="P12" s="197">
        <f t="shared" si="0"/>
        <v>8.6116478056858972E-2</v>
      </c>
      <c r="Q12" s="196">
        <f t="shared" si="1"/>
        <v>1.0800000000000027</v>
      </c>
      <c r="R12" s="197">
        <f t="shared" si="2"/>
        <v>2.9809550096605103E-2</v>
      </c>
      <c r="S12" s="313">
        <f t="shared" si="3"/>
        <v>128.50920000000033</v>
      </c>
      <c r="T12" s="196" t="s">
        <v>464</v>
      </c>
      <c r="U12" s="196" t="s">
        <v>715</v>
      </c>
      <c r="V12" s="196" t="s">
        <v>510</v>
      </c>
      <c r="W12" s="196">
        <v>1</v>
      </c>
      <c r="X12" s="196" t="s">
        <v>461</v>
      </c>
      <c r="Y12" s="193" t="s">
        <v>364</v>
      </c>
      <c r="Z12" s="262">
        <f>SUM(W117:W186)</f>
        <v>70</v>
      </c>
      <c r="AA12" s="263">
        <f t="shared" ref="AA12:AH12" si="12">SUMIF($U$117:$U$186,TRIM(AA6),$W$117:$W$186)</f>
        <v>16</v>
      </c>
      <c r="AB12" s="263">
        <f t="shared" si="12"/>
        <v>0</v>
      </c>
      <c r="AC12" s="263">
        <f t="shared" si="12"/>
        <v>0</v>
      </c>
      <c r="AD12" s="263">
        <f t="shared" si="12"/>
        <v>40</v>
      </c>
      <c r="AE12" s="263">
        <f t="shared" si="12"/>
        <v>12</v>
      </c>
      <c r="AF12" s="263">
        <f t="shared" si="12"/>
        <v>0</v>
      </c>
      <c r="AG12" s="263">
        <f t="shared" si="12"/>
        <v>2</v>
      </c>
      <c r="AH12" s="263">
        <f t="shared" si="12"/>
        <v>0</v>
      </c>
    </row>
    <row r="13" spans="2:34" hidden="1" x14ac:dyDescent="0.25">
      <c r="B13" s="493"/>
      <c r="C13" s="493"/>
      <c r="D13" s="245">
        <v>7</v>
      </c>
      <c r="E13" s="190" t="s">
        <v>473</v>
      </c>
      <c r="F13" s="313">
        <f t="shared" si="5"/>
        <v>338.64</v>
      </c>
      <c r="G13" s="196">
        <v>23.68</v>
      </c>
      <c r="H13" s="196">
        <v>26.08</v>
      </c>
      <c r="I13" s="198">
        <f t="shared" si="6"/>
        <v>1.1013513513513513</v>
      </c>
      <c r="J13" s="196">
        <v>0</v>
      </c>
      <c r="K13" s="198">
        <f t="shared" si="7"/>
        <v>0</v>
      </c>
      <c r="L13" s="313">
        <v>169.32</v>
      </c>
      <c r="M13" s="198">
        <f t="shared" si="8"/>
        <v>1.1013513513513513</v>
      </c>
      <c r="N13" s="313">
        <v>406.37</v>
      </c>
      <c r="O13" s="196">
        <v>2</v>
      </c>
      <c r="P13" s="197">
        <f t="shared" si="0"/>
        <v>8.4459459459459457E-2</v>
      </c>
      <c r="Q13" s="196">
        <f t="shared" si="1"/>
        <v>0.39999999999999858</v>
      </c>
      <c r="R13" s="197">
        <f t="shared" si="2"/>
        <v>1.689189189189183E-2</v>
      </c>
      <c r="S13" s="313">
        <f t="shared" si="3"/>
        <v>67.727999999999753</v>
      </c>
      <c r="T13" s="196" t="s">
        <v>468</v>
      </c>
      <c r="U13" s="196" t="s">
        <v>537</v>
      </c>
      <c r="V13" s="196" t="s">
        <v>474</v>
      </c>
      <c r="W13" s="196">
        <v>1</v>
      </c>
      <c r="X13" s="196" t="s">
        <v>470</v>
      </c>
      <c r="Y13" s="193" t="s">
        <v>412</v>
      </c>
      <c r="Z13" s="263"/>
      <c r="AA13" s="264">
        <f>SUMIF($U$117:$U$186,TRIM(AA6),$F$117:$F$186)</f>
        <v>8850.58</v>
      </c>
      <c r="AB13" s="264">
        <f>SUMIF($U$117:$U$186,TRIM(AB6),$F$117:$F$186)</f>
        <v>0</v>
      </c>
      <c r="AC13" s="264">
        <f t="shared" ref="AC13:AH13" si="13">SUMIF($U$117:$U$186,TRIM(AC6),$F$117:$F$186)</f>
        <v>0</v>
      </c>
      <c r="AD13" s="264">
        <f t="shared" si="13"/>
        <v>20912.169999999998</v>
      </c>
      <c r="AE13" s="264">
        <f t="shared" si="13"/>
        <v>7481.1500000000005</v>
      </c>
      <c r="AF13" s="264">
        <f t="shared" si="13"/>
        <v>0</v>
      </c>
      <c r="AG13" s="264">
        <f t="shared" si="13"/>
        <v>684.46</v>
      </c>
      <c r="AH13" s="264">
        <f t="shared" si="13"/>
        <v>0</v>
      </c>
    </row>
    <row r="14" spans="2:34" hidden="1" x14ac:dyDescent="0.25">
      <c r="B14" s="493"/>
      <c r="C14" s="493"/>
      <c r="D14" s="245">
        <v>8</v>
      </c>
      <c r="E14" s="190" t="s">
        <v>475</v>
      </c>
      <c r="F14" s="313">
        <f t="shared" si="5"/>
        <v>321.22000000000003</v>
      </c>
      <c r="G14" s="196">
        <v>14.01</v>
      </c>
      <c r="H14" s="196">
        <v>17.009999999999998</v>
      </c>
      <c r="I14" s="198">
        <f t="shared" si="6"/>
        <v>1.2141327623126337</v>
      </c>
      <c r="J14" s="196">
        <v>0</v>
      </c>
      <c r="K14" s="198">
        <f t="shared" si="7"/>
        <v>0</v>
      </c>
      <c r="L14" s="313">
        <v>160.61000000000001</v>
      </c>
      <c r="M14" s="198">
        <f t="shared" si="8"/>
        <v>1.2141327623126337</v>
      </c>
      <c r="N14" s="313">
        <v>481.83</v>
      </c>
      <c r="O14" s="196">
        <v>2</v>
      </c>
      <c r="P14" s="197">
        <f t="shared" si="0"/>
        <v>0.14275517487508924</v>
      </c>
      <c r="Q14" s="196">
        <f t="shared" si="1"/>
        <v>0.99999999999999822</v>
      </c>
      <c r="R14" s="197">
        <f t="shared" si="2"/>
        <v>7.1377587437544479E-2</v>
      </c>
      <c r="S14" s="313">
        <f t="shared" si="3"/>
        <v>160.60999999999973</v>
      </c>
      <c r="T14" s="196" t="s">
        <v>464</v>
      </c>
      <c r="U14" s="196" t="s">
        <v>597</v>
      </c>
      <c r="V14" s="196" t="s">
        <v>476</v>
      </c>
      <c r="W14" s="196">
        <v>1</v>
      </c>
      <c r="X14" s="196" t="s">
        <v>420</v>
      </c>
      <c r="Y14" s="193"/>
      <c r="Z14" s="263"/>
      <c r="AA14" s="262"/>
      <c r="AB14" s="262"/>
      <c r="AC14" s="263"/>
      <c r="AD14" s="263"/>
      <c r="AE14" s="263"/>
      <c r="AF14" s="263"/>
      <c r="AG14" s="263"/>
      <c r="AH14" s="263"/>
    </row>
    <row r="15" spans="2:34" hidden="1" x14ac:dyDescent="0.25">
      <c r="B15" s="493"/>
      <c r="C15" s="493"/>
      <c r="D15" s="245">
        <v>9</v>
      </c>
      <c r="E15" s="190" t="s">
        <v>477</v>
      </c>
      <c r="F15" s="313">
        <f t="shared" si="5"/>
        <v>259.584</v>
      </c>
      <c r="G15" s="196">
        <v>2.84</v>
      </c>
      <c r="H15" s="196">
        <v>3.58</v>
      </c>
      <c r="I15" s="198">
        <f t="shared" si="6"/>
        <v>1.2605633802816902</v>
      </c>
      <c r="J15" s="196">
        <v>0</v>
      </c>
      <c r="K15" s="198">
        <f t="shared" si="7"/>
        <v>0</v>
      </c>
      <c r="L15" s="313">
        <v>405.6</v>
      </c>
      <c r="M15" s="198">
        <f t="shared" si="8"/>
        <v>1.2605633802816902</v>
      </c>
      <c r="N15" s="313">
        <v>300.14</v>
      </c>
      <c r="O15" s="196">
        <v>0.64</v>
      </c>
      <c r="P15" s="197">
        <f t="shared" si="0"/>
        <v>0.22535211267605634</v>
      </c>
      <c r="Q15" s="196">
        <f t="shared" si="1"/>
        <v>0.1000000000000002</v>
      </c>
      <c r="R15" s="197">
        <f t="shared" si="2"/>
        <v>3.5211267605633874E-2</v>
      </c>
      <c r="S15" s="313">
        <f t="shared" si="3"/>
        <v>40.56000000000008</v>
      </c>
      <c r="T15" s="196" t="s">
        <v>478</v>
      </c>
      <c r="U15" s="196" t="s">
        <v>715</v>
      </c>
      <c r="V15" s="196" t="s">
        <v>479</v>
      </c>
      <c r="W15" s="196">
        <v>1</v>
      </c>
      <c r="X15" s="196" t="s">
        <v>413</v>
      </c>
      <c r="Y15" s="193" t="s">
        <v>365</v>
      </c>
      <c r="Z15" s="262">
        <f>SUM(W187:W256)</f>
        <v>70</v>
      </c>
      <c r="AA15" s="263">
        <f t="shared" ref="AA15:AH15" si="14">SUMIF($U$187:$U$256,TRIM(AA6),$W$187:$W$256)</f>
        <v>2</v>
      </c>
      <c r="AB15" s="263">
        <f t="shared" si="14"/>
        <v>0</v>
      </c>
      <c r="AC15" s="263">
        <f t="shared" si="14"/>
        <v>0</v>
      </c>
      <c r="AD15" s="263">
        <f t="shared" si="14"/>
        <v>47</v>
      </c>
      <c r="AE15" s="263">
        <f t="shared" si="14"/>
        <v>12</v>
      </c>
      <c r="AF15" s="263">
        <f t="shared" si="14"/>
        <v>0</v>
      </c>
      <c r="AG15" s="263">
        <f t="shared" si="14"/>
        <v>9</v>
      </c>
      <c r="AH15" s="263">
        <f t="shared" si="14"/>
        <v>0</v>
      </c>
    </row>
    <row r="16" spans="2:34" hidden="1" x14ac:dyDescent="0.25">
      <c r="B16" s="493"/>
      <c r="C16" s="493"/>
      <c r="D16" s="245">
        <v>10</v>
      </c>
      <c r="E16" s="190" t="s">
        <v>480</v>
      </c>
      <c r="F16" s="313">
        <f t="shared" si="5"/>
        <v>258.20249999999999</v>
      </c>
      <c r="G16" s="196">
        <v>5.77</v>
      </c>
      <c r="H16" s="196">
        <v>7.5</v>
      </c>
      <c r="I16" s="198">
        <f t="shared" si="6"/>
        <v>1.2998266897746968</v>
      </c>
      <c r="J16" s="196">
        <v>0</v>
      </c>
      <c r="K16" s="198">
        <f t="shared" si="7"/>
        <v>0</v>
      </c>
      <c r="L16" s="313">
        <v>149.25</v>
      </c>
      <c r="M16" s="198">
        <f t="shared" si="8"/>
        <v>1.2998266897746968</v>
      </c>
      <c r="N16" s="313">
        <v>258.2</v>
      </c>
      <c r="O16" s="196">
        <v>1.73</v>
      </c>
      <c r="P16" s="197">
        <f t="shared" si="0"/>
        <v>0.29982668977469673</v>
      </c>
      <c r="Q16" s="196">
        <f t="shared" si="1"/>
        <v>0</v>
      </c>
      <c r="R16" s="197">
        <f t="shared" si="2"/>
        <v>0</v>
      </c>
      <c r="S16" s="313">
        <f t="shared" si="3"/>
        <v>0</v>
      </c>
      <c r="T16" s="196" t="s">
        <v>468</v>
      </c>
      <c r="U16" s="196" t="s">
        <v>715</v>
      </c>
      <c r="V16" s="196" t="s">
        <v>481</v>
      </c>
      <c r="W16" s="196">
        <v>1</v>
      </c>
      <c r="X16" s="196" t="s">
        <v>424</v>
      </c>
      <c r="Y16" s="193" t="s">
        <v>412</v>
      </c>
      <c r="Z16" s="263"/>
      <c r="AA16" s="264">
        <f>SUMIF($U$187:$U$256,TRIM(AA6),$F$187:$F$256)</f>
        <v>498.42</v>
      </c>
      <c r="AB16" s="264">
        <f t="shared" ref="AB16:AH16" si="15">SUMIF($U$187:$U$256,TRIM(AB6),$F$187:$F$256)</f>
        <v>0</v>
      </c>
      <c r="AC16" s="264">
        <f t="shared" si="15"/>
        <v>0</v>
      </c>
      <c r="AD16" s="264">
        <f t="shared" si="15"/>
        <v>18241.3367</v>
      </c>
      <c r="AE16" s="264">
        <f t="shared" si="15"/>
        <v>5970.362799999999</v>
      </c>
      <c r="AF16" s="264">
        <f t="shared" si="15"/>
        <v>0</v>
      </c>
      <c r="AG16" s="264">
        <f t="shared" si="15"/>
        <v>6588.1239999999989</v>
      </c>
      <c r="AH16" s="264">
        <f t="shared" si="15"/>
        <v>0</v>
      </c>
    </row>
    <row r="17" spans="2:34" hidden="1" x14ac:dyDescent="0.25">
      <c r="B17" s="658">
        <v>45871</v>
      </c>
      <c r="C17" s="493" t="s">
        <v>383</v>
      </c>
      <c r="D17" s="245">
        <v>1</v>
      </c>
      <c r="E17" s="190" t="s">
        <v>487</v>
      </c>
      <c r="F17" s="313">
        <f t="shared" si="5"/>
        <v>1292.0040000000001</v>
      </c>
      <c r="G17" s="196">
        <v>73.180000000000007</v>
      </c>
      <c r="H17" s="196">
        <v>73.099999999999994</v>
      </c>
      <c r="I17" s="198">
        <f t="shared" si="6"/>
        <v>0.99890680513801566</v>
      </c>
      <c r="J17" s="196">
        <v>7.62</v>
      </c>
      <c r="K17" s="198">
        <f t="shared" ref="K17:K71" si="16">J17/G17</f>
        <v>0.10412681060399015</v>
      </c>
      <c r="L17" s="313">
        <v>410.16</v>
      </c>
      <c r="M17" s="198">
        <f t="shared" ref="M17:M71" si="17">(H17+J17)/G17</f>
        <v>1.103033615742006</v>
      </c>
      <c r="N17" s="313">
        <v>3092.61</v>
      </c>
      <c r="O17" s="196">
        <v>3.15</v>
      </c>
      <c r="P17" s="197">
        <f>O17/G17</f>
        <v>4.3044547690625851E-2</v>
      </c>
      <c r="Q17" s="196">
        <f>(H17+J17)-G17-O17</f>
        <v>4.3899999999999917</v>
      </c>
      <c r="R17" s="197">
        <f>Q17/G17</f>
        <v>5.9989068051380039E-2</v>
      </c>
      <c r="S17" s="313">
        <f t="shared" si="3"/>
        <v>1800.6023999999968</v>
      </c>
      <c r="T17" s="196" t="s">
        <v>179</v>
      </c>
      <c r="U17" s="196" t="s">
        <v>715</v>
      </c>
      <c r="V17" s="196" t="s">
        <v>510</v>
      </c>
      <c r="W17" s="196">
        <v>1</v>
      </c>
      <c r="X17" s="196" t="s">
        <v>470</v>
      </c>
      <c r="Y17" s="193"/>
      <c r="Z17" s="263"/>
      <c r="AA17" s="262"/>
      <c r="AB17" s="262"/>
      <c r="AC17" s="263"/>
      <c r="AD17" s="263"/>
      <c r="AE17" s="263"/>
      <c r="AF17" s="263"/>
      <c r="AG17" s="263"/>
      <c r="AH17" s="263"/>
    </row>
    <row r="18" spans="2:34" hidden="1" x14ac:dyDescent="0.25">
      <c r="B18" s="493"/>
      <c r="C18" s="493"/>
      <c r="D18" s="245">
        <v>2</v>
      </c>
      <c r="E18" s="190" t="s">
        <v>463</v>
      </c>
      <c r="F18" s="313">
        <f t="shared" si="5"/>
        <v>705.43350000000009</v>
      </c>
      <c r="G18" s="196">
        <v>11.24</v>
      </c>
      <c r="H18" s="196">
        <v>12.14</v>
      </c>
      <c r="I18" s="198">
        <f t="shared" si="6"/>
        <v>1.0800711743772242</v>
      </c>
      <c r="J18" s="196">
        <v>0</v>
      </c>
      <c r="K18" s="198">
        <f t="shared" si="16"/>
        <v>0</v>
      </c>
      <c r="L18" s="313">
        <v>1567.63</v>
      </c>
      <c r="M18" s="198">
        <f t="shared" si="17"/>
        <v>1.0800711743772242</v>
      </c>
      <c r="N18" s="313">
        <v>1410.87</v>
      </c>
      <c r="O18" s="196">
        <v>0.45</v>
      </c>
      <c r="P18" s="197">
        <f t="shared" ref="P18:P81" si="18">O18/G18</f>
        <v>4.0035587188612103E-2</v>
      </c>
      <c r="Q18" s="196">
        <f t="shared" ref="Q18:Q81" si="19">(H18+J18)-G18-O18</f>
        <v>0.45000000000000034</v>
      </c>
      <c r="R18" s="197">
        <f t="shared" ref="R18:R81" si="20">Q18/G18</f>
        <v>4.003558718861213E-2</v>
      </c>
      <c r="S18" s="313">
        <f t="shared" si="3"/>
        <v>705.43350000000055</v>
      </c>
      <c r="T18" s="196" t="s">
        <v>179</v>
      </c>
      <c r="U18" s="196" t="s">
        <v>715</v>
      </c>
      <c r="V18" s="196" t="s">
        <v>511</v>
      </c>
      <c r="W18" s="196">
        <v>1</v>
      </c>
      <c r="X18" s="196" t="s">
        <v>417</v>
      </c>
      <c r="Y18" s="193" t="s">
        <v>685</v>
      </c>
      <c r="Z18" s="262">
        <f>SUM(W257:W326)</f>
        <v>70</v>
      </c>
      <c r="AA18" s="263">
        <f t="shared" ref="AA18:AH18" si="21">SUMIF($U$257:$U$326,TRIM(AA6),$W$257:$W$326)</f>
        <v>0</v>
      </c>
      <c r="AB18" s="263">
        <f t="shared" si="21"/>
        <v>0</v>
      </c>
      <c r="AC18" s="263">
        <f t="shared" si="21"/>
        <v>0</v>
      </c>
      <c r="AD18" s="263">
        <f t="shared" si="21"/>
        <v>35</v>
      </c>
      <c r="AE18" s="263">
        <f t="shared" si="21"/>
        <v>24</v>
      </c>
      <c r="AF18" s="263">
        <f t="shared" si="21"/>
        <v>0</v>
      </c>
      <c r="AG18" s="263">
        <f t="shared" si="21"/>
        <v>11</v>
      </c>
      <c r="AH18" s="263">
        <f t="shared" si="21"/>
        <v>0</v>
      </c>
    </row>
    <row r="19" spans="2:34" hidden="1" x14ac:dyDescent="0.25">
      <c r="B19" s="493"/>
      <c r="C19" s="493"/>
      <c r="D19" s="245">
        <v>3</v>
      </c>
      <c r="E19" s="190" t="s">
        <v>482</v>
      </c>
      <c r="F19" s="313">
        <f t="shared" si="5"/>
        <v>693.88800000000003</v>
      </c>
      <c r="G19" s="196">
        <v>272.60000000000002</v>
      </c>
      <c r="H19" s="196">
        <v>278.39999999999998</v>
      </c>
      <c r="I19" s="198">
        <f t="shared" si="6"/>
        <v>1.0212765957446808</v>
      </c>
      <c r="J19" s="196">
        <v>20</v>
      </c>
      <c r="K19" s="198">
        <f t="shared" si="16"/>
        <v>7.3367571533382234E-2</v>
      </c>
      <c r="L19" s="313">
        <v>111.2</v>
      </c>
      <c r="M19" s="198">
        <f t="shared" si="17"/>
        <v>1.0946441672780629</v>
      </c>
      <c r="N19" s="313">
        <v>2868.96</v>
      </c>
      <c r="O19" s="196">
        <v>6.24</v>
      </c>
      <c r="P19" s="197">
        <f t="shared" si="18"/>
        <v>2.2890682318415258E-2</v>
      </c>
      <c r="Q19" s="196">
        <f t="shared" si="19"/>
        <v>19.559999999999953</v>
      </c>
      <c r="R19" s="197">
        <f t="shared" si="20"/>
        <v>7.1753484959647659E-2</v>
      </c>
      <c r="S19" s="313">
        <f t="shared" si="3"/>
        <v>2175.0719999999947</v>
      </c>
      <c r="T19" s="196" t="s">
        <v>464</v>
      </c>
      <c r="U19" s="196" t="s">
        <v>535</v>
      </c>
      <c r="V19" s="196" t="s">
        <v>512</v>
      </c>
      <c r="W19" s="196">
        <v>1</v>
      </c>
      <c r="X19" s="196" t="s">
        <v>430</v>
      </c>
      <c r="Y19" s="193" t="s">
        <v>412</v>
      </c>
      <c r="Z19" s="263"/>
      <c r="AA19" s="264">
        <f t="shared" ref="AA19:AH19" si="22">SUMIF($U$257:$U$316,TRIM(AA6),$F$257:$F$316)</f>
        <v>0</v>
      </c>
      <c r="AB19" s="264">
        <f t="shared" si="22"/>
        <v>0</v>
      </c>
      <c r="AC19" s="264">
        <f t="shared" si="22"/>
        <v>0</v>
      </c>
      <c r="AD19" s="264">
        <f t="shared" si="22"/>
        <v>10758.610000000004</v>
      </c>
      <c r="AE19" s="264">
        <f t="shared" si="22"/>
        <v>6885.0999999999995</v>
      </c>
      <c r="AF19" s="264">
        <f t="shared" si="22"/>
        <v>0</v>
      </c>
      <c r="AG19" s="264">
        <f t="shared" si="22"/>
        <v>6233.24</v>
      </c>
      <c r="AH19" s="264">
        <f t="shared" si="22"/>
        <v>0</v>
      </c>
    </row>
    <row r="20" spans="2:34" hidden="1" x14ac:dyDescent="0.25">
      <c r="B20" s="493"/>
      <c r="C20" s="493"/>
      <c r="D20" s="245">
        <v>4</v>
      </c>
      <c r="E20" s="190" t="s">
        <v>494</v>
      </c>
      <c r="F20" s="313">
        <f t="shared" si="5"/>
        <v>635.70959999999991</v>
      </c>
      <c r="G20" s="196">
        <v>50.85</v>
      </c>
      <c r="H20" s="196">
        <v>51.54</v>
      </c>
      <c r="I20" s="198">
        <f t="shared" si="6"/>
        <v>1.0135693215339232</v>
      </c>
      <c r="J20" s="196">
        <v>3.95</v>
      </c>
      <c r="K20" s="198">
        <f t="shared" si="16"/>
        <v>7.7679449360865294E-2</v>
      </c>
      <c r="L20" s="313">
        <v>278.82</v>
      </c>
      <c r="M20" s="198">
        <f t="shared" si="17"/>
        <v>1.0912487708947887</v>
      </c>
      <c r="N20" s="313">
        <v>1293.72</v>
      </c>
      <c r="O20" s="196">
        <v>2.2799999999999998</v>
      </c>
      <c r="P20" s="197">
        <f t="shared" si="18"/>
        <v>4.4837758112094388E-2</v>
      </c>
      <c r="Q20" s="196">
        <f t="shared" si="19"/>
        <v>2.3600000000000008</v>
      </c>
      <c r="R20" s="197">
        <f t="shared" si="20"/>
        <v>4.641101278269421E-2</v>
      </c>
      <c r="S20" s="313">
        <f t="shared" si="3"/>
        <v>658.01520000000016</v>
      </c>
      <c r="T20" s="196" t="s">
        <v>468</v>
      </c>
      <c r="U20" s="196" t="s">
        <v>221</v>
      </c>
      <c r="V20" s="196" t="s">
        <v>513</v>
      </c>
      <c r="W20" s="196">
        <v>1</v>
      </c>
      <c r="X20" s="196" t="s">
        <v>470</v>
      </c>
      <c r="Y20" s="193"/>
      <c r="Z20" s="263"/>
      <c r="AA20" s="262"/>
      <c r="AB20" s="262"/>
      <c r="AC20" s="263"/>
      <c r="AD20" s="263"/>
      <c r="AE20" s="263"/>
      <c r="AF20" s="263"/>
      <c r="AG20" s="263"/>
      <c r="AH20" s="263"/>
    </row>
    <row r="21" spans="2:34" hidden="1" x14ac:dyDescent="0.25">
      <c r="B21" s="493"/>
      <c r="C21" s="493"/>
      <c r="D21" s="245">
        <v>5</v>
      </c>
      <c r="E21" s="190" t="s">
        <v>473</v>
      </c>
      <c r="F21" s="313">
        <f t="shared" si="5"/>
        <v>507.96</v>
      </c>
      <c r="G21" s="196">
        <v>26.5</v>
      </c>
      <c r="H21" s="196">
        <v>33.68</v>
      </c>
      <c r="I21" s="198">
        <f t="shared" si="6"/>
        <v>1.2709433962264152</v>
      </c>
      <c r="J21" s="196">
        <v>0</v>
      </c>
      <c r="K21" s="198">
        <f t="shared" si="16"/>
        <v>0</v>
      </c>
      <c r="L21" s="313">
        <v>169.32</v>
      </c>
      <c r="M21" s="198">
        <f t="shared" si="17"/>
        <v>1.2709433962264152</v>
      </c>
      <c r="N21" s="313">
        <v>1215.72</v>
      </c>
      <c r="O21" s="196">
        <v>3</v>
      </c>
      <c r="P21" s="197">
        <f t="shared" si="18"/>
        <v>0.11320754716981132</v>
      </c>
      <c r="Q21" s="196">
        <f t="shared" si="19"/>
        <v>4.18</v>
      </c>
      <c r="R21" s="197">
        <f t="shared" si="20"/>
        <v>0.15773584905660376</v>
      </c>
      <c r="S21" s="313">
        <f t="shared" si="3"/>
        <v>707.75759999999991</v>
      </c>
      <c r="T21" s="196" t="s">
        <v>464</v>
      </c>
      <c r="U21" s="196" t="s">
        <v>537</v>
      </c>
      <c r="V21" s="196" t="s">
        <v>514</v>
      </c>
      <c r="W21" s="196">
        <v>1</v>
      </c>
      <c r="X21" s="196" t="s">
        <v>470</v>
      </c>
      <c r="Y21" s="193"/>
      <c r="Z21" s="194"/>
      <c r="AA21" s="194"/>
      <c r="AB21" s="194"/>
      <c r="AC21" s="194"/>
      <c r="AD21" s="194"/>
      <c r="AE21" s="194"/>
      <c r="AF21" s="194"/>
      <c r="AG21" s="194"/>
      <c r="AH21" s="194"/>
    </row>
    <row r="22" spans="2:34" hidden="1" x14ac:dyDescent="0.25">
      <c r="B22" s="493"/>
      <c r="C22" s="493"/>
      <c r="D22" s="245">
        <v>6</v>
      </c>
      <c r="E22" s="190" t="s">
        <v>506</v>
      </c>
      <c r="F22" s="313">
        <f t="shared" si="5"/>
        <v>409.71160000000003</v>
      </c>
      <c r="G22" s="196">
        <v>29.66</v>
      </c>
      <c r="H22" s="196">
        <v>28.54</v>
      </c>
      <c r="I22" s="198">
        <f t="shared" si="6"/>
        <v>0.9622387053270397</v>
      </c>
      <c r="J22" s="196">
        <v>9.5</v>
      </c>
      <c r="K22" s="198">
        <f t="shared" si="16"/>
        <v>0.32029669588671611</v>
      </c>
      <c r="L22" s="313">
        <v>113.18</v>
      </c>
      <c r="M22" s="198">
        <f t="shared" si="17"/>
        <v>1.2825354012137558</v>
      </c>
      <c r="N22" s="313">
        <v>948.45</v>
      </c>
      <c r="O22" s="196">
        <v>3.62</v>
      </c>
      <c r="P22" s="197">
        <f t="shared" si="18"/>
        <v>0.12204989885367498</v>
      </c>
      <c r="Q22" s="196">
        <f t="shared" si="19"/>
        <v>4.7599999999999989</v>
      </c>
      <c r="R22" s="197">
        <f t="shared" si="20"/>
        <v>0.16048550236008088</v>
      </c>
      <c r="S22" s="313">
        <f t="shared" si="3"/>
        <v>538.7367999999999</v>
      </c>
      <c r="T22" s="196" t="s">
        <v>179</v>
      </c>
      <c r="U22" s="196" t="s">
        <v>715</v>
      </c>
      <c r="V22" s="196" t="s">
        <v>510</v>
      </c>
      <c r="W22" s="196">
        <v>1</v>
      </c>
      <c r="X22" s="196" t="s">
        <v>462</v>
      </c>
      <c r="Y22" s="188" t="s">
        <v>677</v>
      </c>
      <c r="Z22" s="263">
        <f>SUM(W7:W9990)</f>
        <v>950</v>
      </c>
      <c r="AA22" s="262">
        <f t="shared" ref="AA22:AH22" si="23">SUMIF($U$7:$U$9990,TRIM(AA6),$W$7:$W$9990)</f>
        <v>42</v>
      </c>
      <c r="AB22" s="262">
        <f t="shared" si="23"/>
        <v>0</v>
      </c>
      <c r="AC22" s="263">
        <f t="shared" si="23"/>
        <v>1</v>
      </c>
      <c r="AD22" s="263">
        <f t="shared" si="23"/>
        <v>380</v>
      </c>
      <c r="AE22" s="263">
        <f t="shared" si="23"/>
        <v>194</v>
      </c>
      <c r="AF22" s="263">
        <f t="shared" si="23"/>
        <v>11</v>
      </c>
      <c r="AG22" s="263">
        <f t="shared" si="23"/>
        <v>112</v>
      </c>
      <c r="AH22" s="263">
        <f t="shared" si="23"/>
        <v>0</v>
      </c>
    </row>
    <row r="23" spans="2:34" hidden="1" x14ac:dyDescent="0.25">
      <c r="B23" s="493"/>
      <c r="C23" s="493"/>
      <c r="D23" s="245">
        <v>7</v>
      </c>
      <c r="E23" s="190" t="s">
        <v>507</v>
      </c>
      <c r="F23" s="313">
        <f t="shared" si="5"/>
        <v>327.77500000000003</v>
      </c>
      <c r="G23" s="196">
        <v>21.3</v>
      </c>
      <c r="H23" s="196">
        <v>26.4</v>
      </c>
      <c r="I23" s="198">
        <f t="shared" si="6"/>
        <v>1.2394366197183098</v>
      </c>
      <c r="J23" s="196">
        <v>0</v>
      </c>
      <c r="K23" s="198">
        <f t="shared" si="16"/>
        <v>0</v>
      </c>
      <c r="L23" s="313">
        <v>131.11000000000001</v>
      </c>
      <c r="M23" s="198">
        <f t="shared" si="17"/>
        <v>1.2394366197183098</v>
      </c>
      <c r="N23" s="313">
        <v>668.66</v>
      </c>
      <c r="O23" s="196">
        <v>2.5</v>
      </c>
      <c r="P23" s="197">
        <f t="shared" si="18"/>
        <v>0.11737089201877934</v>
      </c>
      <c r="Q23" s="196">
        <f t="shared" si="19"/>
        <v>2.5999999999999979</v>
      </c>
      <c r="R23" s="197">
        <f t="shared" si="20"/>
        <v>0.12206572769953042</v>
      </c>
      <c r="S23" s="313">
        <f t="shared" si="3"/>
        <v>340.88599999999974</v>
      </c>
      <c r="T23" s="196" t="s">
        <v>464</v>
      </c>
      <c r="U23" s="196" t="s">
        <v>537</v>
      </c>
      <c r="V23" s="196" t="s">
        <v>514</v>
      </c>
      <c r="W23" s="196">
        <v>1</v>
      </c>
      <c r="X23" s="196" t="s">
        <v>424</v>
      </c>
      <c r="Y23" s="193" t="s">
        <v>412</v>
      </c>
      <c r="Z23" s="263"/>
      <c r="AA23" s="264">
        <f t="shared" ref="AA23:AH23" si="24">SUMIF($U$7:$U$9990,TRIM(AA6),$F$7:$F$9990)</f>
        <v>23166.570500000002</v>
      </c>
      <c r="AB23" s="264">
        <f t="shared" si="24"/>
        <v>0</v>
      </c>
      <c r="AC23" s="264">
        <f t="shared" si="24"/>
        <v>321.22000000000003</v>
      </c>
      <c r="AD23" s="264">
        <f t="shared" si="24"/>
        <v>150534.7373999999</v>
      </c>
      <c r="AE23" s="264">
        <f t="shared" si="24"/>
        <v>110516.31480000011</v>
      </c>
      <c r="AF23" s="264">
        <f t="shared" si="24"/>
        <v>5018.3999999999996</v>
      </c>
      <c r="AG23" s="264">
        <f t="shared" si="24"/>
        <v>92807.598199999993</v>
      </c>
      <c r="AH23" s="264">
        <f t="shared" si="24"/>
        <v>0</v>
      </c>
    </row>
    <row r="24" spans="2:34" hidden="1" x14ac:dyDescent="0.25">
      <c r="B24" s="493"/>
      <c r="C24" s="493"/>
      <c r="D24" s="245">
        <v>8</v>
      </c>
      <c r="E24" s="190" t="s">
        <v>508</v>
      </c>
      <c r="F24" s="313">
        <f t="shared" si="5"/>
        <v>298.89169999999996</v>
      </c>
      <c r="G24" s="196">
        <v>74.92</v>
      </c>
      <c r="H24" s="196">
        <v>77.25</v>
      </c>
      <c r="I24" s="198">
        <f t="shared" si="6"/>
        <v>1.0310998398291511</v>
      </c>
      <c r="J24" s="196">
        <v>4</v>
      </c>
      <c r="K24" s="198">
        <f t="shared" si="16"/>
        <v>5.3390282968499729E-2</v>
      </c>
      <c r="L24" s="313">
        <v>215.03</v>
      </c>
      <c r="M24" s="198">
        <f t="shared" si="17"/>
        <v>1.0844901227976509</v>
      </c>
      <c r="N24" s="313">
        <v>1361.14</v>
      </c>
      <c r="O24" s="196">
        <v>1.39</v>
      </c>
      <c r="P24" s="197">
        <f t="shared" si="18"/>
        <v>1.8553123331553654E-2</v>
      </c>
      <c r="Q24" s="196">
        <f t="shared" si="19"/>
        <v>4.9399999999999986</v>
      </c>
      <c r="R24" s="197">
        <f t="shared" si="20"/>
        <v>6.5936999466097157E-2</v>
      </c>
      <c r="S24" s="313">
        <f t="shared" si="3"/>
        <v>1062.2481999999998</v>
      </c>
      <c r="T24" s="196" t="s">
        <v>468</v>
      </c>
      <c r="U24" s="196" t="s">
        <v>715</v>
      </c>
      <c r="V24" s="196" t="s">
        <v>515</v>
      </c>
      <c r="W24" s="196">
        <v>1</v>
      </c>
      <c r="X24" s="196" t="s">
        <v>417</v>
      </c>
    </row>
    <row r="25" spans="2:34" hidden="1" x14ac:dyDescent="0.25">
      <c r="B25" s="493"/>
      <c r="C25" s="493"/>
      <c r="D25" s="245">
        <v>9</v>
      </c>
      <c r="E25" s="190" t="s">
        <v>465</v>
      </c>
      <c r="F25" s="313">
        <f t="shared" si="5"/>
        <v>296.25400000000002</v>
      </c>
      <c r="G25" s="196">
        <v>12.97</v>
      </c>
      <c r="H25" s="196">
        <v>12.15</v>
      </c>
      <c r="I25" s="198">
        <f t="shared" si="6"/>
        <v>0.93677717810331529</v>
      </c>
      <c r="J25" s="196">
        <v>1.53</v>
      </c>
      <c r="K25" s="198">
        <f t="shared" si="16"/>
        <v>0.117964533538936</v>
      </c>
      <c r="L25" s="313">
        <v>846.44</v>
      </c>
      <c r="M25" s="198">
        <f t="shared" si="17"/>
        <v>1.0547417116422513</v>
      </c>
      <c r="N25" s="313">
        <v>600.97</v>
      </c>
      <c r="O25" s="196">
        <v>0.35</v>
      </c>
      <c r="P25" s="197">
        <f t="shared" si="18"/>
        <v>2.6985350809560521E-2</v>
      </c>
      <c r="Q25" s="196">
        <f t="shared" si="19"/>
        <v>0.3599999999999991</v>
      </c>
      <c r="R25" s="197">
        <f t="shared" si="20"/>
        <v>2.7756360832690754E-2</v>
      </c>
      <c r="S25" s="313">
        <f t="shared" si="3"/>
        <v>304.71839999999924</v>
      </c>
      <c r="T25" s="196" t="s">
        <v>464</v>
      </c>
      <c r="U25" s="196" t="s">
        <v>535</v>
      </c>
      <c r="V25" s="196" t="s">
        <v>512</v>
      </c>
      <c r="W25" s="196">
        <v>1</v>
      </c>
      <c r="X25" s="196" t="s">
        <v>426</v>
      </c>
    </row>
    <row r="26" spans="2:34" hidden="1" x14ac:dyDescent="0.25">
      <c r="B26" s="493"/>
      <c r="C26" s="493"/>
      <c r="D26" s="245">
        <v>10</v>
      </c>
      <c r="E26" s="190" t="s">
        <v>509</v>
      </c>
      <c r="F26" s="313">
        <f t="shared" si="5"/>
        <v>257.56290000000001</v>
      </c>
      <c r="G26" s="196">
        <v>9.5299999999999994</v>
      </c>
      <c r="H26" s="196">
        <v>10.8</v>
      </c>
      <c r="I26" s="198">
        <f t="shared" si="6"/>
        <v>1.1332633788037776</v>
      </c>
      <c r="J26" s="196">
        <v>0</v>
      </c>
      <c r="K26" s="198">
        <f t="shared" si="16"/>
        <v>0</v>
      </c>
      <c r="L26" s="313">
        <v>408.83</v>
      </c>
      <c r="M26" s="198">
        <f t="shared" si="17"/>
        <v>1.1332633788037776</v>
      </c>
      <c r="N26" s="313">
        <v>519.21</v>
      </c>
      <c r="O26" s="196">
        <v>0.63</v>
      </c>
      <c r="P26" s="197">
        <f t="shared" si="18"/>
        <v>6.6107030430220357E-2</v>
      </c>
      <c r="Q26" s="196">
        <f t="shared" si="19"/>
        <v>0.64000000000000135</v>
      </c>
      <c r="R26" s="197">
        <f t="shared" si="20"/>
        <v>6.7156348373557329E-2</v>
      </c>
      <c r="S26" s="313">
        <f t="shared" si="3"/>
        <v>261.65120000000053</v>
      </c>
      <c r="T26" s="196" t="s">
        <v>179</v>
      </c>
      <c r="U26" s="196" t="s">
        <v>715</v>
      </c>
      <c r="V26" s="196" t="s">
        <v>511</v>
      </c>
      <c r="W26" s="196">
        <v>1</v>
      </c>
      <c r="X26" s="196" t="s">
        <v>428</v>
      </c>
    </row>
    <row r="27" spans="2:34" hidden="1" x14ac:dyDescent="0.25">
      <c r="B27" s="658">
        <v>45872</v>
      </c>
      <c r="C27" s="493" t="s">
        <v>385</v>
      </c>
      <c r="D27" s="245">
        <v>1</v>
      </c>
      <c r="E27" s="190" t="s">
        <v>524</v>
      </c>
      <c r="F27" s="313">
        <f t="shared" si="5"/>
        <v>1035.105</v>
      </c>
      <c r="G27" s="190">
        <v>47.88</v>
      </c>
      <c r="H27" s="190">
        <v>55.75</v>
      </c>
      <c r="I27" s="198">
        <f t="shared" si="6"/>
        <v>1.1643692564745196</v>
      </c>
      <c r="J27" s="190">
        <v>0</v>
      </c>
      <c r="K27" s="198">
        <f t="shared" si="16"/>
        <v>0</v>
      </c>
      <c r="L27" s="314">
        <v>342.75</v>
      </c>
      <c r="M27" s="198">
        <f t="shared" si="17"/>
        <v>1.1643692564745196</v>
      </c>
      <c r="N27" s="314">
        <v>2697.44</v>
      </c>
      <c r="O27" s="190">
        <v>3.02</v>
      </c>
      <c r="P27" s="197">
        <f t="shared" si="18"/>
        <v>6.3074352548036755E-2</v>
      </c>
      <c r="Q27" s="191">
        <f t="shared" ref="Q27:Q36" si="25">O27*L27</f>
        <v>1035.105</v>
      </c>
      <c r="R27" s="190">
        <f t="shared" ref="R27:R36" si="26">(H27+J27)-G27-O27</f>
        <v>4.8499999999999979</v>
      </c>
      <c r="S27" s="313">
        <f t="shared" si="3"/>
        <v>354782.23875000002</v>
      </c>
      <c r="T27" s="190" t="s">
        <v>179</v>
      </c>
      <c r="U27" s="196" t="s">
        <v>715</v>
      </c>
      <c r="V27" s="190" t="s">
        <v>510</v>
      </c>
      <c r="W27" s="196">
        <v>1</v>
      </c>
      <c r="X27" s="190" t="s">
        <v>426</v>
      </c>
    </row>
    <row r="28" spans="2:34" hidden="1" x14ac:dyDescent="0.25">
      <c r="B28" s="493"/>
      <c r="C28" s="493"/>
      <c r="D28" s="245">
        <v>2</v>
      </c>
      <c r="E28" s="190" t="s">
        <v>525</v>
      </c>
      <c r="F28" s="313">
        <f t="shared" si="5"/>
        <v>940.4849999999999</v>
      </c>
      <c r="G28" s="190">
        <v>37.42</v>
      </c>
      <c r="H28" s="190">
        <v>45.39</v>
      </c>
      <c r="I28" s="198">
        <f t="shared" si="6"/>
        <v>1.212987707108498</v>
      </c>
      <c r="J28" s="190">
        <v>0</v>
      </c>
      <c r="K28" s="198">
        <f t="shared" si="16"/>
        <v>0</v>
      </c>
      <c r="L28" s="314">
        <v>268.70999999999998</v>
      </c>
      <c r="M28" s="198">
        <f t="shared" si="17"/>
        <v>1.212987707108498</v>
      </c>
      <c r="N28" s="314">
        <v>2141.62</v>
      </c>
      <c r="O28" s="190">
        <v>3.5</v>
      </c>
      <c r="P28" s="197">
        <f t="shared" si="18"/>
        <v>9.3532870122928907E-2</v>
      </c>
      <c r="Q28" s="191">
        <f t="shared" si="25"/>
        <v>940.4849999999999</v>
      </c>
      <c r="R28" s="190">
        <f t="shared" si="26"/>
        <v>4.4699999999999989</v>
      </c>
      <c r="S28" s="313">
        <f t="shared" si="3"/>
        <v>252717.72434999995</v>
      </c>
      <c r="T28" s="190" t="s">
        <v>464</v>
      </c>
      <c r="U28" s="196" t="s">
        <v>535</v>
      </c>
      <c r="V28" s="190" t="s">
        <v>512</v>
      </c>
      <c r="W28" s="196">
        <v>1</v>
      </c>
      <c r="X28" s="190" t="s">
        <v>435</v>
      </c>
    </row>
    <row r="29" spans="2:34" hidden="1" x14ac:dyDescent="0.25">
      <c r="B29" s="493"/>
      <c r="C29" s="493"/>
      <c r="D29" s="245">
        <v>3</v>
      </c>
      <c r="E29" s="190" t="s">
        <v>491</v>
      </c>
      <c r="F29" s="313">
        <f t="shared" si="5"/>
        <v>937.6640000000001</v>
      </c>
      <c r="G29" s="190">
        <v>150.08000000000001</v>
      </c>
      <c r="H29" s="190">
        <v>171.06</v>
      </c>
      <c r="I29" s="198">
        <f t="shared" si="6"/>
        <v>1.1397921108742004</v>
      </c>
      <c r="J29" s="190">
        <v>0</v>
      </c>
      <c r="K29" s="198">
        <f t="shared" si="16"/>
        <v>0</v>
      </c>
      <c r="L29" s="314">
        <v>127.4</v>
      </c>
      <c r="M29" s="198">
        <f t="shared" si="17"/>
        <v>1.1397921108742004</v>
      </c>
      <c r="N29" s="314">
        <v>2672.85</v>
      </c>
      <c r="O29" s="190">
        <v>7.36</v>
      </c>
      <c r="P29" s="197">
        <f t="shared" si="18"/>
        <v>4.9040511727078892E-2</v>
      </c>
      <c r="Q29" s="191">
        <f t="shared" si="25"/>
        <v>937.6640000000001</v>
      </c>
      <c r="R29" s="190">
        <f t="shared" si="26"/>
        <v>13.61999999999999</v>
      </c>
      <c r="S29" s="313">
        <f t="shared" si="3"/>
        <v>119458.39360000002</v>
      </c>
      <c r="T29" s="190" t="s">
        <v>464</v>
      </c>
      <c r="U29" s="196" t="s">
        <v>535</v>
      </c>
      <c r="V29" s="190" t="s">
        <v>512</v>
      </c>
      <c r="W29" s="196">
        <v>1</v>
      </c>
      <c r="X29" s="190" t="s">
        <v>470</v>
      </c>
    </row>
    <row r="30" spans="2:34" hidden="1" x14ac:dyDescent="0.25">
      <c r="B30" s="493"/>
      <c r="C30" s="493"/>
      <c r="D30" s="245">
        <v>4</v>
      </c>
      <c r="E30" s="190" t="s">
        <v>482</v>
      </c>
      <c r="F30" s="313">
        <f t="shared" si="5"/>
        <v>896.27200000000005</v>
      </c>
      <c r="G30" s="190">
        <v>344.1</v>
      </c>
      <c r="H30" s="190">
        <v>357.56</v>
      </c>
      <c r="I30" s="198">
        <f t="shared" si="6"/>
        <v>1.0391165358907293</v>
      </c>
      <c r="J30" s="190">
        <v>20</v>
      </c>
      <c r="K30" s="198">
        <f t="shared" si="16"/>
        <v>5.8122638767800057E-2</v>
      </c>
      <c r="L30" s="314">
        <v>111.2</v>
      </c>
      <c r="M30" s="198">
        <f t="shared" si="17"/>
        <v>1.0972391746585295</v>
      </c>
      <c r="N30" s="314">
        <v>3720.75</v>
      </c>
      <c r="O30" s="190">
        <v>8.06</v>
      </c>
      <c r="P30" s="197">
        <f t="shared" si="18"/>
        <v>2.3423423423423424E-2</v>
      </c>
      <c r="Q30" s="191">
        <f t="shared" si="25"/>
        <v>896.27200000000005</v>
      </c>
      <c r="R30" s="190">
        <f t="shared" si="26"/>
        <v>25.399999999999977</v>
      </c>
      <c r="S30" s="313">
        <f t="shared" si="3"/>
        <v>99665.446400000001</v>
      </c>
      <c r="T30" s="190" t="s">
        <v>464</v>
      </c>
      <c r="U30" s="196" t="s">
        <v>535</v>
      </c>
      <c r="V30" s="190" t="s">
        <v>512</v>
      </c>
      <c r="W30" s="196">
        <v>1</v>
      </c>
      <c r="X30" s="190" t="s">
        <v>430</v>
      </c>
    </row>
    <row r="31" spans="2:34" hidden="1" x14ac:dyDescent="0.25">
      <c r="B31" s="493"/>
      <c r="C31" s="493"/>
      <c r="D31" s="245">
        <v>5</v>
      </c>
      <c r="E31" s="190" t="s">
        <v>526</v>
      </c>
      <c r="F31" s="313">
        <f t="shared" si="5"/>
        <v>881.20350000000008</v>
      </c>
      <c r="G31" s="190">
        <v>100.17</v>
      </c>
      <c r="H31" s="190">
        <v>119.47</v>
      </c>
      <c r="I31" s="198">
        <f t="shared" si="6"/>
        <v>1.1926724568234002</v>
      </c>
      <c r="J31" s="190">
        <v>0</v>
      </c>
      <c r="K31" s="198">
        <f t="shared" si="16"/>
        <v>0</v>
      </c>
      <c r="L31" s="314">
        <v>115.19</v>
      </c>
      <c r="M31" s="198">
        <f t="shared" si="17"/>
        <v>1.1926724568234002</v>
      </c>
      <c r="N31" s="314">
        <v>2223.17</v>
      </c>
      <c r="O31" s="190">
        <v>7.65</v>
      </c>
      <c r="P31" s="197">
        <f t="shared" si="18"/>
        <v>7.637017070979335E-2</v>
      </c>
      <c r="Q31" s="191">
        <f t="shared" si="25"/>
        <v>881.20350000000008</v>
      </c>
      <c r="R31" s="190">
        <f t="shared" si="26"/>
        <v>11.649999999999997</v>
      </c>
      <c r="S31" s="313">
        <f t="shared" si="3"/>
        <v>101505.83116500001</v>
      </c>
      <c r="T31" s="190" t="s">
        <v>464</v>
      </c>
      <c r="U31" s="196" t="s">
        <v>535</v>
      </c>
      <c r="V31" s="190" t="s">
        <v>512</v>
      </c>
      <c r="W31" s="196">
        <v>1</v>
      </c>
      <c r="X31" s="190" t="s">
        <v>439</v>
      </c>
    </row>
    <row r="32" spans="2:34" hidden="1" x14ac:dyDescent="0.25">
      <c r="B32" s="493"/>
      <c r="C32" s="493"/>
      <c r="D32" s="245">
        <v>6</v>
      </c>
      <c r="E32" s="190" t="s">
        <v>518</v>
      </c>
      <c r="F32" s="313">
        <f t="shared" si="5"/>
        <v>736.55</v>
      </c>
      <c r="G32" s="190">
        <v>35.58</v>
      </c>
      <c r="H32" s="190">
        <v>41.27</v>
      </c>
      <c r="I32" s="198">
        <f t="shared" si="6"/>
        <v>1.1599213041034291</v>
      </c>
      <c r="J32" s="190">
        <v>0</v>
      </c>
      <c r="K32" s="198">
        <f t="shared" si="16"/>
        <v>0</v>
      </c>
      <c r="L32" s="314">
        <v>294.62</v>
      </c>
      <c r="M32" s="198">
        <f t="shared" si="17"/>
        <v>1.1599213041034291</v>
      </c>
      <c r="N32" s="314">
        <v>1676.39</v>
      </c>
      <c r="O32" s="190">
        <v>2.5</v>
      </c>
      <c r="P32" s="197">
        <f t="shared" si="18"/>
        <v>7.0264193367060149E-2</v>
      </c>
      <c r="Q32" s="191">
        <f t="shared" si="25"/>
        <v>736.55</v>
      </c>
      <c r="R32" s="190">
        <f t="shared" si="26"/>
        <v>3.1900000000000048</v>
      </c>
      <c r="S32" s="313">
        <f t="shared" si="3"/>
        <v>217002.361</v>
      </c>
      <c r="T32" s="190" t="s">
        <v>468</v>
      </c>
      <c r="U32" s="196" t="s">
        <v>221</v>
      </c>
      <c r="V32" s="190" t="s">
        <v>528</v>
      </c>
      <c r="W32" s="196">
        <v>1</v>
      </c>
      <c r="X32" s="190" t="s">
        <v>470</v>
      </c>
    </row>
    <row r="33" spans="2:24" hidden="1" x14ac:dyDescent="0.25">
      <c r="B33" s="493"/>
      <c r="C33" s="493"/>
      <c r="D33" s="245">
        <v>7</v>
      </c>
      <c r="E33" s="190" t="s">
        <v>466</v>
      </c>
      <c r="F33" s="313">
        <f t="shared" si="5"/>
        <v>488.49599999999998</v>
      </c>
      <c r="G33" s="190">
        <v>44.73</v>
      </c>
      <c r="H33" s="190">
        <v>46.1</v>
      </c>
      <c r="I33" s="198">
        <f t="shared" si="6"/>
        <v>1.0306282137268055</v>
      </c>
      <c r="J33" s="190">
        <v>0</v>
      </c>
      <c r="K33" s="198">
        <f t="shared" si="16"/>
        <v>0</v>
      </c>
      <c r="L33" s="314">
        <v>814.16</v>
      </c>
      <c r="M33" s="198">
        <f t="shared" si="17"/>
        <v>1.0306282137268055</v>
      </c>
      <c r="N33" s="314">
        <v>1115.4000000000001</v>
      </c>
      <c r="O33" s="190">
        <v>0.6</v>
      </c>
      <c r="P33" s="197">
        <f t="shared" si="18"/>
        <v>1.341381623071764E-2</v>
      </c>
      <c r="Q33" s="191">
        <f t="shared" si="25"/>
        <v>488.49599999999998</v>
      </c>
      <c r="R33" s="190">
        <f t="shared" si="26"/>
        <v>0.77000000000000457</v>
      </c>
      <c r="S33" s="313">
        <f t="shared" si="3"/>
        <v>397713.90336</v>
      </c>
      <c r="T33" s="190" t="s">
        <v>179</v>
      </c>
      <c r="U33" s="196" t="s">
        <v>715</v>
      </c>
      <c r="V33" s="190" t="s">
        <v>511</v>
      </c>
      <c r="W33" s="196">
        <v>1</v>
      </c>
      <c r="X33" s="190" t="s">
        <v>415</v>
      </c>
    </row>
    <row r="34" spans="2:24" hidden="1" x14ac:dyDescent="0.25">
      <c r="B34" s="493"/>
      <c r="C34" s="493"/>
      <c r="D34" s="245">
        <v>8</v>
      </c>
      <c r="E34" s="190" t="s">
        <v>472</v>
      </c>
      <c r="F34" s="313">
        <f t="shared" si="5"/>
        <v>449.78219999999993</v>
      </c>
      <c r="G34" s="190">
        <v>50.46</v>
      </c>
      <c r="H34" s="190">
        <v>58.14</v>
      </c>
      <c r="I34" s="198">
        <f t="shared" si="6"/>
        <v>1.1521997621878717</v>
      </c>
      <c r="J34" s="190">
        <v>0</v>
      </c>
      <c r="K34" s="198">
        <f t="shared" si="16"/>
        <v>0</v>
      </c>
      <c r="L34" s="314">
        <v>118.99</v>
      </c>
      <c r="M34" s="198">
        <f t="shared" si="17"/>
        <v>1.1521997621878717</v>
      </c>
      <c r="N34" s="314">
        <v>913.84</v>
      </c>
      <c r="O34" s="190">
        <v>3.78</v>
      </c>
      <c r="P34" s="197">
        <f t="shared" si="18"/>
        <v>7.4910820451843038E-2</v>
      </c>
      <c r="Q34" s="191">
        <f t="shared" si="25"/>
        <v>449.78219999999993</v>
      </c>
      <c r="R34" s="190">
        <f t="shared" si="26"/>
        <v>3.9</v>
      </c>
      <c r="S34" s="313">
        <f t="shared" si="3"/>
        <v>53519.583977999988</v>
      </c>
      <c r="T34" s="190" t="s">
        <v>179</v>
      </c>
      <c r="U34" s="196" t="s">
        <v>715</v>
      </c>
      <c r="V34" s="190" t="s">
        <v>510</v>
      </c>
      <c r="W34" s="196">
        <v>1</v>
      </c>
      <c r="X34" s="190" t="s">
        <v>461</v>
      </c>
    </row>
    <row r="35" spans="2:24" hidden="1" x14ac:dyDescent="0.25">
      <c r="B35" s="493"/>
      <c r="C35" s="493"/>
      <c r="D35" s="245">
        <v>9</v>
      </c>
      <c r="E35" s="190" t="s">
        <v>473</v>
      </c>
      <c r="F35" s="313">
        <f t="shared" si="5"/>
        <v>448.69799999999998</v>
      </c>
      <c r="G35" s="190">
        <v>31.27</v>
      </c>
      <c r="H35" s="190">
        <v>36.619999999999997</v>
      </c>
      <c r="I35" s="198">
        <f t="shared" si="6"/>
        <v>1.1710905020786695</v>
      </c>
      <c r="J35" s="190">
        <v>0</v>
      </c>
      <c r="K35" s="198">
        <f t="shared" si="16"/>
        <v>0</v>
      </c>
      <c r="L35" s="314">
        <v>169.32</v>
      </c>
      <c r="M35" s="198">
        <f t="shared" si="17"/>
        <v>1.1710905020786695</v>
      </c>
      <c r="N35" s="314">
        <v>905.86</v>
      </c>
      <c r="O35" s="190">
        <v>2.65</v>
      </c>
      <c r="P35" s="197">
        <f t="shared" si="18"/>
        <v>8.4745762711864403E-2</v>
      </c>
      <c r="Q35" s="191">
        <f t="shared" si="25"/>
        <v>448.69799999999998</v>
      </c>
      <c r="R35" s="190">
        <f t="shared" si="26"/>
        <v>2.699999999999998</v>
      </c>
      <c r="S35" s="313">
        <f t="shared" si="3"/>
        <v>75973.545359999989</v>
      </c>
      <c r="T35" s="190" t="s">
        <v>464</v>
      </c>
      <c r="U35" s="196" t="s">
        <v>537</v>
      </c>
      <c r="V35" s="190" t="s">
        <v>514</v>
      </c>
      <c r="W35" s="196">
        <v>1</v>
      </c>
      <c r="X35" s="190" t="s">
        <v>470</v>
      </c>
    </row>
    <row r="36" spans="2:24" hidden="1" x14ac:dyDescent="0.25">
      <c r="B36" s="493"/>
      <c r="C36" s="493"/>
      <c r="D36" s="245">
        <v>10</v>
      </c>
      <c r="E36" s="190" t="s">
        <v>527</v>
      </c>
      <c r="F36" s="313">
        <f t="shared" si="5"/>
        <v>430.73099999999999</v>
      </c>
      <c r="G36" s="190">
        <v>75.17</v>
      </c>
      <c r="H36" s="190">
        <v>78.69</v>
      </c>
      <c r="I36" s="198">
        <f t="shared" si="6"/>
        <v>1.0468271916988159</v>
      </c>
      <c r="J36" s="190">
        <v>2.08</v>
      </c>
      <c r="K36" s="198">
        <f t="shared" si="16"/>
        <v>2.7670613276573101E-2</v>
      </c>
      <c r="L36" s="314">
        <v>333.9</v>
      </c>
      <c r="M36" s="198">
        <f t="shared" si="17"/>
        <v>1.074497804975389</v>
      </c>
      <c r="N36" s="314">
        <v>1869.84</v>
      </c>
      <c r="O36" s="190">
        <v>1.29</v>
      </c>
      <c r="P36" s="197">
        <f t="shared" si="18"/>
        <v>1.716110150325928E-2</v>
      </c>
      <c r="Q36" s="191">
        <f t="shared" si="25"/>
        <v>430.73099999999999</v>
      </c>
      <c r="R36" s="190">
        <f t="shared" si="26"/>
        <v>4.3099999999999943</v>
      </c>
      <c r="S36" s="313">
        <f t="shared" si="3"/>
        <v>143821.0809</v>
      </c>
      <c r="T36" s="190" t="s">
        <v>179</v>
      </c>
      <c r="U36" s="196" t="s">
        <v>715</v>
      </c>
      <c r="V36" s="190" t="s">
        <v>511</v>
      </c>
      <c r="W36" s="196">
        <v>1</v>
      </c>
      <c r="X36" s="190" t="s">
        <v>416</v>
      </c>
    </row>
    <row r="37" spans="2:24" hidden="1" x14ac:dyDescent="0.25">
      <c r="B37" s="658">
        <v>45873</v>
      </c>
      <c r="C37" s="493" t="s">
        <v>386</v>
      </c>
      <c r="D37" s="245">
        <v>1</v>
      </c>
      <c r="E37" s="190" t="s">
        <v>518</v>
      </c>
      <c r="F37" s="313">
        <f t="shared" si="5"/>
        <v>1263.9198000000001</v>
      </c>
      <c r="G37" s="190">
        <v>34.950000000000003</v>
      </c>
      <c r="H37" s="190">
        <v>44.52</v>
      </c>
      <c r="I37" s="198">
        <f t="shared" ref="I37:I71" si="27">H37/G37</f>
        <v>1.2738197424892703</v>
      </c>
      <c r="J37" s="190">
        <v>0</v>
      </c>
      <c r="K37" s="198">
        <f t="shared" si="16"/>
        <v>0</v>
      </c>
      <c r="L37" s="314">
        <v>294.62</v>
      </c>
      <c r="M37" s="198">
        <f t="shared" si="17"/>
        <v>1.2738197424892703</v>
      </c>
      <c r="N37" s="314">
        <v>2819.51</v>
      </c>
      <c r="O37" s="190">
        <v>4.29</v>
      </c>
      <c r="P37" s="197">
        <f t="shared" si="18"/>
        <v>0.12274678111587982</v>
      </c>
      <c r="Q37" s="196">
        <f t="shared" si="19"/>
        <v>5.28</v>
      </c>
      <c r="R37" s="197">
        <f t="shared" si="20"/>
        <v>0.15107296137339055</v>
      </c>
      <c r="S37" s="313">
        <f t="shared" si="3"/>
        <v>1555.5936000000002</v>
      </c>
      <c r="T37" s="190" t="s">
        <v>468</v>
      </c>
      <c r="U37" s="196" t="s">
        <v>221</v>
      </c>
      <c r="V37" s="190" t="s">
        <v>528</v>
      </c>
      <c r="W37" s="196">
        <v>1</v>
      </c>
      <c r="X37" s="190" t="s">
        <v>470</v>
      </c>
    </row>
    <row r="38" spans="2:24" hidden="1" x14ac:dyDescent="0.25">
      <c r="B38" s="493"/>
      <c r="C38" s="493"/>
      <c r="D38" s="245">
        <v>2</v>
      </c>
      <c r="E38" s="190" t="s">
        <v>533</v>
      </c>
      <c r="F38" s="313">
        <f t="shared" si="5"/>
        <v>1091.097</v>
      </c>
      <c r="G38" s="190">
        <v>108.69</v>
      </c>
      <c r="H38" s="190">
        <v>126.94</v>
      </c>
      <c r="I38" s="198">
        <f t="shared" si="27"/>
        <v>1.1679087312540253</v>
      </c>
      <c r="J38" s="190">
        <v>0</v>
      </c>
      <c r="K38" s="198">
        <f t="shared" si="16"/>
        <v>0</v>
      </c>
      <c r="L38" s="314">
        <v>135.54</v>
      </c>
      <c r="M38" s="198">
        <f t="shared" si="17"/>
        <v>1.1679087312540253</v>
      </c>
      <c r="N38" s="314">
        <v>2473.61</v>
      </c>
      <c r="O38" s="190">
        <v>8.0500000000000007</v>
      </c>
      <c r="P38" s="197">
        <f t="shared" si="18"/>
        <v>7.4063851320268659E-2</v>
      </c>
      <c r="Q38" s="196">
        <f t="shared" si="19"/>
        <v>10.199999999999999</v>
      </c>
      <c r="R38" s="197">
        <f t="shared" si="20"/>
        <v>9.384487993375655E-2</v>
      </c>
      <c r="S38" s="313">
        <f t="shared" si="3"/>
        <v>1382.5079999999998</v>
      </c>
      <c r="T38" s="190" t="s">
        <v>179</v>
      </c>
      <c r="U38" s="196" t="s">
        <v>715</v>
      </c>
      <c r="V38" s="190" t="s">
        <v>510</v>
      </c>
      <c r="W38" s="196">
        <v>1</v>
      </c>
      <c r="X38" s="190" t="s">
        <v>470</v>
      </c>
    </row>
    <row r="39" spans="2:24" hidden="1" x14ac:dyDescent="0.25">
      <c r="B39" s="493"/>
      <c r="C39" s="493"/>
      <c r="D39" s="245">
        <v>3</v>
      </c>
      <c r="E39" s="190" t="s">
        <v>467</v>
      </c>
      <c r="F39" s="313">
        <f t="shared" si="5"/>
        <v>816.03499999999997</v>
      </c>
      <c r="G39" s="190">
        <v>96.23</v>
      </c>
      <c r="H39" s="190">
        <v>97.84</v>
      </c>
      <c r="I39" s="198">
        <f t="shared" si="27"/>
        <v>1.0167307492465967</v>
      </c>
      <c r="J39" s="190">
        <v>10.4</v>
      </c>
      <c r="K39" s="198">
        <f t="shared" si="16"/>
        <v>0.10807440507118363</v>
      </c>
      <c r="L39" s="314">
        <v>203.5</v>
      </c>
      <c r="M39" s="198">
        <f t="shared" si="17"/>
        <v>1.1248051543177804</v>
      </c>
      <c r="N39" s="314">
        <v>2444.04</v>
      </c>
      <c r="O39" s="190">
        <v>4.01</v>
      </c>
      <c r="P39" s="197">
        <f t="shared" si="18"/>
        <v>4.167099657071599E-2</v>
      </c>
      <c r="Q39" s="196">
        <f t="shared" si="19"/>
        <v>8.0000000000000053</v>
      </c>
      <c r="R39" s="197">
        <f t="shared" si="20"/>
        <v>8.3134157747064383E-2</v>
      </c>
      <c r="S39" s="313">
        <f t="shared" si="3"/>
        <v>1628.0000000000011</v>
      </c>
      <c r="T39" s="190" t="s">
        <v>468</v>
      </c>
      <c r="U39" s="196" t="s">
        <v>221</v>
      </c>
      <c r="V39" s="190" t="s">
        <v>513</v>
      </c>
      <c r="W39" s="196">
        <v>1</v>
      </c>
      <c r="X39" s="190" t="s">
        <v>470</v>
      </c>
    </row>
    <row r="40" spans="2:24" hidden="1" x14ac:dyDescent="0.25">
      <c r="B40" s="493"/>
      <c r="C40" s="493"/>
      <c r="D40" s="245">
        <v>4</v>
      </c>
      <c r="E40" s="190" t="s">
        <v>527</v>
      </c>
      <c r="F40" s="313">
        <f t="shared" si="5"/>
        <v>614.37599999999998</v>
      </c>
      <c r="G40" s="190">
        <v>75.63</v>
      </c>
      <c r="H40" s="190">
        <v>78.099999999999994</v>
      </c>
      <c r="I40" s="198">
        <f t="shared" si="27"/>
        <v>1.0326589977522147</v>
      </c>
      <c r="J40" s="190">
        <v>4.2</v>
      </c>
      <c r="K40" s="198">
        <f t="shared" si="16"/>
        <v>5.5533518445061492E-2</v>
      </c>
      <c r="L40" s="314">
        <v>333.9</v>
      </c>
      <c r="M40" s="198">
        <f t="shared" si="17"/>
        <v>1.0881925161972763</v>
      </c>
      <c r="N40" s="314">
        <v>2227.11</v>
      </c>
      <c r="O40" s="190">
        <v>1.84</v>
      </c>
      <c r="P40" s="197">
        <f t="shared" si="18"/>
        <v>2.4328969985455511E-2</v>
      </c>
      <c r="Q40" s="196">
        <f t="shared" si="19"/>
        <v>4.8300000000000018</v>
      </c>
      <c r="R40" s="197">
        <f t="shared" si="20"/>
        <v>6.3863546211820735E-2</v>
      </c>
      <c r="S40" s="313">
        <f t="shared" si="3"/>
        <v>1612.7370000000005</v>
      </c>
      <c r="T40" s="190" t="s">
        <v>179</v>
      </c>
      <c r="U40" s="196" t="s">
        <v>715</v>
      </c>
      <c r="V40" s="190" t="s">
        <v>511</v>
      </c>
      <c r="W40" s="196">
        <v>1</v>
      </c>
      <c r="X40" s="190" t="s">
        <v>416</v>
      </c>
    </row>
    <row r="41" spans="2:24" hidden="1" x14ac:dyDescent="0.25">
      <c r="B41" s="493"/>
      <c r="C41" s="493"/>
      <c r="D41" s="245">
        <v>5</v>
      </c>
      <c r="E41" s="190" t="s">
        <v>473</v>
      </c>
      <c r="F41" s="313">
        <f t="shared" si="5"/>
        <v>565.52879999999993</v>
      </c>
      <c r="G41" s="190">
        <v>26.94</v>
      </c>
      <c r="H41" s="190">
        <v>34.229999999999997</v>
      </c>
      <c r="I41" s="198">
        <f t="shared" si="27"/>
        <v>1.2706013363028952</v>
      </c>
      <c r="J41" s="190">
        <v>0</v>
      </c>
      <c r="K41" s="198">
        <f t="shared" si="16"/>
        <v>0</v>
      </c>
      <c r="L41" s="314">
        <v>169.32</v>
      </c>
      <c r="M41" s="198">
        <f t="shared" si="17"/>
        <v>1.2706013363028952</v>
      </c>
      <c r="N41" s="314">
        <v>1234.3399999999999</v>
      </c>
      <c r="O41" s="190">
        <v>3.34</v>
      </c>
      <c r="P41" s="197">
        <f t="shared" si="18"/>
        <v>0.12397921306607275</v>
      </c>
      <c r="Q41" s="196">
        <f t="shared" si="19"/>
        <v>3.9499999999999957</v>
      </c>
      <c r="R41" s="197">
        <f t="shared" si="20"/>
        <v>0.14662212323682242</v>
      </c>
      <c r="S41" s="313">
        <f t="shared" si="3"/>
        <v>668.81399999999928</v>
      </c>
      <c r="T41" s="190" t="s">
        <v>464</v>
      </c>
      <c r="U41" s="196" t="s">
        <v>537</v>
      </c>
      <c r="V41" s="190" t="s">
        <v>514</v>
      </c>
      <c r="W41" s="196">
        <v>1</v>
      </c>
      <c r="X41" s="190" t="s">
        <v>470</v>
      </c>
    </row>
    <row r="42" spans="2:24" hidden="1" x14ac:dyDescent="0.25">
      <c r="B42" s="493"/>
      <c r="C42" s="493"/>
      <c r="D42" s="245">
        <v>6</v>
      </c>
      <c r="E42" s="190" t="s">
        <v>471</v>
      </c>
      <c r="F42" s="313">
        <f t="shared" si="5"/>
        <v>562.49959999999999</v>
      </c>
      <c r="G42" s="190">
        <v>218.2</v>
      </c>
      <c r="H42" s="190">
        <v>226.06</v>
      </c>
      <c r="I42" s="198">
        <f t="shared" si="27"/>
        <v>1.0360219981668195</v>
      </c>
      <c r="J42" s="190">
        <v>0</v>
      </c>
      <c r="K42" s="198">
        <f t="shared" si="16"/>
        <v>0</v>
      </c>
      <c r="L42" s="314">
        <v>166.42</v>
      </c>
      <c r="M42" s="198">
        <f t="shared" si="17"/>
        <v>1.0360219981668195</v>
      </c>
      <c r="N42" s="314">
        <v>1308.06</v>
      </c>
      <c r="O42" s="190">
        <v>3.38</v>
      </c>
      <c r="P42" s="197">
        <f t="shared" si="18"/>
        <v>1.5490375802016499E-2</v>
      </c>
      <c r="Q42" s="196">
        <f t="shared" si="19"/>
        <v>4.4800000000000137</v>
      </c>
      <c r="R42" s="197">
        <f t="shared" si="20"/>
        <v>2.0531622364802996E-2</v>
      </c>
      <c r="S42" s="313">
        <f t="shared" si="3"/>
        <v>745.56160000000227</v>
      </c>
      <c r="T42" s="190" t="s">
        <v>464</v>
      </c>
      <c r="U42" s="196" t="s">
        <v>715</v>
      </c>
      <c r="V42" s="190" t="s">
        <v>512</v>
      </c>
      <c r="W42" s="196">
        <v>1</v>
      </c>
      <c r="X42" s="190" t="s">
        <v>434</v>
      </c>
    </row>
    <row r="43" spans="2:24" hidden="1" x14ac:dyDescent="0.25">
      <c r="B43" s="493"/>
      <c r="C43" s="493"/>
      <c r="D43" s="245">
        <v>7</v>
      </c>
      <c r="E43" s="190" t="s">
        <v>493</v>
      </c>
      <c r="F43" s="313">
        <f t="shared" si="5"/>
        <v>507.83760000000007</v>
      </c>
      <c r="G43" s="190">
        <v>231.05</v>
      </c>
      <c r="H43" s="190">
        <v>232.19</v>
      </c>
      <c r="I43" s="198">
        <f t="shared" si="27"/>
        <v>1.0049339969703526</v>
      </c>
      <c r="J43" s="190">
        <v>10.1</v>
      </c>
      <c r="K43" s="198">
        <f t="shared" si="16"/>
        <v>4.3713481930318113E-2</v>
      </c>
      <c r="L43" s="314">
        <v>156.74</v>
      </c>
      <c r="M43" s="198">
        <f t="shared" si="17"/>
        <v>1.0486474789006708</v>
      </c>
      <c r="N43" s="314">
        <v>1761.76</v>
      </c>
      <c r="O43" s="190">
        <v>3.24</v>
      </c>
      <c r="P43" s="197">
        <f t="shared" si="18"/>
        <v>1.4022938757844623E-2</v>
      </c>
      <c r="Q43" s="196">
        <f t="shared" si="19"/>
        <v>7.9999999999999805</v>
      </c>
      <c r="R43" s="197">
        <f t="shared" si="20"/>
        <v>3.4624540142826142E-2</v>
      </c>
      <c r="S43" s="313">
        <f t="shared" si="3"/>
        <v>1253.9199999999971</v>
      </c>
      <c r="T43" s="190" t="s">
        <v>468</v>
      </c>
      <c r="U43" s="196" t="s">
        <v>221</v>
      </c>
      <c r="V43" s="190" t="s">
        <v>513</v>
      </c>
      <c r="W43" s="196">
        <v>1</v>
      </c>
      <c r="X43" s="190" t="s">
        <v>470</v>
      </c>
    </row>
    <row r="44" spans="2:24" hidden="1" x14ac:dyDescent="0.25">
      <c r="B44" s="493"/>
      <c r="C44" s="493"/>
      <c r="D44" s="245">
        <v>8</v>
      </c>
      <c r="E44" s="190" t="s">
        <v>482</v>
      </c>
      <c r="F44" s="313">
        <f t="shared" si="5"/>
        <v>491.50400000000002</v>
      </c>
      <c r="G44" s="190">
        <v>338.5</v>
      </c>
      <c r="H44" s="190">
        <v>345.89</v>
      </c>
      <c r="I44" s="198">
        <f t="shared" si="27"/>
        <v>1.021831610044313</v>
      </c>
      <c r="J44" s="190">
        <v>15</v>
      </c>
      <c r="K44" s="198">
        <f t="shared" si="16"/>
        <v>4.4313146233382568E-2</v>
      </c>
      <c r="L44" s="314">
        <v>111.2</v>
      </c>
      <c r="M44" s="198">
        <f t="shared" si="17"/>
        <v>1.0661447562776958</v>
      </c>
      <c r="N44" s="314">
        <v>2489.77</v>
      </c>
      <c r="O44" s="190">
        <v>4.42</v>
      </c>
      <c r="P44" s="197">
        <f t="shared" si="18"/>
        <v>1.3057607090103398E-2</v>
      </c>
      <c r="Q44" s="196">
        <f t="shared" si="19"/>
        <v>17.969999999999985</v>
      </c>
      <c r="R44" s="197">
        <f t="shared" si="20"/>
        <v>5.3087149187592275E-2</v>
      </c>
      <c r="S44" s="313">
        <f t="shared" si="3"/>
        <v>1998.2639999999983</v>
      </c>
      <c r="T44" s="190" t="s">
        <v>464</v>
      </c>
      <c r="U44" s="196" t="s">
        <v>535</v>
      </c>
      <c r="V44" s="190" t="s">
        <v>512</v>
      </c>
      <c r="W44" s="196">
        <v>1</v>
      </c>
      <c r="X44" s="190" t="s">
        <v>430</v>
      </c>
    </row>
    <row r="45" spans="2:24" hidden="1" x14ac:dyDescent="0.25">
      <c r="B45" s="493"/>
      <c r="C45" s="493"/>
      <c r="D45" s="245">
        <v>9</v>
      </c>
      <c r="E45" s="190" t="s">
        <v>534</v>
      </c>
      <c r="F45" s="313">
        <f t="shared" si="5"/>
        <v>415.99239999999998</v>
      </c>
      <c r="G45" s="190">
        <v>22.44</v>
      </c>
      <c r="H45" s="190">
        <v>28.1</v>
      </c>
      <c r="I45" s="198">
        <f t="shared" si="27"/>
        <v>1.2522281639928698</v>
      </c>
      <c r="J45" s="190">
        <v>0</v>
      </c>
      <c r="K45" s="198">
        <f t="shared" si="16"/>
        <v>0</v>
      </c>
      <c r="L45" s="314">
        <v>148.04</v>
      </c>
      <c r="M45" s="198">
        <f t="shared" si="17"/>
        <v>1.2522281639928698</v>
      </c>
      <c r="N45" s="314">
        <v>837.91</v>
      </c>
      <c r="O45" s="190">
        <v>2.81</v>
      </c>
      <c r="P45" s="197">
        <f t="shared" si="18"/>
        <v>0.12522281639928698</v>
      </c>
      <c r="Q45" s="196">
        <f t="shared" si="19"/>
        <v>2.85</v>
      </c>
      <c r="R45" s="197">
        <f t="shared" si="20"/>
        <v>0.1270053475935829</v>
      </c>
      <c r="S45" s="313">
        <f t="shared" si="3"/>
        <v>421.91399999999999</v>
      </c>
      <c r="T45" s="190" t="s">
        <v>464</v>
      </c>
      <c r="U45" s="196" t="s">
        <v>537</v>
      </c>
      <c r="V45" s="190" t="s">
        <v>514</v>
      </c>
      <c r="W45" s="196">
        <v>1</v>
      </c>
      <c r="X45" s="190" t="s">
        <v>415</v>
      </c>
    </row>
    <row r="46" spans="2:24" hidden="1" x14ac:dyDescent="0.25">
      <c r="B46" s="493"/>
      <c r="C46" s="493"/>
      <c r="D46" s="245">
        <v>10</v>
      </c>
      <c r="E46" s="190" t="s">
        <v>517</v>
      </c>
      <c r="F46" s="313">
        <f t="shared" si="5"/>
        <v>378.00119999999993</v>
      </c>
      <c r="G46" s="190">
        <v>96.69</v>
      </c>
      <c r="H46" s="190">
        <v>98.77</v>
      </c>
      <c r="I46" s="198">
        <f t="shared" si="27"/>
        <v>1.0215120488158032</v>
      </c>
      <c r="J46" s="190">
        <v>3.65</v>
      </c>
      <c r="K46" s="198">
        <f t="shared" si="16"/>
        <v>3.7749508739269834E-2</v>
      </c>
      <c r="L46" s="314">
        <v>331.58</v>
      </c>
      <c r="M46" s="198">
        <f t="shared" si="17"/>
        <v>1.059261557555073</v>
      </c>
      <c r="N46" s="314">
        <v>1899.95</v>
      </c>
      <c r="O46" s="190">
        <v>1.1399999999999999</v>
      </c>
      <c r="P46" s="197">
        <f t="shared" si="18"/>
        <v>1.179025752404592E-2</v>
      </c>
      <c r="Q46" s="196">
        <f t="shared" si="19"/>
        <v>4.5900000000000043</v>
      </c>
      <c r="R46" s="197">
        <f t="shared" si="20"/>
        <v>4.7471300031027036E-2</v>
      </c>
      <c r="S46" s="313">
        <f t="shared" si="3"/>
        <v>1521.9522000000013</v>
      </c>
      <c r="T46" s="190" t="s">
        <v>179</v>
      </c>
      <c r="U46" s="196" t="s">
        <v>715</v>
      </c>
      <c r="V46" s="190" t="s">
        <v>511</v>
      </c>
      <c r="W46" s="196">
        <v>1</v>
      </c>
      <c r="X46" s="190" t="s">
        <v>422</v>
      </c>
    </row>
    <row r="47" spans="2:24" hidden="1" x14ac:dyDescent="0.25">
      <c r="B47" s="658">
        <v>45874</v>
      </c>
      <c r="C47" s="493" t="s">
        <v>387</v>
      </c>
      <c r="D47" s="245">
        <v>1</v>
      </c>
      <c r="E47" s="190" t="s">
        <v>595</v>
      </c>
      <c r="F47" s="314">
        <v>1953.6</v>
      </c>
      <c r="G47" s="190">
        <v>107.37</v>
      </c>
      <c r="H47" s="190">
        <v>119.83000000000001</v>
      </c>
      <c r="I47" s="198">
        <f t="shared" si="27"/>
        <v>1.1160473130297104</v>
      </c>
      <c r="J47" s="190">
        <v>12</v>
      </c>
      <c r="K47" s="198">
        <f t="shared" si="16"/>
        <v>0.11176306230790724</v>
      </c>
      <c r="L47" s="314">
        <v>203.5</v>
      </c>
      <c r="M47" s="198">
        <f t="shared" si="17"/>
        <v>1.2278103753376177</v>
      </c>
      <c r="N47" s="314">
        <v>4977.6099999999997</v>
      </c>
      <c r="O47" s="190">
        <v>9.6</v>
      </c>
      <c r="P47" s="197">
        <f t="shared" si="18"/>
        <v>8.9410449846325776E-2</v>
      </c>
      <c r="Q47" s="196">
        <f t="shared" si="19"/>
        <v>14.860000000000008</v>
      </c>
      <c r="R47" s="197">
        <f t="shared" si="20"/>
        <v>0.13839992549129188</v>
      </c>
      <c r="S47" s="313">
        <f t="shared" si="3"/>
        <v>3024.0100000000016</v>
      </c>
      <c r="T47" s="190" t="s">
        <v>468</v>
      </c>
      <c r="U47" s="190" t="s">
        <v>221</v>
      </c>
      <c r="V47" s="190" t="s">
        <v>513</v>
      </c>
      <c r="W47" s="196">
        <v>1</v>
      </c>
      <c r="X47" s="190" t="s">
        <v>470</v>
      </c>
    </row>
    <row r="48" spans="2:24" hidden="1" x14ac:dyDescent="0.25">
      <c r="B48" s="493"/>
      <c r="C48" s="493"/>
      <c r="D48" s="245">
        <v>2</v>
      </c>
      <c r="E48" s="190" t="s">
        <v>599</v>
      </c>
      <c r="F48" s="314">
        <v>1524.52</v>
      </c>
      <c r="G48" s="190">
        <v>91.66</v>
      </c>
      <c r="H48" s="190">
        <v>95.65</v>
      </c>
      <c r="I48" s="198">
        <f t="shared" si="27"/>
        <v>1.0435304385773512</v>
      </c>
      <c r="J48" s="190">
        <v>8</v>
      </c>
      <c r="K48" s="198">
        <f t="shared" si="16"/>
        <v>8.7279074841806678E-2</v>
      </c>
      <c r="L48" s="314">
        <v>410.16</v>
      </c>
      <c r="M48" s="198">
        <f t="shared" si="17"/>
        <v>1.1308095134191578</v>
      </c>
      <c r="N48" s="314">
        <v>4917.82</v>
      </c>
      <c r="O48" s="190">
        <v>3.716900000000003</v>
      </c>
      <c r="P48" s="197">
        <f t="shared" si="18"/>
        <v>4.055094915993894E-2</v>
      </c>
      <c r="Q48" s="196">
        <f t="shared" si="19"/>
        <v>8.2731000000000066</v>
      </c>
      <c r="R48" s="197">
        <f t="shared" si="20"/>
        <v>9.0258564259218924E-2</v>
      </c>
      <c r="S48" s="313">
        <f t="shared" si="3"/>
        <v>3393.2946960000031</v>
      </c>
      <c r="T48" s="190" t="s">
        <v>179</v>
      </c>
      <c r="U48" s="190" t="s">
        <v>715</v>
      </c>
      <c r="V48" s="190" t="s">
        <v>510</v>
      </c>
      <c r="W48" s="196">
        <v>1</v>
      </c>
      <c r="X48" s="190" t="s">
        <v>470</v>
      </c>
    </row>
    <row r="49" spans="2:24" hidden="1" x14ac:dyDescent="0.25">
      <c r="B49" s="493"/>
      <c r="C49" s="493"/>
      <c r="D49" s="245">
        <v>3</v>
      </c>
      <c r="E49" s="190" t="s">
        <v>600</v>
      </c>
      <c r="F49" s="314">
        <v>804.12</v>
      </c>
      <c r="G49" s="190">
        <v>32.840000000000003</v>
      </c>
      <c r="H49" s="190">
        <v>30.94</v>
      </c>
      <c r="I49" s="198">
        <f t="shared" si="27"/>
        <v>0.94214372716199746</v>
      </c>
      <c r="J49" s="190">
        <v>11.1</v>
      </c>
      <c r="K49" s="198">
        <f t="shared" si="16"/>
        <v>0.33800243605359315</v>
      </c>
      <c r="L49" s="314">
        <v>212.73</v>
      </c>
      <c r="M49" s="198">
        <f t="shared" si="17"/>
        <v>1.2801461632155906</v>
      </c>
      <c r="N49" s="314">
        <v>1957.12</v>
      </c>
      <c r="O49" s="190">
        <v>3.78</v>
      </c>
      <c r="P49" s="197">
        <f t="shared" si="18"/>
        <v>0.11510353227771009</v>
      </c>
      <c r="Q49" s="196">
        <f t="shared" si="19"/>
        <v>5.4199999999999964</v>
      </c>
      <c r="R49" s="197">
        <f t="shared" si="20"/>
        <v>0.16504263093788052</v>
      </c>
      <c r="S49" s="313">
        <f t="shared" si="3"/>
        <v>1152.9965999999993</v>
      </c>
      <c r="T49" s="190" t="s">
        <v>464</v>
      </c>
      <c r="U49" s="190" t="s">
        <v>535</v>
      </c>
      <c r="V49" s="190" t="s">
        <v>512</v>
      </c>
      <c r="W49" s="196">
        <v>1</v>
      </c>
      <c r="X49" s="190" t="s">
        <v>437</v>
      </c>
    </row>
    <row r="50" spans="2:24" hidden="1" x14ac:dyDescent="0.25">
      <c r="B50" s="493"/>
      <c r="C50" s="493"/>
      <c r="D50" s="245">
        <v>4</v>
      </c>
      <c r="E50" s="190" t="s">
        <v>541</v>
      </c>
      <c r="F50" s="314">
        <v>464.65</v>
      </c>
      <c r="G50" s="190">
        <v>51.48</v>
      </c>
      <c r="H50" s="190">
        <v>60.09</v>
      </c>
      <c r="I50" s="198">
        <f t="shared" si="27"/>
        <v>1.1672494172494174</v>
      </c>
      <c r="J50" s="190">
        <v>0</v>
      </c>
      <c r="K50" s="198">
        <f t="shared" si="16"/>
        <v>0</v>
      </c>
      <c r="L50" s="314">
        <v>148.44999999999999</v>
      </c>
      <c r="M50" s="198">
        <f t="shared" si="17"/>
        <v>1.1672494172494174</v>
      </c>
      <c r="N50" s="314">
        <v>1278.1500000000001</v>
      </c>
      <c r="O50" s="190">
        <v>3.13</v>
      </c>
      <c r="P50" s="197">
        <f t="shared" si="18"/>
        <v>6.08003108003108E-2</v>
      </c>
      <c r="Q50" s="196">
        <f t="shared" si="19"/>
        <v>5.4800000000000066</v>
      </c>
      <c r="R50" s="197">
        <f t="shared" si="20"/>
        <v>0.10644910644910659</v>
      </c>
      <c r="S50" s="313">
        <f t="shared" si="3"/>
        <v>813.50600000000088</v>
      </c>
      <c r="T50" s="190" t="s">
        <v>464</v>
      </c>
      <c r="U50" s="190" t="s">
        <v>535</v>
      </c>
      <c r="V50" s="190" t="s">
        <v>512</v>
      </c>
      <c r="W50" s="196">
        <v>1</v>
      </c>
      <c r="X50" s="190" t="s">
        <v>470</v>
      </c>
    </row>
    <row r="51" spans="2:24" hidden="1" x14ac:dyDescent="0.25">
      <c r="B51" s="493"/>
      <c r="C51" s="493"/>
      <c r="D51" s="245">
        <v>5</v>
      </c>
      <c r="E51" s="190" t="s">
        <v>473</v>
      </c>
      <c r="F51" s="314">
        <v>407.72</v>
      </c>
      <c r="G51" s="190">
        <v>27.14</v>
      </c>
      <c r="H51" s="190">
        <v>33.159999999999997</v>
      </c>
      <c r="I51" s="198">
        <f t="shared" si="27"/>
        <v>1.2218128224023579</v>
      </c>
      <c r="J51" s="190">
        <v>0</v>
      </c>
      <c r="K51" s="198">
        <f t="shared" si="16"/>
        <v>0</v>
      </c>
      <c r="L51" s="314">
        <v>169.32</v>
      </c>
      <c r="M51" s="198">
        <f t="shared" si="17"/>
        <v>1.2218128224023579</v>
      </c>
      <c r="N51" s="314">
        <v>1019.31</v>
      </c>
      <c r="O51" s="190">
        <v>2.4079999999999986</v>
      </c>
      <c r="P51" s="197">
        <f t="shared" si="18"/>
        <v>8.87251289609432E-2</v>
      </c>
      <c r="Q51" s="196">
        <f t="shared" si="19"/>
        <v>3.6119999999999974</v>
      </c>
      <c r="R51" s="197">
        <f t="shared" si="20"/>
        <v>0.1330876934414148</v>
      </c>
      <c r="S51" s="313">
        <f t="shared" si="3"/>
        <v>611.58383999999955</v>
      </c>
      <c r="T51" s="190" t="s">
        <v>464</v>
      </c>
      <c r="U51" s="190" t="s">
        <v>537</v>
      </c>
      <c r="V51" s="190" t="s">
        <v>514</v>
      </c>
      <c r="W51" s="196">
        <v>1</v>
      </c>
      <c r="X51" s="190" t="s">
        <v>470</v>
      </c>
    </row>
    <row r="52" spans="2:24" hidden="1" x14ac:dyDescent="0.25">
      <c r="B52" s="493"/>
      <c r="C52" s="493"/>
      <c r="D52" s="245">
        <v>6</v>
      </c>
      <c r="E52" s="190" t="s">
        <v>489</v>
      </c>
      <c r="F52" s="314">
        <v>376.57</v>
      </c>
      <c r="G52" s="190">
        <v>63.63</v>
      </c>
      <c r="H52" s="190">
        <v>65.709999999999994</v>
      </c>
      <c r="I52" s="198">
        <f t="shared" si="27"/>
        <v>1.0326889831840325</v>
      </c>
      <c r="J52" s="190">
        <v>1.75</v>
      </c>
      <c r="K52" s="198">
        <f t="shared" si="16"/>
        <v>2.75027502750275E-2</v>
      </c>
      <c r="L52" s="314">
        <v>365.6</v>
      </c>
      <c r="M52" s="198">
        <f t="shared" si="17"/>
        <v>1.06019173345906</v>
      </c>
      <c r="N52" s="314">
        <v>1400.25</v>
      </c>
      <c r="O52" s="190">
        <v>1.03</v>
      </c>
      <c r="P52" s="197">
        <f t="shared" si="18"/>
        <v>1.6187333019016186E-2</v>
      </c>
      <c r="Q52" s="196">
        <f t="shared" si="19"/>
        <v>2.7999999999999909</v>
      </c>
      <c r="R52" s="197">
        <f t="shared" si="20"/>
        <v>4.4004400440043862E-2</v>
      </c>
      <c r="S52" s="313">
        <f t="shared" si="3"/>
        <v>1023.6799999999968</v>
      </c>
      <c r="T52" s="190" t="s">
        <v>179</v>
      </c>
      <c r="U52" s="190" t="s">
        <v>715</v>
      </c>
      <c r="V52" s="190" t="s">
        <v>511</v>
      </c>
      <c r="W52" s="196">
        <v>1</v>
      </c>
      <c r="X52" s="190" t="s">
        <v>419</v>
      </c>
    </row>
    <row r="53" spans="2:24" hidden="1" x14ac:dyDescent="0.25">
      <c r="B53" s="493"/>
      <c r="C53" s="493"/>
      <c r="D53" s="245">
        <v>7</v>
      </c>
      <c r="E53" s="190" t="s">
        <v>520</v>
      </c>
      <c r="F53" s="314">
        <v>352.87</v>
      </c>
      <c r="G53" s="190">
        <v>226</v>
      </c>
      <c r="H53" s="190">
        <v>209.85</v>
      </c>
      <c r="I53" s="198">
        <f t="shared" si="27"/>
        <v>0.92853982300884952</v>
      </c>
      <c r="J53" s="190">
        <v>24.5</v>
      </c>
      <c r="K53" s="198">
        <f t="shared" si="16"/>
        <v>0.1084070796460177</v>
      </c>
      <c r="L53" s="314">
        <v>99.12</v>
      </c>
      <c r="M53" s="198">
        <f t="shared" si="17"/>
        <v>1.0369469026548672</v>
      </c>
      <c r="N53" s="314">
        <v>827.65</v>
      </c>
      <c r="O53" s="190">
        <v>3.56</v>
      </c>
      <c r="P53" s="197">
        <f t="shared" si="18"/>
        <v>1.5752212389380533E-2</v>
      </c>
      <c r="Q53" s="196">
        <f t="shared" si="19"/>
        <v>4.7899999999999938</v>
      </c>
      <c r="R53" s="197">
        <f t="shared" si="20"/>
        <v>2.1194690265486697E-2</v>
      </c>
      <c r="S53" s="313">
        <f t="shared" si="3"/>
        <v>474.78479999999939</v>
      </c>
      <c r="T53" s="190" t="s">
        <v>179</v>
      </c>
      <c r="U53" s="190" t="s">
        <v>715</v>
      </c>
      <c r="V53" s="190" t="s">
        <v>510</v>
      </c>
      <c r="W53" s="196">
        <v>1</v>
      </c>
      <c r="X53" s="190" t="s">
        <v>470</v>
      </c>
    </row>
    <row r="54" spans="2:24" hidden="1" x14ac:dyDescent="0.25">
      <c r="B54" s="493"/>
      <c r="C54" s="493"/>
      <c r="D54" s="245">
        <v>8</v>
      </c>
      <c r="E54" s="190" t="s">
        <v>471</v>
      </c>
      <c r="F54" s="314">
        <v>337.83</v>
      </c>
      <c r="G54" s="190">
        <v>210.84</v>
      </c>
      <c r="H54" s="190">
        <v>219.59</v>
      </c>
      <c r="I54" s="198">
        <f t="shared" si="27"/>
        <v>1.0415006640106241</v>
      </c>
      <c r="J54" s="190">
        <v>0</v>
      </c>
      <c r="K54" s="198">
        <f t="shared" si="16"/>
        <v>0</v>
      </c>
      <c r="L54" s="314">
        <v>166.42</v>
      </c>
      <c r="M54" s="198">
        <f t="shared" si="17"/>
        <v>1.0415006640106241</v>
      </c>
      <c r="N54" s="314">
        <v>1456.18</v>
      </c>
      <c r="O54" s="190">
        <v>2.0299999999999998</v>
      </c>
      <c r="P54" s="197">
        <f t="shared" si="18"/>
        <v>9.6281540504648058E-3</v>
      </c>
      <c r="Q54" s="196">
        <f t="shared" si="19"/>
        <v>6.7200000000000006</v>
      </c>
      <c r="R54" s="197">
        <f t="shared" si="20"/>
        <v>3.1872509960159362E-2</v>
      </c>
      <c r="S54" s="313">
        <f t="shared" si="3"/>
        <v>1118.3424</v>
      </c>
      <c r="T54" s="190" t="s">
        <v>464</v>
      </c>
      <c r="U54" s="190" t="s">
        <v>535</v>
      </c>
      <c r="V54" s="190" t="s">
        <v>512</v>
      </c>
      <c r="W54" s="196">
        <v>1</v>
      </c>
      <c r="X54" s="190" t="s">
        <v>434</v>
      </c>
    </row>
    <row r="55" spans="2:24" hidden="1" x14ac:dyDescent="0.25">
      <c r="B55" s="493"/>
      <c r="C55" s="493"/>
      <c r="D55" s="245">
        <v>9</v>
      </c>
      <c r="E55" s="190" t="s">
        <v>463</v>
      </c>
      <c r="F55" s="314">
        <v>329.2</v>
      </c>
      <c r="G55" s="190">
        <v>12.08</v>
      </c>
      <c r="H55" s="190">
        <v>12.66</v>
      </c>
      <c r="I55" s="198">
        <f t="shared" si="27"/>
        <v>1.0480132450331126</v>
      </c>
      <c r="J55" s="190">
        <v>0</v>
      </c>
      <c r="K55" s="198">
        <f t="shared" si="16"/>
        <v>0</v>
      </c>
      <c r="L55" s="314">
        <v>1567.63</v>
      </c>
      <c r="M55" s="198">
        <f t="shared" si="17"/>
        <v>1.0480132450331126</v>
      </c>
      <c r="N55" s="314">
        <v>909.23</v>
      </c>
      <c r="O55" s="190">
        <v>0.21</v>
      </c>
      <c r="P55" s="197">
        <f t="shared" si="18"/>
        <v>1.7384105960264899E-2</v>
      </c>
      <c r="Q55" s="196">
        <f t="shared" si="19"/>
        <v>0.37000000000000011</v>
      </c>
      <c r="R55" s="197">
        <f t="shared" si="20"/>
        <v>3.0629139072847689E-2</v>
      </c>
      <c r="S55" s="313">
        <f t="shared" si="3"/>
        <v>580.02310000000023</v>
      </c>
      <c r="T55" s="190" t="s">
        <v>179</v>
      </c>
      <c r="U55" s="190" t="s">
        <v>715</v>
      </c>
      <c r="V55" s="190" t="s">
        <v>511</v>
      </c>
      <c r="W55" s="196">
        <v>1</v>
      </c>
      <c r="X55" s="190" t="s">
        <v>417</v>
      </c>
    </row>
    <row r="56" spans="2:24" hidden="1" x14ac:dyDescent="0.25">
      <c r="B56" s="493"/>
      <c r="C56" s="493"/>
      <c r="D56" s="245">
        <v>10</v>
      </c>
      <c r="E56" s="190" t="s">
        <v>527</v>
      </c>
      <c r="F56" s="314">
        <v>317.04000000000002</v>
      </c>
      <c r="G56" s="190">
        <v>72.930000000000007</v>
      </c>
      <c r="H56" s="190">
        <v>75.040000000000006</v>
      </c>
      <c r="I56" s="198">
        <f t="shared" si="27"/>
        <v>1.0289318524612643</v>
      </c>
      <c r="J56" s="190">
        <v>0</v>
      </c>
      <c r="K56" s="198">
        <f t="shared" si="16"/>
        <v>0</v>
      </c>
      <c r="L56" s="314">
        <v>333.9</v>
      </c>
      <c r="M56" s="198">
        <f t="shared" si="17"/>
        <v>1.0289318524612643</v>
      </c>
      <c r="N56" s="314">
        <v>704.53</v>
      </c>
      <c r="O56" s="190">
        <v>0.94949999999999979</v>
      </c>
      <c r="P56" s="197">
        <f t="shared" si="18"/>
        <v>1.3019333607568897E-2</v>
      </c>
      <c r="Q56" s="196">
        <f t="shared" si="19"/>
        <v>1.1604999999999996</v>
      </c>
      <c r="R56" s="197">
        <f t="shared" si="20"/>
        <v>1.5912518853695316E-2</v>
      </c>
      <c r="S56" s="313">
        <f t="shared" si="3"/>
        <v>387.49094999999983</v>
      </c>
      <c r="T56" s="190" t="s">
        <v>179</v>
      </c>
      <c r="U56" s="190" t="s">
        <v>715</v>
      </c>
      <c r="V56" s="190" t="s">
        <v>511</v>
      </c>
      <c r="W56" s="196">
        <v>1</v>
      </c>
      <c r="X56" s="190" t="s">
        <v>416</v>
      </c>
    </row>
    <row r="57" spans="2:24" hidden="1" x14ac:dyDescent="0.25">
      <c r="B57" s="658">
        <v>45875</v>
      </c>
      <c r="C57" s="493" t="s">
        <v>388</v>
      </c>
      <c r="D57" s="245">
        <v>1</v>
      </c>
      <c r="E57" s="190" t="s">
        <v>529</v>
      </c>
      <c r="F57" s="314">
        <v>1801.36</v>
      </c>
      <c r="G57" s="190">
        <v>51.78</v>
      </c>
      <c r="H57" s="190">
        <v>50.73</v>
      </c>
      <c r="I57" s="198">
        <f t="shared" si="27"/>
        <v>0.97972190034762452</v>
      </c>
      <c r="J57" s="190">
        <v>16.5</v>
      </c>
      <c r="K57" s="198">
        <f t="shared" si="16"/>
        <v>0.3186558516801854</v>
      </c>
      <c r="L57" s="314">
        <v>235.78</v>
      </c>
      <c r="M57" s="198">
        <f t="shared" si="17"/>
        <v>1.2983777520278097</v>
      </c>
      <c r="N57" s="314">
        <v>3642.8</v>
      </c>
      <c r="O57" s="190">
        <v>7.64</v>
      </c>
      <c r="P57" s="197">
        <f t="shared" si="18"/>
        <v>0.14754731556585554</v>
      </c>
      <c r="Q57" s="196">
        <f t="shared" si="19"/>
        <v>7.809999999999989</v>
      </c>
      <c r="R57" s="197">
        <f t="shared" si="20"/>
        <v>0.15083043646195421</v>
      </c>
      <c r="S57" s="313">
        <f t="shared" si="3"/>
        <v>1841.4417999999973</v>
      </c>
      <c r="T57" s="190" t="s">
        <v>179</v>
      </c>
      <c r="U57" s="190" t="s">
        <v>715</v>
      </c>
      <c r="V57" s="190" t="s">
        <v>510</v>
      </c>
      <c r="W57" s="196">
        <v>1</v>
      </c>
      <c r="X57" s="190" t="s">
        <v>470</v>
      </c>
    </row>
    <row r="58" spans="2:24" hidden="1" x14ac:dyDescent="0.25">
      <c r="B58" s="493"/>
      <c r="C58" s="493"/>
      <c r="D58" s="245">
        <v>2</v>
      </c>
      <c r="E58" s="190" t="s">
        <v>533</v>
      </c>
      <c r="F58" s="314">
        <v>920.32</v>
      </c>
      <c r="G58" s="190">
        <v>95.97</v>
      </c>
      <c r="H58" s="190">
        <v>109.96</v>
      </c>
      <c r="I58" s="198">
        <f t="shared" si="27"/>
        <v>1.1457747212670626</v>
      </c>
      <c r="J58" s="190">
        <v>0</v>
      </c>
      <c r="K58" s="198">
        <f t="shared" si="16"/>
        <v>0</v>
      </c>
      <c r="L58" s="314">
        <v>135.54</v>
      </c>
      <c r="M58" s="198">
        <f t="shared" si="17"/>
        <v>1.1457747212670626</v>
      </c>
      <c r="N58" s="314">
        <v>1896.2</v>
      </c>
      <c r="O58" s="190">
        <v>6.79</v>
      </c>
      <c r="P58" s="197">
        <f t="shared" si="18"/>
        <v>7.0751276440554345E-2</v>
      </c>
      <c r="Q58" s="196">
        <f t="shared" si="19"/>
        <v>7.1999999999999948</v>
      </c>
      <c r="R58" s="197">
        <f t="shared" si="20"/>
        <v>7.5023444826508232E-2</v>
      </c>
      <c r="S58" s="313">
        <f t="shared" si="3"/>
        <v>975.88799999999924</v>
      </c>
      <c r="T58" s="190" t="s">
        <v>179</v>
      </c>
      <c r="U58" s="190" t="s">
        <v>715</v>
      </c>
      <c r="V58" s="190" t="s">
        <v>510</v>
      </c>
      <c r="W58" s="196">
        <v>1</v>
      </c>
      <c r="X58" s="190" t="s">
        <v>470</v>
      </c>
    </row>
    <row r="59" spans="2:24" hidden="1" x14ac:dyDescent="0.25">
      <c r="B59" s="493"/>
      <c r="C59" s="493"/>
      <c r="D59" s="245">
        <v>3</v>
      </c>
      <c r="E59" s="190" t="s">
        <v>472</v>
      </c>
      <c r="F59" s="314">
        <v>468.82</v>
      </c>
      <c r="G59" s="190">
        <v>48.48</v>
      </c>
      <c r="H59" s="190">
        <v>56.37</v>
      </c>
      <c r="I59" s="198">
        <f t="shared" si="27"/>
        <v>1.1627475247524752</v>
      </c>
      <c r="J59" s="190">
        <v>0</v>
      </c>
      <c r="K59" s="198">
        <f t="shared" si="16"/>
        <v>0</v>
      </c>
      <c r="L59" s="314">
        <v>118.99</v>
      </c>
      <c r="M59" s="198">
        <f t="shared" si="17"/>
        <v>1.1627475247524752</v>
      </c>
      <c r="N59" s="314">
        <v>938.83</v>
      </c>
      <c r="O59" s="190">
        <v>3.94</v>
      </c>
      <c r="P59" s="197">
        <f t="shared" si="18"/>
        <v>8.1270627062706269E-2</v>
      </c>
      <c r="Q59" s="196">
        <f t="shared" si="19"/>
        <v>3.9500000000000006</v>
      </c>
      <c r="R59" s="197">
        <f t="shared" si="20"/>
        <v>8.1476897689768998E-2</v>
      </c>
      <c r="S59" s="313">
        <f t="shared" si="3"/>
        <v>470.01050000000004</v>
      </c>
      <c r="T59" s="190" t="s">
        <v>179</v>
      </c>
      <c r="U59" s="190" t="s">
        <v>715</v>
      </c>
      <c r="V59" s="190" t="s">
        <v>510</v>
      </c>
      <c r="W59" s="196">
        <v>1</v>
      </c>
      <c r="X59" s="190" t="s">
        <v>461</v>
      </c>
    </row>
    <row r="60" spans="2:24" hidden="1" x14ac:dyDescent="0.25">
      <c r="B60" s="493"/>
      <c r="C60" s="493"/>
      <c r="D60" s="245">
        <v>4</v>
      </c>
      <c r="E60" s="190" t="s">
        <v>465</v>
      </c>
      <c r="F60" s="314">
        <v>423.22</v>
      </c>
      <c r="G60" s="190">
        <v>14.09</v>
      </c>
      <c r="H60" s="190">
        <v>13.75</v>
      </c>
      <c r="I60" s="198">
        <f t="shared" si="27"/>
        <v>0.97586941092973745</v>
      </c>
      <c r="J60" s="190">
        <v>1.35</v>
      </c>
      <c r="K60" s="198">
        <f t="shared" si="16"/>
        <v>9.5812633073101491E-2</v>
      </c>
      <c r="L60" s="314">
        <v>846.44</v>
      </c>
      <c r="M60" s="198">
        <f t="shared" si="17"/>
        <v>1.071682044002839</v>
      </c>
      <c r="N60" s="314">
        <v>854.9</v>
      </c>
      <c r="O60" s="190">
        <v>0.5</v>
      </c>
      <c r="P60" s="197">
        <f t="shared" si="18"/>
        <v>3.5486160397444996E-2</v>
      </c>
      <c r="Q60" s="196">
        <f t="shared" si="19"/>
        <v>0.50999999999999979</v>
      </c>
      <c r="R60" s="197">
        <f t="shared" si="20"/>
        <v>3.6195883605393879E-2</v>
      </c>
      <c r="S60" s="313">
        <f t="shared" si="3"/>
        <v>431.68439999999987</v>
      </c>
      <c r="T60" s="190" t="s">
        <v>464</v>
      </c>
      <c r="U60" s="190" t="s">
        <v>535</v>
      </c>
      <c r="V60" s="190" t="s">
        <v>512</v>
      </c>
      <c r="W60" s="196">
        <v>1</v>
      </c>
      <c r="X60" s="190" t="s">
        <v>426</v>
      </c>
    </row>
    <row r="61" spans="2:24" hidden="1" x14ac:dyDescent="0.25">
      <c r="B61" s="493"/>
      <c r="C61" s="493"/>
      <c r="D61" s="245">
        <v>5</v>
      </c>
      <c r="E61" s="190" t="s">
        <v>473</v>
      </c>
      <c r="F61" s="314">
        <v>397.9</v>
      </c>
      <c r="G61" s="190">
        <v>26.74</v>
      </c>
      <c r="H61" s="190">
        <v>31.5</v>
      </c>
      <c r="I61" s="198">
        <f t="shared" si="27"/>
        <v>1.1780104712041886</v>
      </c>
      <c r="J61" s="190">
        <v>0</v>
      </c>
      <c r="K61" s="198">
        <f t="shared" si="16"/>
        <v>0</v>
      </c>
      <c r="L61" s="314">
        <v>169.32</v>
      </c>
      <c r="M61" s="198">
        <f t="shared" si="17"/>
        <v>1.1780104712041886</v>
      </c>
      <c r="N61" s="314">
        <v>805.96</v>
      </c>
      <c r="O61" s="190">
        <v>2.35</v>
      </c>
      <c r="P61" s="197">
        <f t="shared" si="18"/>
        <v>8.7883320867614065E-2</v>
      </c>
      <c r="Q61" s="196">
        <f t="shared" si="19"/>
        <v>2.4100000000000015</v>
      </c>
      <c r="R61" s="197">
        <f t="shared" si="20"/>
        <v>9.012715033657448E-2</v>
      </c>
      <c r="S61" s="313">
        <f t="shared" si="3"/>
        <v>408.06120000000021</v>
      </c>
      <c r="T61" s="190" t="s">
        <v>464</v>
      </c>
      <c r="U61" s="190" t="s">
        <v>537</v>
      </c>
      <c r="V61" s="190" t="s">
        <v>514</v>
      </c>
      <c r="W61" s="196">
        <v>1</v>
      </c>
      <c r="X61" s="190" t="s">
        <v>470</v>
      </c>
    </row>
    <row r="62" spans="2:24" hidden="1" x14ac:dyDescent="0.25">
      <c r="B62" s="493"/>
      <c r="C62" s="493"/>
      <c r="D62" s="245">
        <v>6</v>
      </c>
      <c r="E62" s="190" t="s">
        <v>520</v>
      </c>
      <c r="F62" s="314">
        <v>397.47</v>
      </c>
      <c r="G62" s="190">
        <v>226.17</v>
      </c>
      <c r="H62" s="190">
        <v>206.3</v>
      </c>
      <c r="I62" s="198">
        <f t="shared" si="27"/>
        <v>0.9121457310872354</v>
      </c>
      <c r="J62" s="190">
        <v>28</v>
      </c>
      <c r="K62" s="198">
        <f t="shared" si="16"/>
        <v>0.12380068090374498</v>
      </c>
      <c r="L62" s="314">
        <v>99.12</v>
      </c>
      <c r="M62" s="198">
        <f t="shared" si="17"/>
        <v>1.0359464119909803</v>
      </c>
      <c r="N62" s="314">
        <v>805.85</v>
      </c>
      <c r="O62" s="190">
        <v>4.01</v>
      </c>
      <c r="P62" s="197">
        <f t="shared" si="18"/>
        <v>1.7730026086572048E-2</v>
      </c>
      <c r="Q62" s="196">
        <f t="shared" si="19"/>
        <v>4.1200000000000241</v>
      </c>
      <c r="R62" s="197">
        <f t="shared" si="20"/>
        <v>1.8216385904408296E-2</v>
      </c>
      <c r="S62" s="313">
        <f t="shared" si="3"/>
        <v>408.37440000000242</v>
      </c>
      <c r="T62" s="190" t="s">
        <v>179</v>
      </c>
      <c r="U62" s="190" t="s">
        <v>715</v>
      </c>
      <c r="V62" s="190" t="s">
        <v>510</v>
      </c>
      <c r="W62" s="196">
        <v>1</v>
      </c>
      <c r="X62" s="190" t="s">
        <v>470</v>
      </c>
    </row>
    <row r="63" spans="2:24" hidden="1" x14ac:dyDescent="0.25">
      <c r="B63" s="493"/>
      <c r="C63" s="493"/>
      <c r="D63" s="245">
        <v>7</v>
      </c>
      <c r="E63" s="190" t="s">
        <v>463</v>
      </c>
      <c r="F63" s="314">
        <v>391.91</v>
      </c>
      <c r="G63" s="190">
        <v>12.4</v>
      </c>
      <c r="H63" s="190">
        <v>12.93</v>
      </c>
      <c r="I63" s="198">
        <f t="shared" si="27"/>
        <v>1.042741935483871</v>
      </c>
      <c r="J63" s="190">
        <v>0</v>
      </c>
      <c r="K63" s="198">
        <f t="shared" si="16"/>
        <v>0</v>
      </c>
      <c r="L63" s="314">
        <v>1567.63</v>
      </c>
      <c r="M63" s="198">
        <f t="shared" si="17"/>
        <v>1.042741935483871</v>
      </c>
      <c r="N63" s="314">
        <v>830.84</v>
      </c>
      <c r="O63" s="190">
        <v>0.25</v>
      </c>
      <c r="P63" s="197">
        <f t="shared" si="18"/>
        <v>2.0161290322580645E-2</v>
      </c>
      <c r="Q63" s="196">
        <f t="shared" si="19"/>
        <v>0.27999999999999936</v>
      </c>
      <c r="R63" s="197">
        <f t="shared" si="20"/>
        <v>2.2580645161290269E-2</v>
      </c>
      <c r="S63" s="313">
        <f t="shared" si="3"/>
        <v>438.93639999999903</v>
      </c>
      <c r="T63" s="190" t="s">
        <v>179</v>
      </c>
      <c r="U63" s="190" t="s">
        <v>715</v>
      </c>
      <c r="V63" s="190" t="s">
        <v>511</v>
      </c>
      <c r="W63" s="196">
        <v>1</v>
      </c>
      <c r="X63" s="190" t="s">
        <v>417</v>
      </c>
    </row>
    <row r="64" spans="2:24" hidden="1" x14ac:dyDescent="0.25">
      <c r="B64" s="493"/>
      <c r="C64" s="493"/>
      <c r="D64" s="245">
        <v>8</v>
      </c>
      <c r="E64" s="190" t="s">
        <v>545</v>
      </c>
      <c r="F64" s="314">
        <v>352.64</v>
      </c>
      <c r="G64" s="190">
        <v>218.9</v>
      </c>
      <c r="H64" s="190">
        <v>204.77</v>
      </c>
      <c r="I64" s="198">
        <f t="shared" si="27"/>
        <v>0.93544997715851985</v>
      </c>
      <c r="J64" s="190">
        <v>19.2</v>
      </c>
      <c r="K64" s="198">
        <f t="shared" si="16"/>
        <v>8.7711283691183181E-2</v>
      </c>
      <c r="L64" s="314">
        <v>156.72999999999999</v>
      </c>
      <c r="M64" s="198">
        <f t="shared" si="17"/>
        <v>1.0231612608497029</v>
      </c>
      <c r="N64" s="314">
        <v>794.62</v>
      </c>
      <c r="O64" s="190">
        <v>2.25</v>
      </c>
      <c r="P64" s="197">
        <f t="shared" si="18"/>
        <v>1.027866605756053E-2</v>
      </c>
      <c r="Q64" s="196">
        <f t="shared" si="19"/>
        <v>2.8199999999999932</v>
      </c>
      <c r="R64" s="197">
        <f t="shared" si="20"/>
        <v>1.28825947921425E-2</v>
      </c>
      <c r="S64" s="313">
        <f t="shared" si="3"/>
        <v>441.97859999999889</v>
      </c>
      <c r="T64" s="190" t="s">
        <v>468</v>
      </c>
      <c r="U64" s="190" t="s">
        <v>221</v>
      </c>
      <c r="V64" s="190" t="s">
        <v>513</v>
      </c>
      <c r="W64" s="196">
        <v>1</v>
      </c>
      <c r="X64" s="190" t="s">
        <v>470</v>
      </c>
    </row>
    <row r="65" spans="2:24" hidden="1" x14ac:dyDescent="0.25">
      <c r="B65" s="493"/>
      <c r="C65" s="493"/>
      <c r="D65" s="245">
        <v>9</v>
      </c>
      <c r="E65" s="190" t="s">
        <v>471</v>
      </c>
      <c r="F65" s="314">
        <v>304.55</v>
      </c>
      <c r="G65" s="190">
        <v>198.2</v>
      </c>
      <c r="H65" s="190">
        <v>202.89</v>
      </c>
      <c r="I65" s="198">
        <f t="shared" si="27"/>
        <v>1.0236629667003028</v>
      </c>
      <c r="J65" s="190">
        <v>0</v>
      </c>
      <c r="K65" s="198">
        <f t="shared" si="16"/>
        <v>0</v>
      </c>
      <c r="L65" s="314">
        <v>166.42</v>
      </c>
      <c r="M65" s="198">
        <f t="shared" si="17"/>
        <v>1.0236629667003028</v>
      </c>
      <c r="N65" s="314">
        <v>780.51</v>
      </c>
      <c r="O65" s="190">
        <v>1.83</v>
      </c>
      <c r="P65" s="197">
        <f t="shared" si="18"/>
        <v>9.2330978809283554E-3</v>
      </c>
      <c r="Q65" s="196">
        <f t="shared" si="19"/>
        <v>2.8599999999999977</v>
      </c>
      <c r="R65" s="197">
        <f t="shared" si="20"/>
        <v>1.4429868819374359E-2</v>
      </c>
      <c r="S65" s="313">
        <f t="shared" si="3"/>
        <v>475.96119999999956</v>
      </c>
      <c r="T65" s="190" t="s">
        <v>464</v>
      </c>
      <c r="U65" s="190" t="s">
        <v>535</v>
      </c>
      <c r="V65" s="190" t="s">
        <v>512</v>
      </c>
      <c r="W65" s="196">
        <v>1</v>
      </c>
      <c r="X65" s="190" t="s">
        <v>434</v>
      </c>
    </row>
    <row r="66" spans="2:24" hidden="1" x14ac:dyDescent="0.25">
      <c r="B66" s="493"/>
      <c r="C66" s="493"/>
      <c r="D66" s="245">
        <v>10</v>
      </c>
      <c r="E66" s="190" t="s">
        <v>534</v>
      </c>
      <c r="F66" s="314">
        <v>300.52</v>
      </c>
      <c r="G66" s="190">
        <v>21.26</v>
      </c>
      <c r="H66" s="190">
        <v>25.32</v>
      </c>
      <c r="I66" s="198">
        <f t="shared" si="27"/>
        <v>1.1909689557855125</v>
      </c>
      <c r="J66" s="190">
        <v>0</v>
      </c>
      <c r="K66" s="198">
        <f t="shared" si="16"/>
        <v>0</v>
      </c>
      <c r="L66" s="314">
        <v>148.04</v>
      </c>
      <c r="M66" s="198">
        <f t="shared" si="17"/>
        <v>1.1909689557855125</v>
      </c>
      <c r="N66" s="314">
        <v>601.04</v>
      </c>
      <c r="O66" s="190">
        <v>2.0299999999999998</v>
      </c>
      <c r="P66" s="197">
        <f t="shared" si="18"/>
        <v>9.5484477892756339E-2</v>
      </c>
      <c r="Q66" s="196">
        <f t="shared" si="19"/>
        <v>2.0299999999999989</v>
      </c>
      <c r="R66" s="197">
        <f t="shared" si="20"/>
        <v>9.5484477892756298E-2</v>
      </c>
      <c r="S66" s="313">
        <f t="shared" si="3"/>
        <v>300.52119999999985</v>
      </c>
      <c r="T66" s="190" t="s">
        <v>464</v>
      </c>
      <c r="U66" s="190" t="s">
        <v>537</v>
      </c>
      <c r="V66" s="190" t="s">
        <v>514</v>
      </c>
      <c r="W66" s="196">
        <v>1</v>
      </c>
      <c r="X66" s="190" t="s">
        <v>415</v>
      </c>
    </row>
    <row r="67" spans="2:24" hidden="1" x14ac:dyDescent="0.25">
      <c r="B67" s="658">
        <v>45876</v>
      </c>
      <c r="C67" s="493" t="s">
        <v>322</v>
      </c>
      <c r="D67" s="245">
        <v>1</v>
      </c>
      <c r="E67" s="190" t="s">
        <v>533</v>
      </c>
      <c r="F67" s="314">
        <v>1237.48</v>
      </c>
      <c r="G67" s="190">
        <v>90.52</v>
      </c>
      <c r="H67" s="190">
        <v>99.94</v>
      </c>
      <c r="I67" s="198">
        <f t="shared" si="27"/>
        <v>1.1040653999116217</v>
      </c>
      <c r="J67" s="190">
        <v>10</v>
      </c>
      <c r="K67" s="198">
        <f t="shared" si="16"/>
        <v>0.11047282368537341</v>
      </c>
      <c r="L67" s="314">
        <v>135.54</v>
      </c>
      <c r="M67" s="198">
        <f t="shared" si="17"/>
        <v>1.2145382235969953</v>
      </c>
      <c r="N67" s="314">
        <v>2632.19</v>
      </c>
      <c r="O67" s="190">
        <v>9.1300000000000008</v>
      </c>
      <c r="P67" s="197">
        <f t="shared" si="18"/>
        <v>0.10086168802474593</v>
      </c>
      <c r="Q67" s="196">
        <f t="shared" si="19"/>
        <v>10.290000000000001</v>
      </c>
      <c r="R67" s="197">
        <f t="shared" si="20"/>
        <v>0.11367653557224924</v>
      </c>
      <c r="S67" s="313">
        <f t="shared" si="3"/>
        <v>1394.7066</v>
      </c>
      <c r="T67" s="190" t="s">
        <v>179</v>
      </c>
      <c r="U67" s="190" t="s">
        <v>715</v>
      </c>
      <c r="V67" s="190" t="s">
        <v>510</v>
      </c>
      <c r="W67" s="196">
        <v>1</v>
      </c>
      <c r="X67" s="190" t="s">
        <v>470</v>
      </c>
    </row>
    <row r="68" spans="2:24" hidden="1" x14ac:dyDescent="0.25">
      <c r="B68" s="493"/>
      <c r="C68" s="493"/>
      <c r="D68" s="245">
        <v>2</v>
      </c>
      <c r="E68" s="190" t="s">
        <v>493</v>
      </c>
      <c r="F68" s="314">
        <v>836.99</v>
      </c>
      <c r="G68" s="190">
        <v>348.78</v>
      </c>
      <c r="H68" s="190">
        <v>338.06</v>
      </c>
      <c r="I68" s="198">
        <f t="shared" si="27"/>
        <v>0.9692642926773325</v>
      </c>
      <c r="J68" s="190">
        <v>35.200000000000003</v>
      </c>
      <c r="K68" s="198">
        <f t="shared" si="16"/>
        <v>0.10092321807443089</v>
      </c>
      <c r="L68" s="314">
        <v>156.74</v>
      </c>
      <c r="M68" s="198">
        <f t="shared" si="17"/>
        <v>1.0701875107517633</v>
      </c>
      <c r="N68" s="314">
        <v>3837</v>
      </c>
      <c r="O68" s="190">
        <v>5.34</v>
      </c>
      <c r="P68" s="197">
        <f t="shared" si="18"/>
        <v>1.5310510923791503E-2</v>
      </c>
      <c r="Q68" s="196">
        <f t="shared" si="19"/>
        <v>19.140000000000018</v>
      </c>
      <c r="R68" s="197">
        <f t="shared" si="20"/>
        <v>5.4876999827971847E-2</v>
      </c>
      <c r="S68" s="313">
        <f t="shared" si="3"/>
        <v>3000.0036000000032</v>
      </c>
      <c r="T68" s="190" t="s">
        <v>468</v>
      </c>
      <c r="U68" s="190" t="s">
        <v>221</v>
      </c>
      <c r="V68" s="190" t="s">
        <v>513</v>
      </c>
      <c r="W68" s="196">
        <v>1</v>
      </c>
      <c r="X68" s="190" t="s">
        <v>470</v>
      </c>
    </row>
    <row r="69" spans="2:24" hidden="1" x14ac:dyDescent="0.25">
      <c r="B69" s="493"/>
      <c r="C69" s="493"/>
      <c r="D69" s="245">
        <v>3</v>
      </c>
      <c r="E69" s="190" t="s">
        <v>520</v>
      </c>
      <c r="F69" s="314">
        <v>812.78</v>
      </c>
      <c r="G69" s="190">
        <v>220.85</v>
      </c>
      <c r="H69" s="190">
        <v>221.5</v>
      </c>
      <c r="I69" s="198">
        <f t="shared" si="27"/>
        <v>1.0029431741000678</v>
      </c>
      <c r="J69" s="190">
        <v>25.55</v>
      </c>
      <c r="K69" s="198">
        <f t="shared" si="16"/>
        <v>0.11568938193343899</v>
      </c>
      <c r="L69" s="314">
        <v>99.12</v>
      </c>
      <c r="M69" s="198">
        <f t="shared" si="17"/>
        <v>1.1186325560335071</v>
      </c>
      <c r="N69" s="314">
        <v>2596.94</v>
      </c>
      <c r="O69" s="190">
        <v>8.1999999999999993</v>
      </c>
      <c r="P69" s="197">
        <f t="shared" si="18"/>
        <v>3.712927326239529E-2</v>
      </c>
      <c r="Q69" s="196">
        <f t="shared" si="19"/>
        <v>18.000000000000018</v>
      </c>
      <c r="R69" s="197">
        <f t="shared" si="20"/>
        <v>8.1503282771111699E-2</v>
      </c>
      <c r="S69" s="313">
        <f t="shared" si="3"/>
        <v>1784.1600000000019</v>
      </c>
      <c r="T69" s="190" t="s">
        <v>179</v>
      </c>
      <c r="U69" s="190" t="s">
        <v>715</v>
      </c>
      <c r="V69" s="190" t="s">
        <v>510</v>
      </c>
      <c r="W69" s="196">
        <v>1</v>
      </c>
      <c r="X69" s="190" t="s">
        <v>470</v>
      </c>
    </row>
    <row r="70" spans="2:24" hidden="1" x14ac:dyDescent="0.25">
      <c r="B70" s="493"/>
      <c r="C70" s="493"/>
      <c r="D70" s="245">
        <v>4</v>
      </c>
      <c r="E70" s="190" t="s">
        <v>548</v>
      </c>
      <c r="F70" s="314">
        <v>702.78</v>
      </c>
      <c r="G70" s="190">
        <v>60.31</v>
      </c>
      <c r="H70" s="190">
        <v>70.31</v>
      </c>
      <c r="I70" s="198">
        <f t="shared" si="27"/>
        <v>1.165809981760902</v>
      </c>
      <c r="J70" s="190">
        <v>8</v>
      </c>
      <c r="K70" s="198">
        <f t="shared" si="16"/>
        <v>0.13264798540872161</v>
      </c>
      <c r="L70" s="314">
        <v>90.1</v>
      </c>
      <c r="M70" s="198">
        <f t="shared" si="17"/>
        <v>1.2984579671696237</v>
      </c>
      <c r="N70" s="314">
        <v>1621.8</v>
      </c>
      <c r="O70" s="190">
        <v>7.8</v>
      </c>
      <c r="P70" s="197">
        <f t="shared" si="18"/>
        <v>0.12933178577350354</v>
      </c>
      <c r="Q70" s="196">
        <f t="shared" si="19"/>
        <v>10.199999999999999</v>
      </c>
      <c r="R70" s="197">
        <f t="shared" si="20"/>
        <v>0.16912618139612004</v>
      </c>
      <c r="S70" s="313">
        <f t="shared" si="3"/>
        <v>919.01999999999987</v>
      </c>
      <c r="T70" s="190" t="s">
        <v>468</v>
      </c>
      <c r="U70" s="190" t="s">
        <v>221</v>
      </c>
      <c r="V70" s="190" t="s">
        <v>552</v>
      </c>
      <c r="W70" s="196">
        <v>1</v>
      </c>
      <c r="X70" s="190" t="s">
        <v>416</v>
      </c>
    </row>
    <row r="71" spans="2:24" hidden="1" x14ac:dyDescent="0.25">
      <c r="B71" s="493"/>
      <c r="C71" s="493"/>
      <c r="D71" s="245">
        <v>5</v>
      </c>
      <c r="E71" s="190" t="s">
        <v>549</v>
      </c>
      <c r="F71" s="314">
        <v>597.59</v>
      </c>
      <c r="G71" s="190">
        <v>20.16</v>
      </c>
      <c r="H71" s="190">
        <v>15.45</v>
      </c>
      <c r="I71" s="198">
        <f t="shared" si="27"/>
        <v>0.76636904761904756</v>
      </c>
      <c r="J71" s="190">
        <v>6.5</v>
      </c>
      <c r="K71" s="198">
        <f t="shared" si="16"/>
        <v>0.32242063492063494</v>
      </c>
      <c r="L71" s="314">
        <v>1012.86</v>
      </c>
      <c r="M71" s="198">
        <f t="shared" si="17"/>
        <v>1.0887896825396826</v>
      </c>
      <c r="N71" s="314">
        <v>1813.02</v>
      </c>
      <c r="O71" s="190">
        <v>0.59000000000000008</v>
      </c>
      <c r="P71" s="197">
        <f t="shared" si="18"/>
        <v>2.9265873015873019E-2</v>
      </c>
      <c r="Q71" s="196">
        <f t="shared" si="19"/>
        <v>1.1999999999999991</v>
      </c>
      <c r="R71" s="197">
        <f t="shared" si="20"/>
        <v>5.9523809523809479E-2</v>
      </c>
      <c r="S71" s="313">
        <f t="shared" ref="S71:S134" si="28">Q71*L71</f>
        <v>1215.4319999999991</v>
      </c>
      <c r="T71" s="190" t="s">
        <v>464</v>
      </c>
      <c r="U71" s="190" t="s">
        <v>535</v>
      </c>
      <c r="V71" s="190" t="s">
        <v>512</v>
      </c>
      <c r="W71" s="196">
        <v>1</v>
      </c>
      <c r="X71" s="190" t="s">
        <v>425</v>
      </c>
    </row>
    <row r="72" spans="2:24" hidden="1" x14ac:dyDescent="0.25">
      <c r="B72" s="493"/>
      <c r="C72" s="493"/>
      <c r="D72" s="245">
        <v>6</v>
      </c>
      <c r="E72" s="190" t="s">
        <v>550</v>
      </c>
      <c r="F72" s="314">
        <v>539.85</v>
      </c>
      <c r="G72" s="190">
        <v>50.26</v>
      </c>
      <c r="H72" s="190">
        <v>58.93</v>
      </c>
      <c r="I72" s="198">
        <f t="shared" ref="I72:I135" si="29">H72/G72</f>
        <v>1.1725029844807004</v>
      </c>
      <c r="J72" s="190">
        <v>0</v>
      </c>
      <c r="K72" s="198">
        <f t="shared" ref="K72:K135" si="30">J72/G72</f>
        <v>0</v>
      </c>
      <c r="L72" s="314">
        <v>124.39</v>
      </c>
      <c r="M72" s="198">
        <f t="shared" ref="M72:M135" si="31">(H72+J72)/G72</f>
        <v>1.1725029844807004</v>
      </c>
      <c r="N72" s="314">
        <v>1078.46</v>
      </c>
      <c r="O72" s="190">
        <v>4.34</v>
      </c>
      <c r="P72" s="197">
        <f t="shared" si="18"/>
        <v>8.6350974930362118E-2</v>
      </c>
      <c r="Q72" s="196">
        <f t="shared" si="19"/>
        <v>4.3300000000000018</v>
      </c>
      <c r="R72" s="197">
        <f t="shared" si="20"/>
        <v>8.6152009550338277E-2</v>
      </c>
      <c r="S72" s="313">
        <f t="shared" si="28"/>
        <v>538.60870000000023</v>
      </c>
      <c r="T72" s="190" t="s">
        <v>468</v>
      </c>
      <c r="U72" s="190" t="s">
        <v>221</v>
      </c>
      <c r="V72" s="190" t="s">
        <v>552</v>
      </c>
      <c r="W72" s="196">
        <v>1</v>
      </c>
      <c r="X72" s="190" t="s">
        <v>416</v>
      </c>
    </row>
    <row r="73" spans="2:24" hidden="1" x14ac:dyDescent="0.25">
      <c r="B73" s="493"/>
      <c r="C73" s="493"/>
      <c r="D73" s="245">
        <v>7</v>
      </c>
      <c r="E73" s="190" t="s">
        <v>465</v>
      </c>
      <c r="F73" s="314">
        <v>414.76</v>
      </c>
      <c r="G73" s="190">
        <v>12.11</v>
      </c>
      <c r="H73" s="190">
        <v>11.899999999999999</v>
      </c>
      <c r="I73" s="198">
        <f t="shared" si="29"/>
        <v>0.98265895953757221</v>
      </c>
      <c r="J73" s="190">
        <v>1.2</v>
      </c>
      <c r="K73" s="198">
        <f t="shared" si="30"/>
        <v>9.9091659785301406E-2</v>
      </c>
      <c r="L73" s="314">
        <v>846.44</v>
      </c>
      <c r="M73" s="198">
        <f t="shared" si="31"/>
        <v>1.0817506193228736</v>
      </c>
      <c r="N73" s="314">
        <v>837.98</v>
      </c>
      <c r="O73" s="190">
        <v>0.48999999999999994</v>
      </c>
      <c r="P73" s="197">
        <f t="shared" si="18"/>
        <v>4.0462427745664734E-2</v>
      </c>
      <c r="Q73" s="196">
        <f t="shared" si="19"/>
        <v>0.4999999999999985</v>
      </c>
      <c r="R73" s="197">
        <f t="shared" si="20"/>
        <v>4.1288191577208797E-2</v>
      </c>
      <c r="S73" s="313">
        <f t="shared" si="28"/>
        <v>423.21999999999878</v>
      </c>
      <c r="T73" s="190" t="s">
        <v>464</v>
      </c>
      <c r="U73" s="190" t="s">
        <v>535</v>
      </c>
      <c r="V73" s="190" t="s">
        <v>512</v>
      </c>
      <c r="W73" s="196">
        <v>1</v>
      </c>
      <c r="X73" s="190" t="s">
        <v>426</v>
      </c>
    </row>
    <row r="74" spans="2:24" hidden="1" x14ac:dyDescent="0.25">
      <c r="B74" s="493"/>
      <c r="C74" s="493"/>
      <c r="D74" s="245">
        <v>8</v>
      </c>
      <c r="E74" s="190" t="s">
        <v>551</v>
      </c>
      <c r="F74" s="314">
        <v>365.09</v>
      </c>
      <c r="G74" s="190">
        <v>69.23</v>
      </c>
      <c r="H74" s="190">
        <v>73.960000000000008</v>
      </c>
      <c r="I74" s="198">
        <f t="shared" si="29"/>
        <v>1.0683229813664596</v>
      </c>
      <c r="J74" s="190">
        <v>0</v>
      </c>
      <c r="K74" s="198">
        <f t="shared" si="30"/>
        <v>0</v>
      </c>
      <c r="L74" s="314">
        <v>156.69</v>
      </c>
      <c r="M74" s="198">
        <f t="shared" si="31"/>
        <v>1.0683229813664596</v>
      </c>
      <c r="N74" s="314">
        <v>741.14</v>
      </c>
      <c r="O74" s="190">
        <v>2.3299999999999996</v>
      </c>
      <c r="P74" s="197">
        <f t="shared" si="18"/>
        <v>3.3655929510327885E-2</v>
      </c>
      <c r="Q74" s="196">
        <f t="shared" si="19"/>
        <v>2.4000000000000044</v>
      </c>
      <c r="R74" s="197">
        <f t="shared" si="20"/>
        <v>3.4667051856131795E-2</v>
      </c>
      <c r="S74" s="313">
        <f t="shared" si="28"/>
        <v>376.05600000000067</v>
      </c>
      <c r="T74" s="190" t="s">
        <v>179</v>
      </c>
      <c r="U74" s="190" t="s">
        <v>715</v>
      </c>
      <c r="V74" s="190" t="s">
        <v>510</v>
      </c>
      <c r="W74" s="196">
        <v>1</v>
      </c>
      <c r="X74" s="190" t="s">
        <v>470</v>
      </c>
    </row>
    <row r="75" spans="2:24" hidden="1" x14ac:dyDescent="0.25">
      <c r="B75" s="493"/>
      <c r="C75" s="493"/>
      <c r="D75" s="245">
        <v>9</v>
      </c>
      <c r="E75" s="190" t="s">
        <v>475</v>
      </c>
      <c r="F75" s="314">
        <v>354.95</v>
      </c>
      <c r="G75" s="190">
        <v>15.15</v>
      </c>
      <c r="H75" s="190">
        <v>19.579999999999998</v>
      </c>
      <c r="I75" s="198">
        <f t="shared" si="29"/>
        <v>1.2924092409240924</v>
      </c>
      <c r="J75" s="190">
        <v>0</v>
      </c>
      <c r="K75" s="198">
        <f t="shared" si="30"/>
        <v>0</v>
      </c>
      <c r="L75" s="314">
        <v>160.61000000000001</v>
      </c>
      <c r="M75" s="198">
        <f t="shared" si="31"/>
        <v>1.2924092409240924</v>
      </c>
      <c r="N75" s="314">
        <v>711.5</v>
      </c>
      <c r="O75" s="190">
        <v>2.21</v>
      </c>
      <c r="P75" s="197">
        <f t="shared" si="18"/>
        <v>0.14587458745874587</v>
      </c>
      <c r="Q75" s="196">
        <f t="shared" si="19"/>
        <v>2.219999999999998</v>
      </c>
      <c r="R75" s="197">
        <f t="shared" si="20"/>
        <v>0.14653465346534639</v>
      </c>
      <c r="S75" s="313">
        <f t="shared" si="28"/>
        <v>356.5541999999997</v>
      </c>
      <c r="T75" s="190" t="s">
        <v>468</v>
      </c>
      <c r="U75" s="190" t="s">
        <v>221</v>
      </c>
      <c r="V75" s="190" t="s">
        <v>553</v>
      </c>
      <c r="W75" s="196">
        <v>1</v>
      </c>
      <c r="X75" s="190" t="s">
        <v>420</v>
      </c>
    </row>
    <row r="76" spans="2:24" hidden="1" x14ac:dyDescent="0.25">
      <c r="B76" s="493"/>
      <c r="C76" s="493"/>
      <c r="D76" s="245">
        <v>10</v>
      </c>
      <c r="E76" s="190" t="s">
        <v>518</v>
      </c>
      <c r="F76" s="314">
        <v>291.67</v>
      </c>
      <c r="G76" s="190">
        <v>33.64</v>
      </c>
      <c r="H76" s="190">
        <v>35.729999999999997</v>
      </c>
      <c r="I76" s="198">
        <f t="shared" si="29"/>
        <v>1.0621284185493458</v>
      </c>
      <c r="J76" s="190">
        <v>0</v>
      </c>
      <c r="K76" s="198">
        <f t="shared" si="30"/>
        <v>0</v>
      </c>
      <c r="L76" s="314">
        <v>294.62</v>
      </c>
      <c r="M76" s="198">
        <f t="shared" si="31"/>
        <v>1.0621284185493458</v>
      </c>
      <c r="N76" s="314">
        <v>615.76</v>
      </c>
      <c r="O76" s="190">
        <v>0.99</v>
      </c>
      <c r="P76" s="197">
        <f t="shared" si="18"/>
        <v>2.9429250891795482E-2</v>
      </c>
      <c r="Q76" s="196">
        <f t="shared" si="19"/>
        <v>1.0999999999999963</v>
      </c>
      <c r="R76" s="197">
        <f t="shared" si="20"/>
        <v>3.2699167657550425E-2</v>
      </c>
      <c r="S76" s="313">
        <f t="shared" si="28"/>
        <v>324.08199999999891</v>
      </c>
      <c r="T76" s="190" t="s">
        <v>468</v>
      </c>
      <c r="U76" s="190" t="s">
        <v>221</v>
      </c>
      <c r="V76" s="190" t="s">
        <v>528</v>
      </c>
      <c r="W76" s="196">
        <v>1</v>
      </c>
      <c r="X76" s="190" t="s">
        <v>470</v>
      </c>
    </row>
    <row r="77" spans="2:24" hidden="1" x14ac:dyDescent="0.25">
      <c r="B77" s="658">
        <v>45877</v>
      </c>
      <c r="C77" s="493" t="s">
        <v>382</v>
      </c>
      <c r="D77" s="245">
        <v>1</v>
      </c>
      <c r="E77" s="190" t="s">
        <v>493</v>
      </c>
      <c r="F77" s="314">
        <v>2126.96</v>
      </c>
      <c r="G77" s="190">
        <v>287.10000000000002</v>
      </c>
      <c r="H77" s="190">
        <v>291.45</v>
      </c>
      <c r="I77" s="198">
        <f t="shared" si="29"/>
        <v>1.0151515151515151</v>
      </c>
      <c r="J77" s="190">
        <v>30</v>
      </c>
      <c r="K77" s="198">
        <f t="shared" si="30"/>
        <v>0.1044932079414838</v>
      </c>
      <c r="L77" s="314">
        <v>156.74</v>
      </c>
      <c r="M77" s="198">
        <f t="shared" si="31"/>
        <v>1.1196447230929989</v>
      </c>
      <c r="N77" s="314">
        <v>5384.02</v>
      </c>
      <c r="O77" s="190">
        <v>13.57</v>
      </c>
      <c r="P77" s="197">
        <f t="shared" si="18"/>
        <v>4.7265761058864507E-2</v>
      </c>
      <c r="Q77" s="196">
        <f t="shared" si="19"/>
        <v>20.779999999999966</v>
      </c>
      <c r="R77" s="197">
        <f t="shared" si="20"/>
        <v>7.2378962034134325E-2</v>
      </c>
      <c r="S77" s="313">
        <f t="shared" si="28"/>
        <v>3257.0571999999947</v>
      </c>
      <c r="T77" s="190" t="s">
        <v>468</v>
      </c>
      <c r="U77" s="190" t="s">
        <v>221</v>
      </c>
      <c r="V77" s="190" t="s">
        <v>513</v>
      </c>
      <c r="W77" s="196">
        <v>1</v>
      </c>
      <c r="X77" s="190" t="s">
        <v>470</v>
      </c>
    </row>
    <row r="78" spans="2:24" hidden="1" x14ac:dyDescent="0.25">
      <c r="B78" s="493"/>
      <c r="C78" s="493"/>
      <c r="D78" s="245">
        <v>2</v>
      </c>
      <c r="E78" s="190" t="s">
        <v>533</v>
      </c>
      <c r="F78" s="314">
        <v>639.75</v>
      </c>
      <c r="G78" s="190">
        <v>76.36</v>
      </c>
      <c r="H78" s="190">
        <v>86.08</v>
      </c>
      <c r="I78" s="198">
        <f t="shared" si="29"/>
        <v>1.1272917757988477</v>
      </c>
      <c r="J78" s="190">
        <v>0</v>
      </c>
      <c r="K78" s="198">
        <f t="shared" si="30"/>
        <v>0</v>
      </c>
      <c r="L78" s="314">
        <v>135.54</v>
      </c>
      <c r="M78" s="198">
        <f t="shared" si="31"/>
        <v>1.1272917757988477</v>
      </c>
      <c r="N78" s="314">
        <v>1317.45</v>
      </c>
      <c r="O78" s="190">
        <v>4.72</v>
      </c>
      <c r="P78" s="197">
        <f t="shared" si="18"/>
        <v>6.1812467260345727E-2</v>
      </c>
      <c r="Q78" s="196">
        <f t="shared" si="19"/>
        <v>4.9999999999999991</v>
      </c>
      <c r="R78" s="197">
        <f t="shared" si="20"/>
        <v>6.5479308538501826E-2</v>
      </c>
      <c r="S78" s="313">
        <f t="shared" si="28"/>
        <v>677.69999999999982</v>
      </c>
      <c r="T78" s="190" t="s">
        <v>179</v>
      </c>
      <c r="U78" s="190" t="s">
        <v>715</v>
      </c>
      <c r="V78" s="190" t="s">
        <v>510</v>
      </c>
      <c r="W78" s="196">
        <v>1</v>
      </c>
      <c r="X78" s="190" t="s">
        <v>470</v>
      </c>
    </row>
    <row r="79" spans="2:24" hidden="1" x14ac:dyDescent="0.25">
      <c r="B79" s="493"/>
      <c r="C79" s="493"/>
      <c r="D79" s="245">
        <v>3</v>
      </c>
      <c r="E79" s="190" t="s">
        <v>473</v>
      </c>
      <c r="F79" s="314">
        <v>428.38</v>
      </c>
      <c r="G79" s="190">
        <v>20.8</v>
      </c>
      <c r="H79" s="190">
        <v>25.93</v>
      </c>
      <c r="I79" s="198">
        <f t="shared" si="29"/>
        <v>1.2466346153846153</v>
      </c>
      <c r="J79" s="190">
        <v>0</v>
      </c>
      <c r="K79" s="198">
        <f t="shared" si="30"/>
        <v>0</v>
      </c>
      <c r="L79" s="314">
        <v>169.32</v>
      </c>
      <c r="M79" s="198">
        <f t="shared" si="31"/>
        <v>1.2466346153846153</v>
      </c>
      <c r="N79" s="314">
        <v>868.61</v>
      </c>
      <c r="O79" s="190">
        <v>2.5299999999999998</v>
      </c>
      <c r="P79" s="197">
        <f t="shared" si="18"/>
        <v>0.12163461538461537</v>
      </c>
      <c r="Q79" s="196">
        <f t="shared" si="19"/>
        <v>2.5999999999999992</v>
      </c>
      <c r="R79" s="197">
        <f t="shared" si="20"/>
        <v>0.12499999999999996</v>
      </c>
      <c r="S79" s="313">
        <f t="shared" si="28"/>
        <v>440.23199999999986</v>
      </c>
      <c r="T79" s="190" t="s">
        <v>464</v>
      </c>
      <c r="U79" s="190" t="s">
        <v>537</v>
      </c>
      <c r="V79" s="190" t="s">
        <v>514</v>
      </c>
      <c r="W79" s="196">
        <v>1</v>
      </c>
      <c r="X79" s="190" t="s">
        <v>470</v>
      </c>
    </row>
    <row r="80" spans="2:24" hidden="1" x14ac:dyDescent="0.25">
      <c r="B80" s="493"/>
      <c r="C80" s="493"/>
      <c r="D80" s="245">
        <v>4</v>
      </c>
      <c r="E80" s="190" t="s">
        <v>529</v>
      </c>
      <c r="F80" s="314">
        <v>367.82</v>
      </c>
      <c r="G80" s="190">
        <v>41.94</v>
      </c>
      <c r="H80" s="190">
        <v>43.28</v>
      </c>
      <c r="I80" s="198">
        <f t="shared" si="29"/>
        <v>1.0319504053409634</v>
      </c>
      <c r="J80" s="190">
        <v>3.75</v>
      </c>
      <c r="K80" s="198">
        <f t="shared" si="30"/>
        <v>8.9413447782546493E-2</v>
      </c>
      <c r="L80" s="314">
        <v>235.78</v>
      </c>
      <c r="M80" s="198">
        <f t="shared" si="31"/>
        <v>1.1213638531235099</v>
      </c>
      <c r="N80" s="314">
        <v>1200.1199999999999</v>
      </c>
      <c r="O80" s="190">
        <v>1.56</v>
      </c>
      <c r="P80" s="197">
        <f t="shared" si="18"/>
        <v>3.7195994277539342E-2</v>
      </c>
      <c r="Q80" s="196">
        <f t="shared" si="19"/>
        <v>3.5300000000000034</v>
      </c>
      <c r="R80" s="197">
        <f t="shared" si="20"/>
        <v>8.4167858845970514E-2</v>
      </c>
      <c r="S80" s="313">
        <f t="shared" si="28"/>
        <v>832.30340000000081</v>
      </c>
      <c r="T80" s="190" t="s">
        <v>179</v>
      </c>
      <c r="U80" s="190" t="s">
        <v>715</v>
      </c>
      <c r="V80" s="190" t="s">
        <v>510</v>
      </c>
      <c r="W80" s="196">
        <v>1</v>
      </c>
      <c r="X80" s="190" t="s">
        <v>470</v>
      </c>
    </row>
    <row r="81" spans="2:24" hidden="1" x14ac:dyDescent="0.25">
      <c r="B81" s="493"/>
      <c r="C81" s="493"/>
      <c r="D81" s="245">
        <v>5</v>
      </c>
      <c r="E81" s="190" t="s">
        <v>520</v>
      </c>
      <c r="F81" s="314">
        <v>354.85</v>
      </c>
      <c r="G81" s="190">
        <v>177.48</v>
      </c>
      <c r="H81" s="190">
        <v>165.41</v>
      </c>
      <c r="I81" s="198">
        <f t="shared" si="29"/>
        <v>0.93199233716475094</v>
      </c>
      <c r="J81" s="190">
        <v>19.25</v>
      </c>
      <c r="K81" s="198">
        <f t="shared" si="30"/>
        <v>0.10846292540004508</v>
      </c>
      <c r="L81" s="314">
        <v>99.12</v>
      </c>
      <c r="M81" s="198">
        <f t="shared" si="31"/>
        <v>1.040455262564796</v>
      </c>
      <c r="N81" s="314">
        <v>711.68</v>
      </c>
      <c r="O81" s="190">
        <v>3.58</v>
      </c>
      <c r="P81" s="197">
        <f t="shared" si="18"/>
        <v>2.0171286905566826E-2</v>
      </c>
      <c r="Q81" s="196">
        <f t="shared" si="19"/>
        <v>3.6000000000000068</v>
      </c>
      <c r="R81" s="197">
        <f t="shared" si="20"/>
        <v>2.0283975659229247E-2</v>
      </c>
      <c r="S81" s="313">
        <f t="shared" si="28"/>
        <v>356.83200000000068</v>
      </c>
      <c r="T81" s="190" t="s">
        <v>179</v>
      </c>
      <c r="U81" s="190" t="s">
        <v>715</v>
      </c>
      <c r="V81" s="190" t="s">
        <v>510</v>
      </c>
      <c r="W81" s="196">
        <v>1</v>
      </c>
      <c r="X81" s="190" t="s">
        <v>470</v>
      </c>
    </row>
    <row r="82" spans="2:24" hidden="1" x14ac:dyDescent="0.25">
      <c r="B82" s="493"/>
      <c r="C82" s="493"/>
      <c r="D82" s="245">
        <v>6</v>
      </c>
      <c r="E82" s="190" t="s">
        <v>549</v>
      </c>
      <c r="F82" s="314">
        <v>303.86</v>
      </c>
      <c r="G82" s="190">
        <v>18.21</v>
      </c>
      <c r="H82" s="190">
        <v>16.62</v>
      </c>
      <c r="I82" s="198">
        <f t="shared" si="29"/>
        <v>0.91268533772652394</v>
      </c>
      <c r="J82" s="190">
        <v>2.2000000000000002</v>
      </c>
      <c r="K82" s="198">
        <f t="shared" si="30"/>
        <v>0.12081274025260846</v>
      </c>
      <c r="L82" s="314">
        <v>1012.86</v>
      </c>
      <c r="M82" s="198">
        <f t="shared" si="31"/>
        <v>1.0334980779791323</v>
      </c>
      <c r="N82" s="314">
        <v>617.84</v>
      </c>
      <c r="O82" s="190">
        <v>0.3</v>
      </c>
      <c r="P82" s="197">
        <f t="shared" ref="P82:P145" si="32">O82/G82</f>
        <v>1.6474464579901153E-2</v>
      </c>
      <c r="Q82" s="196">
        <f t="shared" ref="Q82:Q145" si="33">(H82+J82)-G82-O82</f>
        <v>0.30999999999999944</v>
      </c>
      <c r="R82" s="197">
        <f t="shared" ref="R82:R145" si="34">Q82/G82</f>
        <v>1.7023613399231162E-2</v>
      </c>
      <c r="S82" s="313">
        <f t="shared" si="28"/>
        <v>313.98659999999944</v>
      </c>
      <c r="T82" s="190" t="s">
        <v>464</v>
      </c>
      <c r="U82" s="190" t="s">
        <v>535</v>
      </c>
      <c r="V82" s="190" t="s">
        <v>512</v>
      </c>
      <c r="W82" s="196">
        <v>1</v>
      </c>
      <c r="X82" s="190" t="s">
        <v>425</v>
      </c>
    </row>
    <row r="83" spans="2:24" hidden="1" x14ac:dyDescent="0.25">
      <c r="B83" s="493"/>
      <c r="C83" s="493"/>
      <c r="D83" s="245">
        <v>7</v>
      </c>
      <c r="E83" s="190" t="s">
        <v>472</v>
      </c>
      <c r="F83" s="314">
        <v>239.17</v>
      </c>
      <c r="G83" s="190">
        <v>37.340000000000003</v>
      </c>
      <c r="H83" s="190">
        <v>42.55</v>
      </c>
      <c r="I83" s="198">
        <f t="shared" si="29"/>
        <v>1.1395286555972146</v>
      </c>
      <c r="J83" s="190">
        <v>0</v>
      </c>
      <c r="K83" s="198">
        <f t="shared" si="30"/>
        <v>0</v>
      </c>
      <c r="L83" s="314">
        <v>118.99</v>
      </c>
      <c r="M83" s="198">
        <f t="shared" si="31"/>
        <v>1.1395286555972146</v>
      </c>
      <c r="N83" s="314">
        <v>619.94000000000005</v>
      </c>
      <c r="O83" s="190">
        <v>2.0099999999999998</v>
      </c>
      <c r="P83" s="197">
        <f t="shared" si="32"/>
        <v>5.3829673272629878E-2</v>
      </c>
      <c r="Q83" s="196">
        <f t="shared" si="33"/>
        <v>3.199999999999994</v>
      </c>
      <c r="R83" s="197">
        <f t="shared" si="34"/>
        <v>8.5698982324584727E-2</v>
      </c>
      <c r="S83" s="313">
        <f t="shared" si="28"/>
        <v>380.76799999999929</v>
      </c>
      <c r="T83" s="190" t="s">
        <v>179</v>
      </c>
      <c r="U83" s="190" t="s">
        <v>715</v>
      </c>
      <c r="V83" s="190" t="s">
        <v>510</v>
      </c>
      <c r="W83" s="196">
        <v>1</v>
      </c>
      <c r="X83" s="190" t="s">
        <v>461</v>
      </c>
    </row>
    <row r="84" spans="2:24" hidden="1" x14ac:dyDescent="0.25">
      <c r="B84" s="493"/>
      <c r="C84" s="493"/>
      <c r="D84" s="245">
        <v>8</v>
      </c>
      <c r="E84" s="190" t="s">
        <v>487</v>
      </c>
      <c r="F84" s="314">
        <v>237.89</v>
      </c>
      <c r="G84" s="190">
        <v>73.84</v>
      </c>
      <c r="H84" s="190">
        <v>73.930000000000007</v>
      </c>
      <c r="I84" s="198">
        <f t="shared" si="29"/>
        <v>1.0012188515709644</v>
      </c>
      <c r="J84" s="190">
        <v>4</v>
      </c>
      <c r="K84" s="198">
        <f t="shared" si="30"/>
        <v>5.4171180931744313E-2</v>
      </c>
      <c r="L84" s="314">
        <v>410.16</v>
      </c>
      <c r="M84" s="198">
        <f t="shared" si="31"/>
        <v>1.0553900325027086</v>
      </c>
      <c r="N84" s="314">
        <v>1677.55</v>
      </c>
      <c r="O84" s="190">
        <v>0.57999999999999996</v>
      </c>
      <c r="P84" s="197">
        <f t="shared" si="32"/>
        <v>7.8548212351029247E-3</v>
      </c>
      <c r="Q84" s="196">
        <f t="shared" si="33"/>
        <v>3.5100000000000033</v>
      </c>
      <c r="R84" s="197">
        <f t="shared" si="34"/>
        <v>4.7535211267605675E-2</v>
      </c>
      <c r="S84" s="313">
        <f t="shared" si="28"/>
        <v>1439.6616000000015</v>
      </c>
      <c r="T84" s="190" t="s">
        <v>179</v>
      </c>
      <c r="U84" s="190" t="s">
        <v>715</v>
      </c>
      <c r="V84" s="190" t="s">
        <v>510</v>
      </c>
      <c r="W84" s="196">
        <v>1</v>
      </c>
      <c r="X84" s="190" t="s">
        <v>470</v>
      </c>
    </row>
    <row r="85" spans="2:24" hidden="1" x14ac:dyDescent="0.25">
      <c r="B85" s="493"/>
      <c r="C85" s="493"/>
      <c r="D85" s="245">
        <v>9</v>
      </c>
      <c r="E85" s="190" t="s">
        <v>475</v>
      </c>
      <c r="F85" s="314">
        <v>228.07</v>
      </c>
      <c r="G85" s="190">
        <v>12.78</v>
      </c>
      <c r="H85" s="190">
        <v>15.82</v>
      </c>
      <c r="I85" s="198">
        <f t="shared" si="29"/>
        <v>1.2378716744913929</v>
      </c>
      <c r="J85" s="190">
        <v>0</v>
      </c>
      <c r="K85" s="198">
        <f t="shared" si="30"/>
        <v>0</v>
      </c>
      <c r="L85" s="314">
        <v>160.61000000000001</v>
      </c>
      <c r="M85" s="198">
        <f t="shared" si="31"/>
        <v>1.2378716744913929</v>
      </c>
      <c r="N85" s="314">
        <v>488.25</v>
      </c>
      <c r="O85" s="190">
        <v>1.42</v>
      </c>
      <c r="P85" s="197">
        <f t="shared" si="32"/>
        <v>0.1111111111111111</v>
      </c>
      <c r="Q85" s="196">
        <f t="shared" si="33"/>
        <v>1.620000000000001</v>
      </c>
      <c r="R85" s="197">
        <f t="shared" si="34"/>
        <v>0.12676056338028177</v>
      </c>
      <c r="S85" s="313">
        <f t="shared" si="28"/>
        <v>260.18820000000017</v>
      </c>
      <c r="T85" s="190" t="s">
        <v>468</v>
      </c>
      <c r="U85" s="190" t="s">
        <v>221</v>
      </c>
      <c r="V85" s="190" t="s">
        <v>553</v>
      </c>
      <c r="W85" s="196">
        <v>1</v>
      </c>
      <c r="X85" s="190" t="s">
        <v>420</v>
      </c>
    </row>
    <row r="86" spans="2:24" hidden="1" x14ac:dyDescent="0.25">
      <c r="B86" s="493"/>
      <c r="C86" s="493"/>
      <c r="D86" s="245">
        <v>10</v>
      </c>
      <c r="E86" s="190" t="s">
        <v>551</v>
      </c>
      <c r="F86" s="314">
        <v>227.2</v>
      </c>
      <c r="G86" s="190">
        <v>52.58</v>
      </c>
      <c r="H86" s="190">
        <v>55.47</v>
      </c>
      <c r="I86" s="198">
        <f t="shared" si="29"/>
        <v>1.0549638645872956</v>
      </c>
      <c r="J86" s="190">
        <v>0</v>
      </c>
      <c r="K86" s="198">
        <f t="shared" si="30"/>
        <v>0</v>
      </c>
      <c r="L86" s="314">
        <v>156.69</v>
      </c>
      <c r="M86" s="198">
        <f t="shared" si="31"/>
        <v>1.0549638645872956</v>
      </c>
      <c r="N86" s="314">
        <v>452.83</v>
      </c>
      <c r="O86" s="190">
        <v>1.45</v>
      </c>
      <c r="P86" s="197">
        <f t="shared" si="32"/>
        <v>2.7577025484975277E-2</v>
      </c>
      <c r="Q86" s="196">
        <f t="shared" si="33"/>
        <v>1.4400000000000006</v>
      </c>
      <c r="R86" s="197">
        <f t="shared" si="34"/>
        <v>2.7386839102320287E-2</v>
      </c>
      <c r="S86" s="313">
        <f t="shared" si="28"/>
        <v>225.63360000000009</v>
      </c>
      <c r="T86" s="190" t="s">
        <v>179</v>
      </c>
      <c r="U86" s="190" t="s">
        <v>715</v>
      </c>
      <c r="V86" s="190" t="s">
        <v>510</v>
      </c>
      <c r="W86" s="196">
        <v>1</v>
      </c>
      <c r="X86" s="190" t="s">
        <v>470</v>
      </c>
    </row>
    <row r="87" spans="2:24" hidden="1" x14ac:dyDescent="0.25">
      <c r="B87" s="658">
        <v>45878</v>
      </c>
      <c r="C87" s="493" t="s">
        <v>383</v>
      </c>
      <c r="D87" s="245">
        <v>1</v>
      </c>
      <c r="E87" s="190" t="s">
        <v>466</v>
      </c>
      <c r="F87" s="314">
        <v>1261.95</v>
      </c>
      <c r="G87" s="190">
        <v>36.270000000000003</v>
      </c>
      <c r="H87" s="190">
        <v>41.18</v>
      </c>
      <c r="I87" s="198">
        <f t="shared" si="29"/>
        <v>1.13537358698649</v>
      </c>
      <c r="J87" s="190">
        <v>0</v>
      </c>
      <c r="K87" s="198">
        <f t="shared" si="30"/>
        <v>0</v>
      </c>
      <c r="L87" s="314">
        <v>814.16</v>
      </c>
      <c r="M87" s="198">
        <f t="shared" si="31"/>
        <v>1.13537358698649</v>
      </c>
      <c r="N87" s="314">
        <v>3997.53</v>
      </c>
      <c r="O87" s="190">
        <v>1.55</v>
      </c>
      <c r="P87" s="197">
        <f t="shared" si="32"/>
        <v>4.2735042735042736E-2</v>
      </c>
      <c r="Q87" s="196">
        <f t="shared" si="33"/>
        <v>3.3599999999999968</v>
      </c>
      <c r="R87" s="197">
        <f t="shared" si="34"/>
        <v>9.263854425144738E-2</v>
      </c>
      <c r="S87" s="313">
        <f t="shared" si="28"/>
        <v>2735.5775999999973</v>
      </c>
      <c r="T87" s="190" t="s">
        <v>179</v>
      </c>
      <c r="U87" s="190" t="s">
        <v>715</v>
      </c>
      <c r="V87" s="190" t="s">
        <v>511</v>
      </c>
      <c r="W87" s="196">
        <v>1</v>
      </c>
      <c r="X87" s="190" t="s">
        <v>415</v>
      </c>
    </row>
    <row r="88" spans="2:24" hidden="1" x14ac:dyDescent="0.25">
      <c r="B88" s="493"/>
      <c r="C88" s="493"/>
      <c r="D88" s="245">
        <v>2</v>
      </c>
      <c r="E88" s="190" t="s">
        <v>463</v>
      </c>
      <c r="F88" s="314">
        <v>940.58</v>
      </c>
      <c r="G88" s="190">
        <v>12.03</v>
      </c>
      <c r="H88" s="190">
        <v>13.83</v>
      </c>
      <c r="I88" s="198">
        <f t="shared" si="29"/>
        <v>1.1496259351620948</v>
      </c>
      <c r="J88" s="190">
        <v>0</v>
      </c>
      <c r="K88" s="198">
        <f t="shared" si="30"/>
        <v>0</v>
      </c>
      <c r="L88" s="314">
        <v>1567.63</v>
      </c>
      <c r="M88" s="198">
        <f t="shared" si="31"/>
        <v>1.1496259351620948</v>
      </c>
      <c r="N88" s="314">
        <v>2821.73</v>
      </c>
      <c r="O88" s="190">
        <v>0.6</v>
      </c>
      <c r="P88" s="197">
        <f t="shared" si="32"/>
        <v>4.9875311720698257E-2</v>
      </c>
      <c r="Q88" s="196">
        <f t="shared" si="33"/>
        <v>1.2000000000000006</v>
      </c>
      <c r="R88" s="197">
        <f t="shared" si="34"/>
        <v>9.9750623441396569E-2</v>
      </c>
      <c r="S88" s="313">
        <f t="shared" si="28"/>
        <v>1881.1560000000011</v>
      </c>
      <c r="T88" s="190" t="s">
        <v>179</v>
      </c>
      <c r="U88" s="190" t="s">
        <v>715</v>
      </c>
      <c r="V88" s="190" t="s">
        <v>511</v>
      </c>
      <c r="W88" s="196">
        <v>1</v>
      </c>
      <c r="X88" s="190" t="s">
        <v>417</v>
      </c>
    </row>
    <row r="89" spans="2:24" hidden="1" x14ac:dyDescent="0.25">
      <c r="B89" s="493"/>
      <c r="C89" s="493"/>
      <c r="D89" s="245">
        <v>3</v>
      </c>
      <c r="E89" s="190" t="s">
        <v>548</v>
      </c>
      <c r="F89" s="314">
        <v>760.44</v>
      </c>
      <c r="G89" s="190">
        <v>57.72</v>
      </c>
      <c r="H89" s="190">
        <v>75.02</v>
      </c>
      <c r="I89" s="198">
        <f t="shared" si="29"/>
        <v>1.2997227997227996</v>
      </c>
      <c r="J89" s="190">
        <v>0</v>
      </c>
      <c r="K89" s="198">
        <f t="shared" si="30"/>
        <v>0</v>
      </c>
      <c r="L89" s="314">
        <v>90.1</v>
      </c>
      <c r="M89" s="198">
        <f t="shared" si="31"/>
        <v>1.2997227997227996</v>
      </c>
      <c r="N89" s="314">
        <v>1558.73</v>
      </c>
      <c r="O89" s="190">
        <v>8.44</v>
      </c>
      <c r="P89" s="197">
        <f t="shared" si="32"/>
        <v>0.14622314622314622</v>
      </c>
      <c r="Q89" s="196">
        <f t="shared" si="33"/>
        <v>8.8599999999999977</v>
      </c>
      <c r="R89" s="197">
        <f t="shared" si="34"/>
        <v>0.15349965349965347</v>
      </c>
      <c r="S89" s="313">
        <f t="shared" si="28"/>
        <v>798.28599999999972</v>
      </c>
      <c r="T89" s="190" t="s">
        <v>468</v>
      </c>
      <c r="U89" s="190" t="s">
        <v>221</v>
      </c>
      <c r="V89" s="190" t="s">
        <v>552</v>
      </c>
      <c r="W89" s="196">
        <v>1</v>
      </c>
      <c r="X89" s="190" t="s">
        <v>416</v>
      </c>
    </row>
    <row r="90" spans="2:24" hidden="1" x14ac:dyDescent="0.25">
      <c r="B90" s="493"/>
      <c r="C90" s="493"/>
      <c r="D90" s="245">
        <v>4</v>
      </c>
      <c r="E90" s="190" t="s">
        <v>533</v>
      </c>
      <c r="F90" s="314">
        <v>635.67999999999995</v>
      </c>
      <c r="G90" s="190">
        <v>81.2</v>
      </c>
      <c r="H90" s="190">
        <v>94.44</v>
      </c>
      <c r="I90" s="198">
        <f t="shared" si="29"/>
        <v>1.1630541871921181</v>
      </c>
      <c r="J90" s="190">
        <v>0</v>
      </c>
      <c r="K90" s="198">
        <f t="shared" si="30"/>
        <v>0</v>
      </c>
      <c r="L90" s="314">
        <v>135.54</v>
      </c>
      <c r="M90" s="198">
        <f t="shared" si="31"/>
        <v>1.1630541871921181</v>
      </c>
      <c r="N90" s="314">
        <v>1794.55</v>
      </c>
      <c r="O90" s="190">
        <v>4.6900000000000004</v>
      </c>
      <c r="P90" s="197">
        <f t="shared" si="32"/>
        <v>5.7758620689655177E-2</v>
      </c>
      <c r="Q90" s="196">
        <f t="shared" si="33"/>
        <v>8.5499999999999936</v>
      </c>
      <c r="R90" s="197">
        <f t="shared" si="34"/>
        <v>0.10529556650246297</v>
      </c>
      <c r="S90" s="313">
        <f t="shared" si="28"/>
        <v>1158.8669999999991</v>
      </c>
      <c r="T90" s="190" t="s">
        <v>179</v>
      </c>
      <c r="U90" s="190" t="s">
        <v>715</v>
      </c>
      <c r="V90" s="190" t="s">
        <v>510</v>
      </c>
      <c r="W90" s="196">
        <v>1</v>
      </c>
      <c r="X90" s="190" t="s">
        <v>470</v>
      </c>
    </row>
    <row r="91" spans="2:24" hidden="1" x14ac:dyDescent="0.25">
      <c r="B91" s="493"/>
      <c r="C91" s="493"/>
      <c r="D91" s="245">
        <v>5</v>
      </c>
      <c r="E91" s="190" t="s">
        <v>471</v>
      </c>
      <c r="F91" s="314">
        <v>384.43</v>
      </c>
      <c r="G91" s="190">
        <v>139.36000000000001</v>
      </c>
      <c r="H91" s="190">
        <v>133.68</v>
      </c>
      <c r="I91" s="198">
        <f t="shared" si="29"/>
        <v>0.95924225028702637</v>
      </c>
      <c r="J91" s="190">
        <v>12</v>
      </c>
      <c r="K91" s="198">
        <f t="shared" si="30"/>
        <v>8.6107921928817444E-2</v>
      </c>
      <c r="L91" s="314">
        <v>166.42</v>
      </c>
      <c r="M91" s="198">
        <f t="shared" si="31"/>
        <v>1.0453501722158438</v>
      </c>
      <c r="N91" s="314">
        <v>1051.77</v>
      </c>
      <c r="O91" s="190">
        <v>2.31</v>
      </c>
      <c r="P91" s="197">
        <f t="shared" si="32"/>
        <v>1.6575774971297356E-2</v>
      </c>
      <c r="Q91" s="196">
        <f t="shared" si="33"/>
        <v>4.0099999999999927</v>
      </c>
      <c r="R91" s="197">
        <f t="shared" si="34"/>
        <v>2.8774397244546442E-2</v>
      </c>
      <c r="S91" s="313">
        <f t="shared" si="28"/>
        <v>667.34419999999875</v>
      </c>
      <c r="T91" s="190" t="s">
        <v>464</v>
      </c>
      <c r="U91" s="190" t="s">
        <v>535</v>
      </c>
      <c r="V91" s="190" t="s">
        <v>512</v>
      </c>
      <c r="W91" s="196">
        <v>1</v>
      </c>
      <c r="X91" s="190" t="s">
        <v>434</v>
      </c>
    </row>
    <row r="92" spans="2:24" ht="15" hidden="1" customHeight="1" x14ac:dyDescent="0.25">
      <c r="B92" s="493"/>
      <c r="C92" s="493"/>
      <c r="D92" s="245">
        <v>6</v>
      </c>
      <c r="E92" s="190" t="s">
        <v>472</v>
      </c>
      <c r="F92" s="314">
        <v>378.39</v>
      </c>
      <c r="G92" s="190">
        <v>36.86</v>
      </c>
      <c r="H92" s="190">
        <v>40.049999999999997</v>
      </c>
      <c r="I92" s="198">
        <f t="shared" si="29"/>
        <v>1.0865436787845903</v>
      </c>
      <c r="J92" s="190">
        <v>5</v>
      </c>
      <c r="K92" s="198">
        <f t="shared" si="30"/>
        <v>0.13564839934888767</v>
      </c>
      <c r="L92" s="314">
        <v>118.99</v>
      </c>
      <c r="M92" s="198">
        <f t="shared" si="31"/>
        <v>1.2221920781334781</v>
      </c>
      <c r="N92" s="314">
        <v>974.53</v>
      </c>
      <c r="O92" s="190">
        <v>3.18</v>
      </c>
      <c r="P92" s="197">
        <f t="shared" si="32"/>
        <v>8.6272381985892571E-2</v>
      </c>
      <c r="Q92" s="196">
        <f t="shared" si="33"/>
        <v>5.009999999999998</v>
      </c>
      <c r="R92" s="197">
        <f t="shared" si="34"/>
        <v>0.13591969614758539</v>
      </c>
      <c r="S92" s="313">
        <f t="shared" si="28"/>
        <v>596.13989999999978</v>
      </c>
      <c r="T92" s="190" t="s">
        <v>179</v>
      </c>
      <c r="U92" s="190" t="s">
        <v>715</v>
      </c>
      <c r="V92" s="190" t="s">
        <v>510</v>
      </c>
      <c r="W92" s="196">
        <v>1</v>
      </c>
      <c r="X92" s="190" t="s">
        <v>461</v>
      </c>
    </row>
    <row r="93" spans="2:24" hidden="1" x14ac:dyDescent="0.25">
      <c r="B93" s="493"/>
      <c r="C93" s="493"/>
      <c r="D93" s="245">
        <v>7</v>
      </c>
      <c r="E93" s="190" t="s">
        <v>554</v>
      </c>
      <c r="F93" s="314">
        <v>363.77</v>
      </c>
      <c r="G93" s="190">
        <v>60.32</v>
      </c>
      <c r="H93" s="190">
        <v>63.32</v>
      </c>
      <c r="I93" s="198">
        <f t="shared" si="29"/>
        <v>1.0497347480106101</v>
      </c>
      <c r="J93" s="190">
        <v>6</v>
      </c>
      <c r="K93" s="198">
        <f t="shared" si="30"/>
        <v>9.9469496021220155E-2</v>
      </c>
      <c r="L93" s="314">
        <v>122.07</v>
      </c>
      <c r="M93" s="198">
        <f t="shared" si="31"/>
        <v>1.1492042440318302</v>
      </c>
      <c r="N93" s="314">
        <v>1098.6300000000001</v>
      </c>
      <c r="O93" s="190">
        <v>2.98</v>
      </c>
      <c r="P93" s="197">
        <f t="shared" si="32"/>
        <v>4.9403183023872678E-2</v>
      </c>
      <c r="Q93" s="196">
        <f t="shared" si="33"/>
        <v>6.0199999999999925</v>
      </c>
      <c r="R93" s="197">
        <f t="shared" si="34"/>
        <v>9.9801061007957437E-2</v>
      </c>
      <c r="S93" s="313">
        <f t="shared" si="28"/>
        <v>734.86139999999909</v>
      </c>
      <c r="T93" s="190" t="s">
        <v>464</v>
      </c>
      <c r="U93" s="190" t="s">
        <v>535</v>
      </c>
      <c r="V93" s="190" t="s">
        <v>512</v>
      </c>
      <c r="W93" s="196">
        <v>1</v>
      </c>
      <c r="X93" s="190" t="s">
        <v>505</v>
      </c>
    </row>
    <row r="94" spans="2:24" hidden="1" x14ac:dyDescent="0.25">
      <c r="B94" s="493"/>
      <c r="C94" s="493"/>
      <c r="D94" s="245">
        <v>8</v>
      </c>
      <c r="E94" s="190" t="s">
        <v>475</v>
      </c>
      <c r="F94" s="314">
        <v>314.8</v>
      </c>
      <c r="G94" s="190">
        <v>13.37</v>
      </c>
      <c r="H94" s="190">
        <v>17.34</v>
      </c>
      <c r="I94" s="198">
        <f t="shared" si="29"/>
        <v>1.2969334330590876</v>
      </c>
      <c r="J94" s="190">
        <v>0</v>
      </c>
      <c r="K94" s="198">
        <f t="shared" si="30"/>
        <v>0</v>
      </c>
      <c r="L94" s="314">
        <v>160.61000000000001</v>
      </c>
      <c r="M94" s="198">
        <f t="shared" si="31"/>
        <v>1.2969334330590876</v>
      </c>
      <c r="N94" s="314">
        <v>637.62</v>
      </c>
      <c r="O94" s="190">
        <v>1.96</v>
      </c>
      <c r="P94" s="197">
        <f t="shared" si="32"/>
        <v>0.14659685863874347</v>
      </c>
      <c r="Q94" s="196">
        <f t="shared" si="33"/>
        <v>2.0100000000000007</v>
      </c>
      <c r="R94" s="197">
        <f t="shared" si="34"/>
        <v>0.15033657442034412</v>
      </c>
      <c r="S94" s="313">
        <f t="shared" si="28"/>
        <v>322.82610000000011</v>
      </c>
      <c r="T94" s="190" t="s">
        <v>468</v>
      </c>
      <c r="U94" s="190" t="s">
        <v>221</v>
      </c>
      <c r="V94" s="190" t="s">
        <v>553</v>
      </c>
      <c r="W94" s="196">
        <v>1</v>
      </c>
      <c r="X94" s="190" t="s">
        <v>420</v>
      </c>
    </row>
    <row r="95" spans="2:24" hidden="1" x14ac:dyDescent="0.25">
      <c r="B95" s="493"/>
      <c r="C95" s="493"/>
      <c r="D95" s="245">
        <v>9</v>
      </c>
      <c r="E95" s="190" t="s">
        <v>555</v>
      </c>
      <c r="F95" s="314">
        <v>244.22</v>
      </c>
      <c r="G95" s="190">
        <v>45.99</v>
      </c>
      <c r="H95" s="190">
        <v>52.7</v>
      </c>
      <c r="I95" s="198">
        <f t="shared" si="29"/>
        <v>1.1459012828875843</v>
      </c>
      <c r="J95" s="190">
        <v>0</v>
      </c>
      <c r="K95" s="198">
        <f t="shared" si="30"/>
        <v>0</v>
      </c>
      <c r="L95" s="314">
        <v>74.23</v>
      </c>
      <c r="M95" s="198">
        <f t="shared" si="31"/>
        <v>1.1459012828875843</v>
      </c>
      <c r="N95" s="314">
        <v>498.08</v>
      </c>
      <c r="O95" s="190">
        <v>3.29</v>
      </c>
      <c r="P95" s="197">
        <f t="shared" si="32"/>
        <v>7.1537290715372903E-2</v>
      </c>
      <c r="Q95" s="196">
        <f t="shared" si="33"/>
        <v>3.4200000000000008</v>
      </c>
      <c r="R95" s="197">
        <f t="shared" si="34"/>
        <v>7.436399217221136E-2</v>
      </c>
      <c r="S95" s="313">
        <f t="shared" si="28"/>
        <v>253.86660000000006</v>
      </c>
      <c r="T95" s="190" t="s">
        <v>468</v>
      </c>
      <c r="U95" s="190" t="s">
        <v>221</v>
      </c>
      <c r="V95" s="190" t="s">
        <v>552</v>
      </c>
      <c r="W95" s="196">
        <v>1</v>
      </c>
      <c r="X95" s="190" t="s">
        <v>422</v>
      </c>
    </row>
    <row r="96" spans="2:24" hidden="1" x14ac:dyDescent="0.25">
      <c r="B96" s="493"/>
      <c r="C96" s="493"/>
      <c r="D96" s="245">
        <v>10</v>
      </c>
      <c r="E96" s="190" t="s">
        <v>520</v>
      </c>
      <c r="F96" s="314">
        <v>242.84</v>
      </c>
      <c r="G96" s="190">
        <v>178.19</v>
      </c>
      <c r="H96" s="190">
        <v>159.63999999999999</v>
      </c>
      <c r="I96" s="198">
        <f t="shared" si="29"/>
        <v>0.89589763735338679</v>
      </c>
      <c r="J96" s="190">
        <v>25</v>
      </c>
      <c r="K96" s="198">
        <f t="shared" si="30"/>
        <v>0.14029968011672933</v>
      </c>
      <c r="L96" s="314">
        <v>99.12</v>
      </c>
      <c r="M96" s="198">
        <f t="shared" si="31"/>
        <v>1.036197317470116</v>
      </c>
      <c r="N96" s="314">
        <v>639.32000000000005</v>
      </c>
      <c r="O96" s="190">
        <v>2.4500000000000002</v>
      </c>
      <c r="P96" s="197">
        <f t="shared" si="32"/>
        <v>1.3749368651439477E-2</v>
      </c>
      <c r="Q96" s="196">
        <f t="shared" si="33"/>
        <v>3.9999999999999885</v>
      </c>
      <c r="R96" s="197">
        <f t="shared" si="34"/>
        <v>2.2447948818676629E-2</v>
      </c>
      <c r="S96" s="313">
        <f t="shared" si="28"/>
        <v>396.47999999999888</v>
      </c>
      <c r="T96" s="190" t="s">
        <v>179</v>
      </c>
      <c r="U96" s="190" t="s">
        <v>715</v>
      </c>
      <c r="V96" s="190" t="s">
        <v>510</v>
      </c>
      <c r="W96" s="196">
        <v>1</v>
      </c>
      <c r="X96" s="190" t="s">
        <v>470</v>
      </c>
    </row>
    <row r="97" spans="2:24" hidden="1" x14ac:dyDescent="0.25">
      <c r="B97" s="658">
        <v>45879</v>
      </c>
      <c r="C97" s="493" t="s">
        <v>385</v>
      </c>
      <c r="D97" s="245">
        <v>1</v>
      </c>
      <c r="E97" s="190" t="s">
        <v>467</v>
      </c>
      <c r="F97" s="314">
        <v>1056.17</v>
      </c>
      <c r="G97" s="190">
        <v>106</v>
      </c>
      <c r="H97" s="190">
        <v>108.74</v>
      </c>
      <c r="I97" s="198">
        <f t="shared" si="29"/>
        <v>1.0258490566037735</v>
      </c>
      <c r="J97" s="190">
        <v>8.6</v>
      </c>
      <c r="K97" s="198">
        <f t="shared" si="30"/>
        <v>8.1132075471698109E-2</v>
      </c>
      <c r="L97" s="314">
        <v>203.5</v>
      </c>
      <c r="M97" s="198">
        <f t="shared" si="31"/>
        <v>1.1069811320754717</v>
      </c>
      <c r="N97" s="314">
        <v>2307.69</v>
      </c>
      <c r="O97" s="190">
        <v>5.19</v>
      </c>
      <c r="P97" s="197">
        <f t="shared" si="32"/>
        <v>4.8962264150943402E-2</v>
      </c>
      <c r="Q97" s="196">
        <f t="shared" si="33"/>
        <v>6.1499999999999888</v>
      </c>
      <c r="R97" s="197">
        <f t="shared" si="34"/>
        <v>5.8018867924528199E-2</v>
      </c>
      <c r="S97" s="313">
        <f t="shared" si="28"/>
        <v>1251.5249999999978</v>
      </c>
      <c r="T97" s="190" t="s">
        <v>468</v>
      </c>
      <c r="U97" s="190" t="s">
        <v>221</v>
      </c>
      <c r="V97" s="190" t="s">
        <v>513</v>
      </c>
      <c r="W97" s="196">
        <v>1</v>
      </c>
      <c r="X97" s="190" t="s">
        <v>470</v>
      </c>
    </row>
    <row r="98" spans="2:24" hidden="1" x14ac:dyDescent="0.25">
      <c r="B98" s="493"/>
      <c r="C98" s="493"/>
      <c r="D98" s="245">
        <v>2</v>
      </c>
      <c r="E98" s="190" t="s">
        <v>533</v>
      </c>
      <c r="F98" s="314">
        <v>969.11</v>
      </c>
      <c r="G98" s="190">
        <v>104.81</v>
      </c>
      <c r="H98" s="190">
        <v>119.11</v>
      </c>
      <c r="I98" s="198">
        <f t="shared" si="29"/>
        <v>1.1364373628470565</v>
      </c>
      <c r="J98" s="190">
        <v>0</v>
      </c>
      <c r="K98" s="198">
        <f t="shared" si="30"/>
        <v>0</v>
      </c>
      <c r="L98" s="314">
        <v>135.54</v>
      </c>
      <c r="M98" s="198">
        <f t="shared" si="31"/>
        <v>1.1364373628470565</v>
      </c>
      <c r="N98" s="314">
        <v>1938.22</v>
      </c>
      <c r="O98" s="190">
        <v>7.15</v>
      </c>
      <c r="P98" s="197">
        <f t="shared" si="32"/>
        <v>6.8218681423528285E-2</v>
      </c>
      <c r="Q98" s="196">
        <f t="shared" si="33"/>
        <v>7.1499999999999968</v>
      </c>
      <c r="R98" s="197">
        <f t="shared" si="34"/>
        <v>6.8218681423528257E-2</v>
      </c>
      <c r="S98" s="313">
        <f t="shared" si="28"/>
        <v>969.11099999999954</v>
      </c>
      <c r="T98" s="190" t="s">
        <v>179</v>
      </c>
      <c r="U98" s="190" t="s">
        <v>715</v>
      </c>
      <c r="V98" s="190" t="s">
        <v>510</v>
      </c>
      <c r="W98" s="196">
        <v>1</v>
      </c>
      <c r="X98" s="190" t="s">
        <v>470</v>
      </c>
    </row>
    <row r="99" spans="2:24" hidden="1" x14ac:dyDescent="0.25">
      <c r="B99" s="493"/>
      <c r="C99" s="493"/>
      <c r="D99" s="245">
        <v>3</v>
      </c>
      <c r="E99" s="190" t="s">
        <v>556</v>
      </c>
      <c r="F99" s="314">
        <v>731.34</v>
      </c>
      <c r="G99" s="190">
        <v>172.24</v>
      </c>
      <c r="H99" s="190">
        <v>168.74</v>
      </c>
      <c r="I99" s="198">
        <f t="shared" si="29"/>
        <v>0.97967951695308875</v>
      </c>
      <c r="J99" s="190">
        <v>23.1</v>
      </c>
      <c r="K99" s="198">
        <f t="shared" si="30"/>
        <v>0.13411518810961448</v>
      </c>
      <c r="L99" s="314">
        <v>77.39</v>
      </c>
      <c r="M99" s="198">
        <f t="shared" si="31"/>
        <v>1.1137947050627031</v>
      </c>
      <c r="N99" s="314">
        <v>1516.84</v>
      </c>
      <c r="O99" s="190">
        <v>9.4499999999999993</v>
      </c>
      <c r="P99" s="197">
        <f t="shared" si="32"/>
        <v>5.4865304226660465E-2</v>
      </c>
      <c r="Q99" s="196">
        <f t="shared" si="33"/>
        <v>10.149999999999995</v>
      </c>
      <c r="R99" s="197">
        <f t="shared" si="34"/>
        <v>5.89294008360427E-2</v>
      </c>
      <c r="S99" s="313">
        <f t="shared" si="28"/>
        <v>785.50849999999957</v>
      </c>
      <c r="T99" s="190" t="s">
        <v>464</v>
      </c>
      <c r="U99" s="190" t="s">
        <v>535</v>
      </c>
      <c r="V99" s="190" t="s">
        <v>512</v>
      </c>
      <c r="W99" s="196">
        <v>1</v>
      </c>
      <c r="X99" s="190" t="s">
        <v>417</v>
      </c>
    </row>
    <row r="100" spans="2:24" hidden="1" x14ac:dyDescent="0.25">
      <c r="B100" s="493"/>
      <c r="C100" s="493"/>
      <c r="D100" s="245">
        <v>4</v>
      </c>
      <c r="E100" s="190" t="s">
        <v>557</v>
      </c>
      <c r="F100" s="314">
        <v>495.92</v>
      </c>
      <c r="G100" s="190">
        <v>58.05</v>
      </c>
      <c r="H100" s="190">
        <v>62.35</v>
      </c>
      <c r="I100" s="198">
        <f t="shared" si="29"/>
        <v>1.0740740740740742</v>
      </c>
      <c r="J100" s="190">
        <v>0</v>
      </c>
      <c r="K100" s="198">
        <f t="shared" si="30"/>
        <v>0</v>
      </c>
      <c r="L100" s="314">
        <v>230.66</v>
      </c>
      <c r="M100" s="198">
        <f t="shared" si="31"/>
        <v>1.0740740740740742</v>
      </c>
      <c r="N100" s="314">
        <v>991.84</v>
      </c>
      <c r="O100" s="190">
        <v>2.15</v>
      </c>
      <c r="P100" s="197">
        <f t="shared" si="32"/>
        <v>3.7037037037037035E-2</v>
      </c>
      <c r="Q100" s="196">
        <f t="shared" si="33"/>
        <v>2.1500000000000044</v>
      </c>
      <c r="R100" s="197">
        <f t="shared" si="34"/>
        <v>3.7037037037037111E-2</v>
      </c>
      <c r="S100" s="313">
        <f t="shared" si="28"/>
        <v>495.91900000000101</v>
      </c>
      <c r="T100" s="190" t="s">
        <v>464</v>
      </c>
      <c r="U100" s="190" t="s">
        <v>535</v>
      </c>
      <c r="V100" s="190" t="s">
        <v>512</v>
      </c>
      <c r="W100" s="196">
        <v>1</v>
      </c>
      <c r="X100" s="190" t="s">
        <v>470</v>
      </c>
    </row>
    <row r="101" spans="2:24" hidden="1" x14ac:dyDescent="0.25">
      <c r="B101" s="493"/>
      <c r="C101" s="493"/>
      <c r="D101" s="245">
        <v>5</v>
      </c>
      <c r="E101" s="190" t="s">
        <v>465</v>
      </c>
      <c r="F101" s="314">
        <v>474.01</v>
      </c>
      <c r="G101" s="190">
        <v>14.34</v>
      </c>
      <c r="H101" s="190">
        <v>15.5</v>
      </c>
      <c r="I101" s="198">
        <f t="shared" si="29"/>
        <v>1.0808926080892609</v>
      </c>
      <c r="J101" s="190">
        <v>0</v>
      </c>
      <c r="K101" s="198">
        <f t="shared" si="30"/>
        <v>0</v>
      </c>
      <c r="L101" s="314">
        <v>846.44</v>
      </c>
      <c r="M101" s="198">
        <f t="shared" si="31"/>
        <v>1.0808926080892609</v>
      </c>
      <c r="N101" s="314">
        <v>981.87</v>
      </c>
      <c r="O101" s="190">
        <v>0.56000000000000005</v>
      </c>
      <c r="P101" s="197">
        <f t="shared" si="32"/>
        <v>3.9051603905160395E-2</v>
      </c>
      <c r="Q101" s="196">
        <f t="shared" si="33"/>
        <v>0.60000000000000009</v>
      </c>
      <c r="R101" s="197">
        <f t="shared" si="34"/>
        <v>4.1841004184100423E-2</v>
      </c>
      <c r="S101" s="313">
        <f t="shared" si="28"/>
        <v>507.86400000000009</v>
      </c>
      <c r="T101" s="190" t="s">
        <v>464</v>
      </c>
      <c r="U101" s="190" t="s">
        <v>535</v>
      </c>
      <c r="V101" s="190" t="s">
        <v>512</v>
      </c>
      <c r="W101" s="196">
        <v>1</v>
      </c>
      <c r="X101" s="190" t="s">
        <v>426</v>
      </c>
    </row>
    <row r="102" spans="2:24" hidden="1" x14ac:dyDescent="0.25">
      <c r="B102" s="493"/>
      <c r="C102" s="493"/>
      <c r="D102" s="245">
        <v>6</v>
      </c>
      <c r="E102" s="190" t="s">
        <v>534</v>
      </c>
      <c r="F102" s="314">
        <v>451.52</v>
      </c>
      <c r="G102" s="190">
        <v>21.57</v>
      </c>
      <c r="H102" s="190">
        <v>27.67</v>
      </c>
      <c r="I102" s="198">
        <f t="shared" si="29"/>
        <v>1.2828001854427447</v>
      </c>
      <c r="J102" s="190">
        <v>0</v>
      </c>
      <c r="K102" s="198">
        <f t="shared" si="30"/>
        <v>0</v>
      </c>
      <c r="L102" s="314">
        <v>148.04</v>
      </c>
      <c r="M102" s="198">
        <f t="shared" si="31"/>
        <v>1.2828001854427447</v>
      </c>
      <c r="N102" s="314">
        <v>903.04</v>
      </c>
      <c r="O102" s="190">
        <v>3.05</v>
      </c>
      <c r="P102" s="197">
        <f t="shared" si="32"/>
        <v>0.14140009272137227</v>
      </c>
      <c r="Q102" s="196">
        <f t="shared" si="33"/>
        <v>3.0500000000000016</v>
      </c>
      <c r="R102" s="197">
        <f t="shared" si="34"/>
        <v>0.14140009272137236</v>
      </c>
      <c r="S102" s="313">
        <f t="shared" si="28"/>
        <v>451.52200000000022</v>
      </c>
      <c r="T102" s="190" t="s">
        <v>464</v>
      </c>
      <c r="U102" s="190" t="s">
        <v>537</v>
      </c>
      <c r="V102" s="190" t="s">
        <v>514</v>
      </c>
      <c r="W102" s="196">
        <v>1</v>
      </c>
      <c r="X102" s="190" t="s">
        <v>415</v>
      </c>
    </row>
    <row r="103" spans="2:24" hidden="1" x14ac:dyDescent="0.25">
      <c r="B103" s="493"/>
      <c r="C103" s="493"/>
      <c r="D103" s="245">
        <v>7</v>
      </c>
      <c r="E103" s="190" t="s">
        <v>475</v>
      </c>
      <c r="F103" s="314">
        <v>393.49</v>
      </c>
      <c r="G103" s="190">
        <v>16.79</v>
      </c>
      <c r="H103" s="190">
        <v>21.81</v>
      </c>
      <c r="I103" s="198">
        <f t="shared" si="29"/>
        <v>1.2989874925550924</v>
      </c>
      <c r="J103" s="190">
        <v>0</v>
      </c>
      <c r="K103" s="198">
        <f t="shared" si="30"/>
        <v>0</v>
      </c>
      <c r="L103" s="314">
        <v>160.61000000000001</v>
      </c>
      <c r="M103" s="198">
        <f t="shared" si="31"/>
        <v>1.2989874925550924</v>
      </c>
      <c r="N103" s="314">
        <v>806.26</v>
      </c>
      <c r="O103" s="190">
        <v>2.4500000000000002</v>
      </c>
      <c r="P103" s="197">
        <f t="shared" si="32"/>
        <v>0.14592019058963671</v>
      </c>
      <c r="Q103" s="196">
        <f t="shared" si="33"/>
        <v>2.5699999999999994</v>
      </c>
      <c r="R103" s="197">
        <f t="shared" si="34"/>
        <v>0.15306730196545559</v>
      </c>
      <c r="S103" s="313">
        <f t="shared" si="28"/>
        <v>412.76769999999993</v>
      </c>
      <c r="T103" s="190" t="s">
        <v>468</v>
      </c>
      <c r="U103" s="190" t="s">
        <v>221</v>
      </c>
      <c r="V103" s="190" t="s">
        <v>553</v>
      </c>
      <c r="W103" s="196">
        <v>1</v>
      </c>
      <c r="X103" s="190" t="s">
        <v>420</v>
      </c>
    </row>
    <row r="104" spans="2:24" hidden="1" x14ac:dyDescent="0.25">
      <c r="B104" s="493"/>
      <c r="C104" s="493"/>
      <c r="D104" s="245">
        <v>8</v>
      </c>
      <c r="E104" s="190" t="s">
        <v>506</v>
      </c>
      <c r="F104" s="314">
        <v>316.89999999999998</v>
      </c>
      <c r="G104" s="190">
        <v>37.46</v>
      </c>
      <c r="H104" s="190">
        <v>43.06</v>
      </c>
      <c r="I104" s="198">
        <f t="shared" si="29"/>
        <v>1.1494927923117992</v>
      </c>
      <c r="J104" s="190">
        <v>0</v>
      </c>
      <c r="K104" s="198">
        <f t="shared" si="30"/>
        <v>0</v>
      </c>
      <c r="L104" s="314">
        <v>113.18</v>
      </c>
      <c r="M104" s="198">
        <f t="shared" si="31"/>
        <v>1.1494927923117992</v>
      </c>
      <c r="N104" s="314">
        <v>633.80999999999995</v>
      </c>
      <c r="O104" s="190">
        <v>2.8</v>
      </c>
      <c r="P104" s="197">
        <f t="shared" si="32"/>
        <v>7.4746396155899619E-2</v>
      </c>
      <c r="Q104" s="196">
        <f t="shared" si="33"/>
        <v>2.8000000000000016</v>
      </c>
      <c r="R104" s="197">
        <f t="shared" si="34"/>
        <v>7.4746396155899661E-2</v>
      </c>
      <c r="S104" s="313">
        <f t="shared" si="28"/>
        <v>316.90400000000022</v>
      </c>
      <c r="T104" s="190" t="s">
        <v>179</v>
      </c>
      <c r="U104" s="190" t="s">
        <v>715</v>
      </c>
      <c r="V104" s="190" t="s">
        <v>510</v>
      </c>
      <c r="W104" s="196">
        <v>1</v>
      </c>
      <c r="X104" s="190" t="s">
        <v>462</v>
      </c>
    </row>
    <row r="105" spans="2:24" hidden="1" x14ac:dyDescent="0.25">
      <c r="B105" s="493"/>
      <c r="C105" s="493"/>
      <c r="D105" s="245">
        <v>9</v>
      </c>
      <c r="E105" s="190" t="s">
        <v>494</v>
      </c>
      <c r="F105" s="314">
        <v>306.7</v>
      </c>
      <c r="G105" s="190">
        <v>22.04</v>
      </c>
      <c r="H105" s="190">
        <v>21.54</v>
      </c>
      <c r="I105" s="198">
        <f t="shared" si="29"/>
        <v>0.97731397459165159</v>
      </c>
      <c r="J105" s="190">
        <v>2.7</v>
      </c>
      <c r="K105" s="198">
        <f t="shared" si="30"/>
        <v>0.12250453720508168</v>
      </c>
      <c r="L105" s="314">
        <v>278.82</v>
      </c>
      <c r="M105" s="198">
        <f t="shared" si="31"/>
        <v>1.0998185117967332</v>
      </c>
      <c r="N105" s="314">
        <v>613.4</v>
      </c>
      <c r="O105" s="190">
        <v>1.1000000000000001</v>
      </c>
      <c r="P105" s="197">
        <f t="shared" si="32"/>
        <v>4.990925589836661E-2</v>
      </c>
      <c r="Q105" s="196">
        <f t="shared" si="33"/>
        <v>1.0999999999999992</v>
      </c>
      <c r="R105" s="197">
        <f t="shared" si="34"/>
        <v>4.9909255898366575E-2</v>
      </c>
      <c r="S105" s="313">
        <f t="shared" si="28"/>
        <v>306.70199999999977</v>
      </c>
      <c r="T105" s="190" t="s">
        <v>468</v>
      </c>
      <c r="U105" s="190" t="s">
        <v>221</v>
      </c>
      <c r="V105" s="190" t="s">
        <v>513</v>
      </c>
      <c r="W105" s="196">
        <v>1</v>
      </c>
      <c r="X105" s="190" t="s">
        <v>470</v>
      </c>
    </row>
    <row r="106" spans="2:24" hidden="1" x14ac:dyDescent="0.25">
      <c r="B106" s="493"/>
      <c r="C106" s="493"/>
      <c r="D106" s="245">
        <v>10</v>
      </c>
      <c r="E106" s="190" t="s">
        <v>558</v>
      </c>
      <c r="F106" s="314">
        <v>257.18</v>
      </c>
      <c r="G106" s="190">
        <v>21.22</v>
      </c>
      <c r="H106" s="190">
        <v>25.23</v>
      </c>
      <c r="I106" s="198">
        <f t="shared" si="29"/>
        <v>1.1889726672950047</v>
      </c>
      <c r="J106" s="190">
        <v>0</v>
      </c>
      <c r="K106" s="198">
        <f t="shared" si="30"/>
        <v>0</v>
      </c>
      <c r="L106" s="314">
        <v>127.95</v>
      </c>
      <c r="M106" s="198">
        <f t="shared" si="31"/>
        <v>1.1889726672950047</v>
      </c>
      <c r="N106" s="314">
        <v>513.08000000000004</v>
      </c>
      <c r="O106" s="190">
        <v>2.0099999999999998</v>
      </c>
      <c r="P106" s="197">
        <f t="shared" si="32"/>
        <v>9.4721960414703099E-2</v>
      </c>
      <c r="Q106" s="196">
        <f t="shared" si="33"/>
        <v>2.0000000000000018</v>
      </c>
      <c r="R106" s="197">
        <f t="shared" si="34"/>
        <v>9.4250706880301696E-2</v>
      </c>
      <c r="S106" s="313">
        <f t="shared" si="28"/>
        <v>255.90000000000023</v>
      </c>
      <c r="T106" s="190" t="s">
        <v>464</v>
      </c>
      <c r="U106" s="190" t="s">
        <v>535</v>
      </c>
      <c r="V106" s="190" t="s">
        <v>512</v>
      </c>
      <c r="W106" s="196">
        <v>1</v>
      </c>
      <c r="X106" s="190" t="s">
        <v>453</v>
      </c>
    </row>
    <row r="107" spans="2:24" hidden="1" x14ac:dyDescent="0.25">
      <c r="B107" s="658">
        <v>45880</v>
      </c>
      <c r="C107" s="493" t="s">
        <v>386</v>
      </c>
      <c r="D107" s="245">
        <v>1</v>
      </c>
      <c r="E107" s="190" t="s">
        <v>549</v>
      </c>
      <c r="F107" s="314">
        <v>1012.86</v>
      </c>
      <c r="G107" s="190">
        <v>23.56</v>
      </c>
      <c r="H107" s="190">
        <v>21.09</v>
      </c>
      <c r="I107" s="198">
        <f t="shared" si="29"/>
        <v>0.89516129032258074</v>
      </c>
      <c r="J107" s="190">
        <v>4.7</v>
      </c>
      <c r="K107" s="198">
        <f t="shared" si="30"/>
        <v>0.19949066213921904</v>
      </c>
      <c r="L107" s="314">
        <v>1012.86</v>
      </c>
      <c r="M107" s="198">
        <f t="shared" si="31"/>
        <v>1.0946519524617997</v>
      </c>
      <c r="N107" s="314">
        <v>2258.6799999999998</v>
      </c>
      <c r="O107" s="190">
        <v>1</v>
      </c>
      <c r="P107" s="197">
        <f t="shared" si="32"/>
        <v>4.2444821731748732E-2</v>
      </c>
      <c r="Q107" s="196">
        <f t="shared" si="33"/>
        <v>1.2300000000000004</v>
      </c>
      <c r="R107" s="197">
        <f t="shared" si="34"/>
        <v>5.2207130730050955E-2</v>
      </c>
      <c r="S107" s="313">
        <f t="shared" si="28"/>
        <v>1245.8178000000005</v>
      </c>
      <c r="T107" s="190" t="s">
        <v>464</v>
      </c>
      <c r="U107" s="190" t="s">
        <v>535</v>
      </c>
      <c r="V107" s="190" t="s">
        <v>512</v>
      </c>
      <c r="W107" s="196">
        <v>1</v>
      </c>
      <c r="X107" s="190" t="s">
        <v>425</v>
      </c>
    </row>
    <row r="108" spans="2:24" hidden="1" x14ac:dyDescent="0.25">
      <c r="B108" s="493"/>
      <c r="C108" s="493"/>
      <c r="D108" s="245">
        <v>2</v>
      </c>
      <c r="E108" s="190" t="s">
        <v>545</v>
      </c>
      <c r="F108" s="314">
        <v>941.95</v>
      </c>
      <c r="G108" s="190">
        <v>226.02</v>
      </c>
      <c r="H108" s="190">
        <v>211.76999999999998</v>
      </c>
      <c r="I108" s="198">
        <f t="shared" si="29"/>
        <v>0.93695248208123161</v>
      </c>
      <c r="J108" s="190">
        <v>28.3</v>
      </c>
      <c r="K108" s="198">
        <f t="shared" si="30"/>
        <v>0.12521015839306257</v>
      </c>
      <c r="L108" s="314">
        <v>156.72999999999999</v>
      </c>
      <c r="M108" s="198">
        <f t="shared" si="31"/>
        <v>1.0621626404742943</v>
      </c>
      <c r="N108" s="314">
        <v>2202.06</v>
      </c>
      <c r="O108" s="190">
        <v>6.01</v>
      </c>
      <c r="P108" s="197">
        <f t="shared" si="32"/>
        <v>2.6590567206441904E-2</v>
      </c>
      <c r="Q108" s="196">
        <f t="shared" si="33"/>
        <v>8.0399999999999832</v>
      </c>
      <c r="R108" s="197">
        <f t="shared" si="34"/>
        <v>3.5572073267852326E-2</v>
      </c>
      <c r="S108" s="313">
        <f t="shared" si="28"/>
        <v>1260.1091999999974</v>
      </c>
      <c r="T108" s="190" t="s">
        <v>468</v>
      </c>
      <c r="U108" s="190" t="s">
        <v>221</v>
      </c>
      <c r="V108" s="190" t="s">
        <v>513</v>
      </c>
      <c r="W108" s="196">
        <v>1</v>
      </c>
      <c r="X108" s="190" t="s">
        <v>470</v>
      </c>
    </row>
    <row r="109" spans="2:24" hidden="1" x14ac:dyDescent="0.25">
      <c r="B109" s="493"/>
      <c r="C109" s="493"/>
      <c r="D109" s="245">
        <v>3</v>
      </c>
      <c r="E109" s="190" t="s">
        <v>494</v>
      </c>
      <c r="F109" s="314">
        <v>842.04</v>
      </c>
      <c r="G109" s="190">
        <v>21.64</v>
      </c>
      <c r="H109" s="190">
        <v>23.83</v>
      </c>
      <c r="I109" s="198">
        <f t="shared" si="29"/>
        <v>1.1012014787430682</v>
      </c>
      <c r="J109" s="190">
        <v>4.2</v>
      </c>
      <c r="K109" s="198">
        <f t="shared" si="30"/>
        <v>0.19408502772643255</v>
      </c>
      <c r="L109" s="314">
        <v>278.82</v>
      </c>
      <c r="M109" s="198">
        <f t="shared" si="31"/>
        <v>1.2952865064695007</v>
      </c>
      <c r="N109" s="314">
        <v>1781.66</v>
      </c>
      <c r="O109" s="190">
        <v>3.02</v>
      </c>
      <c r="P109" s="197">
        <f t="shared" si="32"/>
        <v>0.13955637707948243</v>
      </c>
      <c r="Q109" s="196">
        <f t="shared" si="33"/>
        <v>3.369999999999997</v>
      </c>
      <c r="R109" s="197">
        <f t="shared" si="34"/>
        <v>0.15573012939001835</v>
      </c>
      <c r="S109" s="313">
        <f t="shared" si="28"/>
        <v>939.62339999999915</v>
      </c>
      <c r="T109" s="190" t="s">
        <v>468</v>
      </c>
      <c r="U109" s="190" t="s">
        <v>221</v>
      </c>
      <c r="V109" s="190" t="s">
        <v>513</v>
      </c>
      <c r="W109" s="196">
        <v>1</v>
      </c>
      <c r="X109" s="190" t="s">
        <v>470</v>
      </c>
    </row>
    <row r="110" spans="2:24" hidden="1" x14ac:dyDescent="0.25">
      <c r="B110" s="493"/>
      <c r="C110" s="493"/>
      <c r="D110" s="245">
        <v>4</v>
      </c>
      <c r="E110" s="190" t="s">
        <v>520</v>
      </c>
      <c r="F110" s="314">
        <v>549.12</v>
      </c>
      <c r="G110" s="190">
        <v>235.31</v>
      </c>
      <c r="H110" s="190">
        <v>246.34</v>
      </c>
      <c r="I110" s="198">
        <f t="shared" si="29"/>
        <v>1.0468743359823212</v>
      </c>
      <c r="J110" s="190">
        <v>10.25</v>
      </c>
      <c r="K110" s="198">
        <f t="shared" si="30"/>
        <v>4.3559559729718242E-2</v>
      </c>
      <c r="L110" s="314">
        <v>99.12</v>
      </c>
      <c r="M110" s="198">
        <f t="shared" si="31"/>
        <v>1.0904338957120396</v>
      </c>
      <c r="N110" s="314">
        <v>2109.27</v>
      </c>
      <c r="O110" s="190">
        <v>5.54</v>
      </c>
      <c r="P110" s="197">
        <f t="shared" si="32"/>
        <v>2.3543410819769666E-2</v>
      </c>
      <c r="Q110" s="196">
        <f t="shared" si="33"/>
        <v>15.74000000000003</v>
      </c>
      <c r="R110" s="197">
        <f t="shared" si="34"/>
        <v>6.6890484892269897E-2</v>
      </c>
      <c r="S110" s="313">
        <f t="shared" si="28"/>
        <v>1560.1488000000031</v>
      </c>
      <c r="T110" s="190" t="s">
        <v>179</v>
      </c>
      <c r="U110" s="190" t="s">
        <v>715</v>
      </c>
      <c r="V110" s="190" t="s">
        <v>510</v>
      </c>
      <c r="W110" s="196">
        <v>1</v>
      </c>
      <c r="X110" s="190" t="s">
        <v>470</v>
      </c>
    </row>
    <row r="111" spans="2:24" hidden="1" x14ac:dyDescent="0.25">
      <c r="B111" s="493"/>
      <c r="C111" s="493"/>
      <c r="D111" s="245">
        <v>5</v>
      </c>
      <c r="E111" s="190" t="s">
        <v>555</v>
      </c>
      <c r="F111" s="314">
        <v>535.94000000000005</v>
      </c>
      <c r="G111" s="190">
        <v>53.75</v>
      </c>
      <c r="H111" s="190">
        <v>68.95</v>
      </c>
      <c r="I111" s="198">
        <f t="shared" si="29"/>
        <v>1.2827906976744186</v>
      </c>
      <c r="J111" s="190">
        <v>0</v>
      </c>
      <c r="K111" s="198">
        <f t="shared" si="30"/>
        <v>0</v>
      </c>
      <c r="L111" s="314">
        <v>74.23</v>
      </c>
      <c r="M111" s="198">
        <f t="shared" si="31"/>
        <v>1.2827906976744186</v>
      </c>
      <c r="N111" s="314">
        <v>1128.3</v>
      </c>
      <c r="O111" s="190">
        <v>7.22</v>
      </c>
      <c r="P111" s="197">
        <f t="shared" si="32"/>
        <v>0.13432558139534884</v>
      </c>
      <c r="Q111" s="196">
        <f t="shared" si="33"/>
        <v>7.9800000000000031</v>
      </c>
      <c r="R111" s="197">
        <f t="shared" si="34"/>
        <v>0.14846511627906983</v>
      </c>
      <c r="S111" s="313">
        <f t="shared" si="28"/>
        <v>592.35540000000026</v>
      </c>
      <c r="T111" s="190" t="s">
        <v>468</v>
      </c>
      <c r="U111" s="190" t="s">
        <v>221</v>
      </c>
      <c r="V111" s="190" t="s">
        <v>552</v>
      </c>
      <c r="W111" s="196">
        <v>1</v>
      </c>
      <c r="X111" s="190" t="s">
        <v>422</v>
      </c>
    </row>
    <row r="112" spans="2:24" hidden="1" x14ac:dyDescent="0.25">
      <c r="B112" s="493"/>
      <c r="C112" s="493"/>
      <c r="D112" s="245">
        <v>6</v>
      </c>
      <c r="E112" s="190" t="s">
        <v>472</v>
      </c>
      <c r="F112" s="314">
        <v>473.58</v>
      </c>
      <c r="G112" s="190">
        <v>49.32</v>
      </c>
      <c r="H112" s="190">
        <v>48.910000000000004</v>
      </c>
      <c r="I112" s="198">
        <f t="shared" si="29"/>
        <v>0.9916869424168695</v>
      </c>
      <c r="J112" s="190">
        <v>8.5399999999999991</v>
      </c>
      <c r="K112" s="198">
        <f t="shared" si="30"/>
        <v>0.17315490673154904</v>
      </c>
      <c r="L112" s="314">
        <v>118.99</v>
      </c>
      <c r="M112" s="198">
        <f t="shared" si="31"/>
        <v>1.1648418491484185</v>
      </c>
      <c r="N112" s="314">
        <v>967.39</v>
      </c>
      <c r="O112" s="190">
        <v>3.98</v>
      </c>
      <c r="P112" s="197">
        <f t="shared" si="32"/>
        <v>8.0697485806974861E-2</v>
      </c>
      <c r="Q112" s="196">
        <f t="shared" si="33"/>
        <v>4.1500000000000021</v>
      </c>
      <c r="R112" s="197">
        <f t="shared" si="34"/>
        <v>8.4144363341443679E-2</v>
      </c>
      <c r="S112" s="313">
        <f t="shared" si="28"/>
        <v>493.80850000000021</v>
      </c>
      <c r="T112" s="190" t="s">
        <v>179</v>
      </c>
      <c r="U112" s="190" t="s">
        <v>715</v>
      </c>
      <c r="V112" s="190" t="s">
        <v>510</v>
      </c>
      <c r="W112" s="196">
        <v>1</v>
      </c>
      <c r="X112" s="190" t="s">
        <v>461</v>
      </c>
    </row>
    <row r="113" spans="2:25" hidden="1" x14ac:dyDescent="0.25">
      <c r="B113" s="493"/>
      <c r="C113" s="493"/>
      <c r="D113" s="245">
        <v>7</v>
      </c>
      <c r="E113" s="190" t="s">
        <v>559</v>
      </c>
      <c r="F113" s="314">
        <v>463.77</v>
      </c>
      <c r="G113" s="190">
        <v>140.6</v>
      </c>
      <c r="H113" s="190">
        <v>147.31</v>
      </c>
      <c r="I113" s="198">
        <f t="shared" si="29"/>
        <v>1.0477240398293031</v>
      </c>
      <c r="J113" s="190">
        <v>0</v>
      </c>
      <c r="K113" s="198">
        <f t="shared" si="30"/>
        <v>0</v>
      </c>
      <c r="L113" s="314">
        <v>138.44</v>
      </c>
      <c r="M113" s="198">
        <f t="shared" si="31"/>
        <v>1.0477240398293031</v>
      </c>
      <c r="N113" s="314">
        <v>928.93</v>
      </c>
      <c r="O113" s="190">
        <v>3.35</v>
      </c>
      <c r="P113" s="197">
        <f t="shared" si="32"/>
        <v>2.3826458036984355E-2</v>
      </c>
      <c r="Q113" s="196">
        <f t="shared" si="33"/>
        <v>3.3600000000000079</v>
      </c>
      <c r="R113" s="197">
        <f t="shared" si="34"/>
        <v>2.3897581792318691E-2</v>
      </c>
      <c r="S113" s="313">
        <f t="shared" si="28"/>
        <v>465.15840000000111</v>
      </c>
      <c r="T113" s="190" t="s">
        <v>464</v>
      </c>
      <c r="U113" s="190" t="s">
        <v>535</v>
      </c>
      <c r="V113" s="190" t="s">
        <v>512</v>
      </c>
      <c r="W113" s="196">
        <v>1</v>
      </c>
      <c r="X113" s="190" t="s">
        <v>470</v>
      </c>
    </row>
    <row r="114" spans="2:25" hidden="1" x14ac:dyDescent="0.25">
      <c r="B114" s="493"/>
      <c r="C114" s="493"/>
      <c r="D114" s="245">
        <v>8</v>
      </c>
      <c r="E114" s="190" t="s">
        <v>534</v>
      </c>
      <c r="F114" s="314">
        <v>396.75</v>
      </c>
      <c r="G114" s="190">
        <v>20.96</v>
      </c>
      <c r="H114" s="190">
        <v>26.38</v>
      </c>
      <c r="I114" s="198">
        <f t="shared" si="29"/>
        <v>1.2585877862595418</v>
      </c>
      <c r="J114" s="190">
        <v>0</v>
      </c>
      <c r="K114" s="198">
        <f t="shared" si="30"/>
        <v>0</v>
      </c>
      <c r="L114" s="314">
        <v>148.04</v>
      </c>
      <c r="M114" s="198">
        <f t="shared" si="31"/>
        <v>1.2585877862595418</v>
      </c>
      <c r="N114" s="314">
        <v>802.38</v>
      </c>
      <c r="O114" s="190">
        <v>2.68</v>
      </c>
      <c r="P114" s="197">
        <f t="shared" si="32"/>
        <v>0.12786259541984732</v>
      </c>
      <c r="Q114" s="196">
        <f t="shared" si="33"/>
        <v>2.739999999999998</v>
      </c>
      <c r="R114" s="197">
        <f t="shared" si="34"/>
        <v>0.13072519083969456</v>
      </c>
      <c r="S114" s="313">
        <f t="shared" si="28"/>
        <v>405.6295999999997</v>
      </c>
      <c r="T114" s="190" t="s">
        <v>464</v>
      </c>
      <c r="U114" s="190" t="s">
        <v>537</v>
      </c>
      <c r="V114" s="190" t="s">
        <v>514</v>
      </c>
      <c r="W114" s="196">
        <v>1</v>
      </c>
      <c r="X114" s="190" t="s">
        <v>415</v>
      </c>
    </row>
    <row r="115" spans="2:25" hidden="1" x14ac:dyDescent="0.25">
      <c r="B115" s="493"/>
      <c r="C115" s="493"/>
      <c r="D115" s="245">
        <v>9</v>
      </c>
      <c r="E115" s="190" t="s">
        <v>548</v>
      </c>
      <c r="F115" s="314">
        <v>358.6</v>
      </c>
      <c r="G115" s="190">
        <v>65.45</v>
      </c>
      <c r="H115" s="190">
        <v>73.430000000000007</v>
      </c>
      <c r="I115" s="198">
        <f t="shared" si="29"/>
        <v>1.1219251336898397</v>
      </c>
      <c r="J115" s="190">
        <v>0</v>
      </c>
      <c r="K115" s="198">
        <f t="shared" si="30"/>
        <v>0</v>
      </c>
      <c r="L115" s="314">
        <v>90.1</v>
      </c>
      <c r="M115" s="198">
        <f t="shared" si="31"/>
        <v>1.1219251336898397</v>
      </c>
      <c r="N115" s="314">
        <v>719</v>
      </c>
      <c r="O115" s="190">
        <v>3.98</v>
      </c>
      <c r="P115" s="197">
        <f t="shared" si="32"/>
        <v>6.0809778456837278E-2</v>
      </c>
      <c r="Q115" s="196">
        <f t="shared" si="33"/>
        <v>4.0000000000000036</v>
      </c>
      <c r="R115" s="197">
        <f t="shared" si="34"/>
        <v>6.1115355233002343E-2</v>
      </c>
      <c r="S115" s="313">
        <f t="shared" si="28"/>
        <v>360.40000000000032</v>
      </c>
      <c r="T115" s="190" t="s">
        <v>468</v>
      </c>
      <c r="U115" s="190" t="s">
        <v>221</v>
      </c>
      <c r="V115" s="190" t="s">
        <v>552</v>
      </c>
      <c r="W115" s="196">
        <v>1</v>
      </c>
      <c r="X115" s="190" t="s">
        <v>416</v>
      </c>
    </row>
    <row r="116" spans="2:25" hidden="1" x14ac:dyDescent="0.25">
      <c r="B116" s="493"/>
      <c r="C116" s="493"/>
      <c r="D116" s="245">
        <v>10</v>
      </c>
      <c r="E116" s="190" t="s">
        <v>475</v>
      </c>
      <c r="F116" s="314">
        <v>343.71</v>
      </c>
      <c r="G116" s="190">
        <v>15.29</v>
      </c>
      <c r="H116" s="190">
        <v>19.850000000000001</v>
      </c>
      <c r="I116" s="198">
        <f t="shared" si="29"/>
        <v>1.2982341399607589</v>
      </c>
      <c r="J116" s="190">
        <v>0</v>
      </c>
      <c r="K116" s="198">
        <f t="shared" si="30"/>
        <v>0</v>
      </c>
      <c r="L116" s="314">
        <v>160.61000000000001</v>
      </c>
      <c r="M116" s="198">
        <f t="shared" si="31"/>
        <v>1.2982341399607589</v>
      </c>
      <c r="N116" s="314">
        <v>732.38</v>
      </c>
      <c r="O116" s="190">
        <v>2.14</v>
      </c>
      <c r="P116" s="197">
        <f t="shared" si="32"/>
        <v>0.13996075866579466</v>
      </c>
      <c r="Q116" s="196">
        <f t="shared" si="33"/>
        <v>2.4200000000000021</v>
      </c>
      <c r="R116" s="197">
        <f t="shared" si="34"/>
        <v>0.15827338129496418</v>
      </c>
      <c r="S116" s="313">
        <f t="shared" si="28"/>
        <v>388.67620000000039</v>
      </c>
      <c r="T116" s="190" t="s">
        <v>468</v>
      </c>
      <c r="U116" s="190" t="s">
        <v>221</v>
      </c>
      <c r="V116" s="190" t="s">
        <v>553</v>
      </c>
      <c r="W116" s="196">
        <v>1</v>
      </c>
      <c r="X116" s="190" t="s">
        <v>420</v>
      </c>
    </row>
    <row r="117" spans="2:25" hidden="1" x14ac:dyDescent="0.25">
      <c r="B117" s="658">
        <v>45881</v>
      </c>
      <c r="C117" s="493" t="s">
        <v>387</v>
      </c>
      <c r="D117" s="245">
        <v>11</v>
      </c>
      <c r="E117" s="190" t="s">
        <v>533</v>
      </c>
      <c r="F117" s="314">
        <v>1112.78</v>
      </c>
      <c r="G117" s="190">
        <v>93.77</v>
      </c>
      <c r="H117" s="190">
        <v>112.21</v>
      </c>
      <c r="I117" s="198">
        <f t="shared" si="29"/>
        <v>1.1966513810387118</v>
      </c>
      <c r="J117" s="190">
        <v>0</v>
      </c>
      <c r="K117" s="198">
        <f t="shared" si="30"/>
        <v>0</v>
      </c>
      <c r="L117" s="314">
        <v>135.54</v>
      </c>
      <c r="M117" s="198">
        <f t="shared" si="31"/>
        <v>1.1966513810387118</v>
      </c>
      <c r="N117" s="314">
        <v>2499.36</v>
      </c>
      <c r="O117" s="190">
        <v>8.2100000000000009</v>
      </c>
      <c r="P117" s="197">
        <f t="shared" si="32"/>
        <v>8.7554655006931867E-2</v>
      </c>
      <c r="Q117" s="196">
        <f t="shared" si="33"/>
        <v>10.229999999999997</v>
      </c>
      <c r="R117" s="197">
        <f t="shared" si="34"/>
        <v>0.10909672603177986</v>
      </c>
      <c r="S117" s="313">
        <f t="shared" si="28"/>
        <v>1386.5741999999996</v>
      </c>
      <c r="T117" s="190" t="s">
        <v>179</v>
      </c>
      <c r="U117" s="190" t="s">
        <v>715</v>
      </c>
      <c r="V117" s="190" t="s">
        <v>510</v>
      </c>
      <c r="W117" s="196">
        <v>1</v>
      </c>
      <c r="X117" s="190" t="s">
        <v>470</v>
      </c>
    </row>
    <row r="118" spans="2:25" hidden="1" x14ac:dyDescent="0.25">
      <c r="B118" s="493"/>
      <c r="C118" s="493"/>
      <c r="D118" s="245">
        <v>12</v>
      </c>
      <c r="E118" s="190" t="s">
        <v>463</v>
      </c>
      <c r="F118" s="314">
        <v>705.43</v>
      </c>
      <c r="G118" s="190">
        <v>10.19</v>
      </c>
      <c r="H118" s="190">
        <v>11.19</v>
      </c>
      <c r="I118" s="198">
        <f t="shared" si="29"/>
        <v>1.098135426889107</v>
      </c>
      <c r="J118" s="190">
        <v>0</v>
      </c>
      <c r="K118" s="198">
        <f t="shared" si="30"/>
        <v>0</v>
      </c>
      <c r="L118" s="314">
        <v>1567.63</v>
      </c>
      <c r="M118" s="198">
        <f t="shared" si="31"/>
        <v>1.098135426889107</v>
      </c>
      <c r="N118" s="314">
        <v>1567.63</v>
      </c>
      <c r="O118" s="190">
        <v>0.45</v>
      </c>
      <c r="P118" s="197">
        <f t="shared" si="32"/>
        <v>4.416094210009814E-2</v>
      </c>
      <c r="Q118" s="196">
        <f t="shared" si="33"/>
        <v>0.55000000000000004</v>
      </c>
      <c r="R118" s="197">
        <f t="shared" si="34"/>
        <v>5.3974484789008841E-2</v>
      </c>
      <c r="S118" s="313">
        <f t="shared" si="28"/>
        <v>862.19650000000013</v>
      </c>
      <c r="T118" s="190" t="s">
        <v>464</v>
      </c>
      <c r="U118" s="190" t="s">
        <v>535</v>
      </c>
      <c r="V118" s="190" t="s">
        <v>512</v>
      </c>
      <c r="W118" s="196">
        <v>1</v>
      </c>
      <c r="X118" s="190" t="s">
        <v>417</v>
      </c>
    </row>
    <row r="119" spans="2:25" hidden="1" x14ac:dyDescent="0.25">
      <c r="B119" s="493"/>
      <c r="C119" s="493"/>
      <c r="D119" s="245">
        <v>13</v>
      </c>
      <c r="E119" s="190" t="s">
        <v>541</v>
      </c>
      <c r="F119" s="314">
        <v>653.17999999999995</v>
      </c>
      <c r="G119" s="190">
        <v>49.79</v>
      </c>
      <c r="H119" s="190">
        <v>58.75</v>
      </c>
      <c r="I119" s="198">
        <f t="shared" si="29"/>
        <v>1.1799558144205664</v>
      </c>
      <c r="J119" s="190">
        <v>0</v>
      </c>
      <c r="K119" s="198">
        <f t="shared" si="30"/>
        <v>0</v>
      </c>
      <c r="L119" s="314">
        <v>148.44999999999999</v>
      </c>
      <c r="M119" s="198">
        <f t="shared" si="31"/>
        <v>1.1799558144205664</v>
      </c>
      <c r="N119" s="314">
        <v>1330.11</v>
      </c>
      <c r="O119" s="190">
        <v>4.4000000000000004</v>
      </c>
      <c r="P119" s="197">
        <f t="shared" si="32"/>
        <v>8.8371158867242422E-2</v>
      </c>
      <c r="Q119" s="196">
        <f t="shared" si="33"/>
        <v>4.5600000000000005</v>
      </c>
      <c r="R119" s="197">
        <f t="shared" si="34"/>
        <v>9.1584655553323971E-2</v>
      </c>
      <c r="S119" s="313">
        <f t="shared" si="28"/>
        <v>676.93200000000002</v>
      </c>
      <c r="T119" s="190" t="s">
        <v>464</v>
      </c>
      <c r="U119" s="190" t="s">
        <v>535</v>
      </c>
      <c r="V119" s="190" t="s">
        <v>512</v>
      </c>
      <c r="W119" s="196">
        <v>1</v>
      </c>
      <c r="X119" s="190" t="s">
        <v>470</v>
      </c>
    </row>
    <row r="120" spans="2:25" hidden="1" x14ac:dyDescent="0.25">
      <c r="B120" s="493"/>
      <c r="C120" s="493"/>
      <c r="D120" s="245">
        <v>14</v>
      </c>
      <c r="E120" s="190" t="s">
        <v>613</v>
      </c>
      <c r="F120" s="314">
        <v>641.84</v>
      </c>
      <c r="G120" s="190">
        <v>26.45</v>
      </c>
      <c r="H120" s="190">
        <v>32.25</v>
      </c>
      <c r="I120" s="198">
        <f t="shared" si="29"/>
        <v>1.2192816635160681</v>
      </c>
      <c r="J120" s="190">
        <v>0</v>
      </c>
      <c r="K120" s="198">
        <f t="shared" si="30"/>
        <v>0</v>
      </c>
      <c r="L120" s="314">
        <v>232.55</v>
      </c>
      <c r="M120" s="198">
        <f t="shared" si="31"/>
        <v>1.2192816635160681</v>
      </c>
      <c r="N120" s="314">
        <v>1348.79</v>
      </c>
      <c r="O120" s="190">
        <v>2.76</v>
      </c>
      <c r="P120" s="197">
        <f t="shared" si="32"/>
        <v>0.10434782608695652</v>
      </c>
      <c r="Q120" s="196">
        <f t="shared" si="33"/>
        <v>3.0400000000000009</v>
      </c>
      <c r="R120" s="197">
        <f t="shared" si="34"/>
        <v>0.11493383742911156</v>
      </c>
      <c r="S120" s="313">
        <f t="shared" si="28"/>
        <v>706.95200000000023</v>
      </c>
      <c r="T120" s="190" t="s">
        <v>179</v>
      </c>
      <c r="U120" s="190" t="s">
        <v>715</v>
      </c>
      <c r="V120" s="190" t="s">
        <v>510</v>
      </c>
      <c r="W120" s="196">
        <v>1</v>
      </c>
      <c r="X120" s="190" t="s">
        <v>470</v>
      </c>
    </row>
    <row r="121" spans="2:25" hidden="1" x14ac:dyDescent="0.25">
      <c r="B121" s="493"/>
      <c r="C121" s="493"/>
      <c r="D121" s="245">
        <v>15</v>
      </c>
      <c r="E121" s="190" t="s">
        <v>550</v>
      </c>
      <c r="F121" s="314">
        <v>633.15</v>
      </c>
      <c r="G121" s="190">
        <v>57.96</v>
      </c>
      <c r="H121" s="190">
        <v>68.849999999999994</v>
      </c>
      <c r="I121" s="198">
        <f t="shared" si="29"/>
        <v>1.1878881987577639</v>
      </c>
      <c r="J121" s="190">
        <v>0</v>
      </c>
      <c r="K121" s="198">
        <f t="shared" si="30"/>
        <v>0</v>
      </c>
      <c r="L121" s="314">
        <v>124.39</v>
      </c>
      <c r="M121" s="198">
        <f t="shared" si="31"/>
        <v>1.1878881987577639</v>
      </c>
      <c r="N121" s="314">
        <v>1354.61</v>
      </c>
      <c r="O121" s="190">
        <v>5.09</v>
      </c>
      <c r="P121" s="197">
        <f t="shared" si="32"/>
        <v>8.7819185645272593E-2</v>
      </c>
      <c r="Q121" s="196">
        <f t="shared" si="33"/>
        <v>5.7999999999999936</v>
      </c>
      <c r="R121" s="197">
        <f t="shared" si="34"/>
        <v>0.10006901311249126</v>
      </c>
      <c r="S121" s="313">
        <f t="shared" si="28"/>
        <v>721.46199999999919</v>
      </c>
      <c r="T121" s="190" t="s">
        <v>468</v>
      </c>
      <c r="U121" s="190" t="s">
        <v>221</v>
      </c>
      <c r="V121" s="190" t="s">
        <v>552</v>
      </c>
      <c r="W121" s="196">
        <v>1</v>
      </c>
      <c r="X121" s="190" t="s">
        <v>416</v>
      </c>
    </row>
    <row r="122" spans="2:25" hidden="1" x14ac:dyDescent="0.25">
      <c r="B122" s="493"/>
      <c r="C122" s="493"/>
      <c r="D122" s="245">
        <v>16</v>
      </c>
      <c r="E122" s="190" t="s">
        <v>614</v>
      </c>
      <c r="F122" s="314">
        <v>618.46</v>
      </c>
      <c r="G122" s="190">
        <v>158.65</v>
      </c>
      <c r="H122" s="190">
        <v>180.15</v>
      </c>
      <c r="I122" s="198">
        <f t="shared" si="29"/>
        <v>1.1355184368105893</v>
      </c>
      <c r="J122" s="190">
        <v>0</v>
      </c>
      <c r="K122" s="198">
        <f t="shared" si="30"/>
        <v>0</v>
      </c>
      <c r="L122" s="314">
        <v>59.41</v>
      </c>
      <c r="M122" s="198">
        <f t="shared" si="31"/>
        <v>1.1355184368105893</v>
      </c>
      <c r="N122" s="314">
        <v>1277.32</v>
      </c>
      <c r="O122" s="190">
        <v>10.41</v>
      </c>
      <c r="P122" s="197">
        <f t="shared" si="32"/>
        <v>6.5616136148755125E-2</v>
      </c>
      <c r="Q122" s="196">
        <f t="shared" si="33"/>
        <v>11.09</v>
      </c>
      <c r="R122" s="197">
        <f t="shared" si="34"/>
        <v>6.9902300661834227E-2</v>
      </c>
      <c r="S122" s="313">
        <f t="shared" si="28"/>
        <v>658.8569</v>
      </c>
      <c r="T122" s="190" t="s">
        <v>464</v>
      </c>
      <c r="U122" s="190" t="s">
        <v>535</v>
      </c>
      <c r="V122" s="190" t="s">
        <v>512</v>
      </c>
      <c r="W122" s="196">
        <v>1</v>
      </c>
      <c r="X122" s="190" t="s">
        <v>420</v>
      </c>
    </row>
    <row r="123" spans="2:25" hidden="1" x14ac:dyDescent="0.25">
      <c r="B123" s="493"/>
      <c r="C123" s="493"/>
      <c r="D123" s="245">
        <v>17</v>
      </c>
      <c r="E123" s="190" t="s">
        <v>548</v>
      </c>
      <c r="F123" s="314">
        <v>594.66</v>
      </c>
      <c r="G123" s="190">
        <v>69.55</v>
      </c>
      <c r="H123" s="190">
        <v>83.45</v>
      </c>
      <c r="I123" s="198">
        <f t="shared" si="29"/>
        <v>1.1998562185478074</v>
      </c>
      <c r="J123" s="190">
        <v>0</v>
      </c>
      <c r="K123" s="198">
        <f t="shared" si="30"/>
        <v>0</v>
      </c>
      <c r="L123" s="314">
        <v>90.1</v>
      </c>
      <c r="M123" s="198">
        <f t="shared" si="31"/>
        <v>1.1998562185478074</v>
      </c>
      <c r="N123" s="314">
        <v>1252.3900000000001</v>
      </c>
      <c r="O123" s="190">
        <v>6.6</v>
      </c>
      <c r="P123" s="197">
        <f t="shared" si="32"/>
        <v>9.4895758447160319E-2</v>
      </c>
      <c r="Q123" s="196">
        <f t="shared" si="33"/>
        <v>7.300000000000006</v>
      </c>
      <c r="R123" s="197">
        <f t="shared" si="34"/>
        <v>0.10496046010064711</v>
      </c>
      <c r="S123" s="313">
        <f t="shared" si="28"/>
        <v>657.73000000000047</v>
      </c>
      <c r="T123" s="190" t="s">
        <v>468</v>
      </c>
      <c r="U123" s="190" t="s">
        <v>221</v>
      </c>
      <c r="V123" s="190" t="s">
        <v>552</v>
      </c>
      <c r="W123" s="196">
        <v>1</v>
      </c>
      <c r="X123" s="190" t="s">
        <v>416</v>
      </c>
    </row>
    <row r="124" spans="2:25" hidden="1" x14ac:dyDescent="0.25">
      <c r="B124" s="493"/>
      <c r="C124" s="493"/>
      <c r="D124" s="245">
        <v>18</v>
      </c>
      <c r="E124" s="190" t="s">
        <v>465</v>
      </c>
      <c r="F124" s="314">
        <v>592.51</v>
      </c>
      <c r="G124" s="190">
        <v>15.06</v>
      </c>
      <c r="H124" s="190">
        <v>16.760000000000002</v>
      </c>
      <c r="I124" s="198">
        <f t="shared" si="29"/>
        <v>1.1128818061088979</v>
      </c>
      <c r="J124" s="190">
        <v>0</v>
      </c>
      <c r="K124" s="198">
        <f t="shared" si="30"/>
        <v>0</v>
      </c>
      <c r="L124" s="314">
        <v>846.44</v>
      </c>
      <c r="M124" s="198">
        <f t="shared" si="31"/>
        <v>1.1128818061088979</v>
      </c>
      <c r="N124" s="314">
        <v>1438.95</v>
      </c>
      <c r="O124" s="190">
        <v>0.7</v>
      </c>
      <c r="P124" s="197">
        <f t="shared" si="32"/>
        <v>4.6480743691899064E-2</v>
      </c>
      <c r="Q124" s="196">
        <f t="shared" si="33"/>
        <v>1.0000000000000011</v>
      </c>
      <c r="R124" s="197">
        <f t="shared" si="34"/>
        <v>6.6401062416998738E-2</v>
      </c>
      <c r="S124" s="313">
        <f t="shared" si="28"/>
        <v>846.44000000000096</v>
      </c>
      <c r="T124" s="190" t="s">
        <v>464</v>
      </c>
      <c r="U124" s="190" t="s">
        <v>535</v>
      </c>
      <c r="V124" s="190" t="s">
        <v>512</v>
      </c>
      <c r="W124" s="196">
        <v>1</v>
      </c>
      <c r="X124" s="190" t="s">
        <v>426</v>
      </c>
    </row>
    <row r="125" spans="2:25" hidden="1" x14ac:dyDescent="0.25">
      <c r="B125" s="493"/>
      <c r="C125" s="493"/>
      <c r="D125" s="245">
        <v>19</v>
      </c>
      <c r="E125" s="190" t="s">
        <v>472</v>
      </c>
      <c r="F125" s="314">
        <v>591.38</v>
      </c>
      <c r="G125" s="190">
        <v>43.88</v>
      </c>
      <c r="H125" s="190">
        <v>54.55</v>
      </c>
      <c r="I125" s="198">
        <f t="shared" si="29"/>
        <v>1.2431631722880583</v>
      </c>
      <c r="J125" s="190">
        <v>0</v>
      </c>
      <c r="K125" s="198">
        <f t="shared" si="30"/>
        <v>0</v>
      </c>
      <c r="L125" s="314">
        <v>118.99</v>
      </c>
      <c r="M125" s="198">
        <f t="shared" si="31"/>
        <v>1.2431631722880583</v>
      </c>
      <c r="N125" s="314">
        <v>1269.6199999999999</v>
      </c>
      <c r="O125" s="190">
        <v>4.97</v>
      </c>
      <c r="P125" s="197">
        <f t="shared" si="32"/>
        <v>0.1132634457611668</v>
      </c>
      <c r="Q125" s="196">
        <f t="shared" si="33"/>
        <v>5.6999999999999948</v>
      </c>
      <c r="R125" s="197">
        <f t="shared" si="34"/>
        <v>0.12989972652689138</v>
      </c>
      <c r="S125" s="313">
        <f t="shared" si="28"/>
        <v>678.24299999999937</v>
      </c>
      <c r="T125" s="190" t="s">
        <v>179</v>
      </c>
      <c r="U125" s="190" t="s">
        <v>715</v>
      </c>
      <c r="V125" s="190" t="s">
        <v>510</v>
      </c>
      <c r="W125" s="196">
        <v>1</v>
      </c>
      <c r="X125" s="190" t="s">
        <v>461</v>
      </c>
    </row>
    <row r="126" spans="2:25" hidden="1" x14ac:dyDescent="0.25">
      <c r="B126" s="493"/>
      <c r="C126" s="493"/>
      <c r="D126" s="245">
        <v>20</v>
      </c>
      <c r="E126" s="190" t="s">
        <v>471</v>
      </c>
      <c r="F126" s="314">
        <v>507.58</v>
      </c>
      <c r="G126" s="190">
        <v>192.16</v>
      </c>
      <c r="H126" s="190">
        <v>186.82</v>
      </c>
      <c r="I126" s="198">
        <f t="shared" si="29"/>
        <v>0.97221065778517901</v>
      </c>
      <c r="J126" s="190">
        <v>12</v>
      </c>
      <c r="K126" s="198">
        <f t="shared" si="30"/>
        <v>6.2447960033305577E-2</v>
      </c>
      <c r="L126" s="314">
        <v>166.42</v>
      </c>
      <c r="M126" s="198">
        <f t="shared" si="31"/>
        <v>1.0346586178184847</v>
      </c>
      <c r="N126" s="314">
        <v>1108.3599999999999</v>
      </c>
      <c r="O126" s="190">
        <v>3.05</v>
      </c>
      <c r="P126" s="197">
        <f t="shared" si="32"/>
        <v>1.5872189841798501E-2</v>
      </c>
      <c r="Q126" s="196">
        <f t="shared" si="33"/>
        <v>3.6099999999999968</v>
      </c>
      <c r="R126" s="197">
        <f t="shared" si="34"/>
        <v>1.8786427976686077E-2</v>
      </c>
      <c r="S126" s="313">
        <f t="shared" si="28"/>
        <v>600.77619999999945</v>
      </c>
      <c r="T126" s="190" t="s">
        <v>179</v>
      </c>
      <c r="U126" s="190" t="s">
        <v>715</v>
      </c>
      <c r="V126" s="190" t="s">
        <v>511</v>
      </c>
      <c r="W126" s="196">
        <v>1</v>
      </c>
      <c r="X126" s="190" t="s">
        <v>434</v>
      </c>
    </row>
    <row r="127" spans="2:25" hidden="1" x14ac:dyDescent="0.25">
      <c r="B127" s="658">
        <v>45882</v>
      </c>
      <c r="C127" s="493" t="s">
        <v>325</v>
      </c>
      <c r="D127" s="245">
        <v>21</v>
      </c>
      <c r="E127" s="190" t="s">
        <v>466</v>
      </c>
      <c r="F127" s="314">
        <v>1286.3699999999999</v>
      </c>
      <c r="G127" s="190">
        <v>38.57</v>
      </c>
      <c r="H127" s="190">
        <v>39.14</v>
      </c>
      <c r="I127" s="198">
        <f t="shared" si="29"/>
        <v>1.0147783251231528</v>
      </c>
      <c r="J127" s="190">
        <v>2.85</v>
      </c>
      <c r="K127" s="198">
        <f t="shared" si="30"/>
        <v>7.3891625615763554E-2</v>
      </c>
      <c r="L127" s="314">
        <v>814.16</v>
      </c>
      <c r="M127" s="198">
        <f t="shared" si="31"/>
        <v>1.0886699507389164</v>
      </c>
      <c r="N127" s="314">
        <v>2784.43</v>
      </c>
      <c r="O127" s="190">
        <v>1.58</v>
      </c>
      <c r="P127" s="197">
        <f t="shared" si="32"/>
        <v>4.0964480165932071E-2</v>
      </c>
      <c r="Q127" s="196">
        <f t="shared" si="33"/>
        <v>1.8400000000000016</v>
      </c>
      <c r="R127" s="197">
        <f t="shared" si="34"/>
        <v>4.7705470572984229E-2</v>
      </c>
      <c r="S127" s="313">
        <f t="shared" si="28"/>
        <v>1498.0544000000014</v>
      </c>
      <c r="T127" s="190" t="s">
        <v>179</v>
      </c>
      <c r="U127" s="190" t="s">
        <v>715</v>
      </c>
      <c r="V127" s="190" t="s">
        <v>511</v>
      </c>
      <c r="W127" s="196">
        <v>1</v>
      </c>
      <c r="X127" s="190" t="s">
        <v>415</v>
      </c>
    </row>
    <row r="128" spans="2:25" hidden="1" x14ac:dyDescent="0.25">
      <c r="B128" s="493"/>
      <c r="C128" s="493"/>
      <c r="D128" s="245">
        <v>22</v>
      </c>
      <c r="E128" s="190" t="s">
        <v>493</v>
      </c>
      <c r="F128" s="314">
        <v>1180.25</v>
      </c>
      <c r="G128" s="190">
        <v>354.2</v>
      </c>
      <c r="H128" s="190">
        <v>362.92</v>
      </c>
      <c r="I128" s="198">
        <f t="shared" si="29"/>
        <v>1.0246188594014682</v>
      </c>
      <c r="J128" s="190">
        <v>22.9</v>
      </c>
      <c r="K128" s="198">
        <f t="shared" si="30"/>
        <v>6.4652738565782047E-2</v>
      </c>
      <c r="L128" s="314">
        <v>156.74</v>
      </c>
      <c r="M128" s="198">
        <f t="shared" si="31"/>
        <v>1.0892715979672503</v>
      </c>
      <c r="N128" s="314">
        <v>4956.12</v>
      </c>
      <c r="O128" s="190">
        <v>7.53</v>
      </c>
      <c r="P128" s="197">
        <f t="shared" si="32"/>
        <v>2.1259175607001694E-2</v>
      </c>
      <c r="Q128" s="196">
        <f t="shared" si="33"/>
        <v>24.090000000000003</v>
      </c>
      <c r="R128" s="197">
        <f t="shared" si="34"/>
        <v>6.8012422360248459E-2</v>
      </c>
      <c r="S128" s="313">
        <f t="shared" si="28"/>
        <v>3775.8666000000007</v>
      </c>
      <c r="T128" s="190" t="s">
        <v>468</v>
      </c>
      <c r="U128" s="190" t="s">
        <v>221</v>
      </c>
      <c r="V128" s="190" t="s">
        <v>513</v>
      </c>
      <c r="W128" s="196">
        <v>1</v>
      </c>
      <c r="X128" s="190" t="s">
        <v>470</v>
      </c>
      <c r="Y128" s="193" t="s">
        <v>389</v>
      </c>
    </row>
    <row r="129" spans="2:25" hidden="1" x14ac:dyDescent="0.25">
      <c r="B129" s="493"/>
      <c r="C129" s="493"/>
      <c r="D129" s="245">
        <v>23</v>
      </c>
      <c r="E129" s="190" t="s">
        <v>487</v>
      </c>
      <c r="F129" s="314">
        <v>656.26</v>
      </c>
      <c r="G129" s="190">
        <v>94.28</v>
      </c>
      <c r="H129" s="190">
        <v>96.1</v>
      </c>
      <c r="I129" s="198">
        <f t="shared" si="29"/>
        <v>1.0193042002545607</v>
      </c>
      <c r="J129" s="190">
        <v>6</v>
      </c>
      <c r="K129" s="198">
        <f t="shared" si="30"/>
        <v>6.3640220619431476E-2</v>
      </c>
      <c r="L129" s="314">
        <v>410.16</v>
      </c>
      <c r="M129" s="198">
        <f t="shared" si="31"/>
        <v>1.0829444208739922</v>
      </c>
      <c r="N129" s="314">
        <v>3207.45</v>
      </c>
      <c r="O129" s="190">
        <v>1.6</v>
      </c>
      <c r="P129" s="197">
        <f t="shared" si="32"/>
        <v>1.6970725498515062E-2</v>
      </c>
      <c r="Q129" s="196">
        <f t="shared" si="33"/>
        <v>6.2199999999999935</v>
      </c>
      <c r="R129" s="197">
        <f t="shared" si="34"/>
        <v>6.5973695375477232E-2</v>
      </c>
      <c r="S129" s="313">
        <f t="shared" si="28"/>
        <v>2551.1951999999974</v>
      </c>
      <c r="T129" s="190" t="s">
        <v>179</v>
      </c>
      <c r="U129" s="190" t="s">
        <v>715</v>
      </c>
      <c r="V129" s="190" t="s">
        <v>510</v>
      </c>
      <c r="W129" s="196">
        <v>1</v>
      </c>
      <c r="X129" s="190" t="s">
        <v>470</v>
      </c>
      <c r="Y129" s="195" t="s">
        <v>390</v>
      </c>
    </row>
    <row r="130" spans="2:25" hidden="1" x14ac:dyDescent="0.25">
      <c r="B130" s="493"/>
      <c r="C130" s="493"/>
      <c r="D130" s="245">
        <v>24</v>
      </c>
      <c r="E130" s="190" t="s">
        <v>533</v>
      </c>
      <c r="F130" s="314">
        <v>426.95</v>
      </c>
      <c r="G130" s="190">
        <v>98.14</v>
      </c>
      <c r="H130" s="190">
        <v>104.44</v>
      </c>
      <c r="I130" s="198">
        <f t="shared" si="29"/>
        <v>1.0641940085592012</v>
      </c>
      <c r="J130" s="190">
        <v>0</v>
      </c>
      <c r="K130" s="198">
        <f t="shared" si="30"/>
        <v>0</v>
      </c>
      <c r="L130" s="314">
        <v>135.54</v>
      </c>
      <c r="M130" s="198">
        <f t="shared" si="31"/>
        <v>1.0641940085592012</v>
      </c>
      <c r="N130" s="314">
        <v>853.9</v>
      </c>
      <c r="O130" s="190">
        <v>3.15</v>
      </c>
      <c r="P130" s="197">
        <f t="shared" si="32"/>
        <v>3.209700427960057E-2</v>
      </c>
      <c r="Q130" s="196">
        <f t="shared" si="33"/>
        <v>3.1499999999999972</v>
      </c>
      <c r="R130" s="197">
        <f t="shared" si="34"/>
        <v>3.2097004279600543E-2</v>
      </c>
      <c r="S130" s="313">
        <f t="shared" si="28"/>
        <v>426.95099999999962</v>
      </c>
      <c r="T130" s="190" t="s">
        <v>179</v>
      </c>
      <c r="U130" s="190" t="s">
        <v>715</v>
      </c>
      <c r="V130" s="190" t="s">
        <v>510</v>
      </c>
      <c r="W130" s="196">
        <v>1</v>
      </c>
      <c r="X130" s="190" t="s">
        <v>470</v>
      </c>
    </row>
    <row r="131" spans="2:25" hidden="1" x14ac:dyDescent="0.25">
      <c r="B131" s="493"/>
      <c r="C131" s="493"/>
      <c r="D131" s="245">
        <v>25</v>
      </c>
      <c r="E131" s="190" t="s">
        <v>506</v>
      </c>
      <c r="F131" s="314">
        <v>396.13</v>
      </c>
      <c r="G131" s="190">
        <v>34.79</v>
      </c>
      <c r="H131" s="190">
        <v>42.59</v>
      </c>
      <c r="I131" s="198">
        <f t="shared" si="29"/>
        <v>1.2242023569991378</v>
      </c>
      <c r="J131" s="190">
        <v>0</v>
      </c>
      <c r="K131" s="198">
        <f t="shared" si="30"/>
        <v>0</v>
      </c>
      <c r="L131" s="314">
        <v>113.18</v>
      </c>
      <c r="M131" s="198">
        <f t="shared" si="31"/>
        <v>1.2242023569991378</v>
      </c>
      <c r="N131" s="314">
        <v>882.8</v>
      </c>
      <c r="O131" s="190">
        <v>3.5</v>
      </c>
      <c r="P131" s="197">
        <f t="shared" si="32"/>
        <v>0.1006036217303823</v>
      </c>
      <c r="Q131" s="196">
        <f t="shared" si="33"/>
        <v>4.3000000000000043</v>
      </c>
      <c r="R131" s="197">
        <f t="shared" si="34"/>
        <v>0.12359873526875552</v>
      </c>
      <c r="S131" s="313">
        <f t="shared" si="28"/>
        <v>486.67400000000049</v>
      </c>
      <c r="T131" s="190" t="s">
        <v>179</v>
      </c>
      <c r="U131" s="190" t="s">
        <v>715</v>
      </c>
      <c r="V131" s="190" t="s">
        <v>510</v>
      </c>
      <c r="W131" s="196">
        <v>1</v>
      </c>
      <c r="X131" s="190" t="s">
        <v>462</v>
      </c>
    </row>
    <row r="132" spans="2:25" hidden="1" x14ac:dyDescent="0.25">
      <c r="B132" s="493"/>
      <c r="C132" s="493"/>
      <c r="D132" s="245">
        <v>26</v>
      </c>
      <c r="E132" s="190" t="s">
        <v>520</v>
      </c>
      <c r="F132" s="314">
        <v>336.02</v>
      </c>
      <c r="G132" s="190">
        <v>220.99</v>
      </c>
      <c r="H132" s="190">
        <v>207.19</v>
      </c>
      <c r="I132" s="198">
        <f t="shared" si="29"/>
        <v>0.93755373546314313</v>
      </c>
      <c r="J132" s="190">
        <v>20.5</v>
      </c>
      <c r="K132" s="198">
        <f t="shared" si="30"/>
        <v>9.2764378478664186E-2</v>
      </c>
      <c r="L132" s="314">
        <v>99.12</v>
      </c>
      <c r="M132" s="198">
        <f t="shared" si="31"/>
        <v>1.0303181139418072</v>
      </c>
      <c r="N132" s="314">
        <v>664.1</v>
      </c>
      <c r="O132" s="190">
        <v>3.39</v>
      </c>
      <c r="P132" s="197">
        <f t="shared" si="32"/>
        <v>1.5340060636227884E-2</v>
      </c>
      <c r="Q132" s="196">
        <f t="shared" si="33"/>
        <v>3.3099999999999885</v>
      </c>
      <c r="R132" s="197">
        <f t="shared" si="34"/>
        <v>1.4978053305579385E-2</v>
      </c>
      <c r="S132" s="313">
        <f t="shared" si="28"/>
        <v>328.08719999999886</v>
      </c>
      <c r="T132" s="190" t="s">
        <v>179</v>
      </c>
      <c r="U132" s="190" t="s">
        <v>715</v>
      </c>
      <c r="V132" s="190" t="s">
        <v>510</v>
      </c>
      <c r="W132" s="196">
        <v>1</v>
      </c>
      <c r="X132" s="190" t="s">
        <v>470</v>
      </c>
    </row>
    <row r="133" spans="2:25" hidden="1" x14ac:dyDescent="0.25">
      <c r="B133" s="493"/>
      <c r="C133" s="493"/>
      <c r="D133" s="245">
        <v>27</v>
      </c>
      <c r="E133" s="190" t="s">
        <v>472</v>
      </c>
      <c r="F133" s="314">
        <v>285.58</v>
      </c>
      <c r="G133" s="190">
        <v>48.36</v>
      </c>
      <c r="H133" s="190">
        <v>53.36</v>
      </c>
      <c r="I133" s="198">
        <f t="shared" si="29"/>
        <v>1.1033912324234905</v>
      </c>
      <c r="J133" s="190">
        <v>0</v>
      </c>
      <c r="K133" s="198">
        <f t="shared" si="30"/>
        <v>0</v>
      </c>
      <c r="L133" s="314">
        <v>118.99</v>
      </c>
      <c r="M133" s="198">
        <f t="shared" si="31"/>
        <v>1.1033912324234905</v>
      </c>
      <c r="N133" s="314">
        <v>594.95000000000005</v>
      </c>
      <c r="O133" s="190">
        <v>2.4</v>
      </c>
      <c r="P133" s="197">
        <f t="shared" si="32"/>
        <v>4.9627791563275431E-2</v>
      </c>
      <c r="Q133" s="196">
        <f t="shared" si="33"/>
        <v>2.6</v>
      </c>
      <c r="R133" s="197">
        <f t="shared" si="34"/>
        <v>5.3763440860215055E-2</v>
      </c>
      <c r="S133" s="313">
        <f t="shared" si="28"/>
        <v>309.37400000000002</v>
      </c>
      <c r="T133" s="190" t="s">
        <v>179</v>
      </c>
      <c r="U133" s="190" t="s">
        <v>715</v>
      </c>
      <c r="V133" s="190" t="s">
        <v>510</v>
      </c>
      <c r="W133" s="196">
        <v>1</v>
      </c>
      <c r="X133" s="190" t="s">
        <v>461</v>
      </c>
    </row>
    <row r="134" spans="2:25" hidden="1" x14ac:dyDescent="0.25">
      <c r="B134" s="493"/>
      <c r="C134" s="493"/>
      <c r="D134" s="245">
        <v>28</v>
      </c>
      <c r="E134" s="190" t="s">
        <v>555</v>
      </c>
      <c r="F134" s="314">
        <v>274.64999999999998</v>
      </c>
      <c r="G134" s="190">
        <v>56.27</v>
      </c>
      <c r="H134" s="190">
        <v>63.97</v>
      </c>
      <c r="I134" s="198">
        <f t="shared" si="29"/>
        <v>1.1368402345832591</v>
      </c>
      <c r="J134" s="190">
        <v>0</v>
      </c>
      <c r="K134" s="198">
        <f t="shared" si="30"/>
        <v>0</v>
      </c>
      <c r="L134" s="314">
        <v>74.23</v>
      </c>
      <c r="M134" s="198">
        <f t="shared" si="31"/>
        <v>1.1368402345832591</v>
      </c>
      <c r="N134" s="314">
        <v>571.57000000000005</v>
      </c>
      <c r="O134" s="190">
        <v>3.7</v>
      </c>
      <c r="P134" s="197">
        <f t="shared" si="32"/>
        <v>6.5754398436111611E-2</v>
      </c>
      <c r="Q134" s="196">
        <f t="shared" si="33"/>
        <v>3.9999999999999956</v>
      </c>
      <c r="R134" s="197">
        <f t="shared" si="34"/>
        <v>7.1085836147147599E-2</v>
      </c>
      <c r="S134" s="313">
        <f t="shared" si="28"/>
        <v>296.91999999999967</v>
      </c>
      <c r="T134" s="190" t="s">
        <v>468</v>
      </c>
      <c r="U134" s="190" t="s">
        <v>221</v>
      </c>
      <c r="V134" s="190" t="s">
        <v>552</v>
      </c>
      <c r="W134" s="196">
        <v>1</v>
      </c>
      <c r="X134" s="190" t="s">
        <v>422</v>
      </c>
    </row>
    <row r="135" spans="2:25" hidden="1" x14ac:dyDescent="0.25">
      <c r="B135" s="493"/>
      <c r="C135" s="493"/>
      <c r="D135" s="245">
        <v>29</v>
      </c>
      <c r="E135" s="190" t="s">
        <v>549</v>
      </c>
      <c r="F135" s="314">
        <v>263.33999999999997</v>
      </c>
      <c r="G135" s="190">
        <v>22.53</v>
      </c>
      <c r="H135" s="190">
        <v>20.309999999999999</v>
      </c>
      <c r="I135" s="198">
        <f t="shared" si="29"/>
        <v>0.90146471371504655</v>
      </c>
      <c r="J135" s="190">
        <v>2.75</v>
      </c>
      <c r="K135" s="198">
        <f t="shared" si="30"/>
        <v>0.12205947625388371</v>
      </c>
      <c r="L135" s="314">
        <v>1012.86</v>
      </c>
      <c r="M135" s="198">
        <f t="shared" si="31"/>
        <v>1.0235241899689302</v>
      </c>
      <c r="N135" s="314">
        <v>536.82000000000005</v>
      </c>
      <c r="O135" s="190">
        <v>0.26</v>
      </c>
      <c r="P135" s="197">
        <f t="shared" si="32"/>
        <v>1.154016866400355E-2</v>
      </c>
      <c r="Q135" s="196">
        <f t="shared" si="33"/>
        <v>0.26999999999999758</v>
      </c>
      <c r="R135" s="197">
        <f t="shared" si="34"/>
        <v>1.1984021304926656E-2</v>
      </c>
      <c r="S135" s="313">
        <f t="shared" ref="S135:S198" si="35">Q135*L135</f>
        <v>273.47219999999754</v>
      </c>
      <c r="T135" s="190" t="s">
        <v>179</v>
      </c>
      <c r="U135" s="190" t="s">
        <v>715</v>
      </c>
      <c r="V135" s="190" t="s">
        <v>511</v>
      </c>
      <c r="W135" s="196">
        <v>1</v>
      </c>
      <c r="X135" s="190" t="s">
        <v>425</v>
      </c>
    </row>
    <row r="136" spans="2:25" hidden="1" x14ac:dyDescent="0.25">
      <c r="B136" s="493"/>
      <c r="C136" s="493"/>
      <c r="D136" s="245">
        <v>30</v>
      </c>
      <c r="E136" s="190" t="s">
        <v>473</v>
      </c>
      <c r="F136" s="314">
        <v>218.42</v>
      </c>
      <c r="G136" s="190">
        <v>8.8000000000000007</v>
      </c>
      <c r="H136" s="190">
        <v>11.39</v>
      </c>
      <c r="I136" s="198">
        <f t="shared" ref="I136:I199" si="36">H136/G136</f>
        <v>1.2943181818181817</v>
      </c>
      <c r="J136" s="190">
        <v>0</v>
      </c>
      <c r="K136" s="198">
        <f t="shared" ref="K136:K199" si="37">J136/G136</f>
        <v>0</v>
      </c>
      <c r="L136" s="314">
        <v>169.32</v>
      </c>
      <c r="M136" s="198">
        <f t="shared" ref="M136:M199" si="38">(H136+J136)/G136</f>
        <v>1.2943181818181817</v>
      </c>
      <c r="N136" s="314">
        <v>438.54</v>
      </c>
      <c r="O136" s="190">
        <v>1.29</v>
      </c>
      <c r="P136" s="197">
        <f t="shared" si="32"/>
        <v>0.14659090909090908</v>
      </c>
      <c r="Q136" s="196">
        <f t="shared" si="33"/>
        <v>1.2999999999999998</v>
      </c>
      <c r="R136" s="197">
        <f t="shared" si="34"/>
        <v>0.14772727272727271</v>
      </c>
      <c r="S136" s="313">
        <f t="shared" si="35"/>
        <v>220.11599999999996</v>
      </c>
      <c r="T136" s="190" t="s">
        <v>464</v>
      </c>
      <c r="U136" s="190" t="s">
        <v>537</v>
      </c>
      <c r="V136" s="190" t="s">
        <v>514</v>
      </c>
      <c r="W136" s="196">
        <v>1</v>
      </c>
      <c r="X136" s="190" t="s">
        <v>424</v>
      </c>
    </row>
    <row r="137" spans="2:25" hidden="1" x14ac:dyDescent="0.25">
      <c r="B137" s="658">
        <v>45883</v>
      </c>
      <c r="C137" s="493" t="s">
        <v>391</v>
      </c>
      <c r="D137" s="245">
        <v>31</v>
      </c>
      <c r="E137" s="190" t="s">
        <v>466</v>
      </c>
      <c r="F137" s="314">
        <v>1180.53</v>
      </c>
      <c r="G137" s="190">
        <v>33.520000000000003</v>
      </c>
      <c r="H137" s="190">
        <v>36.08</v>
      </c>
      <c r="I137" s="198">
        <f t="shared" si="36"/>
        <v>1.0763723150357993</v>
      </c>
      <c r="J137" s="190">
        <v>1.9</v>
      </c>
      <c r="K137" s="198">
        <f t="shared" si="37"/>
        <v>5.6682577565632448E-2</v>
      </c>
      <c r="L137" s="314">
        <v>814.16</v>
      </c>
      <c r="M137" s="198">
        <f t="shared" si="38"/>
        <v>1.1330548926014319</v>
      </c>
      <c r="N137" s="314">
        <v>3631.15</v>
      </c>
      <c r="O137" s="190">
        <v>1.45</v>
      </c>
      <c r="P137" s="197">
        <f t="shared" si="32"/>
        <v>4.3257756563245819E-2</v>
      </c>
      <c r="Q137" s="196">
        <f t="shared" si="33"/>
        <v>3.0099999999999936</v>
      </c>
      <c r="R137" s="197">
        <f t="shared" si="34"/>
        <v>8.9797136038185954E-2</v>
      </c>
      <c r="S137" s="313">
        <f t="shared" si="35"/>
        <v>2450.6215999999945</v>
      </c>
      <c r="T137" s="190" t="s">
        <v>179</v>
      </c>
      <c r="U137" s="190" t="s">
        <v>715</v>
      </c>
      <c r="V137" s="190" t="s">
        <v>510</v>
      </c>
      <c r="W137" s="196">
        <v>1</v>
      </c>
      <c r="X137" s="190" t="s">
        <v>415</v>
      </c>
    </row>
    <row r="138" spans="2:25" hidden="1" x14ac:dyDescent="0.25">
      <c r="B138" s="493"/>
      <c r="C138" s="493"/>
      <c r="D138" s="245">
        <v>32</v>
      </c>
      <c r="E138" s="190" t="s">
        <v>548</v>
      </c>
      <c r="F138" s="314">
        <v>612.67999999999995</v>
      </c>
      <c r="G138" s="190">
        <v>62.74</v>
      </c>
      <c r="H138" s="190">
        <v>78.540000000000006</v>
      </c>
      <c r="I138" s="198">
        <f t="shared" si="36"/>
        <v>1.2518329614281161</v>
      </c>
      <c r="J138" s="190">
        <v>0</v>
      </c>
      <c r="K138" s="198">
        <f t="shared" si="37"/>
        <v>0</v>
      </c>
      <c r="L138" s="314">
        <v>90.1</v>
      </c>
      <c r="M138" s="198">
        <f t="shared" si="38"/>
        <v>1.2518329614281161</v>
      </c>
      <c r="N138" s="314">
        <v>1423.58</v>
      </c>
      <c r="O138" s="190">
        <v>6.8</v>
      </c>
      <c r="P138" s="197">
        <f t="shared" si="32"/>
        <v>0.10838380618425246</v>
      </c>
      <c r="Q138" s="196">
        <f t="shared" si="33"/>
        <v>9.0000000000000036</v>
      </c>
      <c r="R138" s="197">
        <f t="shared" si="34"/>
        <v>0.14344915524386362</v>
      </c>
      <c r="S138" s="313">
        <f t="shared" si="35"/>
        <v>810.90000000000032</v>
      </c>
      <c r="T138" s="190" t="s">
        <v>468</v>
      </c>
      <c r="U138" s="190" t="s">
        <v>221</v>
      </c>
      <c r="V138" s="190" t="s">
        <v>552</v>
      </c>
      <c r="W138" s="196">
        <v>1</v>
      </c>
      <c r="X138" s="190" t="s">
        <v>416</v>
      </c>
    </row>
    <row r="139" spans="2:25" hidden="1" x14ac:dyDescent="0.25">
      <c r="B139" s="493"/>
      <c r="C139" s="493"/>
      <c r="D139" s="245">
        <v>33</v>
      </c>
      <c r="E139" s="190" t="s">
        <v>482</v>
      </c>
      <c r="F139" s="314">
        <v>528.20000000000005</v>
      </c>
      <c r="G139" s="190">
        <v>319.10000000000002</v>
      </c>
      <c r="H139" s="190">
        <v>304.85000000000002</v>
      </c>
      <c r="I139" s="198">
        <f t="shared" si="36"/>
        <v>0.95534315261673453</v>
      </c>
      <c r="J139" s="190">
        <v>25</v>
      </c>
      <c r="K139" s="198">
        <f t="shared" si="37"/>
        <v>7.8345346286430584E-2</v>
      </c>
      <c r="L139" s="314">
        <v>111.2</v>
      </c>
      <c r="M139" s="198">
        <f t="shared" si="38"/>
        <v>1.0336884989031652</v>
      </c>
      <c r="N139" s="314">
        <v>1195.4000000000001</v>
      </c>
      <c r="O139" s="190">
        <v>4.75</v>
      </c>
      <c r="P139" s="197">
        <f t="shared" si="32"/>
        <v>1.4885615794421811E-2</v>
      </c>
      <c r="Q139" s="196">
        <f t="shared" si="33"/>
        <v>6</v>
      </c>
      <c r="R139" s="197">
        <f t="shared" si="34"/>
        <v>1.880288310874334E-2</v>
      </c>
      <c r="S139" s="313">
        <f t="shared" si="35"/>
        <v>667.2</v>
      </c>
      <c r="T139" s="190" t="s">
        <v>464</v>
      </c>
      <c r="U139" s="190" t="s">
        <v>535</v>
      </c>
      <c r="V139" s="190" t="s">
        <v>512</v>
      </c>
      <c r="W139" s="196">
        <v>1</v>
      </c>
      <c r="X139" s="190" t="s">
        <v>430</v>
      </c>
    </row>
    <row r="140" spans="2:25" hidden="1" x14ac:dyDescent="0.25">
      <c r="B140" s="493"/>
      <c r="C140" s="493"/>
      <c r="D140" s="245">
        <v>34</v>
      </c>
      <c r="E140" s="190" t="s">
        <v>613</v>
      </c>
      <c r="F140" s="314">
        <v>511.61</v>
      </c>
      <c r="G140" s="190">
        <v>23.3</v>
      </c>
      <c r="H140" s="190">
        <v>25.5</v>
      </c>
      <c r="I140" s="198">
        <f t="shared" si="36"/>
        <v>1.094420600858369</v>
      </c>
      <c r="J140" s="190">
        <v>3</v>
      </c>
      <c r="K140" s="198">
        <f t="shared" si="37"/>
        <v>0.12875536480686695</v>
      </c>
      <c r="L140" s="314">
        <v>232.55</v>
      </c>
      <c r="M140" s="198">
        <f t="shared" si="38"/>
        <v>1.2231759656652361</v>
      </c>
      <c r="N140" s="314">
        <v>1209.26</v>
      </c>
      <c r="O140" s="190">
        <v>2.2000000000000002</v>
      </c>
      <c r="P140" s="197">
        <f t="shared" si="32"/>
        <v>9.4420600858369105E-2</v>
      </c>
      <c r="Q140" s="196">
        <f t="shared" si="33"/>
        <v>2.9999999999999991</v>
      </c>
      <c r="R140" s="197">
        <f t="shared" si="34"/>
        <v>0.12875536480686692</v>
      </c>
      <c r="S140" s="313">
        <f t="shared" si="35"/>
        <v>697.64999999999986</v>
      </c>
      <c r="T140" s="190" t="s">
        <v>179</v>
      </c>
      <c r="U140" s="190" t="s">
        <v>715</v>
      </c>
      <c r="V140" s="190" t="s">
        <v>510</v>
      </c>
      <c r="W140" s="196">
        <v>1</v>
      </c>
      <c r="X140" s="190" t="s">
        <v>470</v>
      </c>
    </row>
    <row r="141" spans="2:25" hidden="1" x14ac:dyDescent="0.25">
      <c r="B141" s="493"/>
      <c r="C141" s="493"/>
      <c r="D141" s="245">
        <v>35</v>
      </c>
      <c r="E141" s="190" t="s">
        <v>520</v>
      </c>
      <c r="F141" s="314">
        <v>497.58</v>
      </c>
      <c r="G141" s="190">
        <v>216.26</v>
      </c>
      <c r="H141" s="190">
        <v>207.28</v>
      </c>
      <c r="I141" s="198">
        <f t="shared" si="36"/>
        <v>0.95847590862850274</v>
      </c>
      <c r="J141" s="190">
        <v>19</v>
      </c>
      <c r="K141" s="198">
        <f t="shared" si="37"/>
        <v>8.7857208915194676E-2</v>
      </c>
      <c r="L141" s="314">
        <v>99.12</v>
      </c>
      <c r="M141" s="198">
        <f t="shared" si="38"/>
        <v>1.0463331175436974</v>
      </c>
      <c r="N141" s="314">
        <v>993.18</v>
      </c>
      <c r="O141" s="190">
        <v>5.0199999999999996</v>
      </c>
      <c r="P141" s="197">
        <f t="shared" si="32"/>
        <v>2.3212799408119853E-2</v>
      </c>
      <c r="Q141" s="196">
        <f t="shared" si="33"/>
        <v>5.0000000000000107</v>
      </c>
      <c r="R141" s="197">
        <f t="shared" si="34"/>
        <v>2.3120318135577595E-2</v>
      </c>
      <c r="S141" s="313">
        <f t="shared" si="35"/>
        <v>495.6000000000011</v>
      </c>
      <c r="T141" s="190" t="s">
        <v>179</v>
      </c>
      <c r="U141" s="190" t="s">
        <v>715</v>
      </c>
      <c r="V141" s="190" t="s">
        <v>510</v>
      </c>
      <c r="W141" s="196">
        <v>1</v>
      </c>
      <c r="X141" s="190" t="s">
        <v>470</v>
      </c>
    </row>
    <row r="142" spans="2:25" hidden="1" x14ac:dyDescent="0.25">
      <c r="B142" s="493"/>
      <c r="C142" s="493"/>
      <c r="D142" s="245">
        <v>36</v>
      </c>
      <c r="E142" s="190" t="s">
        <v>533</v>
      </c>
      <c r="F142" s="314">
        <v>420.17</v>
      </c>
      <c r="G142" s="190">
        <v>89.37</v>
      </c>
      <c r="H142" s="190">
        <v>95.57</v>
      </c>
      <c r="I142" s="198">
        <f t="shared" si="36"/>
        <v>1.0693745104621237</v>
      </c>
      <c r="J142" s="190">
        <v>0</v>
      </c>
      <c r="K142" s="198">
        <f t="shared" si="37"/>
        <v>0</v>
      </c>
      <c r="L142" s="314">
        <v>135.54</v>
      </c>
      <c r="M142" s="198">
        <f t="shared" si="38"/>
        <v>1.0693745104621237</v>
      </c>
      <c r="N142" s="314">
        <v>840.35</v>
      </c>
      <c r="O142" s="190">
        <v>3.1</v>
      </c>
      <c r="P142" s="197">
        <f t="shared" si="32"/>
        <v>3.4687255231061878E-2</v>
      </c>
      <c r="Q142" s="196">
        <f t="shared" si="33"/>
        <v>3.0999999999999885</v>
      </c>
      <c r="R142" s="197">
        <f t="shared" si="34"/>
        <v>3.4687255231061746E-2</v>
      </c>
      <c r="S142" s="313">
        <f t="shared" si="35"/>
        <v>420.17399999999844</v>
      </c>
      <c r="T142" s="190" t="s">
        <v>179</v>
      </c>
      <c r="U142" s="190" t="s">
        <v>715</v>
      </c>
      <c r="V142" s="190" t="s">
        <v>510</v>
      </c>
      <c r="W142" s="196">
        <v>1</v>
      </c>
      <c r="X142" s="190" t="s">
        <v>470</v>
      </c>
    </row>
    <row r="143" spans="2:25" hidden="1" x14ac:dyDescent="0.25">
      <c r="B143" s="493"/>
      <c r="C143" s="493"/>
      <c r="D143" s="245">
        <v>37</v>
      </c>
      <c r="E143" s="190" t="s">
        <v>491</v>
      </c>
      <c r="F143" s="314">
        <v>403.86</v>
      </c>
      <c r="G143" s="190">
        <v>135.93</v>
      </c>
      <c r="H143" s="190">
        <v>139.74</v>
      </c>
      <c r="I143" s="198">
        <f t="shared" si="36"/>
        <v>1.028029132641801</v>
      </c>
      <c r="J143" s="190">
        <v>8.8000000000000007</v>
      </c>
      <c r="K143" s="198">
        <f t="shared" si="37"/>
        <v>6.4739204002059889E-2</v>
      </c>
      <c r="L143" s="314">
        <v>127.4</v>
      </c>
      <c r="M143" s="198">
        <f t="shared" si="38"/>
        <v>1.092768336643861</v>
      </c>
      <c r="N143" s="314">
        <v>1606.51</v>
      </c>
      <c r="O143" s="190">
        <v>3.17</v>
      </c>
      <c r="P143" s="197">
        <f t="shared" si="32"/>
        <v>2.3320826896196571E-2</v>
      </c>
      <c r="Q143" s="196">
        <f t="shared" si="33"/>
        <v>9.4400000000000137</v>
      </c>
      <c r="R143" s="197">
        <f t="shared" si="34"/>
        <v>6.9447509747664338E-2</v>
      </c>
      <c r="S143" s="313">
        <f t="shared" si="35"/>
        <v>1202.6560000000018</v>
      </c>
      <c r="T143" s="190" t="s">
        <v>464</v>
      </c>
      <c r="U143" s="190" t="s">
        <v>535</v>
      </c>
      <c r="V143" s="190" t="s">
        <v>512</v>
      </c>
      <c r="W143" s="196">
        <v>1</v>
      </c>
      <c r="X143" s="190" t="s">
        <v>470</v>
      </c>
    </row>
    <row r="144" spans="2:25" hidden="1" x14ac:dyDescent="0.25">
      <c r="B144" s="493"/>
      <c r="C144" s="493"/>
      <c r="D144" s="245">
        <v>38</v>
      </c>
      <c r="E144" s="190" t="s">
        <v>615</v>
      </c>
      <c r="F144" s="314">
        <v>395.66</v>
      </c>
      <c r="G144" s="190">
        <v>218.56</v>
      </c>
      <c r="H144" s="190">
        <v>175.26</v>
      </c>
      <c r="I144" s="198">
        <f t="shared" si="36"/>
        <v>0.80188506588579789</v>
      </c>
      <c r="J144" s="190">
        <v>52.6</v>
      </c>
      <c r="K144" s="198">
        <f t="shared" si="37"/>
        <v>0.24066617862371889</v>
      </c>
      <c r="L144" s="314">
        <v>95.34</v>
      </c>
      <c r="M144" s="198">
        <f t="shared" si="38"/>
        <v>1.0425512445095169</v>
      </c>
      <c r="N144" s="314">
        <v>886.66</v>
      </c>
      <c r="O144" s="190">
        <v>4.1500000000000004</v>
      </c>
      <c r="P144" s="197">
        <f t="shared" si="32"/>
        <v>1.8987920937042463E-2</v>
      </c>
      <c r="Q144" s="196">
        <f t="shared" si="33"/>
        <v>5.1499999999999826</v>
      </c>
      <c r="R144" s="197">
        <f t="shared" si="34"/>
        <v>2.3563323572474298E-2</v>
      </c>
      <c r="S144" s="313">
        <f t="shared" si="35"/>
        <v>491.00099999999838</v>
      </c>
      <c r="T144" s="190" t="s">
        <v>179</v>
      </c>
      <c r="U144" s="190" t="s">
        <v>715</v>
      </c>
      <c r="V144" s="190" t="s">
        <v>511</v>
      </c>
      <c r="W144" s="196">
        <v>1</v>
      </c>
      <c r="X144" s="190" t="s">
        <v>470</v>
      </c>
    </row>
    <row r="145" spans="2:24" hidden="1" x14ac:dyDescent="0.25">
      <c r="B145" s="493"/>
      <c r="C145" s="493"/>
      <c r="D145" s="245">
        <v>39</v>
      </c>
      <c r="E145" s="190" t="s">
        <v>531</v>
      </c>
      <c r="F145" s="314">
        <v>355.26</v>
      </c>
      <c r="G145" s="190">
        <v>27.64</v>
      </c>
      <c r="H145" s="190">
        <v>22.31</v>
      </c>
      <c r="I145" s="198">
        <f t="shared" si="36"/>
        <v>0.80716353111432704</v>
      </c>
      <c r="J145" s="190">
        <v>9</v>
      </c>
      <c r="K145" s="198">
        <f t="shared" si="37"/>
        <v>0.32561505065123009</v>
      </c>
      <c r="L145" s="314">
        <v>212.73</v>
      </c>
      <c r="M145" s="198">
        <f t="shared" si="38"/>
        <v>1.1327785817655571</v>
      </c>
      <c r="N145" s="314">
        <v>780.72</v>
      </c>
      <c r="O145" s="190">
        <v>1.67</v>
      </c>
      <c r="P145" s="197">
        <f t="shared" si="32"/>
        <v>6.0419681620839362E-2</v>
      </c>
      <c r="Q145" s="196">
        <f t="shared" si="33"/>
        <v>1.9999999999999982</v>
      </c>
      <c r="R145" s="197">
        <f t="shared" si="34"/>
        <v>7.2358900144717728E-2</v>
      </c>
      <c r="S145" s="313">
        <f t="shared" si="35"/>
        <v>425.45999999999958</v>
      </c>
      <c r="T145" s="190" t="s">
        <v>179</v>
      </c>
      <c r="U145" s="190" t="s">
        <v>715</v>
      </c>
      <c r="V145" s="190" t="s">
        <v>511</v>
      </c>
      <c r="W145" s="196">
        <v>1</v>
      </c>
      <c r="X145" s="190" t="s">
        <v>437</v>
      </c>
    </row>
    <row r="146" spans="2:24" hidden="1" x14ac:dyDescent="0.25">
      <c r="B146" s="493"/>
      <c r="C146" s="493"/>
      <c r="D146" s="245">
        <v>40</v>
      </c>
      <c r="E146" s="190" t="s">
        <v>616</v>
      </c>
      <c r="F146" s="314">
        <v>333.4</v>
      </c>
      <c r="G146" s="190">
        <v>14.96</v>
      </c>
      <c r="H146" s="190">
        <v>16.23</v>
      </c>
      <c r="I146" s="198">
        <f t="shared" si="36"/>
        <v>1.0848930481283423</v>
      </c>
      <c r="J146" s="190">
        <v>2</v>
      </c>
      <c r="K146" s="198">
        <f t="shared" si="37"/>
        <v>0.13368983957219249</v>
      </c>
      <c r="L146" s="314">
        <v>262.52</v>
      </c>
      <c r="M146" s="198">
        <f t="shared" si="38"/>
        <v>1.2185828877005347</v>
      </c>
      <c r="N146" s="314">
        <v>858.44</v>
      </c>
      <c r="O146" s="190">
        <v>1.27</v>
      </c>
      <c r="P146" s="197">
        <f t="shared" ref="P146:P209" si="39">O146/G146</f>
        <v>8.4893048128342238E-2</v>
      </c>
      <c r="Q146" s="196">
        <f t="shared" ref="Q146:Q209" si="40">(H146+J146)-G146-O146</f>
        <v>1.9999999999999996</v>
      </c>
      <c r="R146" s="197">
        <f t="shared" ref="R146:R209" si="41">Q146/G146</f>
        <v>0.13368983957219246</v>
      </c>
      <c r="S146" s="313">
        <f t="shared" si="35"/>
        <v>525.03999999999985</v>
      </c>
      <c r="T146" s="190" t="s">
        <v>464</v>
      </c>
      <c r="U146" s="190" t="s">
        <v>535</v>
      </c>
      <c r="V146" s="190" t="s">
        <v>512</v>
      </c>
      <c r="W146" s="196">
        <v>1</v>
      </c>
      <c r="X146" s="190" t="s">
        <v>450</v>
      </c>
    </row>
    <row r="147" spans="2:24" hidden="1" x14ac:dyDescent="0.25">
      <c r="B147" s="658">
        <v>45884</v>
      </c>
      <c r="C147" s="493" t="s">
        <v>382</v>
      </c>
      <c r="D147" s="245">
        <v>41</v>
      </c>
      <c r="E147" s="190" t="s">
        <v>463</v>
      </c>
      <c r="F147" s="314">
        <v>971.93</v>
      </c>
      <c r="G147" s="190">
        <v>10.28</v>
      </c>
      <c r="H147" s="190">
        <v>11.55</v>
      </c>
      <c r="I147" s="198">
        <f t="shared" si="36"/>
        <v>1.1235408560311286</v>
      </c>
      <c r="J147" s="190">
        <v>0</v>
      </c>
      <c r="K147" s="198">
        <f t="shared" si="37"/>
        <v>0</v>
      </c>
      <c r="L147" s="314">
        <v>1567.63</v>
      </c>
      <c r="M147" s="198">
        <f t="shared" si="38"/>
        <v>1.1235408560311286</v>
      </c>
      <c r="N147" s="314">
        <v>1990.89</v>
      </c>
      <c r="O147" s="190">
        <v>0.62</v>
      </c>
      <c r="P147" s="197">
        <f t="shared" si="39"/>
        <v>6.0311284046692608E-2</v>
      </c>
      <c r="Q147" s="196">
        <f t="shared" si="40"/>
        <v>0.65000000000000135</v>
      </c>
      <c r="R147" s="197">
        <f t="shared" si="41"/>
        <v>6.3229571984435934E-2</v>
      </c>
      <c r="S147" s="313">
        <f t="shared" si="35"/>
        <v>1018.9595000000022</v>
      </c>
      <c r="T147" s="190" t="s">
        <v>464</v>
      </c>
      <c r="U147" s="190" t="s">
        <v>535</v>
      </c>
      <c r="V147" s="190" t="s">
        <v>512</v>
      </c>
      <c r="W147" s="196">
        <v>1</v>
      </c>
      <c r="X147" s="190" t="s">
        <v>417</v>
      </c>
    </row>
    <row r="148" spans="2:24" hidden="1" x14ac:dyDescent="0.25">
      <c r="B148" s="493"/>
      <c r="C148" s="493"/>
      <c r="D148" s="245">
        <v>42</v>
      </c>
      <c r="E148" s="190" t="s">
        <v>493</v>
      </c>
      <c r="F148" s="314">
        <v>873.04</v>
      </c>
      <c r="G148" s="190">
        <v>283.99</v>
      </c>
      <c r="H148" s="190">
        <v>285.68</v>
      </c>
      <c r="I148" s="198">
        <f t="shared" si="36"/>
        <v>1.0059509137645692</v>
      </c>
      <c r="J148" s="190">
        <v>23.4</v>
      </c>
      <c r="K148" s="198">
        <f t="shared" si="37"/>
        <v>8.2397267509419336E-2</v>
      </c>
      <c r="L148" s="314">
        <v>156.74</v>
      </c>
      <c r="M148" s="198">
        <f t="shared" si="38"/>
        <v>1.0883481812739884</v>
      </c>
      <c r="N148" s="314">
        <v>3932.61</v>
      </c>
      <c r="O148" s="190">
        <v>5.57</v>
      </c>
      <c r="P148" s="197">
        <f t="shared" si="39"/>
        <v>1.9613366667840419E-2</v>
      </c>
      <c r="Q148" s="196">
        <f t="shared" si="40"/>
        <v>19.519999999999975</v>
      </c>
      <c r="R148" s="197">
        <f t="shared" si="41"/>
        <v>6.8734814606148012E-2</v>
      </c>
      <c r="S148" s="313">
        <f t="shared" si="35"/>
        <v>3059.564799999996</v>
      </c>
      <c r="T148" s="190" t="s">
        <v>468</v>
      </c>
      <c r="U148" s="190" t="s">
        <v>221</v>
      </c>
      <c r="V148" s="190" t="s">
        <v>513</v>
      </c>
      <c r="W148" s="196">
        <v>1</v>
      </c>
      <c r="X148" s="190" t="s">
        <v>470</v>
      </c>
    </row>
    <row r="149" spans="2:24" hidden="1" x14ac:dyDescent="0.25">
      <c r="B149" s="493"/>
      <c r="C149" s="493"/>
      <c r="D149" s="245">
        <v>43</v>
      </c>
      <c r="E149" s="190" t="s">
        <v>529</v>
      </c>
      <c r="F149" s="314">
        <v>754.5</v>
      </c>
      <c r="G149" s="190">
        <v>42.39</v>
      </c>
      <c r="H149" s="190">
        <v>44.91</v>
      </c>
      <c r="I149" s="198">
        <f t="shared" si="36"/>
        <v>1.059447983014862</v>
      </c>
      <c r="J149" s="190">
        <v>5.75</v>
      </c>
      <c r="K149" s="198">
        <f t="shared" si="37"/>
        <v>0.13564519933946687</v>
      </c>
      <c r="L149" s="314">
        <v>235.78</v>
      </c>
      <c r="M149" s="198">
        <f t="shared" si="38"/>
        <v>1.1950931823543287</v>
      </c>
      <c r="N149" s="314">
        <v>1949.9</v>
      </c>
      <c r="O149" s="190">
        <v>3.2</v>
      </c>
      <c r="P149" s="197">
        <f t="shared" si="39"/>
        <v>7.5489502241094603E-2</v>
      </c>
      <c r="Q149" s="196">
        <f t="shared" si="40"/>
        <v>5.0699999999999958</v>
      </c>
      <c r="R149" s="197">
        <f t="shared" si="41"/>
        <v>0.11960368011323415</v>
      </c>
      <c r="S149" s="313">
        <f t="shared" si="35"/>
        <v>1195.4045999999989</v>
      </c>
      <c r="T149" s="190" t="s">
        <v>179</v>
      </c>
      <c r="U149" s="190" t="s">
        <v>715</v>
      </c>
      <c r="V149" s="190" t="s">
        <v>510</v>
      </c>
      <c r="W149" s="196">
        <v>1</v>
      </c>
      <c r="X149" s="190" t="s">
        <v>470</v>
      </c>
    </row>
    <row r="150" spans="2:24" hidden="1" x14ac:dyDescent="0.25">
      <c r="B150" s="493"/>
      <c r="C150" s="493"/>
      <c r="D150" s="245">
        <v>44</v>
      </c>
      <c r="E150" s="190" t="s">
        <v>541</v>
      </c>
      <c r="F150" s="314">
        <v>347.37</v>
      </c>
      <c r="G150" s="190">
        <v>42.39</v>
      </c>
      <c r="H150" s="190">
        <v>47.06</v>
      </c>
      <c r="I150" s="198">
        <f t="shared" si="36"/>
        <v>1.1101674923330975</v>
      </c>
      <c r="J150" s="190">
        <v>0</v>
      </c>
      <c r="K150" s="198">
        <f t="shared" si="37"/>
        <v>0</v>
      </c>
      <c r="L150" s="314">
        <v>148.44999999999999</v>
      </c>
      <c r="M150" s="198">
        <f t="shared" si="38"/>
        <v>1.1101674923330975</v>
      </c>
      <c r="N150" s="314">
        <v>693.26</v>
      </c>
      <c r="O150" s="190">
        <v>2.34</v>
      </c>
      <c r="P150" s="197">
        <f t="shared" si="39"/>
        <v>5.5201698513800419E-2</v>
      </c>
      <c r="Q150" s="196">
        <f t="shared" si="40"/>
        <v>2.3300000000000018</v>
      </c>
      <c r="R150" s="197">
        <f t="shared" si="41"/>
        <v>5.4965793819297046E-2</v>
      </c>
      <c r="S150" s="313">
        <f t="shared" si="35"/>
        <v>345.88850000000025</v>
      </c>
      <c r="T150" s="190" t="s">
        <v>464</v>
      </c>
      <c r="U150" s="190" t="s">
        <v>535</v>
      </c>
      <c r="V150" s="190" t="s">
        <v>512</v>
      </c>
      <c r="W150" s="196">
        <v>1</v>
      </c>
      <c r="X150" s="190" t="s">
        <v>470</v>
      </c>
    </row>
    <row r="151" spans="2:24" hidden="1" x14ac:dyDescent="0.25">
      <c r="B151" s="493"/>
      <c r="C151" s="493"/>
      <c r="D151" s="245">
        <v>45</v>
      </c>
      <c r="E151" s="190" t="s">
        <v>520</v>
      </c>
      <c r="F151" s="314">
        <v>338.99</v>
      </c>
      <c r="G151" s="190">
        <v>176.68</v>
      </c>
      <c r="H151" s="190">
        <v>166.02</v>
      </c>
      <c r="I151" s="198">
        <f t="shared" si="36"/>
        <v>0.9396649309486077</v>
      </c>
      <c r="J151" s="190">
        <v>17.5</v>
      </c>
      <c r="K151" s="198">
        <f t="shared" si="37"/>
        <v>9.9049128367670367E-2</v>
      </c>
      <c r="L151" s="314">
        <v>99.12</v>
      </c>
      <c r="M151" s="198">
        <f t="shared" si="38"/>
        <v>1.038714059316278</v>
      </c>
      <c r="N151" s="314">
        <v>677.98</v>
      </c>
      <c r="O151" s="190">
        <v>3.42</v>
      </c>
      <c r="P151" s="197">
        <f t="shared" si="39"/>
        <v>1.9357029658139006E-2</v>
      </c>
      <c r="Q151" s="196">
        <f t="shared" si="40"/>
        <v>3.4200000000000035</v>
      </c>
      <c r="R151" s="197">
        <f t="shared" si="41"/>
        <v>1.9357029658139027E-2</v>
      </c>
      <c r="S151" s="313">
        <f t="shared" si="35"/>
        <v>338.99040000000036</v>
      </c>
      <c r="T151" s="190" t="s">
        <v>179</v>
      </c>
      <c r="U151" s="190" t="s">
        <v>715</v>
      </c>
      <c r="V151" s="190" t="s">
        <v>510</v>
      </c>
      <c r="W151" s="196">
        <v>1</v>
      </c>
      <c r="X151" s="190" t="s">
        <v>470</v>
      </c>
    </row>
    <row r="152" spans="2:24" hidden="1" x14ac:dyDescent="0.25">
      <c r="B152" s="493"/>
      <c r="C152" s="493"/>
      <c r="D152" s="245">
        <v>46</v>
      </c>
      <c r="E152" s="190" t="s">
        <v>533</v>
      </c>
      <c r="F152" s="314">
        <v>330.72</v>
      </c>
      <c r="G152" s="190">
        <v>77.92</v>
      </c>
      <c r="H152" s="190">
        <v>86.46</v>
      </c>
      <c r="I152" s="198">
        <f t="shared" si="36"/>
        <v>1.1095995893223818</v>
      </c>
      <c r="J152" s="190">
        <v>0</v>
      </c>
      <c r="K152" s="198">
        <f t="shared" si="37"/>
        <v>0</v>
      </c>
      <c r="L152" s="314">
        <v>135.54</v>
      </c>
      <c r="M152" s="198">
        <f t="shared" si="38"/>
        <v>1.1095995893223818</v>
      </c>
      <c r="N152" s="314">
        <v>1157.51</v>
      </c>
      <c r="O152" s="190">
        <v>2.44</v>
      </c>
      <c r="P152" s="197">
        <f t="shared" si="39"/>
        <v>3.1314168377823408E-2</v>
      </c>
      <c r="Q152" s="196">
        <f t="shared" si="40"/>
        <v>6.0999999999999925</v>
      </c>
      <c r="R152" s="197">
        <f t="shared" si="41"/>
        <v>7.8285420944558426E-2</v>
      </c>
      <c r="S152" s="313">
        <f t="shared" si="35"/>
        <v>826.79399999999896</v>
      </c>
      <c r="T152" s="190" t="s">
        <v>179</v>
      </c>
      <c r="U152" s="190" t="s">
        <v>715</v>
      </c>
      <c r="V152" s="190" t="s">
        <v>510</v>
      </c>
      <c r="W152" s="196">
        <v>1</v>
      </c>
      <c r="X152" s="190" t="s">
        <v>470</v>
      </c>
    </row>
    <row r="153" spans="2:24" hidden="1" x14ac:dyDescent="0.25">
      <c r="B153" s="493"/>
      <c r="C153" s="493"/>
      <c r="D153" s="245">
        <v>47</v>
      </c>
      <c r="E153" s="190" t="s">
        <v>491</v>
      </c>
      <c r="F153" s="314">
        <v>318.5</v>
      </c>
      <c r="G153" s="190">
        <v>111.06</v>
      </c>
      <c r="H153" s="190">
        <v>120.46</v>
      </c>
      <c r="I153" s="198">
        <f t="shared" si="36"/>
        <v>1.0846389339095983</v>
      </c>
      <c r="J153" s="190">
        <v>0</v>
      </c>
      <c r="K153" s="198">
        <f t="shared" si="37"/>
        <v>0</v>
      </c>
      <c r="L153" s="314">
        <v>127.4</v>
      </c>
      <c r="M153" s="198">
        <f t="shared" si="38"/>
        <v>1.0846389339095983</v>
      </c>
      <c r="N153" s="314">
        <v>1197.56</v>
      </c>
      <c r="O153" s="190">
        <v>2.5</v>
      </c>
      <c r="P153" s="197">
        <f t="shared" si="39"/>
        <v>2.2510354763191069E-2</v>
      </c>
      <c r="Q153" s="196">
        <f t="shared" si="40"/>
        <v>6.8999999999999915</v>
      </c>
      <c r="R153" s="197">
        <f t="shared" si="41"/>
        <v>6.2128579146407271E-2</v>
      </c>
      <c r="S153" s="313">
        <f t="shared" si="35"/>
        <v>879.05999999999892</v>
      </c>
      <c r="T153" s="190" t="s">
        <v>464</v>
      </c>
      <c r="U153" s="190" t="s">
        <v>535</v>
      </c>
      <c r="V153" s="190" t="s">
        <v>512</v>
      </c>
      <c r="W153" s="196">
        <v>1</v>
      </c>
      <c r="X153" s="190" t="s">
        <v>470</v>
      </c>
    </row>
    <row r="154" spans="2:24" hidden="1" x14ac:dyDescent="0.25">
      <c r="B154" s="493"/>
      <c r="C154" s="493"/>
      <c r="D154" s="245">
        <v>48</v>
      </c>
      <c r="E154" s="190" t="s">
        <v>617</v>
      </c>
      <c r="F154" s="314">
        <v>295.60000000000002</v>
      </c>
      <c r="G154" s="190">
        <v>225.51</v>
      </c>
      <c r="H154" s="190">
        <v>189.31</v>
      </c>
      <c r="I154" s="198">
        <f t="shared" si="36"/>
        <v>0.83947496785064968</v>
      </c>
      <c r="J154" s="190">
        <v>40.200000000000003</v>
      </c>
      <c r="K154" s="198">
        <f t="shared" si="37"/>
        <v>0.17826260476253827</v>
      </c>
      <c r="L154" s="314">
        <v>147.80000000000001</v>
      </c>
      <c r="M154" s="198">
        <f t="shared" si="38"/>
        <v>1.0177375726131879</v>
      </c>
      <c r="N154" s="314">
        <v>591.20000000000005</v>
      </c>
      <c r="O154" s="190">
        <v>2</v>
      </c>
      <c r="P154" s="197">
        <f t="shared" si="39"/>
        <v>8.868786306593943E-3</v>
      </c>
      <c r="Q154" s="196">
        <f t="shared" si="40"/>
        <v>2</v>
      </c>
      <c r="R154" s="197">
        <f t="shared" si="41"/>
        <v>8.868786306593943E-3</v>
      </c>
      <c r="S154" s="313">
        <f t="shared" si="35"/>
        <v>295.60000000000002</v>
      </c>
      <c r="T154" s="190" t="s">
        <v>179</v>
      </c>
      <c r="U154" s="190" t="s">
        <v>715</v>
      </c>
      <c r="V154" s="190" t="s">
        <v>511</v>
      </c>
      <c r="W154" s="196">
        <v>1</v>
      </c>
      <c r="X154" s="190" t="s">
        <v>540</v>
      </c>
    </row>
    <row r="155" spans="2:24" hidden="1" x14ac:dyDescent="0.25">
      <c r="B155" s="493"/>
      <c r="C155" s="493"/>
      <c r="D155" s="245">
        <v>49</v>
      </c>
      <c r="E155" s="190" t="s">
        <v>613</v>
      </c>
      <c r="F155" s="314">
        <v>267.43</v>
      </c>
      <c r="G155" s="190">
        <v>21.17</v>
      </c>
      <c r="H155" s="190">
        <v>23.47</v>
      </c>
      <c r="I155" s="198">
        <f t="shared" si="36"/>
        <v>1.1086443079829946</v>
      </c>
      <c r="J155" s="190">
        <v>0</v>
      </c>
      <c r="K155" s="198">
        <f t="shared" si="37"/>
        <v>0</v>
      </c>
      <c r="L155" s="314">
        <v>232.55</v>
      </c>
      <c r="M155" s="198">
        <f t="shared" si="38"/>
        <v>1.1086443079829946</v>
      </c>
      <c r="N155" s="314">
        <v>534.86</v>
      </c>
      <c r="O155" s="190">
        <v>1.1499999999999999</v>
      </c>
      <c r="P155" s="197">
        <f t="shared" si="39"/>
        <v>5.4322153991497396E-2</v>
      </c>
      <c r="Q155" s="196">
        <f t="shared" si="40"/>
        <v>1.1499999999999972</v>
      </c>
      <c r="R155" s="197">
        <f t="shared" si="41"/>
        <v>5.4322153991497264E-2</v>
      </c>
      <c r="S155" s="313">
        <f t="shared" si="35"/>
        <v>267.43249999999938</v>
      </c>
      <c r="T155" s="190" t="s">
        <v>179</v>
      </c>
      <c r="U155" s="190" t="s">
        <v>715</v>
      </c>
      <c r="V155" s="190" t="s">
        <v>510</v>
      </c>
      <c r="W155" s="196">
        <v>1</v>
      </c>
      <c r="X155" s="190" t="s">
        <v>470</v>
      </c>
    </row>
    <row r="156" spans="2:24" hidden="1" x14ac:dyDescent="0.25">
      <c r="B156" s="493"/>
      <c r="C156" s="493"/>
      <c r="D156" s="245">
        <v>50</v>
      </c>
      <c r="E156" s="190" t="s">
        <v>472</v>
      </c>
      <c r="F156" s="314">
        <v>257.02</v>
      </c>
      <c r="G156" s="190">
        <v>37.520000000000003</v>
      </c>
      <c r="H156" s="190">
        <v>38.979999999999997</v>
      </c>
      <c r="I156" s="198">
        <f t="shared" si="36"/>
        <v>1.038912579957356</v>
      </c>
      <c r="J156" s="190">
        <v>3</v>
      </c>
      <c r="K156" s="198">
        <f t="shared" si="37"/>
        <v>7.9957356076759051E-2</v>
      </c>
      <c r="L156" s="314">
        <v>118.99</v>
      </c>
      <c r="M156" s="198">
        <f t="shared" si="38"/>
        <v>1.118869936034115</v>
      </c>
      <c r="N156" s="314">
        <v>530.70000000000005</v>
      </c>
      <c r="O156" s="190">
        <v>2.16</v>
      </c>
      <c r="P156" s="197">
        <f t="shared" si="39"/>
        <v>5.7569296375266525E-2</v>
      </c>
      <c r="Q156" s="196">
        <f t="shared" si="40"/>
        <v>2.2999999999999936</v>
      </c>
      <c r="R156" s="197">
        <f t="shared" si="41"/>
        <v>6.1300639658848438E-2</v>
      </c>
      <c r="S156" s="313">
        <f t="shared" si="35"/>
        <v>273.67699999999923</v>
      </c>
      <c r="T156" s="190" t="s">
        <v>179</v>
      </c>
      <c r="U156" s="190" t="s">
        <v>715</v>
      </c>
      <c r="V156" s="190" t="s">
        <v>510</v>
      </c>
      <c r="W156" s="196">
        <v>1</v>
      </c>
      <c r="X156" s="190" t="s">
        <v>461</v>
      </c>
    </row>
    <row r="157" spans="2:24" hidden="1" x14ac:dyDescent="0.25">
      <c r="B157" s="658">
        <v>45885</v>
      </c>
      <c r="C157" s="493" t="s">
        <v>321</v>
      </c>
      <c r="D157" s="245">
        <v>51</v>
      </c>
      <c r="E157" s="190" t="s">
        <v>524</v>
      </c>
      <c r="F157" s="314">
        <v>819.17</v>
      </c>
      <c r="G157" s="190">
        <v>42.46</v>
      </c>
      <c r="H157" s="190">
        <v>49.26</v>
      </c>
      <c r="I157" s="198">
        <f t="shared" si="36"/>
        <v>1.1601507300989164</v>
      </c>
      <c r="J157" s="190">
        <v>0</v>
      </c>
      <c r="K157" s="198">
        <f t="shared" si="37"/>
        <v>0</v>
      </c>
      <c r="L157" s="314">
        <v>342.75</v>
      </c>
      <c r="M157" s="198">
        <f t="shared" si="38"/>
        <v>1.1601507300989164</v>
      </c>
      <c r="N157" s="314">
        <v>2330.6999999999998</v>
      </c>
      <c r="O157" s="190">
        <v>2.39</v>
      </c>
      <c r="P157" s="197">
        <f t="shared" si="39"/>
        <v>5.6288271314178052E-2</v>
      </c>
      <c r="Q157" s="196">
        <f t="shared" si="40"/>
        <v>4.4099999999999966</v>
      </c>
      <c r="R157" s="197">
        <f t="shared" si="41"/>
        <v>0.1038624587847385</v>
      </c>
      <c r="S157" s="313">
        <f t="shared" si="35"/>
        <v>1511.5274999999988</v>
      </c>
      <c r="T157" s="190" t="s">
        <v>464</v>
      </c>
      <c r="U157" s="190" t="s">
        <v>535</v>
      </c>
      <c r="V157" s="190" t="s">
        <v>512</v>
      </c>
      <c r="W157" s="196">
        <v>1</v>
      </c>
      <c r="X157" s="190" t="s">
        <v>426</v>
      </c>
    </row>
    <row r="158" spans="2:24" hidden="1" x14ac:dyDescent="0.25">
      <c r="B158" s="493"/>
      <c r="C158" s="493"/>
      <c r="D158" s="245">
        <v>52</v>
      </c>
      <c r="E158" s="190" t="s">
        <v>487</v>
      </c>
      <c r="F158" s="314">
        <v>787.51</v>
      </c>
      <c r="G158" s="190">
        <v>77.64</v>
      </c>
      <c r="H158" s="190">
        <v>79.209999999999994</v>
      </c>
      <c r="I158" s="198">
        <f t="shared" si="36"/>
        <v>1.0202215352910871</v>
      </c>
      <c r="J158" s="190">
        <v>6</v>
      </c>
      <c r="K158" s="198">
        <f t="shared" si="37"/>
        <v>7.7279752704791344E-2</v>
      </c>
      <c r="L158" s="314">
        <v>410.16</v>
      </c>
      <c r="M158" s="198">
        <f t="shared" si="38"/>
        <v>1.0975012879958783</v>
      </c>
      <c r="N158" s="314">
        <v>3104.91</v>
      </c>
      <c r="O158" s="190">
        <v>1.92</v>
      </c>
      <c r="P158" s="197">
        <f t="shared" si="39"/>
        <v>2.472952086553323E-2</v>
      </c>
      <c r="Q158" s="196">
        <f t="shared" si="40"/>
        <v>5.6499999999999932</v>
      </c>
      <c r="R158" s="197">
        <f t="shared" si="41"/>
        <v>7.2771767130345097E-2</v>
      </c>
      <c r="S158" s="313">
        <f t="shared" si="35"/>
        <v>2317.4039999999973</v>
      </c>
      <c r="T158" s="190" t="s">
        <v>179</v>
      </c>
      <c r="U158" s="190" t="s">
        <v>715</v>
      </c>
      <c r="V158" s="190" t="s">
        <v>510</v>
      </c>
      <c r="W158" s="196">
        <v>1</v>
      </c>
      <c r="X158" s="190" t="s">
        <v>470</v>
      </c>
    </row>
    <row r="159" spans="2:24" hidden="1" x14ac:dyDescent="0.25">
      <c r="B159" s="493"/>
      <c r="C159" s="493"/>
      <c r="D159" s="245">
        <v>53</v>
      </c>
      <c r="E159" s="190" t="s">
        <v>489</v>
      </c>
      <c r="F159" s="314">
        <v>749.48</v>
      </c>
      <c r="G159" s="190">
        <v>53.09</v>
      </c>
      <c r="H159" s="190">
        <v>59.370000000000005</v>
      </c>
      <c r="I159" s="198">
        <f t="shared" si="36"/>
        <v>1.1182896967413827</v>
      </c>
      <c r="J159" s="190">
        <v>0</v>
      </c>
      <c r="K159" s="198">
        <f t="shared" si="37"/>
        <v>0</v>
      </c>
      <c r="L159" s="314">
        <v>365.6</v>
      </c>
      <c r="M159" s="198">
        <f t="shared" si="38"/>
        <v>1.1182896967413827</v>
      </c>
      <c r="N159" s="314">
        <v>2295.9699999999998</v>
      </c>
      <c r="O159" s="190">
        <v>2.0499999999999998</v>
      </c>
      <c r="P159" s="197">
        <f t="shared" si="39"/>
        <v>3.8613674891693345E-2</v>
      </c>
      <c r="Q159" s="196">
        <f t="shared" si="40"/>
        <v>4.2300000000000013</v>
      </c>
      <c r="R159" s="197">
        <f t="shared" si="41"/>
        <v>7.9676021849689221E-2</v>
      </c>
      <c r="S159" s="313">
        <f t="shared" si="35"/>
        <v>1546.4880000000005</v>
      </c>
      <c r="T159" s="190" t="s">
        <v>464</v>
      </c>
      <c r="U159" s="190" t="s">
        <v>535</v>
      </c>
      <c r="V159" s="190" t="s">
        <v>512</v>
      </c>
      <c r="W159" s="196">
        <v>1</v>
      </c>
      <c r="X159" s="190" t="s">
        <v>419</v>
      </c>
    </row>
    <row r="160" spans="2:24" hidden="1" x14ac:dyDescent="0.25">
      <c r="B160" s="493"/>
      <c r="C160" s="493"/>
      <c r="D160" s="245">
        <v>54</v>
      </c>
      <c r="E160" s="190" t="s">
        <v>618</v>
      </c>
      <c r="F160" s="314">
        <v>637.95000000000005</v>
      </c>
      <c r="G160" s="190">
        <v>10.75</v>
      </c>
      <c r="H160" s="190">
        <v>13.55</v>
      </c>
      <c r="I160" s="198">
        <f t="shared" si="36"/>
        <v>1.2604651162790699</v>
      </c>
      <c r="J160" s="190">
        <v>0</v>
      </c>
      <c r="K160" s="198">
        <f t="shared" si="37"/>
        <v>0</v>
      </c>
      <c r="L160" s="314">
        <v>469.08</v>
      </c>
      <c r="M160" s="198">
        <f t="shared" si="38"/>
        <v>1.2604651162790699</v>
      </c>
      <c r="N160" s="314">
        <v>1313.42</v>
      </c>
      <c r="O160" s="190">
        <v>1.36</v>
      </c>
      <c r="P160" s="197">
        <f t="shared" si="39"/>
        <v>0.12651162790697676</v>
      </c>
      <c r="Q160" s="196">
        <f t="shared" si="40"/>
        <v>1.4400000000000006</v>
      </c>
      <c r="R160" s="197">
        <f t="shared" si="41"/>
        <v>0.13395348837209309</v>
      </c>
      <c r="S160" s="313">
        <f t="shared" si="35"/>
        <v>675.47520000000031</v>
      </c>
      <c r="T160" s="190" t="s">
        <v>179</v>
      </c>
      <c r="U160" s="190" t="s">
        <v>715</v>
      </c>
      <c r="V160" s="190" t="s">
        <v>510</v>
      </c>
      <c r="W160" s="196">
        <v>1</v>
      </c>
      <c r="X160" s="190" t="s">
        <v>461</v>
      </c>
    </row>
    <row r="161" spans="2:24" hidden="1" x14ac:dyDescent="0.25">
      <c r="B161" s="493"/>
      <c r="C161" s="493"/>
      <c r="D161" s="245">
        <v>55</v>
      </c>
      <c r="E161" s="190" t="s">
        <v>520</v>
      </c>
      <c r="F161" s="314">
        <v>575.89</v>
      </c>
      <c r="G161" s="190">
        <v>183.37</v>
      </c>
      <c r="H161" s="190">
        <v>178.2</v>
      </c>
      <c r="I161" s="198">
        <f t="shared" si="36"/>
        <v>0.97180563887222549</v>
      </c>
      <c r="J161" s="190">
        <v>17.5</v>
      </c>
      <c r="K161" s="198">
        <f t="shared" si="37"/>
        <v>9.5435458362872871E-2</v>
      </c>
      <c r="L161" s="314">
        <v>99.12</v>
      </c>
      <c r="M161" s="198">
        <f t="shared" si="38"/>
        <v>1.0672410972350983</v>
      </c>
      <c r="N161" s="314">
        <v>1222.1500000000001</v>
      </c>
      <c r="O161" s="190">
        <v>5.81</v>
      </c>
      <c r="P161" s="197">
        <f t="shared" si="39"/>
        <v>3.1684572176473795E-2</v>
      </c>
      <c r="Q161" s="196">
        <f t="shared" si="40"/>
        <v>6.5199999999999845</v>
      </c>
      <c r="R161" s="197">
        <f t="shared" si="41"/>
        <v>3.5556525058624555E-2</v>
      </c>
      <c r="S161" s="313">
        <f t="shared" si="35"/>
        <v>646.26239999999848</v>
      </c>
      <c r="T161" s="190" t="s">
        <v>179</v>
      </c>
      <c r="U161" s="190" t="s">
        <v>715</v>
      </c>
      <c r="V161" s="190" t="s">
        <v>510</v>
      </c>
      <c r="W161" s="196">
        <v>1</v>
      </c>
      <c r="X161" s="190" t="s">
        <v>470</v>
      </c>
    </row>
    <row r="162" spans="2:24" hidden="1" x14ac:dyDescent="0.25">
      <c r="B162" s="493"/>
      <c r="C162" s="493"/>
      <c r="D162" s="245">
        <v>56</v>
      </c>
      <c r="E162" s="190" t="s">
        <v>619</v>
      </c>
      <c r="F162" s="314">
        <v>466.04</v>
      </c>
      <c r="G162" s="190">
        <v>41.25</v>
      </c>
      <c r="H162" s="190">
        <v>53.1</v>
      </c>
      <c r="I162" s="198">
        <f t="shared" si="36"/>
        <v>1.2872727272727273</v>
      </c>
      <c r="J162" s="190">
        <v>0</v>
      </c>
      <c r="K162" s="198">
        <f t="shared" si="37"/>
        <v>0</v>
      </c>
      <c r="L162" s="314">
        <v>81.05</v>
      </c>
      <c r="M162" s="198">
        <f t="shared" si="38"/>
        <v>1.2872727272727273</v>
      </c>
      <c r="N162" s="314">
        <v>960.44</v>
      </c>
      <c r="O162" s="190">
        <v>5.75</v>
      </c>
      <c r="P162" s="197">
        <f t="shared" si="39"/>
        <v>0.1393939393939394</v>
      </c>
      <c r="Q162" s="196">
        <f t="shared" si="40"/>
        <v>6.1000000000000014</v>
      </c>
      <c r="R162" s="197">
        <f t="shared" si="41"/>
        <v>0.14787878787878792</v>
      </c>
      <c r="S162" s="313">
        <f t="shared" si="35"/>
        <v>494.40500000000009</v>
      </c>
      <c r="T162" s="190" t="s">
        <v>179</v>
      </c>
      <c r="U162" s="190" t="s">
        <v>537</v>
      </c>
      <c r="V162" s="190" t="s">
        <v>621</v>
      </c>
      <c r="W162" s="196">
        <v>1</v>
      </c>
      <c r="X162" s="190" t="s">
        <v>424</v>
      </c>
    </row>
    <row r="163" spans="2:24" hidden="1" x14ac:dyDescent="0.25">
      <c r="B163" s="493"/>
      <c r="C163" s="493"/>
      <c r="D163" s="245">
        <v>57</v>
      </c>
      <c r="E163" s="190" t="s">
        <v>493</v>
      </c>
      <c r="F163" s="314">
        <v>391.85</v>
      </c>
      <c r="G163" s="190">
        <v>301.29000000000002</v>
      </c>
      <c r="H163" s="190">
        <v>300.12</v>
      </c>
      <c r="I163" s="198">
        <f t="shared" si="36"/>
        <v>0.99611669819774962</v>
      </c>
      <c r="J163" s="190">
        <v>20.399999999999999</v>
      </c>
      <c r="K163" s="198">
        <f t="shared" si="37"/>
        <v>6.7708851936672296E-2</v>
      </c>
      <c r="L163" s="314">
        <v>156.74</v>
      </c>
      <c r="M163" s="198">
        <f t="shared" si="38"/>
        <v>1.0638255501344218</v>
      </c>
      <c r="N163" s="314">
        <v>3014.11</v>
      </c>
      <c r="O163" s="190">
        <v>2.5</v>
      </c>
      <c r="P163" s="197">
        <f t="shared" si="39"/>
        <v>8.2976534236118022E-3</v>
      </c>
      <c r="Q163" s="196">
        <f t="shared" si="40"/>
        <v>16.729999999999961</v>
      </c>
      <c r="R163" s="197">
        <f t="shared" si="41"/>
        <v>5.552789671081005E-2</v>
      </c>
      <c r="S163" s="313">
        <f t="shared" si="35"/>
        <v>2622.2601999999943</v>
      </c>
      <c r="T163" s="190" t="s">
        <v>468</v>
      </c>
      <c r="U163" s="190" t="s">
        <v>221</v>
      </c>
      <c r="V163" s="190" t="s">
        <v>513</v>
      </c>
      <c r="W163" s="196">
        <v>1</v>
      </c>
      <c r="X163" s="190" t="s">
        <v>470</v>
      </c>
    </row>
    <row r="164" spans="2:24" hidden="1" x14ac:dyDescent="0.25">
      <c r="B164" s="493"/>
      <c r="C164" s="493"/>
      <c r="D164" s="245">
        <v>58</v>
      </c>
      <c r="E164" s="190" t="s">
        <v>472</v>
      </c>
      <c r="F164" s="314">
        <v>376.01</v>
      </c>
      <c r="G164" s="190">
        <v>40.299999999999997</v>
      </c>
      <c r="H164" s="190">
        <v>46.8</v>
      </c>
      <c r="I164" s="198">
        <f t="shared" si="36"/>
        <v>1.1612903225806452</v>
      </c>
      <c r="J164" s="190">
        <v>0</v>
      </c>
      <c r="K164" s="198">
        <f t="shared" si="37"/>
        <v>0</v>
      </c>
      <c r="L164" s="314">
        <v>118.99</v>
      </c>
      <c r="M164" s="198">
        <f t="shared" si="38"/>
        <v>1.1612903225806452</v>
      </c>
      <c r="N164" s="314">
        <v>773.44</v>
      </c>
      <c r="O164" s="190">
        <v>3.16</v>
      </c>
      <c r="P164" s="197">
        <f t="shared" si="39"/>
        <v>7.8411910669975202E-2</v>
      </c>
      <c r="Q164" s="196">
        <f t="shared" si="40"/>
        <v>3.34</v>
      </c>
      <c r="R164" s="197">
        <f t="shared" si="41"/>
        <v>8.2878411910669983E-2</v>
      </c>
      <c r="S164" s="313">
        <f t="shared" si="35"/>
        <v>397.42659999999995</v>
      </c>
      <c r="T164" s="190" t="s">
        <v>179</v>
      </c>
      <c r="U164" s="190" t="s">
        <v>715</v>
      </c>
      <c r="V164" s="190" t="s">
        <v>510</v>
      </c>
      <c r="W164" s="196">
        <v>1</v>
      </c>
      <c r="X164" s="190" t="s">
        <v>461</v>
      </c>
    </row>
    <row r="165" spans="2:24" hidden="1" x14ac:dyDescent="0.25">
      <c r="B165" s="493"/>
      <c r="C165" s="493"/>
      <c r="D165" s="245">
        <v>59</v>
      </c>
      <c r="E165" s="190" t="s">
        <v>506</v>
      </c>
      <c r="F165" s="314">
        <v>256.92</v>
      </c>
      <c r="G165" s="190">
        <v>30.61</v>
      </c>
      <c r="H165" s="190">
        <v>35.71</v>
      </c>
      <c r="I165" s="198">
        <f t="shared" si="36"/>
        <v>1.1666122182293368</v>
      </c>
      <c r="J165" s="190">
        <v>0</v>
      </c>
      <c r="K165" s="198">
        <f t="shared" si="37"/>
        <v>0</v>
      </c>
      <c r="L165" s="314">
        <v>113.18</v>
      </c>
      <c r="M165" s="198">
        <f t="shared" si="38"/>
        <v>1.1666122182293368</v>
      </c>
      <c r="N165" s="314">
        <v>577.22</v>
      </c>
      <c r="O165" s="190">
        <v>2.27</v>
      </c>
      <c r="P165" s="197">
        <f t="shared" si="39"/>
        <v>7.4158771643253837E-2</v>
      </c>
      <c r="Q165" s="196">
        <f t="shared" si="40"/>
        <v>2.8300000000000014</v>
      </c>
      <c r="R165" s="197">
        <f t="shared" si="41"/>
        <v>9.2453446586083024E-2</v>
      </c>
      <c r="S165" s="313">
        <f t="shared" si="35"/>
        <v>320.29940000000016</v>
      </c>
      <c r="T165" s="190" t="s">
        <v>179</v>
      </c>
      <c r="U165" s="190" t="s">
        <v>715</v>
      </c>
      <c r="V165" s="190" t="s">
        <v>510</v>
      </c>
      <c r="W165" s="196">
        <v>1</v>
      </c>
      <c r="X165" s="190" t="s">
        <v>462</v>
      </c>
    </row>
    <row r="166" spans="2:24" hidden="1" x14ac:dyDescent="0.25">
      <c r="B166" s="493"/>
      <c r="C166" s="493"/>
      <c r="D166" s="245">
        <v>60</v>
      </c>
      <c r="E166" s="190" t="s">
        <v>620</v>
      </c>
      <c r="F166" s="314">
        <v>240.5</v>
      </c>
      <c r="G166" s="190">
        <v>147</v>
      </c>
      <c r="H166" s="190">
        <v>138.71</v>
      </c>
      <c r="I166" s="198">
        <f t="shared" si="36"/>
        <v>0.94360544217687081</v>
      </c>
      <c r="J166" s="190">
        <v>12.5</v>
      </c>
      <c r="K166" s="198">
        <f t="shared" si="37"/>
        <v>8.5034013605442174E-2</v>
      </c>
      <c r="L166" s="314">
        <v>185</v>
      </c>
      <c r="M166" s="198">
        <f t="shared" si="38"/>
        <v>1.0286394557823131</v>
      </c>
      <c r="N166" s="314">
        <v>778.85</v>
      </c>
      <c r="O166" s="190">
        <v>1.3</v>
      </c>
      <c r="P166" s="197">
        <f t="shared" si="39"/>
        <v>8.8435374149659872E-3</v>
      </c>
      <c r="Q166" s="196">
        <f t="shared" si="40"/>
        <v>2.9100000000000081</v>
      </c>
      <c r="R166" s="197">
        <f t="shared" si="41"/>
        <v>1.9795918367346996E-2</v>
      </c>
      <c r="S166" s="313">
        <f t="shared" si="35"/>
        <v>538.3500000000015</v>
      </c>
      <c r="T166" s="190" t="s">
        <v>179</v>
      </c>
      <c r="U166" s="190" t="s">
        <v>715</v>
      </c>
      <c r="V166" s="190" t="s">
        <v>511</v>
      </c>
      <c r="W166" s="196">
        <v>1</v>
      </c>
      <c r="X166" s="190" t="s">
        <v>445</v>
      </c>
    </row>
    <row r="167" spans="2:24" hidden="1" x14ac:dyDescent="0.25">
      <c r="B167" s="658">
        <v>45886</v>
      </c>
      <c r="C167" s="493" t="s">
        <v>313</v>
      </c>
      <c r="D167" s="245">
        <v>61</v>
      </c>
      <c r="E167" s="190" t="s">
        <v>493</v>
      </c>
      <c r="F167" s="314">
        <v>1239.81</v>
      </c>
      <c r="G167" s="190">
        <v>395.6</v>
      </c>
      <c r="H167" s="190">
        <v>415.09999999999997</v>
      </c>
      <c r="I167" s="198">
        <f t="shared" si="36"/>
        <v>1.0492922143579371</v>
      </c>
      <c r="J167" s="190">
        <v>10.72</v>
      </c>
      <c r="K167" s="198">
        <f t="shared" si="37"/>
        <v>2.7098078867542973E-2</v>
      </c>
      <c r="L167" s="314">
        <v>156.74</v>
      </c>
      <c r="M167" s="198">
        <f t="shared" si="38"/>
        <v>1.0763902932254803</v>
      </c>
      <c r="N167" s="314">
        <v>4736.68</v>
      </c>
      <c r="O167" s="190">
        <v>7.91</v>
      </c>
      <c r="P167" s="197">
        <f t="shared" si="39"/>
        <v>1.9994944388270978E-2</v>
      </c>
      <c r="Q167" s="196">
        <f t="shared" si="40"/>
        <v>22.30999999999997</v>
      </c>
      <c r="R167" s="197">
        <f t="shared" si="41"/>
        <v>5.6395348837209223E-2</v>
      </c>
      <c r="S167" s="313">
        <f t="shared" si="35"/>
        <v>3496.8693999999955</v>
      </c>
      <c r="T167" s="190" t="s">
        <v>468</v>
      </c>
      <c r="U167" s="190" t="s">
        <v>221</v>
      </c>
      <c r="V167" s="190" t="s">
        <v>513</v>
      </c>
      <c r="W167" s="196">
        <v>1</v>
      </c>
      <c r="X167" s="190" t="s">
        <v>470</v>
      </c>
    </row>
    <row r="168" spans="2:24" hidden="1" x14ac:dyDescent="0.25">
      <c r="B168" s="493"/>
      <c r="C168" s="493"/>
      <c r="D168" s="245">
        <v>62</v>
      </c>
      <c r="E168" s="190" t="s">
        <v>520</v>
      </c>
      <c r="F168" s="314">
        <v>834.59</v>
      </c>
      <c r="G168" s="190">
        <v>250.95</v>
      </c>
      <c r="H168" s="190">
        <v>255.92</v>
      </c>
      <c r="I168" s="198">
        <f t="shared" si="36"/>
        <v>1.0198047419804741</v>
      </c>
      <c r="J168" s="190">
        <v>11.75</v>
      </c>
      <c r="K168" s="198">
        <f t="shared" si="37"/>
        <v>4.6822076110779043E-2</v>
      </c>
      <c r="L168" s="314">
        <v>99.12</v>
      </c>
      <c r="M168" s="198">
        <f t="shared" si="38"/>
        <v>1.066626818091253</v>
      </c>
      <c r="N168" s="314">
        <v>1657.29</v>
      </c>
      <c r="O168" s="190">
        <v>8.42</v>
      </c>
      <c r="P168" s="197">
        <f t="shared" si="39"/>
        <v>3.3552500498107193E-2</v>
      </c>
      <c r="Q168" s="196">
        <f t="shared" si="40"/>
        <v>8.2999999999999705</v>
      </c>
      <c r="R168" s="197">
        <f t="shared" si="41"/>
        <v>3.3074317593145927E-2</v>
      </c>
      <c r="S168" s="313">
        <f t="shared" si="35"/>
        <v>822.69599999999707</v>
      </c>
      <c r="T168" s="190" t="s">
        <v>179</v>
      </c>
      <c r="U168" s="190" t="s">
        <v>715</v>
      </c>
      <c r="V168" s="190" t="s">
        <v>510</v>
      </c>
      <c r="W168" s="196">
        <v>1</v>
      </c>
      <c r="X168" s="190" t="s">
        <v>470</v>
      </c>
    </row>
    <row r="169" spans="2:24" hidden="1" x14ac:dyDescent="0.25">
      <c r="B169" s="493"/>
      <c r="C169" s="493"/>
      <c r="D169" s="245">
        <v>63</v>
      </c>
      <c r="E169" s="190" t="s">
        <v>533</v>
      </c>
      <c r="F169" s="314">
        <v>733.27</v>
      </c>
      <c r="G169" s="190">
        <v>96.14</v>
      </c>
      <c r="H169" s="190">
        <v>107.8</v>
      </c>
      <c r="I169" s="198">
        <f t="shared" si="36"/>
        <v>1.1212814645308924</v>
      </c>
      <c r="J169" s="190">
        <v>0</v>
      </c>
      <c r="K169" s="198">
        <f t="shared" si="37"/>
        <v>0</v>
      </c>
      <c r="L169" s="314">
        <v>135.54</v>
      </c>
      <c r="M169" s="198">
        <f t="shared" si="38"/>
        <v>1.1212814645308924</v>
      </c>
      <c r="N169" s="314">
        <v>1580.4</v>
      </c>
      <c r="O169" s="190">
        <v>5.41</v>
      </c>
      <c r="P169" s="197">
        <f t="shared" si="39"/>
        <v>5.627210318285833E-2</v>
      </c>
      <c r="Q169" s="196">
        <f t="shared" si="40"/>
        <v>6.2499999999999964</v>
      </c>
      <c r="R169" s="197">
        <f t="shared" si="41"/>
        <v>6.5009361348034075E-2</v>
      </c>
      <c r="S169" s="313">
        <f t="shared" si="35"/>
        <v>847.12499999999943</v>
      </c>
      <c r="T169" s="190" t="s">
        <v>179</v>
      </c>
      <c r="U169" s="190" t="s">
        <v>715</v>
      </c>
      <c r="V169" s="190" t="s">
        <v>510</v>
      </c>
      <c r="W169" s="196">
        <v>1</v>
      </c>
      <c r="X169" s="190" t="s">
        <v>470</v>
      </c>
    </row>
    <row r="170" spans="2:24" hidden="1" x14ac:dyDescent="0.25">
      <c r="B170" s="493"/>
      <c r="C170" s="493"/>
      <c r="D170" s="245">
        <v>64</v>
      </c>
      <c r="E170" s="190" t="s">
        <v>549</v>
      </c>
      <c r="F170" s="314">
        <v>557.07000000000005</v>
      </c>
      <c r="G170" s="190">
        <v>24</v>
      </c>
      <c r="H170" s="190">
        <v>21.79</v>
      </c>
      <c r="I170" s="198">
        <f t="shared" si="36"/>
        <v>0.90791666666666659</v>
      </c>
      <c r="J170" s="190">
        <v>3.3</v>
      </c>
      <c r="K170" s="198">
        <f t="shared" si="37"/>
        <v>0.13749999999999998</v>
      </c>
      <c r="L170" s="314">
        <v>1012.86</v>
      </c>
      <c r="M170" s="198">
        <f t="shared" si="38"/>
        <v>1.0454166666666667</v>
      </c>
      <c r="N170" s="314">
        <v>1104.02</v>
      </c>
      <c r="O170" s="190">
        <v>0.55000000000000004</v>
      </c>
      <c r="P170" s="197">
        <f t="shared" si="39"/>
        <v>2.2916666666666669E-2</v>
      </c>
      <c r="Q170" s="196">
        <f t="shared" si="40"/>
        <v>0.53999999999999981</v>
      </c>
      <c r="R170" s="197">
        <f t="shared" si="41"/>
        <v>2.2499999999999992E-2</v>
      </c>
      <c r="S170" s="313">
        <f t="shared" si="35"/>
        <v>546.94439999999986</v>
      </c>
      <c r="T170" s="190" t="s">
        <v>464</v>
      </c>
      <c r="U170" s="190" t="s">
        <v>535</v>
      </c>
      <c r="V170" s="190" t="s">
        <v>512</v>
      </c>
      <c r="W170" s="196">
        <v>1</v>
      </c>
      <c r="X170" s="190" t="s">
        <v>425</v>
      </c>
    </row>
    <row r="171" spans="2:24" hidden="1" x14ac:dyDescent="0.25">
      <c r="B171" s="493"/>
      <c r="C171" s="493"/>
      <c r="D171" s="245">
        <v>65</v>
      </c>
      <c r="E171" s="190" t="s">
        <v>616</v>
      </c>
      <c r="F171" s="314">
        <v>480.41</v>
      </c>
      <c r="G171" s="190">
        <v>14.44</v>
      </c>
      <c r="H171" s="190">
        <v>18.100000000000001</v>
      </c>
      <c r="I171" s="198">
        <f t="shared" si="36"/>
        <v>1.2534626038781165</v>
      </c>
      <c r="J171" s="190">
        <v>0</v>
      </c>
      <c r="K171" s="198">
        <f t="shared" si="37"/>
        <v>0</v>
      </c>
      <c r="L171" s="314">
        <v>262.52</v>
      </c>
      <c r="M171" s="198">
        <f t="shared" si="38"/>
        <v>1.2534626038781165</v>
      </c>
      <c r="N171" s="314">
        <v>960.82</v>
      </c>
      <c r="O171" s="190">
        <v>1.830000000000001</v>
      </c>
      <c r="P171" s="197">
        <f t="shared" si="39"/>
        <v>0.12673130193905824</v>
      </c>
      <c r="Q171" s="196">
        <f t="shared" si="40"/>
        <v>1.830000000000001</v>
      </c>
      <c r="R171" s="197">
        <f t="shared" si="41"/>
        <v>0.12673130193905824</v>
      </c>
      <c r="S171" s="313">
        <f t="shared" si="35"/>
        <v>480.41160000000019</v>
      </c>
      <c r="T171" s="190" t="s">
        <v>464</v>
      </c>
      <c r="U171" s="190" t="s">
        <v>535</v>
      </c>
      <c r="V171" s="190" t="s">
        <v>512</v>
      </c>
      <c r="W171" s="196">
        <v>1</v>
      </c>
      <c r="X171" s="190" t="s">
        <v>450</v>
      </c>
    </row>
    <row r="172" spans="2:24" hidden="1" x14ac:dyDescent="0.25">
      <c r="B172" s="493"/>
      <c r="C172" s="493"/>
      <c r="D172" s="245">
        <v>66</v>
      </c>
      <c r="E172" s="190" t="s">
        <v>551</v>
      </c>
      <c r="F172" s="314">
        <v>477.9</v>
      </c>
      <c r="G172" s="190">
        <v>76.14</v>
      </c>
      <c r="H172" s="190">
        <v>82.24</v>
      </c>
      <c r="I172" s="198">
        <f t="shared" si="36"/>
        <v>1.0801155765694772</v>
      </c>
      <c r="J172" s="190">
        <v>0</v>
      </c>
      <c r="K172" s="198">
        <f t="shared" si="37"/>
        <v>0</v>
      </c>
      <c r="L172" s="314">
        <v>156.69</v>
      </c>
      <c r="M172" s="198">
        <f t="shared" si="38"/>
        <v>1.0801155765694772</v>
      </c>
      <c r="N172" s="314">
        <v>955.81</v>
      </c>
      <c r="O172" s="190">
        <v>3.0499999999999972</v>
      </c>
      <c r="P172" s="197">
        <f t="shared" si="39"/>
        <v>4.0057788284738605E-2</v>
      </c>
      <c r="Q172" s="196">
        <f t="shared" si="40"/>
        <v>3.0499999999999972</v>
      </c>
      <c r="R172" s="197">
        <f t="shared" si="41"/>
        <v>4.0057788284738605E-2</v>
      </c>
      <c r="S172" s="313">
        <f t="shared" si="35"/>
        <v>477.90449999999953</v>
      </c>
      <c r="T172" s="190" t="s">
        <v>179</v>
      </c>
      <c r="U172" s="190" t="s">
        <v>715</v>
      </c>
      <c r="V172" s="190" t="s">
        <v>510</v>
      </c>
      <c r="W172" s="196">
        <v>1</v>
      </c>
      <c r="X172" s="190" t="s">
        <v>470</v>
      </c>
    </row>
    <row r="173" spans="2:24" hidden="1" x14ac:dyDescent="0.25">
      <c r="B173" s="493"/>
      <c r="C173" s="493"/>
      <c r="D173" s="245">
        <v>67</v>
      </c>
      <c r="E173" s="190" t="s">
        <v>509</v>
      </c>
      <c r="F173" s="314">
        <v>445.62</v>
      </c>
      <c r="G173" s="190">
        <v>12.34</v>
      </c>
      <c r="H173" s="190">
        <v>12.52</v>
      </c>
      <c r="I173" s="198">
        <f t="shared" si="36"/>
        <v>1.0145867098865478</v>
      </c>
      <c r="J173" s="190">
        <v>2</v>
      </c>
      <c r="K173" s="198">
        <f t="shared" si="37"/>
        <v>0.16207455429497569</v>
      </c>
      <c r="L173" s="314">
        <v>408.83</v>
      </c>
      <c r="M173" s="198">
        <f t="shared" si="38"/>
        <v>1.1766612641815235</v>
      </c>
      <c r="N173" s="314">
        <v>891.25</v>
      </c>
      <c r="O173" s="190">
        <v>1.0900000000000001</v>
      </c>
      <c r="P173" s="197">
        <f t="shared" si="39"/>
        <v>8.8330632090761751E-2</v>
      </c>
      <c r="Q173" s="196">
        <f t="shared" si="40"/>
        <v>1.0899999999999996</v>
      </c>
      <c r="R173" s="197">
        <f t="shared" si="41"/>
        <v>8.8330632090761724E-2</v>
      </c>
      <c r="S173" s="313">
        <f t="shared" si="35"/>
        <v>445.62469999999985</v>
      </c>
      <c r="T173" s="190" t="s">
        <v>179</v>
      </c>
      <c r="U173" s="190" t="s">
        <v>715</v>
      </c>
      <c r="V173" s="190" t="s">
        <v>511</v>
      </c>
      <c r="W173" s="196">
        <v>1</v>
      </c>
      <c r="X173" s="190" t="s">
        <v>428</v>
      </c>
    </row>
    <row r="174" spans="2:24" hidden="1" x14ac:dyDescent="0.25">
      <c r="B174" s="493"/>
      <c r="C174" s="493"/>
      <c r="D174" s="245">
        <v>68</v>
      </c>
      <c r="E174" s="190" t="s">
        <v>543</v>
      </c>
      <c r="F174" s="314">
        <v>387.76</v>
      </c>
      <c r="G174" s="190">
        <v>77.63</v>
      </c>
      <c r="H174" s="190">
        <v>82.49</v>
      </c>
      <c r="I174" s="198">
        <f t="shared" si="36"/>
        <v>1.0626046631456911</v>
      </c>
      <c r="J174" s="190">
        <v>0</v>
      </c>
      <c r="K174" s="198">
        <f t="shared" si="37"/>
        <v>0</v>
      </c>
      <c r="L174" s="314">
        <v>159.57</v>
      </c>
      <c r="M174" s="198">
        <f t="shared" si="38"/>
        <v>1.0626046631456911</v>
      </c>
      <c r="N174" s="314">
        <v>775.51</v>
      </c>
      <c r="O174" s="190">
        <v>2.4299999999999997</v>
      </c>
      <c r="P174" s="197">
        <f t="shared" si="39"/>
        <v>3.1302331572845545E-2</v>
      </c>
      <c r="Q174" s="196">
        <f t="shared" si="40"/>
        <v>2.4299999999999997</v>
      </c>
      <c r="R174" s="197">
        <f t="shared" si="41"/>
        <v>3.1302331572845545E-2</v>
      </c>
      <c r="S174" s="313">
        <f t="shared" si="35"/>
        <v>387.75509999999991</v>
      </c>
      <c r="T174" s="190" t="s">
        <v>464</v>
      </c>
      <c r="U174" s="190" t="s">
        <v>535</v>
      </c>
      <c r="V174" s="190" t="s">
        <v>512</v>
      </c>
      <c r="W174" s="196">
        <v>1</v>
      </c>
      <c r="X174" s="190" t="s">
        <v>470</v>
      </c>
    </row>
    <row r="175" spans="2:24" hidden="1" x14ac:dyDescent="0.25">
      <c r="B175" s="493"/>
      <c r="C175" s="493"/>
      <c r="D175" s="245">
        <v>69</v>
      </c>
      <c r="E175" s="190" t="s">
        <v>545</v>
      </c>
      <c r="F175" s="314">
        <v>387.12</v>
      </c>
      <c r="G175" s="190">
        <v>224.63</v>
      </c>
      <c r="H175" s="190">
        <v>217.57</v>
      </c>
      <c r="I175" s="198">
        <f t="shared" si="36"/>
        <v>0.96857053821840355</v>
      </c>
      <c r="J175" s="190">
        <v>12</v>
      </c>
      <c r="K175" s="198">
        <f t="shared" si="37"/>
        <v>5.3421181498464143E-2</v>
      </c>
      <c r="L175" s="314">
        <v>156.72999999999999</v>
      </c>
      <c r="M175" s="198">
        <f t="shared" si="38"/>
        <v>1.0219917197168678</v>
      </c>
      <c r="N175" s="314">
        <v>774.25</v>
      </c>
      <c r="O175" s="190">
        <v>2.4700000000000002</v>
      </c>
      <c r="P175" s="197">
        <f t="shared" si="39"/>
        <v>1.0995859858433869E-2</v>
      </c>
      <c r="Q175" s="196">
        <f t="shared" si="40"/>
        <v>2.4699999999999975</v>
      </c>
      <c r="R175" s="197">
        <f t="shared" si="41"/>
        <v>1.0995859858433859E-2</v>
      </c>
      <c r="S175" s="313">
        <f t="shared" si="35"/>
        <v>387.12309999999957</v>
      </c>
      <c r="T175" s="190" t="s">
        <v>468</v>
      </c>
      <c r="U175" s="190" t="s">
        <v>221</v>
      </c>
      <c r="V175" s="190" t="s">
        <v>513</v>
      </c>
      <c r="W175" s="196">
        <v>1</v>
      </c>
      <c r="X175" s="190" t="s">
        <v>470</v>
      </c>
    </row>
    <row r="176" spans="2:24" hidden="1" x14ac:dyDescent="0.25">
      <c r="B176" s="493"/>
      <c r="C176" s="493"/>
      <c r="D176" s="245">
        <v>70</v>
      </c>
      <c r="E176" s="190" t="s">
        <v>622</v>
      </c>
      <c r="F176" s="314">
        <v>372.05</v>
      </c>
      <c r="G176" s="190">
        <v>42.48</v>
      </c>
      <c r="H176" s="190">
        <v>42.209999999999994</v>
      </c>
      <c r="I176" s="198">
        <f t="shared" si="36"/>
        <v>0.99364406779661008</v>
      </c>
      <c r="J176" s="190">
        <v>3</v>
      </c>
      <c r="K176" s="198">
        <f t="shared" si="37"/>
        <v>7.0621468926553674E-2</v>
      </c>
      <c r="L176" s="314">
        <v>271.57</v>
      </c>
      <c r="M176" s="198">
        <f t="shared" si="38"/>
        <v>1.0642655367231637</v>
      </c>
      <c r="N176" s="314">
        <v>741.39</v>
      </c>
      <c r="O176" s="190">
        <v>1.37</v>
      </c>
      <c r="P176" s="197">
        <f t="shared" si="39"/>
        <v>3.2250470809792847E-2</v>
      </c>
      <c r="Q176" s="196">
        <f t="shared" si="40"/>
        <v>1.3599999999999968</v>
      </c>
      <c r="R176" s="197">
        <f t="shared" si="41"/>
        <v>3.2015065913370923E-2</v>
      </c>
      <c r="S176" s="313">
        <f t="shared" si="35"/>
        <v>369.33519999999913</v>
      </c>
      <c r="T176" s="190" t="s">
        <v>179</v>
      </c>
      <c r="U176" s="190" t="s">
        <v>715</v>
      </c>
      <c r="V176" s="190" t="s">
        <v>511</v>
      </c>
      <c r="W176" s="196">
        <v>1</v>
      </c>
      <c r="X176" s="190" t="s">
        <v>459</v>
      </c>
    </row>
    <row r="177" spans="2:24" hidden="1" x14ac:dyDescent="0.25">
      <c r="B177" s="658">
        <v>45887</v>
      </c>
      <c r="C177" s="493" t="s">
        <v>386</v>
      </c>
      <c r="D177" s="245">
        <v>71</v>
      </c>
      <c r="E177" s="190" t="s">
        <v>524</v>
      </c>
      <c r="F177" s="314">
        <v>1007.69</v>
      </c>
      <c r="G177" s="190">
        <v>48.05</v>
      </c>
      <c r="H177" s="190">
        <v>51.67</v>
      </c>
      <c r="I177" s="198">
        <f t="shared" si="36"/>
        <v>1.0753381893860563</v>
      </c>
      <c r="J177" s="190">
        <v>4.3499999999999996</v>
      </c>
      <c r="K177" s="198">
        <f t="shared" si="37"/>
        <v>9.053069719042664E-2</v>
      </c>
      <c r="L177" s="314">
        <v>342.75</v>
      </c>
      <c r="M177" s="198">
        <f t="shared" si="38"/>
        <v>1.165868886576483</v>
      </c>
      <c r="N177" s="314">
        <v>2731.72</v>
      </c>
      <c r="O177" s="190">
        <v>2.94</v>
      </c>
      <c r="P177" s="197">
        <f t="shared" si="39"/>
        <v>6.1186264308012488E-2</v>
      </c>
      <c r="Q177" s="196">
        <f t="shared" si="40"/>
        <v>5.0300000000000065</v>
      </c>
      <c r="R177" s="197">
        <f t="shared" si="41"/>
        <v>0.10468262226847048</v>
      </c>
      <c r="S177" s="313">
        <f t="shared" si="35"/>
        <v>1724.0325000000023</v>
      </c>
      <c r="T177" s="190" t="s">
        <v>179</v>
      </c>
      <c r="U177" s="190" t="s">
        <v>715</v>
      </c>
      <c r="V177" s="190" t="s">
        <v>510</v>
      </c>
      <c r="W177" s="196">
        <v>1</v>
      </c>
      <c r="X177" s="190" t="s">
        <v>426</v>
      </c>
    </row>
    <row r="178" spans="2:24" hidden="1" x14ac:dyDescent="0.25">
      <c r="B178" s="493"/>
      <c r="C178" s="493"/>
      <c r="D178" s="245">
        <v>72</v>
      </c>
      <c r="E178" s="190" t="s">
        <v>548</v>
      </c>
      <c r="F178" s="314">
        <v>467.17</v>
      </c>
      <c r="G178" s="190">
        <v>69.17</v>
      </c>
      <c r="H178" s="190">
        <v>79.540000000000006</v>
      </c>
      <c r="I178" s="198">
        <f t="shared" si="36"/>
        <v>1.1499204857597225</v>
      </c>
      <c r="J178" s="190">
        <v>0</v>
      </c>
      <c r="K178" s="198">
        <f t="shared" si="37"/>
        <v>0</v>
      </c>
      <c r="L178" s="314">
        <v>90.1</v>
      </c>
      <c r="M178" s="198">
        <f t="shared" si="38"/>
        <v>1.1499204857597225</v>
      </c>
      <c r="N178" s="314">
        <v>934.34</v>
      </c>
      <c r="O178" s="190">
        <v>5.1850000000000023</v>
      </c>
      <c r="P178" s="197">
        <f t="shared" si="39"/>
        <v>7.4960242879861236E-2</v>
      </c>
      <c r="Q178" s="196">
        <f t="shared" si="40"/>
        <v>5.1850000000000023</v>
      </c>
      <c r="R178" s="197">
        <f t="shared" si="41"/>
        <v>7.4960242879861236E-2</v>
      </c>
      <c r="S178" s="313">
        <f t="shared" si="35"/>
        <v>467.16850000000017</v>
      </c>
      <c r="T178" s="190" t="s">
        <v>468</v>
      </c>
      <c r="U178" s="190" t="s">
        <v>221</v>
      </c>
      <c r="V178" s="190" t="s">
        <v>552</v>
      </c>
      <c r="W178" s="196">
        <v>1</v>
      </c>
      <c r="X178" s="190" t="s">
        <v>416</v>
      </c>
    </row>
    <row r="179" spans="2:24" hidden="1" x14ac:dyDescent="0.25">
      <c r="B179" s="493"/>
      <c r="C179" s="493"/>
      <c r="D179" s="245">
        <v>73</v>
      </c>
      <c r="E179" s="190" t="s">
        <v>487</v>
      </c>
      <c r="F179" s="314">
        <v>447.07</v>
      </c>
      <c r="G179" s="190">
        <v>103.1</v>
      </c>
      <c r="H179" s="190">
        <v>101.27</v>
      </c>
      <c r="I179" s="198">
        <f t="shared" si="36"/>
        <v>0.98225024248302617</v>
      </c>
      <c r="J179" s="190">
        <v>7.6</v>
      </c>
      <c r="K179" s="198">
        <f t="shared" si="37"/>
        <v>7.3714839961202719E-2</v>
      </c>
      <c r="L179" s="314">
        <v>410.16</v>
      </c>
      <c r="M179" s="198">
        <f t="shared" si="38"/>
        <v>1.0559650824442288</v>
      </c>
      <c r="N179" s="314">
        <v>2366.62</v>
      </c>
      <c r="O179" s="190">
        <v>1.0900000000000001</v>
      </c>
      <c r="P179" s="197">
        <f t="shared" si="39"/>
        <v>1.0572259941804074E-2</v>
      </c>
      <c r="Q179" s="196">
        <f t="shared" si="40"/>
        <v>4.6799999999999962</v>
      </c>
      <c r="R179" s="197">
        <f t="shared" si="41"/>
        <v>4.5392822502424796E-2</v>
      </c>
      <c r="S179" s="313">
        <f t="shared" si="35"/>
        <v>1919.5487999999984</v>
      </c>
      <c r="T179" s="190" t="s">
        <v>179</v>
      </c>
      <c r="U179" s="190" t="s">
        <v>715</v>
      </c>
      <c r="V179" s="190" t="s">
        <v>510</v>
      </c>
      <c r="W179" s="196">
        <v>1</v>
      </c>
      <c r="X179" s="190" t="s">
        <v>470</v>
      </c>
    </row>
    <row r="180" spans="2:24" hidden="1" x14ac:dyDescent="0.25">
      <c r="B180" s="493"/>
      <c r="C180" s="493"/>
      <c r="D180" s="245">
        <v>74</v>
      </c>
      <c r="E180" s="190" t="s">
        <v>534</v>
      </c>
      <c r="F180" s="314">
        <v>429.32</v>
      </c>
      <c r="G180" s="190">
        <v>21.09</v>
      </c>
      <c r="H180" s="190">
        <v>22.89</v>
      </c>
      <c r="I180" s="198">
        <f t="shared" si="36"/>
        <v>1.0853485064011381</v>
      </c>
      <c r="J180" s="190">
        <v>4</v>
      </c>
      <c r="K180" s="198">
        <f t="shared" si="37"/>
        <v>0.18966334755808439</v>
      </c>
      <c r="L180" s="314">
        <v>148.04</v>
      </c>
      <c r="M180" s="198">
        <f t="shared" si="38"/>
        <v>1.2750118539592223</v>
      </c>
      <c r="N180" s="314">
        <v>858.63</v>
      </c>
      <c r="O180" s="190">
        <v>2.9</v>
      </c>
      <c r="P180" s="197">
        <f t="shared" si="39"/>
        <v>0.1375059269796112</v>
      </c>
      <c r="Q180" s="196">
        <f t="shared" si="40"/>
        <v>2.9000000000000008</v>
      </c>
      <c r="R180" s="197">
        <f t="shared" si="41"/>
        <v>0.13750592697961123</v>
      </c>
      <c r="S180" s="313">
        <f t="shared" si="35"/>
        <v>429.31600000000009</v>
      </c>
      <c r="T180" s="190" t="s">
        <v>179</v>
      </c>
      <c r="U180" s="190" t="s">
        <v>715</v>
      </c>
      <c r="V180" s="190" t="s">
        <v>510</v>
      </c>
      <c r="W180" s="196">
        <v>1</v>
      </c>
      <c r="X180" s="190" t="s">
        <v>415</v>
      </c>
    </row>
    <row r="181" spans="2:24" hidden="1" x14ac:dyDescent="0.25">
      <c r="B181" s="493"/>
      <c r="C181" s="493"/>
      <c r="D181" s="245">
        <v>75</v>
      </c>
      <c r="E181" s="190" t="s">
        <v>493</v>
      </c>
      <c r="F181" s="314">
        <v>420.06</v>
      </c>
      <c r="G181" s="190">
        <v>386.9</v>
      </c>
      <c r="H181" s="190">
        <v>355.05999999999995</v>
      </c>
      <c r="I181" s="198">
        <f t="shared" si="36"/>
        <v>0.91770483329025576</v>
      </c>
      <c r="J181" s="190">
        <v>37.6</v>
      </c>
      <c r="K181" s="198">
        <f t="shared" si="37"/>
        <v>9.7182734556733014E-2</v>
      </c>
      <c r="L181" s="314">
        <v>156.74</v>
      </c>
      <c r="M181" s="198">
        <f t="shared" si="38"/>
        <v>1.0148875678469889</v>
      </c>
      <c r="N181" s="314">
        <v>902.82</v>
      </c>
      <c r="O181" s="190">
        <v>2.68</v>
      </c>
      <c r="P181" s="197">
        <f t="shared" si="39"/>
        <v>6.9268544843628854E-3</v>
      </c>
      <c r="Q181" s="196">
        <f t="shared" si="40"/>
        <v>3.0799999999999907</v>
      </c>
      <c r="R181" s="197">
        <f t="shared" si="41"/>
        <v>7.9607133626259773E-3</v>
      </c>
      <c r="S181" s="313">
        <f t="shared" si="35"/>
        <v>482.7591999999986</v>
      </c>
      <c r="T181" s="190" t="s">
        <v>468</v>
      </c>
      <c r="U181" s="190" t="s">
        <v>221</v>
      </c>
      <c r="V181" s="190" t="s">
        <v>513</v>
      </c>
      <c r="W181" s="196">
        <v>1</v>
      </c>
      <c r="X181" s="190" t="s">
        <v>470</v>
      </c>
    </row>
    <row r="182" spans="2:24" hidden="1" x14ac:dyDescent="0.25">
      <c r="B182" s="493"/>
      <c r="C182" s="493"/>
      <c r="D182" s="245">
        <v>76</v>
      </c>
      <c r="E182" s="190" t="s">
        <v>545</v>
      </c>
      <c r="F182" s="314">
        <v>406.71</v>
      </c>
      <c r="G182" s="190">
        <v>230.73</v>
      </c>
      <c r="H182" s="190">
        <v>220.42</v>
      </c>
      <c r="I182" s="198">
        <f t="shared" si="36"/>
        <v>0.95531573700862482</v>
      </c>
      <c r="J182" s="190">
        <v>15.5</v>
      </c>
      <c r="K182" s="198">
        <f t="shared" si="37"/>
        <v>6.717808694144671E-2</v>
      </c>
      <c r="L182" s="314">
        <v>156.72999999999999</v>
      </c>
      <c r="M182" s="198">
        <f t="shared" si="38"/>
        <v>1.0224938239500716</v>
      </c>
      <c r="N182" s="314">
        <v>813.43</v>
      </c>
      <c r="O182" s="190">
        <v>2.5949999999999989</v>
      </c>
      <c r="P182" s="197">
        <f t="shared" si="39"/>
        <v>1.1246911975035752E-2</v>
      </c>
      <c r="Q182" s="196">
        <f t="shared" si="40"/>
        <v>2.5949999999999989</v>
      </c>
      <c r="R182" s="197">
        <f t="shared" si="41"/>
        <v>1.1246911975035752E-2</v>
      </c>
      <c r="S182" s="313">
        <f t="shared" si="35"/>
        <v>406.7143499999998</v>
      </c>
      <c r="T182" s="190" t="s">
        <v>468</v>
      </c>
      <c r="U182" s="190" t="s">
        <v>221</v>
      </c>
      <c r="V182" s="190" t="s">
        <v>513</v>
      </c>
      <c r="W182" s="196">
        <v>1</v>
      </c>
      <c r="X182" s="190" t="s">
        <v>470</v>
      </c>
    </row>
    <row r="183" spans="2:24" hidden="1" x14ac:dyDescent="0.25">
      <c r="B183" s="493"/>
      <c r="C183" s="493"/>
      <c r="D183" s="245">
        <v>77</v>
      </c>
      <c r="E183" s="190" t="s">
        <v>630</v>
      </c>
      <c r="F183" s="314">
        <v>399.44</v>
      </c>
      <c r="G183" s="190">
        <v>103.1</v>
      </c>
      <c r="H183" s="190">
        <v>106.71</v>
      </c>
      <c r="I183" s="198">
        <f t="shared" si="36"/>
        <v>1.0350145489815712</v>
      </c>
      <c r="J183" s="190">
        <v>4</v>
      </c>
      <c r="K183" s="198">
        <f t="shared" si="37"/>
        <v>3.8797284190106696E-2</v>
      </c>
      <c r="L183" s="314">
        <v>104.84</v>
      </c>
      <c r="M183" s="198">
        <f t="shared" si="38"/>
        <v>1.0738118331716779</v>
      </c>
      <c r="N183" s="314">
        <v>797.83</v>
      </c>
      <c r="O183" s="190">
        <v>3.81</v>
      </c>
      <c r="P183" s="197">
        <f t="shared" si="39"/>
        <v>3.6954413191076625E-2</v>
      </c>
      <c r="Q183" s="196">
        <f t="shared" si="40"/>
        <v>3.7999999999999994</v>
      </c>
      <c r="R183" s="197">
        <f t="shared" si="41"/>
        <v>3.6857419980601352E-2</v>
      </c>
      <c r="S183" s="313">
        <f t="shared" si="35"/>
        <v>398.39199999999994</v>
      </c>
      <c r="T183" s="190" t="s">
        <v>179</v>
      </c>
      <c r="U183" s="190" t="s">
        <v>715</v>
      </c>
      <c r="V183" s="190" t="s">
        <v>510</v>
      </c>
      <c r="W183" s="196">
        <v>1</v>
      </c>
      <c r="X183" s="190" t="s">
        <v>470</v>
      </c>
    </row>
    <row r="184" spans="2:24" hidden="1" x14ac:dyDescent="0.25">
      <c r="B184" s="493"/>
      <c r="C184" s="493"/>
      <c r="D184" s="245">
        <v>78</v>
      </c>
      <c r="E184" s="190" t="s">
        <v>506</v>
      </c>
      <c r="F184" s="314">
        <v>395.56</v>
      </c>
      <c r="G184" s="190">
        <v>37.72</v>
      </c>
      <c r="H184" s="190">
        <v>39.21</v>
      </c>
      <c r="I184" s="198">
        <f t="shared" si="36"/>
        <v>1.0395015906680807</v>
      </c>
      <c r="J184" s="190">
        <v>5.5</v>
      </c>
      <c r="K184" s="198">
        <f t="shared" si="37"/>
        <v>0.14581124072110288</v>
      </c>
      <c r="L184" s="314">
        <v>113.18</v>
      </c>
      <c r="M184" s="198">
        <f t="shared" si="38"/>
        <v>1.1853128313891834</v>
      </c>
      <c r="N184" s="314">
        <v>791.13</v>
      </c>
      <c r="O184" s="190">
        <v>3.495000000000001</v>
      </c>
      <c r="P184" s="197">
        <f t="shared" si="39"/>
        <v>9.2656415694591751E-2</v>
      </c>
      <c r="Q184" s="196">
        <f t="shared" si="40"/>
        <v>3.495000000000001</v>
      </c>
      <c r="R184" s="197">
        <f t="shared" si="41"/>
        <v>9.2656415694591751E-2</v>
      </c>
      <c r="S184" s="313">
        <f t="shared" si="35"/>
        <v>395.56410000000011</v>
      </c>
      <c r="T184" s="190" t="s">
        <v>179</v>
      </c>
      <c r="U184" s="190" t="s">
        <v>715</v>
      </c>
      <c r="V184" s="190" t="s">
        <v>510</v>
      </c>
      <c r="W184" s="196">
        <v>1</v>
      </c>
      <c r="X184" s="190" t="s">
        <v>462</v>
      </c>
    </row>
    <row r="185" spans="2:24" hidden="1" x14ac:dyDescent="0.25">
      <c r="B185" s="493"/>
      <c r="C185" s="493"/>
      <c r="D185" s="245">
        <v>79</v>
      </c>
      <c r="E185" s="190" t="s">
        <v>520</v>
      </c>
      <c r="F185" s="314">
        <v>385.58</v>
      </c>
      <c r="G185" s="190">
        <v>251.52</v>
      </c>
      <c r="H185" s="190">
        <v>241.8</v>
      </c>
      <c r="I185" s="198">
        <f t="shared" si="36"/>
        <v>0.96135496183206104</v>
      </c>
      <c r="J185" s="190">
        <v>17.5</v>
      </c>
      <c r="K185" s="198">
        <f t="shared" si="37"/>
        <v>6.9576972010178109E-2</v>
      </c>
      <c r="L185" s="314">
        <v>99.12</v>
      </c>
      <c r="M185" s="198">
        <f t="shared" si="38"/>
        <v>1.0309319338422391</v>
      </c>
      <c r="N185" s="314">
        <v>771.15</v>
      </c>
      <c r="O185" s="190">
        <v>3.8900000000000006</v>
      </c>
      <c r="P185" s="197">
        <f t="shared" si="39"/>
        <v>1.5465966921119595E-2</v>
      </c>
      <c r="Q185" s="196">
        <f t="shared" si="40"/>
        <v>3.8900000000000006</v>
      </c>
      <c r="R185" s="197">
        <f t="shared" si="41"/>
        <v>1.5465966921119595E-2</v>
      </c>
      <c r="S185" s="313">
        <f t="shared" si="35"/>
        <v>385.57680000000005</v>
      </c>
      <c r="T185" s="190" t="s">
        <v>179</v>
      </c>
      <c r="U185" s="190" t="s">
        <v>715</v>
      </c>
      <c r="V185" s="190" t="s">
        <v>510</v>
      </c>
      <c r="W185" s="196">
        <v>1</v>
      </c>
      <c r="X185" s="190" t="s">
        <v>470</v>
      </c>
    </row>
    <row r="186" spans="2:24" hidden="1" x14ac:dyDescent="0.25">
      <c r="B186" s="493"/>
      <c r="C186" s="493"/>
      <c r="D186" s="245">
        <v>80</v>
      </c>
      <c r="E186" s="190" t="s">
        <v>558</v>
      </c>
      <c r="F186" s="314">
        <v>383.85</v>
      </c>
      <c r="G186" s="190">
        <v>21.02</v>
      </c>
      <c r="H186" s="190">
        <v>27.01</v>
      </c>
      <c r="I186" s="198">
        <f t="shared" si="36"/>
        <v>1.284966698382493</v>
      </c>
      <c r="J186" s="190">
        <v>0</v>
      </c>
      <c r="K186" s="198">
        <f t="shared" si="37"/>
        <v>0</v>
      </c>
      <c r="L186" s="314">
        <v>127.95</v>
      </c>
      <c r="M186" s="198">
        <f t="shared" si="38"/>
        <v>1.284966698382493</v>
      </c>
      <c r="N186" s="314">
        <v>766.42</v>
      </c>
      <c r="O186" s="190">
        <v>3</v>
      </c>
      <c r="P186" s="197">
        <f t="shared" si="39"/>
        <v>0.14272121788772599</v>
      </c>
      <c r="Q186" s="196">
        <f t="shared" si="40"/>
        <v>2.990000000000002</v>
      </c>
      <c r="R186" s="197">
        <f t="shared" si="41"/>
        <v>0.14224548049476698</v>
      </c>
      <c r="S186" s="313">
        <f t="shared" si="35"/>
        <v>382.57050000000027</v>
      </c>
      <c r="T186" s="190" t="s">
        <v>464</v>
      </c>
      <c r="U186" s="190" t="s">
        <v>535</v>
      </c>
      <c r="V186" s="190" t="s">
        <v>512</v>
      </c>
      <c r="W186" s="196">
        <v>1</v>
      </c>
      <c r="X186" s="190" t="s">
        <v>453</v>
      </c>
    </row>
    <row r="187" spans="2:24" hidden="1" x14ac:dyDescent="0.25">
      <c r="B187" s="658">
        <v>45888</v>
      </c>
      <c r="C187" s="493" t="s">
        <v>324</v>
      </c>
      <c r="D187" s="245">
        <v>81</v>
      </c>
      <c r="E187" s="190" t="s">
        <v>637</v>
      </c>
      <c r="F187" s="314">
        <v>1647.2</v>
      </c>
      <c r="G187" s="190">
        <v>15596</v>
      </c>
      <c r="H187" s="190">
        <v>15596</v>
      </c>
      <c r="I187" s="198">
        <f t="shared" si="36"/>
        <v>1</v>
      </c>
      <c r="J187" s="190">
        <v>284</v>
      </c>
      <c r="K187" s="198">
        <f t="shared" si="37"/>
        <v>1.8209797383944602E-2</v>
      </c>
      <c r="L187" s="314">
        <v>5.8</v>
      </c>
      <c r="M187" s="198">
        <f t="shared" si="38"/>
        <v>1.0182097973839446</v>
      </c>
      <c r="N187" s="314">
        <v>1647.2</v>
      </c>
      <c r="O187" s="190">
        <v>284</v>
      </c>
      <c r="P187" s="197">
        <f t="shared" si="39"/>
        <v>1.8209797383944602E-2</v>
      </c>
      <c r="Q187" s="196">
        <f t="shared" si="40"/>
        <v>0</v>
      </c>
      <c r="R187" s="197">
        <f t="shared" si="41"/>
        <v>0</v>
      </c>
      <c r="S187" s="313">
        <f t="shared" si="35"/>
        <v>0</v>
      </c>
      <c r="T187" s="190" t="s">
        <v>179</v>
      </c>
      <c r="U187" s="190" t="s">
        <v>537</v>
      </c>
      <c r="V187" s="190" t="s">
        <v>641</v>
      </c>
      <c r="W187" s="196">
        <v>1</v>
      </c>
      <c r="X187" s="190" t="s">
        <v>470</v>
      </c>
    </row>
    <row r="188" spans="2:24" hidden="1" x14ac:dyDescent="0.25">
      <c r="B188" s="493"/>
      <c r="C188" s="493"/>
      <c r="D188" s="245">
        <v>82</v>
      </c>
      <c r="E188" s="190" t="s">
        <v>638</v>
      </c>
      <c r="F188" s="314">
        <v>1329.16</v>
      </c>
      <c r="G188" s="190">
        <v>6607</v>
      </c>
      <c r="H188" s="190">
        <v>6607</v>
      </c>
      <c r="I188" s="198">
        <f t="shared" si="36"/>
        <v>1</v>
      </c>
      <c r="J188" s="190">
        <v>202</v>
      </c>
      <c r="K188" s="198">
        <f t="shared" si="37"/>
        <v>3.0573634024519448E-2</v>
      </c>
      <c r="L188" s="314">
        <v>6.58</v>
      </c>
      <c r="M188" s="198">
        <f t="shared" si="38"/>
        <v>1.0305736340245195</v>
      </c>
      <c r="N188" s="314">
        <v>1329.16</v>
      </c>
      <c r="O188" s="190">
        <v>202</v>
      </c>
      <c r="P188" s="197">
        <f t="shared" si="39"/>
        <v>3.0573634024519448E-2</v>
      </c>
      <c r="Q188" s="196">
        <f t="shared" si="40"/>
        <v>0</v>
      </c>
      <c r="R188" s="197">
        <f t="shared" si="41"/>
        <v>0</v>
      </c>
      <c r="S188" s="313">
        <f t="shared" si="35"/>
        <v>0</v>
      </c>
      <c r="T188" s="190" t="s">
        <v>468</v>
      </c>
      <c r="U188" s="190" t="s">
        <v>221</v>
      </c>
      <c r="V188" s="190" t="s">
        <v>642</v>
      </c>
      <c r="W188" s="196">
        <v>1</v>
      </c>
      <c r="X188" s="190" t="s">
        <v>470</v>
      </c>
    </row>
    <row r="189" spans="2:24" hidden="1" x14ac:dyDescent="0.25">
      <c r="B189" s="493"/>
      <c r="C189" s="493"/>
      <c r="D189" s="245">
        <v>83</v>
      </c>
      <c r="E189" s="190" t="s">
        <v>639</v>
      </c>
      <c r="F189" s="314">
        <v>943.95</v>
      </c>
      <c r="G189" s="190">
        <v>4973</v>
      </c>
      <c r="H189" s="190">
        <v>4973</v>
      </c>
      <c r="I189" s="198">
        <f t="shared" si="36"/>
        <v>1</v>
      </c>
      <c r="J189" s="190">
        <v>217</v>
      </c>
      <c r="K189" s="198">
        <f t="shared" si="37"/>
        <v>4.3635632415041224E-2</v>
      </c>
      <c r="L189" s="314">
        <v>4.3499999999999996</v>
      </c>
      <c r="M189" s="198">
        <f t="shared" si="38"/>
        <v>1.0436356324150413</v>
      </c>
      <c r="N189" s="314">
        <v>943.95</v>
      </c>
      <c r="O189" s="190">
        <v>217</v>
      </c>
      <c r="P189" s="197">
        <f t="shared" si="39"/>
        <v>4.3635632415041224E-2</v>
      </c>
      <c r="Q189" s="196">
        <f t="shared" si="40"/>
        <v>0</v>
      </c>
      <c r="R189" s="197">
        <f t="shared" si="41"/>
        <v>0</v>
      </c>
      <c r="S189" s="313">
        <f t="shared" si="35"/>
        <v>0</v>
      </c>
      <c r="T189" s="190" t="s">
        <v>179</v>
      </c>
      <c r="U189" s="190" t="s">
        <v>537</v>
      </c>
      <c r="V189" s="190" t="s">
        <v>641</v>
      </c>
      <c r="W189" s="196">
        <v>1</v>
      </c>
      <c r="X189" s="190" t="s">
        <v>448</v>
      </c>
    </row>
    <row r="190" spans="2:24" hidden="1" x14ac:dyDescent="0.25">
      <c r="B190" s="493"/>
      <c r="C190" s="493"/>
      <c r="D190" s="245">
        <v>84</v>
      </c>
      <c r="E190" s="190" t="s">
        <v>545</v>
      </c>
      <c r="F190" s="314">
        <v>871.42</v>
      </c>
      <c r="G190" s="190">
        <v>320.33999999999997</v>
      </c>
      <c r="H190" s="190">
        <v>320.33999999999997</v>
      </c>
      <c r="I190" s="198">
        <f t="shared" si="36"/>
        <v>1</v>
      </c>
      <c r="J190" s="190">
        <v>18.57</v>
      </c>
      <c r="K190" s="198">
        <f t="shared" si="37"/>
        <v>5.7969657239183375E-2</v>
      </c>
      <c r="L190" s="314">
        <v>156.72999999999999</v>
      </c>
      <c r="M190" s="198">
        <f t="shared" si="38"/>
        <v>1.0579696572391835</v>
      </c>
      <c r="N190" s="314">
        <v>2910.48</v>
      </c>
      <c r="O190" s="190">
        <v>5.56</v>
      </c>
      <c r="P190" s="197">
        <f t="shared" si="39"/>
        <v>1.7356558656427545E-2</v>
      </c>
      <c r="Q190" s="196">
        <f t="shared" si="40"/>
        <v>13.009999999999994</v>
      </c>
      <c r="R190" s="197">
        <f t="shared" si="41"/>
        <v>4.0613098582755809E-2</v>
      </c>
      <c r="S190" s="313">
        <f t="shared" si="35"/>
        <v>2039.057299999999</v>
      </c>
      <c r="T190" s="190" t="s">
        <v>468</v>
      </c>
      <c r="U190" s="190" t="s">
        <v>221</v>
      </c>
      <c r="V190" s="190" t="s">
        <v>513</v>
      </c>
      <c r="W190" s="196">
        <v>1</v>
      </c>
      <c r="X190" s="190" t="s">
        <v>470</v>
      </c>
    </row>
    <row r="191" spans="2:24" hidden="1" x14ac:dyDescent="0.25">
      <c r="B191" s="493"/>
      <c r="C191" s="493"/>
      <c r="D191" s="245">
        <v>85</v>
      </c>
      <c r="E191" s="190" t="s">
        <v>520</v>
      </c>
      <c r="F191" s="314">
        <v>608.6</v>
      </c>
      <c r="G191" s="190">
        <v>231.25</v>
      </c>
      <c r="H191" s="190">
        <v>231.25</v>
      </c>
      <c r="I191" s="198">
        <f t="shared" si="36"/>
        <v>1</v>
      </c>
      <c r="J191" s="190">
        <v>23.76</v>
      </c>
      <c r="K191" s="198">
        <f t="shared" si="37"/>
        <v>0.10274594594594595</v>
      </c>
      <c r="L191" s="314">
        <v>99.12</v>
      </c>
      <c r="M191" s="198">
        <f t="shared" si="38"/>
        <v>1.1027459459459459</v>
      </c>
      <c r="N191" s="314">
        <v>2355.09</v>
      </c>
      <c r="O191" s="190">
        <v>6.14</v>
      </c>
      <c r="P191" s="197">
        <f t="shared" si="39"/>
        <v>2.6551351351351352E-2</v>
      </c>
      <c r="Q191" s="196">
        <f t="shared" si="40"/>
        <v>17.61999999999999</v>
      </c>
      <c r="R191" s="197">
        <f t="shared" si="41"/>
        <v>7.6194594594594559E-2</v>
      </c>
      <c r="S191" s="313">
        <f t="shared" si="35"/>
        <v>1746.4943999999991</v>
      </c>
      <c r="T191" s="190" t="s">
        <v>179</v>
      </c>
      <c r="U191" s="190" t="s">
        <v>715</v>
      </c>
      <c r="V191" s="190" t="s">
        <v>510</v>
      </c>
      <c r="W191" s="196">
        <v>1</v>
      </c>
      <c r="X191" s="190" t="s">
        <v>470</v>
      </c>
    </row>
    <row r="192" spans="2:24" hidden="1" x14ac:dyDescent="0.25">
      <c r="B192" s="493"/>
      <c r="C192" s="493"/>
      <c r="D192" s="245">
        <v>86</v>
      </c>
      <c r="E192" s="190" t="s">
        <v>640</v>
      </c>
      <c r="F192" s="314">
        <v>583.01</v>
      </c>
      <c r="G192" s="190">
        <v>90.63</v>
      </c>
      <c r="H192" s="190">
        <v>90.63</v>
      </c>
      <c r="I192" s="198">
        <f t="shared" si="36"/>
        <v>1</v>
      </c>
      <c r="J192" s="190">
        <v>13.74</v>
      </c>
      <c r="K192" s="198">
        <f t="shared" si="37"/>
        <v>0.15160542866600465</v>
      </c>
      <c r="L192" s="314">
        <v>121.46</v>
      </c>
      <c r="M192" s="198">
        <f t="shared" si="38"/>
        <v>1.1516054286660047</v>
      </c>
      <c r="N192" s="314">
        <v>1668.86</v>
      </c>
      <c r="O192" s="190">
        <v>4.8</v>
      </c>
      <c r="P192" s="197">
        <f t="shared" si="39"/>
        <v>5.2962595167163194E-2</v>
      </c>
      <c r="Q192" s="196">
        <f t="shared" si="40"/>
        <v>8.9399999999999942</v>
      </c>
      <c r="R192" s="197">
        <f t="shared" si="41"/>
        <v>9.8642833498841384E-2</v>
      </c>
      <c r="S192" s="313">
        <f t="shared" si="35"/>
        <v>1085.8523999999993</v>
      </c>
      <c r="T192" s="190" t="s">
        <v>179</v>
      </c>
      <c r="U192" s="190" t="s">
        <v>715</v>
      </c>
      <c r="V192" s="190" t="s">
        <v>643</v>
      </c>
      <c r="W192" s="196">
        <v>1</v>
      </c>
      <c r="X192" s="190" t="s">
        <v>636</v>
      </c>
    </row>
    <row r="193" spans="2:24" hidden="1" x14ac:dyDescent="0.25">
      <c r="B193" s="493"/>
      <c r="C193" s="493"/>
      <c r="D193" s="245">
        <v>87</v>
      </c>
      <c r="E193" s="190" t="s">
        <v>618</v>
      </c>
      <c r="F193" s="314">
        <v>431.55</v>
      </c>
      <c r="G193" s="190">
        <v>12.82</v>
      </c>
      <c r="H193" s="190">
        <v>12.82</v>
      </c>
      <c r="I193" s="198">
        <f t="shared" si="36"/>
        <v>1</v>
      </c>
      <c r="J193" s="190">
        <v>2.4700000000000002</v>
      </c>
      <c r="K193" s="198">
        <f t="shared" si="37"/>
        <v>0.19266770670826835</v>
      </c>
      <c r="L193" s="314">
        <v>469.08</v>
      </c>
      <c r="M193" s="198">
        <f t="shared" si="38"/>
        <v>1.1926677067082683</v>
      </c>
      <c r="N193" s="314">
        <v>1158.6300000000001</v>
      </c>
      <c r="O193" s="190">
        <v>0.92</v>
      </c>
      <c r="P193" s="197">
        <f t="shared" si="39"/>
        <v>7.1762870514820595E-2</v>
      </c>
      <c r="Q193" s="196">
        <f t="shared" si="40"/>
        <v>1.5500000000000007</v>
      </c>
      <c r="R193" s="197">
        <f t="shared" si="41"/>
        <v>0.12090483619344779</v>
      </c>
      <c r="S193" s="313">
        <f t="shared" si="35"/>
        <v>727.0740000000003</v>
      </c>
      <c r="T193" s="190" t="s">
        <v>179</v>
      </c>
      <c r="U193" s="190" t="s">
        <v>715</v>
      </c>
      <c r="V193" s="190" t="s">
        <v>510</v>
      </c>
      <c r="W193" s="196">
        <v>1</v>
      </c>
      <c r="X193" s="190" t="s">
        <v>461</v>
      </c>
    </row>
    <row r="194" spans="2:24" hidden="1" x14ac:dyDescent="0.25">
      <c r="B194" s="493"/>
      <c r="C194" s="493"/>
      <c r="D194" s="245">
        <v>88</v>
      </c>
      <c r="E194" s="190" t="s">
        <v>543</v>
      </c>
      <c r="F194" s="314">
        <v>255.31</v>
      </c>
      <c r="G194" s="190">
        <v>71.87</v>
      </c>
      <c r="H194" s="190">
        <v>71.87</v>
      </c>
      <c r="I194" s="198">
        <f t="shared" si="36"/>
        <v>1</v>
      </c>
      <c r="J194" s="190">
        <v>6.67</v>
      </c>
      <c r="K194" s="198">
        <f t="shared" si="37"/>
        <v>9.2806456101293996E-2</v>
      </c>
      <c r="L194" s="314">
        <v>159.57</v>
      </c>
      <c r="M194" s="198">
        <f t="shared" si="38"/>
        <v>1.092806456101294</v>
      </c>
      <c r="N194" s="314">
        <v>1064.33</v>
      </c>
      <c r="O194" s="190">
        <v>1.6</v>
      </c>
      <c r="P194" s="197">
        <f t="shared" si="39"/>
        <v>2.2262418255182968E-2</v>
      </c>
      <c r="Q194" s="196">
        <f t="shared" si="40"/>
        <v>5.0700000000000021</v>
      </c>
      <c r="R194" s="197">
        <f t="shared" si="41"/>
        <v>7.054403784611106E-2</v>
      </c>
      <c r="S194" s="313">
        <f t="shared" si="35"/>
        <v>809.01990000000035</v>
      </c>
      <c r="T194" s="190" t="s">
        <v>464</v>
      </c>
      <c r="U194" s="190" t="s">
        <v>535</v>
      </c>
      <c r="V194" s="190" t="s">
        <v>512</v>
      </c>
      <c r="W194" s="196">
        <v>1</v>
      </c>
      <c r="X194" s="190" t="s">
        <v>470</v>
      </c>
    </row>
    <row r="195" spans="2:24" hidden="1" x14ac:dyDescent="0.25">
      <c r="B195" s="493"/>
      <c r="C195" s="493"/>
      <c r="D195" s="245">
        <v>89</v>
      </c>
      <c r="E195" s="190" t="s">
        <v>558</v>
      </c>
      <c r="F195" s="314">
        <v>243.11</v>
      </c>
      <c r="G195" s="190">
        <v>21.8</v>
      </c>
      <c r="H195" s="190">
        <v>21.8</v>
      </c>
      <c r="I195" s="198">
        <f t="shared" si="36"/>
        <v>1</v>
      </c>
      <c r="J195" s="190">
        <v>4.32</v>
      </c>
      <c r="K195" s="198">
        <f t="shared" si="37"/>
        <v>0.19816513761467891</v>
      </c>
      <c r="L195" s="314">
        <v>127.95</v>
      </c>
      <c r="M195" s="198">
        <f t="shared" si="38"/>
        <v>1.1981651376146789</v>
      </c>
      <c r="N195" s="314">
        <v>552.74</v>
      </c>
      <c r="O195" s="190">
        <v>1.9</v>
      </c>
      <c r="P195" s="197">
        <f t="shared" si="39"/>
        <v>8.7155963302752285E-2</v>
      </c>
      <c r="Q195" s="196">
        <f t="shared" si="40"/>
        <v>2.4200000000000004</v>
      </c>
      <c r="R195" s="197">
        <f t="shared" si="41"/>
        <v>0.11100917431192663</v>
      </c>
      <c r="S195" s="313">
        <f t="shared" si="35"/>
        <v>309.63900000000007</v>
      </c>
      <c r="T195" s="190" t="s">
        <v>464</v>
      </c>
      <c r="U195" s="190" t="s">
        <v>535</v>
      </c>
      <c r="V195" s="190" t="s">
        <v>512</v>
      </c>
      <c r="W195" s="196">
        <v>1</v>
      </c>
      <c r="X195" s="190" t="s">
        <v>453</v>
      </c>
    </row>
    <row r="196" spans="2:24" hidden="1" x14ac:dyDescent="0.25">
      <c r="B196" s="493"/>
      <c r="C196" s="493"/>
      <c r="D196" s="245">
        <v>90</v>
      </c>
      <c r="E196" s="190" t="s">
        <v>487</v>
      </c>
      <c r="F196" s="314">
        <v>241.99</v>
      </c>
      <c r="G196" s="190">
        <v>95.82</v>
      </c>
      <c r="H196" s="190">
        <v>95.82</v>
      </c>
      <c r="I196" s="198">
        <f t="shared" si="36"/>
        <v>1</v>
      </c>
      <c r="J196" s="190">
        <v>2.9</v>
      </c>
      <c r="K196" s="198">
        <f t="shared" si="37"/>
        <v>3.026508035900647E-2</v>
      </c>
      <c r="L196" s="314">
        <v>410.16</v>
      </c>
      <c r="M196" s="198">
        <f t="shared" si="38"/>
        <v>1.0302650803590065</v>
      </c>
      <c r="N196" s="314">
        <v>1189.46</v>
      </c>
      <c r="O196" s="190">
        <v>0.59</v>
      </c>
      <c r="P196" s="197">
        <f t="shared" si="39"/>
        <v>6.1573784178668338E-3</v>
      </c>
      <c r="Q196" s="196">
        <f t="shared" si="40"/>
        <v>2.3100000000000058</v>
      </c>
      <c r="R196" s="197">
        <f t="shared" si="41"/>
        <v>2.41077019411397E-2</v>
      </c>
      <c r="S196" s="313">
        <f t="shared" si="35"/>
        <v>947.4696000000024</v>
      </c>
      <c r="T196" s="190" t="s">
        <v>179</v>
      </c>
      <c r="U196" s="190" t="s">
        <v>715</v>
      </c>
      <c r="V196" s="190" t="s">
        <v>510</v>
      </c>
      <c r="W196" s="196">
        <v>1</v>
      </c>
      <c r="X196" s="190" t="s">
        <v>470</v>
      </c>
    </row>
    <row r="197" spans="2:24" hidden="1" x14ac:dyDescent="0.25">
      <c r="B197" s="658">
        <v>45889</v>
      </c>
      <c r="C197" s="493" t="s">
        <v>325</v>
      </c>
      <c r="D197" s="245">
        <v>91</v>
      </c>
      <c r="E197" s="190" t="s">
        <v>560</v>
      </c>
      <c r="F197" s="314">
        <v>1109.9087999999999</v>
      </c>
      <c r="G197" s="190">
        <v>185.07</v>
      </c>
      <c r="H197" s="190">
        <v>185.07</v>
      </c>
      <c r="I197" s="198">
        <f t="shared" si="36"/>
        <v>1</v>
      </c>
      <c r="J197" s="190">
        <v>31.12</v>
      </c>
      <c r="K197" s="198">
        <f t="shared" si="37"/>
        <v>0.168152590911547</v>
      </c>
      <c r="L197" s="314">
        <v>194.04</v>
      </c>
      <c r="M197" s="198">
        <f t="shared" si="38"/>
        <v>1.1681525909115471</v>
      </c>
      <c r="N197" s="314">
        <v>6038.5248000000001</v>
      </c>
      <c r="O197" s="190">
        <v>5.72</v>
      </c>
      <c r="P197" s="197">
        <f t="shared" si="39"/>
        <v>3.0907224293510564E-2</v>
      </c>
      <c r="Q197" s="196">
        <f t="shared" si="40"/>
        <v>25.400000000000006</v>
      </c>
      <c r="R197" s="197">
        <f t="shared" si="41"/>
        <v>0.13724536661803646</v>
      </c>
      <c r="S197" s="313">
        <f t="shared" si="35"/>
        <v>4928.6160000000009</v>
      </c>
      <c r="T197" s="190" t="s">
        <v>179</v>
      </c>
      <c r="U197" s="190" t="s">
        <v>715</v>
      </c>
      <c r="V197" s="190" t="s">
        <v>643</v>
      </c>
      <c r="W197" s="196">
        <v>1</v>
      </c>
      <c r="X197" s="190" t="s">
        <v>436</v>
      </c>
    </row>
    <row r="198" spans="2:24" hidden="1" x14ac:dyDescent="0.25">
      <c r="B198" s="493"/>
      <c r="C198" s="493"/>
      <c r="D198" s="245">
        <v>92</v>
      </c>
      <c r="E198" s="190" t="s">
        <v>638</v>
      </c>
      <c r="F198" s="314">
        <v>1080.1728000000001</v>
      </c>
      <c r="G198" s="190">
        <v>6668</v>
      </c>
      <c r="H198" s="190">
        <v>6668</v>
      </c>
      <c r="I198" s="198">
        <f t="shared" si="36"/>
        <v>1</v>
      </c>
      <c r="J198" s="190">
        <v>164.16</v>
      </c>
      <c r="K198" s="198">
        <f t="shared" si="37"/>
        <v>2.4619076184763045E-2</v>
      </c>
      <c r="L198" s="314">
        <v>6.58</v>
      </c>
      <c r="M198" s="198">
        <f t="shared" si="38"/>
        <v>1.0246190761847631</v>
      </c>
      <c r="N198" s="314">
        <v>1080.1728000000001</v>
      </c>
      <c r="O198" s="190">
        <v>164.16</v>
      </c>
      <c r="P198" s="197">
        <f t="shared" si="39"/>
        <v>2.4619076184763045E-2</v>
      </c>
      <c r="Q198" s="196">
        <f t="shared" si="40"/>
        <v>0</v>
      </c>
      <c r="R198" s="197">
        <f t="shared" si="41"/>
        <v>0</v>
      </c>
      <c r="S198" s="313">
        <f t="shared" si="35"/>
        <v>0</v>
      </c>
      <c r="T198" s="190" t="s">
        <v>468</v>
      </c>
      <c r="U198" s="190" t="s">
        <v>221</v>
      </c>
      <c r="V198" s="190" t="s">
        <v>642</v>
      </c>
      <c r="W198" s="196">
        <v>1</v>
      </c>
      <c r="X198" s="190" t="s">
        <v>470</v>
      </c>
    </row>
    <row r="199" spans="2:24" hidden="1" x14ac:dyDescent="0.25">
      <c r="B199" s="493"/>
      <c r="C199" s="493"/>
      <c r="D199" s="245">
        <v>93</v>
      </c>
      <c r="E199" s="190" t="s">
        <v>637</v>
      </c>
      <c r="F199" s="314">
        <v>708.06399999999996</v>
      </c>
      <c r="G199" s="190">
        <v>15388</v>
      </c>
      <c r="H199" s="190">
        <v>15388</v>
      </c>
      <c r="I199" s="198">
        <f t="shared" si="36"/>
        <v>1</v>
      </c>
      <c r="J199" s="190">
        <v>122.08</v>
      </c>
      <c r="K199" s="198">
        <f t="shared" si="37"/>
        <v>7.9334546399792046E-3</v>
      </c>
      <c r="L199" s="314">
        <v>5.8</v>
      </c>
      <c r="M199" s="198">
        <f t="shared" si="38"/>
        <v>1.0079334546399792</v>
      </c>
      <c r="N199" s="314">
        <v>708.06399999999996</v>
      </c>
      <c r="O199" s="190">
        <v>122.08</v>
      </c>
      <c r="P199" s="197">
        <f t="shared" si="39"/>
        <v>7.9334546399792046E-3</v>
      </c>
      <c r="Q199" s="196">
        <f t="shared" si="40"/>
        <v>0</v>
      </c>
      <c r="R199" s="197">
        <f t="shared" si="41"/>
        <v>0</v>
      </c>
      <c r="S199" s="313">
        <f t="shared" ref="S199:S262" si="42">Q199*L199</f>
        <v>0</v>
      </c>
      <c r="T199" s="190" t="s">
        <v>179</v>
      </c>
      <c r="U199" s="190" t="s">
        <v>537</v>
      </c>
      <c r="V199" s="190" t="s">
        <v>641</v>
      </c>
      <c r="W199" s="196">
        <v>1</v>
      </c>
      <c r="X199" s="190" t="s">
        <v>470</v>
      </c>
    </row>
    <row r="200" spans="2:24" hidden="1" x14ac:dyDescent="0.25">
      <c r="B200" s="493"/>
      <c r="C200" s="493"/>
      <c r="D200" s="245">
        <v>94</v>
      </c>
      <c r="E200" s="190" t="s">
        <v>533</v>
      </c>
      <c r="F200" s="314">
        <v>281.92320000000001</v>
      </c>
      <c r="G200" s="190">
        <v>87.66</v>
      </c>
      <c r="H200" s="190">
        <v>87.66</v>
      </c>
      <c r="I200" s="198">
        <f t="shared" ref="I200:I263" si="43">H200/G200</f>
        <v>1</v>
      </c>
      <c r="J200" s="190">
        <v>11.33</v>
      </c>
      <c r="K200" s="198">
        <f t="shared" ref="K200:K263" si="44">J200/G200</f>
        <v>0.12924937257586128</v>
      </c>
      <c r="L200" s="314">
        <v>135.54</v>
      </c>
      <c r="M200" s="198">
        <f t="shared" ref="M200:M263" si="45">(H200+J200)/G200</f>
        <v>1.1292493725758612</v>
      </c>
      <c r="N200" s="314">
        <v>1535.6682000000001</v>
      </c>
      <c r="O200" s="190">
        <v>2.08</v>
      </c>
      <c r="P200" s="197">
        <f t="shared" si="39"/>
        <v>2.3728040155144878E-2</v>
      </c>
      <c r="Q200" s="196">
        <f t="shared" si="40"/>
        <v>9.2499999999999982</v>
      </c>
      <c r="R200" s="197">
        <f t="shared" si="41"/>
        <v>0.10552133242071639</v>
      </c>
      <c r="S200" s="313">
        <f t="shared" si="42"/>
        <v>1253.7449999999997</v>
      </c>
      <c r="T200" s="190" t="s">
        <v>179</v>
      </c>
      <c r="U200" s="190" t="s">
        <v>715</v>
      </c>
      <c r="V200" s="190" t="s">
        <v>510</v>
      </c>
      <c r="W200" s="196">
        <v>1</v>
      </c>
      <c r="X200" s="190" t="s">
        <v>470</v>
      </c>
    </row>
    <row r="201" spans="2:24" hidden="1" x14ac:dyDescent="0.25">
      <c r="B201" s="493"/>
      <c r="C201" s="493"/>
      <c r="D201" s="245">
        <v>95</v>
      </c>
      <c r="E201" s="190" t="s">
        <v>554</v>
      </c>
      <c r="F201" s="314">
        <v>279.5403</v>
      </c>
      <c r="G201" s="190">
        <v>68.760000000000005</v>
      </c>
      <c r="H201" s="190">
        <v>68.760000000000005</v>
      </c>
      <c r="I201" s="198">
        <f t="shared" si="43"/>
        <v>1</v>
      </c>
      <c r="J201" s="190">
        <v>11.16</v>
      </c>
      <c r="K201" s="198">
        <f t="shared" si="44"/>
        <v>0.16230366492146595</v>
      </c>
      <c r="L201" s="314">
        <v>122.07</v>
      </c>
      <c r="M201" s="198">
        <f t="shared" si="45"/>
        <v>1.162303664921466</v>
      </c>
      <c r="N201" s="314">
        <v>1362.3012000000001</v>
      </c>
      <c r="O201" s="190">
        <v>2.29</v>
      </c>
      <c r="P201" s="197">
        <f t="shared" si="39"/>
        <v>3.3304246655031997E-2</v>
      </c>
      <c r="Q201" s="196">
        <f t="shared" si="40"/>
        <v>8.8699999999999974</v>
      </c>
      <c r="R201" s="197">
        <f t="shared" si="41"/>
        <v>0.12899941826643394</v>
      </c>
      <c r="S201" s="313">
        <f t="shared" si="42"/>
        <v>1082.7608999999995</v>
      </c>
      <c r="T201" s="190" t="s">
        <v>179</v>
      </c>
      <c r="U201" s="190" t="s">
        <v>715</v>
      </c>
      <c r="V201" s="190" t="s">
        <v>510</v>
      </c>
      <c r="W201" s="196">
        <v>1</v>
      </c>
      <c r="X201" s="190" t="s">
        <v>505</v>
      </c>
    </row>
    <row r="202" spans="2:24" hidden="1" x14ac:dyDescent="0.25">
      <c r="B202" s="493"/>
      <c r="C202" s="493"/>
      <c r="D202" s="245">
        <v>96</v>
      </c>
      <c r="E202" s="190" t="s">
        <v>520</v>
      </c>
      <c r="F202" s="314">
        <v>241.8528</v>
      </c>
      <c r="G202" s="190">
        <v>233.38</v>
      </c>
      <c r="H202" s="190">
        <v>233.38</v>
      </c>
      <c r="I202" s="198">
        <f t="shared" si="43"/>
        <v>1</v>
      </c>
      <c r="J202" s="190">
        <v>12.99</v>
      </c>
      <c r="K202" s="198">
        <f t="shared" si="44"/>
        <v>5.5660296512126145E-2</v>
      </c>
      <c r="L202" s="314">
        <v>99.12</v>
      </c>
      <c r="M202" s="198">
        <f t="shared" si="45"/>
        <v>1.0556602965121262</v>
      </c>
      <c r="N202" s="314">
        <v>1287.5688</v>
      </c>
      <c r="O202" s="190">
        <v>2.44</v>
      </c>
      <c r="P202" s="197">
        <f t="shared" si="39"/>
        <v>1.0455051846773502E-2</v>
      </c>
      <c r="Q202" s="196">
        <f t="shared" si="40"/>
        <v>10.55000000000001</v>
      </c>
      <c r="R202" s="197">
        <f t="shared" si="41"/>
        <v>4.5205244665352688E-2</v>
      </c>
      <c r="S202" s="313">
        <f t="shared" si="42"/>
        <v>1045.716000000001</v>
      </c>
      <c r="T202" s="190" t="s">
        <v>179</v>
      </c>
      <c r="U202" s="190" t="s">
        <v>715</v>
      </c>
      <c r="V202" s="190" t="s">
        <v>510</v>
      </c>
      <c r="W202" s="196">
        <v>1</v>
      </c>
      <c r="X202" s="190" t="s">
        <v>470</v>
      </c>
    </row>
    <row r="203" spans="2:24" hidden="1" x14ac:dyDescent="0.25">
      <c r="B203" s="493"/>
      <c r="C203" s="493"/>
      <c r="D203" s="245">
        <v>97</v>
      </c>
      <c r="E203" s="190" t="s">
        <v>487</v>
      </c>
      <c r="F203" s="314">
        <v>233.7912</v>
      </c>
      <c r="G203" s="190">
        <v>97.28</v>
      </c>
      <c r="H203" s="190">
        <v>97.28</v>
      </c>
      <c r="I203" s="198">
        <f t="shared" si="43"/>
        <v>1</v>
      </c>
      <c r="J203" s="190">
        <v>3.25</v>
      </c>
      <c r="K203" s="198">
        <f t="shared" si="44"/>
        <v>3.3408717105263157E-2</v>
      </c>
      <c r="L203" s="314">
        <v>410.16</v>
      </c>
      <c r="M203" s="198">
        <f t="shared" si="45"/>
        <v>1.0334087171052631</v>
      </c>
      <c r="N203" s="314">
        <v>1333.02</v>
      </c>
      <c r="O203" s="190">
        <v>0.56999999999999995</v>
      </c>
      <c r="P203" s="197">
        <f t="shared" si="39"/>
        <v>5.8593749999999991E-3</v>
      </c>
      <c r="Q203" s="196">
        <f t="shared" si="40"/>
        <v>2.68</v>
      </c>
      <c r="R203" s="197">
        <f t="shared" si="41"/>
        <v>2.754934210526316E-2</v>
      </c>
      <c r="S203" s="313">
        <f t="shared" si="42"/>
        <v>1099.2288000000001</v>
      </c>
      <c r="T203" s="190" t="s">
        <v>179</v>
      </c>
      <c r="U203" s="190" t="s">
        <v>715</v>
      </c>
      <c r="V203" s="190" t="s">
        <v>510</v>
      </c>
      <c r="W203" s="196">
        <v>1</v>
      </c>
      <c r="X203" s="190" t="s">
        <v>470</v>
      </c>
    </row>
    <row r="204" spans="2:24" hidden="1" x14ac:dyDescent="0.25">
      <c r="B204" s="493"/>
      <c r="C204" s="493"/>
      <c r="D204" s="245">
        <v>98</v>
      </c>
      <c r="E204" s="190" t="s">
        <v>527</v>
      </c>
      <c r="F204" s="314">
        <v>213.696</v>
      </c>
      <c r="G204" s="190">
        <v>69.97</v>
      </c>
      <c r="H204" s="190">
        <v>69.97</v>
      </c>
      <c r="I204" s="198">
        <f t="shared" si="43"/>
        <v>1</v>
      </c>
      <c r="J204" s="190">
        <v>3.11</v>
      </c>
      <c r="K204" s="198">
        <f t="shared" si="44"/>
        <v>4.4447620408746606E-2</v>
      </c>
      <c r="L204" s="314">
        <v>333.9</v>
      </c>
      <c r="M204" s="198">
        <f t="shared" si="45"/>
        <v>1.0444476204087465</v>
      </c>
      <c r="N204" s="314">
        <v>1038.4290000000001</v>
      </c>
      <c r="O204" s="190">
        <v>0.64</v>
      </c>
      <c r="P204" s="197">
        <f t="shared" si="39"/>
        <v>9.1467771902243814E-3</v>
      </c>
      <c r="Q204" s="196">
        <f t="shared" si="40"/>
        <v>2.4699999999999993</v>
      </c>
      <c r="R204" s="197">
        <f t="shared" si="41"/>
        <v>3.5300843218522213E-2</v>
      </c>
      <c r="S204" s="313">
        <f t="shared" si="42"/>
        <v>824.73299999999972</v>
      </c>
      <c r="T204" s="190" t="s">
        <v>179</v>
      </c>
      <c r="U204" s="190" t="s">
        <v>715</v>
      </c>
      <c r="V204" s="190" t="s">
        <v>490</v>
      </c>
      <c r="W204" s="196">
        <v>1</v>
      </c>
      <c r="X204" s="190" t="s">
        <v>416</v>
      </c>
    </row>
    <row r="205" spans="2:24" hidden="1" x14ac:dyDescent="0.25">
      <c r="B205" s="493"/>
      <c r="C205" s="493"/>
      <c r="D205" s="245">
        <v>99</v>
      </c>
      <c r="E205" s="190" t="s">
        <v>497</v>
      </c>
      <c r="F205" s="314">
        <v>213.27440000000001</v>
      </c>
      <c r="G205" s="190">
        <v>78.88</v>
      </c>
      <c r="H205" s="190">
        <v>78.88</v>
      </c>
      <c r="I205" s="198">
        <f t="shared" si="43"/>
        <v>1</v>
      </c>
      <c r="J205" s="190">
        <v>3.74</v>
      </c>
      <c r="K205" s="198">
        <f t="shared" si="44"/>
        <v>4.741379310344828E-2</v>
      </c>
      <c r="L205" s="314">
        <v>318.32</v>
      </c>
      <c r="M205" s="198">
        <f t="shared" si="45"/>
        <v>1.0474137931034482</v>
      </c>
      <c r="N205" s="314">
        <v>1190.5168000000001</v>
      </c>
      <c r="O205" s="190">
        <v>0.67</v>
      </c>
      <c r="P205" s="197">
        <f t="shared" si="39"/>
        <v>8.493914807302232E-3</v>
      </c>
      <c r="Q205" s="196">
        <f t="shared" si="40"/>
        <v>3.069999999999995</v>
      </c>
      <c r="R205" s="197">
        <f t="shared" si="41"/>
        <v>3.8919878296145981E-2</v>
      </c>
      <c r="S205" s="313">
        <f t="shared" si="42"/>
        <v>977.24239999999838</v>
      </c>
      <c r="T205" s="190" t="s">
        <v>179</v>
      </c>
      <c r="U205" s="190" t="s">
        <v>715</v>
      </c>
      <c r="V205" s="190" t="s">
        <v>490</v>
      </c>
      <c r="W205" s="196">
        <v>1</v>
      </c>
      <c r="X205" s="190" t="s">
        <v>425</v>
      </c>
    </row>
    <row r="206" spans="2:24" hidden="1" x14ac:dyDescent="0.25">
      <c r="B206" s="493"/>
      <c r="C206" s="493"/>
      <c r="D206" s="245">
        <v>100</v>
      </c>
      <c r="E206" s="190" t="s">
        <v>484</v>
      </c>
      <c r="F206" s="314">
        <v>212.89</v>
      </c>
      <c r="G206" s="190">
        <v>168.56</v>
      </c>
      <c r="H206" s="190">
        <v>168.56</v>
      </c>
      <c r="I206" s="198">
        <f t="shared" si="43"/>
        <v>1</v>
      </c>
      <c r="J206" s="190">
        <v>4.9800000000000004</v>
      </c>
      <c r="K206" s="198">
        <f t="shared" si="44"/>
        <v>2.9544375889890843E-2</v>
      </c>
      <c r="L206" s="314">
        <v>212.89</v>
      </c>
      <c r="M206" s="198">
        <f t="shared" si="45"/>
        <v>1.0295443758898908</v>
      </c>
      <c r="N206" s="314">
        <v>1060.1922</v>
      </c>
      <c r="O206" s="190">
        <v>1</v>
      </c>
      <c r="P206" s="197">
        <f t="shared" si="39"/>
        <v>5.9326056003796866E-3</v>
      </c>
      <c r="Q206" s="196">
        <f t="shared" si="40"/>
        <v>3.9799999999999898</v>
      </c>
      <c r="R206" s="197">
        <f t="shared" si="41"/>
        <v>2.3611770289511093E-2</v>
      </c>
      <c r="S206" s="313">
        <f t="shared" si="42"/>
        <v>847.30219999999781</v>
      </c>
      <c r="T206" s="190" t="s">
        <v>179</v>
      </c>
      <c r="U206" s="190" t="s">
        <v>715</v>
      </c>
      <c r="V206" s="190" t="s">
        <v>510</v>
      </c>
      <c r="W206" s="196">
        <v>1</v>
      </c>
      <c r="X206" s="190" t="s">
        <v>470</v>
      </c>
    </row>
    <row r="207" spans="2:24" hidden="1" x14ac:dyDescent="0.25">
      <c r="B207" s="658">
        <v>45890</v>
      </c>
      <c r="C207" s="493" t="s">
        <v>322</v>
      </c>
      <c r="D207" s="245">
        <v>101</v>
      </c>
      <c r="E207" s="190" t="s">
        <v>560</v>
      </c>
      <c r="F207" s="314">
        <v>1051.7</v>
      </c>
      <c r="G207" s="190">
        <v>179.55</v>
      </c>
      <c r="H207" s="190">
        <v>179.55</v>
      </c>
      <c r="I207" s="198">
        <f t="shared" si="43"/>
        <v>1</v>
      </c>
      <c r="J207" s="190">
        <v>17.03</v>
      </c>
      <c r="K207" s="198">
        <f t="shared" si="44"/>
        <v>9.4848231690336959E-2</v>
      </c>
      <c r="L207" s="314">
        <v>194.04</v>
      </c>
      <c r="M207" s="198">
        <f t="shared" si="45"/>
        <v>1.094848231690337</v>
      </c>
      <c r="N207" s="314">
        <v>3304.5</v>
      </c>
      <c r="O207" s="190">
        <v>5.42</v>
      </c>
      <c r="P207" s="197">
        <f t="shared" si="39"/>
        <v>3.0186577554998605E-2</v>
      </c>
      <c r="Q207" s="196">
        <f t="shared" si="40"/>
        <v>11.610000000000001</v>
      </c>
      <c r="R207" s="197">
        <f t="shared" si="41"/>
        <v>6.4661654135338351E-2</v>
      </c>
      <c r="S207" s="313">
        <f t="shared" si="42"/>
        <v>2252.8044</v>
      </c>
      <c r="T207" s="190" t="s">
        <v>179</v>
      </c>
      <c r="U207" s="190" t="s">
        <v>715</v>
      </c>
      <c r="V207" s="190" t="s">
        <v>643</v>
      </c>
      <c r="W207" s="196">
        <v>1</v>
      </c>
      <c r="X207" s="190" t="s">
        <v>436</v>
      </c>
    </row>
    <row r="208" spans="2:24" hidden="1" x14ac:dyDescent="0.25">
      <c r="B208" s="493"/>
      <c r="C208" s="493"/>
      <c r="D208" s="245">
        <v>102</v>
      </c>
      <c r="E208" s="190" t="s">
        <v>546</v>
      </c>
      <c r="F208" s="314">
        <v>679.56</v>
      </c>
      <c r="G208" s="190">
        <v>131.88</v>
      </c>
      <c r="H208" s="190">
        <v>131.88</v>
      </c>
      <c r="I208" s="198">
        <f t="shared" si="43"/>
        <v>1</v>
      </c>
      <c r="J208" s="190">
        <v>13.1</v>
      </c>
      <c r="K208" s="198">
        <f t="shared" si="44"/>
        <v>9.9332726721261755E-2</v>
      </c>
      <c r="L208" s="314">
        <v>166.56</v>
      </c>
      <c r="M208" s="198">
        <f t="shared" si="45"/>
        <v>1.0993327267212618</v>
      </c>
      <c r="N208" s="314">
        <v>2181.94</v>
      </c>
      <c r="O208" s="190">
        <v>4.08</v>
      </c>
      <c r="P208" s="197">
        <f t="shared" si="39"/>
        <v>3.0937215650591449E-2</v>
      </c>
      <c r="Q208" s="196">
        <f t="shared" si="40"/>
        <v>9.0199999999999942</v>
      </c>
      <c r="R208" s="197">
        <f t="shared" si="41"/>
        <v>6.8395511070670267E-2</v>
      </c>
      <c r="S208" s="313">
        <f t="shared" si="42"/>
        <v>1502.3711999999991</v>
      </c>
      <c r="T208" s="190" t="s">
        <v>179</v>
      </c>
      <c r="U208" s="190" t="s">
        <v>715</v>
      </c>
      <c r="V208" s="190" t="s">
        <v>643</v>
      </c>
      <c r="W208" s="196">
        <v>1</v>
      </c>
      <c r="X208" s="190" t="s">
        <v>462</v>
      </c>
    </row>
    <row r="209" spans="2:24" hidden="1" x14ac:dyDescent="0.25">
      <c r="B209" s="493"/>
      <c r="C209" s="493"/>
      <c r="D209" s="245">
        <v>103</v>
      </c>
      <c r="E209" s="190" t="s">
        <v>637</v>
      </c>
      <c r="F209" s="314">
        <v>519.27</v>
      </c>
      <c r="G209" s="190">
        <v>14286</v>
      </c>
      <c r="H209" s="190">
        <v>14286</v>
      </c>
      <c r="I209" s="198">
        <f t="shared" si="43"/>
        <v>1</v>
      </c>
      <c r="J209" s="190">
        <v>89.53</v>
      </c>
      <c r="K209" s="198">
        <f t="shared" si="44"/>
        <v>6.2669746605067897E-3</v>
      </c>
      <c r="L209" s="314">
        <v>5.8</v>
      </c>
      <c r="M209" s="198">
        <f t="shared" si="45"/>
        <v>1.0062669746605069</v>
      </c>
      <c r="N209" s="314">
        <v>519.27</v>
      </c>
      <c r="O209" s="190">
        <v>89.53</v>
      </c>
      <c r="P209" s="197">
        <f t="shared" si="39"/>
        <v>6.2669746605067897E-3</v>
      </c>
      <c r="Q209" s="196">
        <f t="shared" si="40"/>
        <v>6.5369931689929217E-13</v>
      </c>
      <c r="R209" s="197">
        <f t="shared" si="41"/>
        <v>4.575803702221001E-17</v>
      </c>
      <c r="S209" s="313">
        <f t="shared" si="42"/>
        <v>3.7914560380158948E-12</v>
      </c>
      <c r="T209" s="190" t="s">
        <v>179</v>
      </c>
      <c r="U209" s="190" t="s">
        <v>537</v>
      </c>
      <c r="V209" s="190" t="s">
        <v>641</v>
      </c>
      <c r="W209" s="196">
        <v>1</v>
      </c>
      <c r="X209" s="190" t="s">
        <v>470</v>
      </c>
    </row>
    <row r="210" spans="2:24" hidden="1" x14ac:dyDescent="0.25">
      <c r="B210" s="493"/>
      <c r="C210" s="493"/>
      <c r="D210" s="245">
        <v>104</v>
      </c>
      <c r="E210" s="190" t="s">
        <v>648</v>
      </c>
      <c r="F210" s="314">
        <v>463.41</v>
      </c>
      <c r="G210" s="190">
        <v>66.06</v>
      </c>
      <c r="H210" s="190">
        <v>66.06</v>
      </c>
      <c r="I210" s="198">
        <f t="shared" si="43"/>
        <v>1</v>
      </c>
      <c r="J210" s="190">
        <v>11.38</v>
      </c>
      <c r="K210" s="198">
        <f t="shared" si="44"/>
        <v>0.17226763548289434</v>
      </c>
      <c r="L210" s="314">
        <v>114.14</v>
      </c>
      <c r="M210" s="198">
        <f t="shared" si="45"/>
        <v>1.1722676354828943</v>
      </c>
      <c r="N210" s="314">
        <v>1298.9100000000001</v>
      </c>
      <c r="O210" s="190">
        <v>4.0599999999999996</v>
      </c>
      <c r="P210" s="197">
        <f t="shared" ref="P210:P273" si="46">O210/G210</f>
        <v>6.1459279442930663E-2</v>
      </c>
      <c r="Q210" s="196">
        <f t="shared" ref="Q210:Q273" si="47">(H210+J210)-G210-O210</f>
        <v>7.3199999999999958</v>
      </c>
      <c r="R210" s="197">
        <f t="shared" ref="R210:R273" si="48">Q210/G210</f>
        <v>0.1108083560399636</v>
      </c>
      <c r="S210" s="313">
        <f t="shared" si="42"/>
        <v>835.50479999999948</v>
      </c>
      <c r="T210" s="190" t="s">
        <v>179</v>
      </c>
      <c r="U210" s="190" t="s">
        <v>715</v>
      </c>
      <c r="V210" s="190" t="s">
        <v>643</v>
      </c>
      <c r="W210" s="196">
        <v>1</v>
      </c>
      <c r="X210" s="190" t="s">
        <v>431</v>
      </c>
    </row>
    <row r="211" spans="2:24" hidden="1" x14ac:dyDescent="0.25">
      <c r="B211" s="493"/>
      <c r="C211" s="493"/>
      <c r="D211" s="245">
        <v>105</v>
      </c>
      <c r="E211" s="190" t="s">
        <v>638</v>
      </c>
      <c r="F211" s="314">
        <v>383.61</v>
      </c>
      <c r="G211" s="190">
        <v>6215</v>
      </c>
      <c r="H211" s="190">
        <v>6215</v>
      </c>
      <c r="I211" s="198">
        <f t="shared" si="43"/>
        <v>1</v>
      </c>
      <c r="J211" s="190">
        <v>58.3</v>
      </c>
      <c r="K211" s="198">
        <f t="shared" si="44"/>
        <v>9.3805309734513263E-3</v>
      </c>
      <c r="L211" s="314">
        <v>6.58</v>
      </c>
      <c r="M211" s="198">
        <f t="shared" si="45"/>
        <v>1.0093805309734514</v>
      </c>
      <c r="N211" s="314">
        <v>383.61</v>
      </c>
      <c r="O211" s="190">
        <v>58.3</v>
      </c>
      <c r="P211" s="197">
        <f t="shared" si="46"/>
        <v>9.3805309734513263E-3</v>
      </c>
      <c r="Q211" s="196">
        <f t="shared" si="47"/>
        <v>1.8474111129762605E-13</v>
      </c>
      <c r="R211" s="197">
        <f t="shared" si="48"/>
        <v>2.9725038020535166E-17</v>
      </c>
      <c r="S211" s="313">
        <f t="shared" si="42"/>
        <v>1.2155965123383795E-12</v>
      </c>
      <c r="T211" s="190" t="s">
        <v>468</v>
      </c>
      <c r="U211" s="190" t="s">
        <v>221</v>
      </c>
      <c r="V211" s="190" t="s">
        <v>642</v>
      </c>
      <c r="W211" s="196">
        <v>1</v>
      </c>
      <c r="X211" s="190" t="s">
        <v>470</v>
      </c>
    </row>
    <row r="212" spans="2:24" hidden="1" x14ac:dyDescent="0.25">
      <c r="B212" s="493"/>
      <c r="C212" s="493"/>
      <c r="D212" s="245">
        <v>106</v>
      </c>
      <c r="E212" s="190" t="s">
        <v>482</v>
      </c>
      <c r="F212" s="314">
        <v>335.82</v>
      </c>
      <c r="G212" s="190">
        <v>326.60000000000002</v>
      </c>
      <c r="H212" s="190">
        <v>326.60000000000002</v>
      </c>
      <c r="I212" s="198">
        <f t="shared" si="43"/>
        <v>1</v>
      </c>
      <c r="J212" s="190">
        <v>15.72</v>
      </c>
      <c r="K212" s="198">
        <f t="shared" si="44"/>
        <v>4.8132271892222904E-2</v>
      </c>
      <c r="L212" s="314">
        <v>111.2</v>
      </c>
      <c r="M212" s="198">
        <f t="shared" si="45"/>
        <v>1.048132271892223</v>
      </c>
      <c r="N212" s="314">
        <v>1748.06</v>
      </c>
      <c r="O212" s="190">
        <v>3.02</v>
      </c>
      <c r="P212" s="197">
        <f t="shared" si="46"/>
        <v>9.246785058175137E-3</v>
      </c>
      <c r="Q212" s="196">
        <f t="shared" si="47"/>
        <v>12.700000000000028</v>
      </c>
      <c r="R212" s="197">
        <f t="shared" si="48"/>
        <v>3.8885486834047849E-2</v>
      </c>
      <c r="S212" s="313">
        <f t="shared" si="42"/>
        <v>1412.2400000000032</v>
      </c>
      <c r="T212" s="190" t="s">
        <v>179</v>
      </c>
      <c r="U212" s="190" t="s">
        <v>715</v>
      </c>
      <c r="V212" s="190" t="s">
        <v>643</v>
      </c>
      <c r="W212" s="196">
        <v>1</v>
      </c>
      <c r="X212" s="190" t="s">
        <v>430</v>
      </c>
    </row>
    <row r="213" spans="2:24" hidden="1" x14ac:dyDescent="0.25">
      <c r="B213" s="493"/>
      <c r="C213" s="493"/>
      <c r="D213" s="245">
        <v>107</v>
      </c>
      <c r="E213" s="190" t="s">
        <v>497</v>
      </c>
      <c r="F213" s="314">
        <v>197.36</v>
      </c>
      <c r="G213" s="190">
        <v>68.819999999999993</v>
      </c>
      <c r="H213" s="190">
        <v>68.819999999999993</v>
      </c>
      <c r="I213" s="198">
        <f t="shared" si="43"/>
        <v>1</v>
      </c>
      <c r="J213" s="190">
        <v>2.3199999999999998</v>
      </c>
      <c r="K213" s="198">
        <f t="shared" si="44"/>
        <v>3.3711130485324037E-2</v>
      </c>
      <c r="L213" s="314">
        <v>318.32</v>
      </c>
      <c r="M213" s="198">
        <f t="shared" si="45"/>
        <v>1.0337111304853239</v>
      </c>
      <c r="N213" s="314">
        <v>738.5</v>
      </c>
      <c r="O213" s="190">
        <v>0.62</v>
      </c>
      <c r="P213" s="197">
        <f t="shared" si="46"/>
        <v>9.0090090090090107E-3</v>
      </c>
      <c r="Q213" s="196">
        <f t="shared" si="47"/>
        <v>1.6999999999999931</v>
      </c>
      <c r="R213" s="197">
        <f t="shared" si="48"/>
        <v>2.4702121476314925E-2</v>
      </c>
      <c r="S213" s="313">
        <f t="shared" si="42"/>
        <v>541.14399999999773</v>
      </c>
      <c r="T213" s="190" t="s">
        <v>179</v>
      </c>
      <c r="U213" s="190" t="s">
        <v>715</v>
      </c>
      <c r="V213" s="190" t="s">
        <v>490</v>
      </c>
      <c r="W213" s="196">
        <v>1</v>
      </c>
      <c r="X213" s="190" t="s">
        <v>425</v>
      </c>
    </row>
    <row r="214" spans="2:24" hidden="1" x14ac:dyDescent="0.25">
      <c r="B214" s="493"/>
      <c r="C214" s="493"/>
      <c r="D214" s="245">
        <v>108</v>
      </c>
      <c r="E214" s="190" t="s">
        <v>618</v>
      </c>
      <c r="F214" s="314">
        <v>197.01</v>
      </c>
      <c r="G214" s="190">
        <v>12.26</v>
      </c>
      <c r="H214" s="190">
        <v>12.26</v>
      </c>
      <c r="I214" s="198">
        <f t="shared" si="43"/>
        <v>1</v>
      </c>
      <c r="J214" s="190">
        <v>1.22</v>
      </c>
      <c r="K214" s="198">
        <f t="shared" si="44"/>
        <v>9.951060358890701E-2</v>
      </c>
      <c r="L214" s="314">
        <v>469.08</v>
      </c>
      <c r="M214" s="198">
        <f t="shared" si="45"/>
        <v>1.0995106035889071</v>
      </c>
      <c r="N214" s="314">
        <v>572.28</v>
      </c>
      <c r="O214" s="190">
        <v>0.42</v>
      </c>
      <c r="P214" s="197">
        <f t="shared" si="46"/>
        <v>3.4257748776508973E-2</v>
      </c>
      <c r="Q214" s="196">
        <f t="shared" si="47"/>
        <v>0.80000000000000071</v>
      </c>
      <c r="R214" s="197">
        <f t="shared" si="48"/>
        <v>6.5252854812398106E-2</v>
      </c>
      <c r="S214" s="313">
        <f t="shared" si="42"/>
        <v>375.26400000000029</v>
      </c>
      <c r="T214" s="190" t="s">
        <v>468</v>
      </c>
      <c r="U214" s="190" t="s">
        <v>221</v>
      </c>
      <c r="V214" s="190" t="s">
        <v>513</v>
      </c>
      <c r="W214" s="196">
        <v>1</v>
      </c>
      <c r="X214" s="190" t="s">
        <v>461</v>
      </c>
    </row>
    <row r="215" spans="2:24" hidden="1" x14ac:dyDescent="0.25">
      <c r="B215" s="493"/>
      <c r="C215" s="493"/>
      <c r="D215" s="245">
        <v>109</v>
      </c>
      <c r="E215" s="190" t="s">
        <v>527</v>
      </c>
      <c r="F215" s="314">
        <v>197</v>
      </c>
      <c r="G215" s="190">
        <v>63.47</v>
      </c>
      <c r="H215" s="190">
        <v>63.47</v>
      </c>
      <c r="I215" s="198">
        <f t="shared" si="43"/>
        <v>1</v>
      </c>
      <c r="J215" s="190">
        <v>2.76</v>
      </c>
      <c r="K215" s="198">
        <f t="shared" si="44"/>
        <v>4.348511107609894E-2</v>
      </c>
      <c r="L215" s="314">
        <v>333.9</v>
      </c>
      <c r="M215" s="198">
        <f t="shared" si="45"/>
        <v>1.043485111076099</v>
      </c>
      <c r="N215" s="314">
        <v>921.56</v>
      </c>
      <c r="O215" s="190">
        <v>0.59</v>
      </c>
      <c r="P215" s="197">
        <f t="shared" si="46"/>
        <v>9.2957302662675274E-3</v>
      </c>
      <c r="Q215" s="196">
        <f t="shared" si="47"/>
        <v>2.1700000000000053</v>
      </c>
      <c r="R215" s="197">
        <f t="shared" si="48"/>
        <v>3.4189380809831499E-2</v>
      </c>
      <c r="S215" s="313">
        <f t="shared" si="42"/>
        <v>724.56300000000169</v>
      </c>
      <c r="T215" s="190" t="s">
        <v>179</v>
      </c>
      <c r="U215" s="190" t="s">
        <v>715</v>
      </c>
      <c r="V215" s="190" t="s">
        <v>490</v>
      </c>
      <c r="W215" s="196">
        <v>1</v>
      </c>
      <c r="X215" s="190" t="s">
        <v>416</v>
      </c>
    </row>
    <row r="216" spans="2:24" hidden="1" x14ac:dyDescent="0.25">
      <c r="B216" s="493"/>
      <c r="C216" s="493"/>
      <c r="D216" s="245">
        <v>110</v>
      </c>
      <c r="E216" s="190" t="s">
        <v>542</v>
      </c>
      <c r="F216" s="314">
        <v>196.89</v>
      </c>
      <c r="G216" s="190">
        <v>45.33</v>
      </c>
      <c r="H216" s="190">
        <v>45.33</v>
      </c>
      <c r="I216" s="198">
        <f t="shared" si="43"/>
        <v>1</v>
      </c>
      <c r="J216" s="190">
        <v>4.53</v>
      </c>
      <c r="K216" s="198">
        <f t="shared" si="44"/>
        <v>9.9933818663137011E-2</v>
      </c>
      <c r="L216" s="314">
        <v>149.16</v>
      </c>
      <c r="M216" s="198">
        <f t="shared" si="45"/>
        <v>1.0999338186631371</v>
      </c>
      <c r="N216" s="314">
        <v>675.69</v>
      </c>
      <c r="O216" s="190">
        <v>1.32</v>
      </c>
      <c r="P216" s="197">
        <f t="shared" si="46"/>
        <v>2.911978821972204E-2</v>
      </c>
      <c r="Q216" s="196">
        <f t="shared" si="47"/>
        <v>3.2100000000000009</v>
      </c>
      <c r="R216" s="197">
        <f t="shared" si="48"/>
        <v>7.0814030443414985E-2</v>
      </c>
      <c r="S216" s="313">
        <f t="shared" si="42"/>
        <v>478.80360000000013</v>
      </c>
      <c r="T216" s="190" t="s">
        <v>179</v>
      </c>
      <c r="U216" s="190" t="s">
        <v>715</v>
      </c>
      <c r="V216" s="190" t="s">
        <v>633</v>
      </c>
      <c r="W216" s="196">
        <v>1</v>
      </c>
      <c r="X216" s="190" t="s">
        <v>470</v>
      </c>
    </row>
    <row r="217" spans="2:24" hidden="1" x14ac:dyDescent="0.25">
      <c r="B217" s="658">
        <v>45891</v>
      </c>
      <c r="C217" s="493" t="s">
        <v>382</v>
      </c>
      <c r="D217" s="245">
        <v>111</v>
      </c>
      <c r="E217" s="190" t="s">
        <v>491</v>
      </c>
      <c r="F217" s="314">
        <v>538.9</v>
      </c>
      <c r="G217" s="190">
        <v>112.57</v>
      </c>
      <c r="H217" s="190">
        <v>112.57</v>
      </c>
      <c r="I217" s="198">
        <f t="shared" si="43"/>
        <v>1</v>
      </c>
      <c r="J217" s="190">
        <v>11.23</v>
      </c>
      <c r="K217" s="198">
        <f t="shared" si="44"/>
        <v>9.9760149240472606E-2</v>
      </c>
      <c r="L217" s="314">
        <v>127.4</v>
      </c>
      <c r="M217" s="198">
        <f t="shared" si="45"/>
        <v>1.0997601492404727</v>
      </c>
      <c r="N217" s="314">
        <v>1430.7</v>
      </c>
      <c r="O217" s="190">
        <v>4.2300000000000004</v>
      </c>
      <c r="P217" s="197">
        <f t="shared" si="46"/>
        <v>3.7576618992626813E-2</v>
      </c>
      <c r="Q217" s="196">
        <f t="shared" si="47"/>
        <v>7.0000000000000036</v>
      </c>
      <c r="R217" s="197">
        <f t="shared" si="48"/>
        <v>6.2183530247845821E-2</v>
      </c>
      <c r="S217" s="313">
        <f t="shared" si="42"/>
        <v>891.80000000000052</v>
      </c>
      <c r="T217" s="190" t="s">
        <v>179</v>
      </c>
      <c r="U217" s="190" t="s">
        <v>715</v>
      </c>
      <c r="V217" s="190" t="s">
        <v>643</v>
      </c>
      <c r="W217" s="196">
        <v>1</v>
      </c>
      <c r="X217" s="190" t="s">
        <v>470</v>
      </c>
    </row>
    <row r="218" spans="2:24" hidden="1" x14ac:dyDescent="0.25">
      <c r="B218" s="493"/>
      <c r="C218" s="493"/>
      <c r="D218" s="245">
        <v>112</v>
      </c>
      <c r="E218" s="190" t="s">
        <v>637</v>
      </c>
      <c r="F218" s="314">
        <v>490.97</v>
      </c>
      <c r="G218" s="190">
        <v>11197</v>
      </c>
      <c r="H218" s="190">
        <v>11197</v>
      </c>
      <c r="I218" s="198">
        <f t="shared" si="43"/>
        <v>1</v>
      </c>
      <c r="J218" s="190">
        <v>84.65</v>
      </c>
      <c r="K218" s="198">
        <f t="shared" si="44"/>
        <v>7.560060730552827E-3</v>
      </c>
      <c r="L218" s="314">
        <v>5.8</v>
      </c>
      <c r="M218" s="198">
        <f t="shared" si="45"/>
        <v>1.0075600607305528</v>
      </c>
      <c r="N218" s="314">
        <v>490.97</v>
      </c>
      <c r="O218" s="190">
        <v>84.65</v>
      </c>
      <c r="P218" s="197">
        <f t="shared" si="46"/>
        <v>7.560060730552827E-3</v>
      </c>
      <c r="Q218" s="196">
        <f t="shared" si="47"/>
        <v>-3.694822225952521E-13</v>
      </c>
      <c r="R218" s="197">
        <f t="shared" si="48"/>
        <v>-3.2998322996807367E-17</v>
      </c>
      <c r="S218" s="313">
        <f t="shared" si="42"/>
        <v>-2.1429968910524619E-12</v>
      </c>
      <c r="T218" s="190" t="s">
        <v>179</v>
      </c>
      <c r="U218" s="190" t="s">
        <v>537</v>
      </c>
      <c r="V218" s="190" t="s">
        <v>641</v>
      </c>
      <c r="W218" s="196">
        <v>1</v>
      </c>
      <c r="X218" s="190" t="s">
        <v>470</v>
      </c>
    </row>
    <row r="219" spans="2:24" hidden="1" x14ac:dyDescent="0.25">
      <c r="B219" s="493"/>
      <c r="C219" s="493"/>
      <c r="D219" s="245">
        <v>113</v>
      </c>
      <c r="E219" s="190" t="s">
        <v>615</v>
      </c>
      <c r="F219" s="314">
        <v>434.75</v>
      </c>
      <c r="G219" s="190">
        <v>181.79</v>
      </c>
      <c r="H219" s="190">
        <v>181.79</v>
      </c>
      <c r="I219" s="198">
        <f t="shared" si="43"/>
        <v>1</v>
      </c>
      <c r="J219" s="190">
        <v>18.13</v>
      </c>
      <c r="K219" s="198">
        <f t="shared" si="44"/>
        <v>9.9730458221024262E-2</v>
      </c>
      <c r="L219" s="314">
        <v>95.34</v>
      </c>
      <c r="M219" s="198">
        <f t="shared" si="45"/>
        <v>1.0997304582210243</v>
      </c>
      <c r="N219" s="314">
        <v>1728.51</v>
      </c>
      <c r="O219" s="190">
        <v>4.5599999999999996</v>
      </c>
      <c r="P219" s="197">
        <f t="shared" si="46"/>
        <v>2.5083888002640407E-2</v>
      </c>
      <c r="Q219" s="196">
        <f t="shared" si="47"/>
        <v>13.569999999999997</v>
      </c>
      <c r="R219" s="197">
        <f t="shared" si="48"/>
        <v>7.4646570218383834E-2</v>
      </c>
      <c r="S219" s="313">
        <f t="shared" si="42"/>
        <v>1293.7637999999997</v>
      </c>
      <c r="T219" s="190" t="s">
        <v>179</v>
      </c>
      <c r="U219" s="190" t="s">
        <v>715</v>
      </c>
      <c r="V219" s="190" t="s">
        <v>643</v>
      </c>
      <c r="W219" s="196">
        <v>1</v>
      </c>
      <c r="X219" s="190" t="s">
        <v>470</v>
      </c>
    </row>
    <row r="220" spans="2:24" hidden="1" x14ac:dyDescent="0.25">
      <c r="B220" s="493"/>
      <c r="C220" s="493"/>
      <c r="D220" s="245">
        <v>114</v>
      </c>
      <c r="E220" s="190" t="s">
        <v>545</v>
      </c>
      <c r="F220" s="314">
        <v>388.69</v>
      </c>
      <c r="G220" s="190">
        <v>201.92</v>
      </c>
      <c r="H220" s="190">
        <v>201.92</v>
      </c>
      <c r="I220" s="198">
        <f t="shared" si="43"/>
        <v>1</v>
      </c>
      <c r="J220" s="190">
        <v>13.39</v>
      </c>
      <c r="K220" s="198">
        <f t="shared" si="44"/>
        <v>6.6313391442155312E-2</v>
      </c>
      <c r="L220" s="314">
        <v>156.72999999999999</v>
      </c>
      <c r="M220" s="198">
        <f t="shared" si="45"/>
        <v>1.0663133914421554</v>
      </c>
      <c r="N220" s="314">
        <v>2098.61</v>
      </c>
      <c r="O220" s="190">
        <v>2.48</v>
      </c>
      <c r="P220" s="197">
        <f t="shared" si="46"/>
        <v>1.2282091917591127E-2</v>
      </c>
      <c r="Q220" s="196">
        <f t="shared" si="47"/>
        <v>10.910000000000014</v>
      </c>
      <c r="R220" s="197">
        <f t="shared" si="48"/>
        <v>5.4031299524564258E-2</v>
      </c>
      <c r="S220" s="313">
        <f t="shared" si="42"/>
        <v>1709.9243000000022</v>
      </c>
      <c r="T220" s="190" t="s">
        <v>468</v>
      </c>
      <c r="U220" s="190" t="s">
        <v>221</v>
      </c>
      <c r="V220" s="190" t="s">
        <v>513</v>
      </c>
      <c r="W220" s="196">
        <v>1</v>
      </c>
      <c r="X220" s="190" t="s">
        <v>470</v>
      </c>
    </row>
    <row r="221" spans="2:24" hidden="1" x14ac:dyDescent="0.25">
      <c r="B221" s="493"/>
      <c r="C221" s="493"/>
      <c r="D221" s="245">
        <v>115</v>
      </c>
      <c r="E221" s="190" t="s">
        <v>638</v>
      </c>
      <c r="F221" s="314">
        <v>278.39999999999998</v>
      </c>
      <c r="G221" s="190">
        <v>5117</v>
      </c>
      <c r="H221" s="190">
        <v>5117</v>
      </c>
      <c r="I221" s="198">
        <f t="shared" si="43"/>
        <v>1</v>
      </c>
      <c r="J221" s="190">
        <v>42.31</v>
      </c>
      <c r="K221" s="198">
        <f t="shared" si="44"/>
        <v>8.2685167090091848E-3</v>
      </c>
      <c r="L221" s="314">
        <v>6.58</v>
      </c>
      <c r="M221" s="198">
        <f t="shared" si="45"/>
        <v>1.0082685167090093</v>
      </c>
      <c r="N221" s="314">
        <v>278.39999999999998</v>
      </c>
      <c r="O221" s="190">
        <v>42.31</v>
      </c>
      <c r="P221" s="197">
        <f t="shared" si="46"/>
        <v>8.2685167090091848E-3</v>
      </c>
      <c r="Q221" s="196">
        <f t="shared" si="47"/>
        <v>3.979039320256561E-13</v>
      </c>
      <c r="R221" s="197">
        <f t="shared" si="48"/>
        <v>7.7761174912186066E-17</v>
      </c>
      <c r="S221" s="313">
        <f t="shared" si="42"/>
        <v>2.6182078727288173E-12</v>
      </c>
      <c r="T221" s="190" t="s">
        <v>468</v>
      </c>
      <c r="U221" s="190" t="s">
        <v>221</v>
      </c>
      <c r="V221" s="190" t="s">
        <v>642</v>
      </c>
      <c r="W221" s="196">
        <v>1</v>
      </c>
      <c r="X221" s="190" t="s">
        <v>470</v>
      </c>
    </row>
    <row r="222" spans="2:24" hidden="1" x14ac:dyDescent="0.25">
      <c r="B222" s="493"/>
      <c r="C222" s="493"/>
      <c r="D222" s="245">
        <v>116</v>
      </c>
      <c r="E222" s="190" t="s">
        <v>548</v>
      </c>
      <c r="F222" s="314">
        <v>227.05</v>
      </c>
      <c r="G222" s="190">
        <v>53.64</v>
      </c>
      <c r="H222" s="190">
        <v>53.64</v>
      </c>
      <c r="I222" s="198">
        <f t="shared" si="43"/>
        <v>1</v>
      </c>
      <c r="J222" s="190">
        <v>5.36</v>
      </c>
      <c r="K222" s="198">
        <f t="shared" si="44"/>
        <v>9.9925428784489193E-2</v>
      </c>
      <c r="L222" s="314">
        <v>90.1</v>
      </c>
      <c r="M222" s="198">
        <f t="shared" si="45"/>
        <v>1.0999254287844891</v>
      </c>
      <c r="N222" s="314">
        <v>482.94</v>
      </c>
      <c r="O222" s="190">
        <v>2.52</v>
      </c>
      <c r="P222" s="197">
        <f t="shared" si="46"/>
        <v>4.6979865771812082E-2</v>
      </c>
      <c r="Q222" s="196">
        <f t="shared" si="47"/>
        <v>2.8399999999999994</v>
      </c>
      <c r="R222" s="197">
        <f t="shared" si="48"/>
        <v>5.2945563012677097E-2</v>
      </c>
      <c r="S222" s="313">
        <f t="shared" si="42"/>
        <v>255.88399999999993</v>
      </c>
      <c r="T222" s="190" t="s">
        <v>468</v>
      </c>
      <c r="U222" s="190" t="s">
        <v>221</v>
      </c>
      <c r="V222" s="190" t="s">
        <v>552</v>
      </c>
      <c r="W222" s="196">
        <v>1</v>
      </c>
      <c r="X222" s="190" t="s">
        <v>416</v>
      </c>
    </row>
    <row r="223" spans="2:24" hidden="1" x14ac:dyDescent="0.25">
      <c r="B223" s="493"/>
      <c r="C223" s="493"/>
      <c r="D223" s="245">
        <v>117</v>
      </c>
      <c r="E223" s="190" t="s">
        <v>509</v>
      </c>
      <c r="F223" s="314">
        <v>163.53</v>
      </c>
      <c r="G223" s="190">
        <v>11.28</v>
      </c>
      <c r="H223" s="190">
        <v>11.28</v>
      </c>
      <c r="I223" s="198">
        <f t="shared" si="43"/>
        <v>1</v>
      </c>
      <c r="J223" s="190">
        <v>1.1200000000000001</v>
      </c>
      <c r="K223" s="198">
        <f t="shared" si="44"/>
        <v>9.929078014184399E-2</v>
      </c>
      <c r="L223" s="314">
        <v>408.83</v>
      </c>
      <c r="M223" s="198">
        <f t="shared" si="45"/>
        <v>1.0992907801418439</v>
      </c>
      <c r="N223" s="314">
        <v>457.89</v>
      </c>
      <c r="O223" s="190">
        <v>0.4</v>
      </c>
      <c r="P223" s="197">
        <f t="shared" si="46"/>
        <v>3.5460992907801421E-2</v>
      </c>
      <c r="Q223" s="196">
        <f t="shared" si="47"/>
        <v>0.7199999999999992</v>
      </c>
      <c r="R223" s="197">
        <f t="shared" si="48"/>
        <v>6.3829787234042479E-2</v>
      </c>
      <c r="S223" s="313">
        <f t="shared" si="42"/>
        <v>294.35759999999965</v>
      </c>
      <c r="T223" s="190" t="s">
        <v>179</v>
      </c>
      <c r="U223" s="190" t="s">
        <v>715</v>
      </c>
      <c r="V223" s="190" t="s">
        <v>510</v>
      </c>
      <c r="W223" s="196">
        <v>1</v>
      </c>
      <c r="X223" s="190" t="s">
        <v>428</v>
      </c>
    </row>
    <row r="224" spans="2:24" hidden="1" x14ac:dyDescent="0.25">
      <c r="B224" s="493"/>
      <c r="C224" s="493"/>
      <c r="D224" s="245">
        <v>118</v>
      </c>
      <c r="E224" s="190" t="s">
        <v>622</v>
      </c>
      <c r="F224" s="314">
        <v>162.94</v>
      </c>
      <c r="G224" s="190">
        <v>31.58</v>
      </c>
      <c r="H224" s="190">
        <v>31.58</v>
      </c>
      <c r="I224" s="198">
        <f t="shared" si="43"/>
        <v>1</v>
      </c>
      <c r="J224" s="190">
        <v>2.72</v>
      </c>
      <c r="K224" s="198">
        <f t="shared" si="44"/>
        <v>8.6130462317922749E-2</v>
      </c>
      <c r="L224" s="314">
        <v>271.57</v>
      </c>
      <c r="M224" s="198">
        <f t="shared" si="45"/>
        <v>1.0861304623179227</v>
      </c>
      <c r="N224" s="314">
        <v>738.67</v>
      </c>
      <c r="O224" s="190">
        <v>0.6</v>
      </c>
      <c r="P224" s="197">
        <f t="shared" si="46"/>
        <v>1.8999366687777075E-2</v>
      </c>
      <c r="Q224" s="196">
        <f t="shared" si="47"/>
        <v>2.1199999999999988</v>
      </c>
      <c r="R224" s="197">
        <f t="shared" si="48"/>
        <v>6.7131095630145632E-2</v>
      </c>
      <c r="S224" s="313">
        <f t="shared" si="42"/>
        <v>575.72839999999962</v>
      </c>
      <c r="T224" s="190" t="s">
        <v>179</v>
      </c>
      <c r="U224" s="190" t="s">
        <v>715</v>
      </c>
      <c r="V224" s="190" t="s">
        <v>643</v>
      </c>
      <c r="W224" s="196">
        <v>1</v>
      </c>
      <c r="X224" s="190" t="s">
        <v>470</v>
      </c>
    </row>
    <row r="225" spans="2:24" hidden="1" x14ac:dyDescent="0.25">
      <c r="B225" s="493"/>
      <c r="C225" s="493"/>
      <c r="D225" s="245">
        <v>119</v>
      </c>
      <c r="E225" s="190" t="s">
        <v>467</v>
      </c>
      <c r="F225" s="314">
        <v>162.80000000000001</v>
      </c>
      <c r="G225" s="190">
        <v>65.72</v>
      </c>
      <c r="H225" s="190">
        <v>65.72</v>
      </c>
      <c r="I225" s="198">
        <f t="shared" si="43"/>
        <v>1</v>
      </c>
      <c r="J225" s="190">
        <v>4.04</v>
      </c>
      <c r="K225" s="198">
        <f t="shared" si="44"/>
        <v>6.1472915398660989E-2</v>
      </c>
      <c r="L225" s="314">
        <v>203.5</v>
      </c>
      <c r="M225" s="198">
        <f t="shared" si="45"/>
        <v>1.0614729153986611</v>
      </c>
      <c r="N225" s="314">
        <v>822.14</v>
      </c>
      <c r="O225" s="190">
        <v>0.8</v>
      </c>
      <c r="P225" s="197">
        <f t="shared" si="46"/>
        <v>1.2172854534388315E-2</v>
      </c>
      <c r="Q225" s="196">
        <f t="shared" si="47"/>
        <v>3.2400000000000064</v>
      </c>
      <c r="R225" s="197">
        <f t="shared" si="48"/>
        <v>4.9300060864272771E-2</v>
      </c>
      <c r="S225" s="313">
        <f t="shared" si="42"/>
        <v>659.34000000000128</v>
      </c>
      <c r="T225" s="190" t="s">
        <v>468</v>
      </c>
      <c r="U225" s="190" t="s">
        <v>221</v>
      </c>
      <c r="V225" s="190" t="s">
        <v>513</v>
      </c>
      <c r="W225" s="196">
        <v>1</v>
      </c>
      <c r="X225" s="190" t="s">
        <v>470</v>
      </c>
    </row>
    <row r="226" spans="2:24" hidden="1" x14ac:dyDescent="0.25">
      <c r="B226" s="493"/>
      <c r="C226" s="493"/>
      <c r="D226" s="245">
        <v>120</v>
      </c>
      <c r="E226" s="190" t="s">
        <v>613</v>
      </c>
      <c r="F226" s="314">
        <v>162.79</v>
      </c>
      <c r="G226" s="190">
        <v>19.75</v>
      </c>
      <c r="H226" s="190">
        <v>19.75</v>
      </c>
      <c r="I226" s="198">
        <f t="shared" si="43"/>
        <v>1</v>
      </c>
      <c r="J226" s="190">
        <v>1.97</v>
      </c>
      <c r="K226" s="198">
        <f t="shared" si="44"/>
        <v>9.9746835443037973E-2</v>
      </c>
      <c r="L226" s="314">
        <v>232.55</v>
      </c>
      <c r="M226" s="198">
        <f t="shared" si="45"/>
        <v>1.099746835443038</v>
      </c>
      <c r="N226" s="314">
        <v>458.12</v>
      </c>
      <c r="O226" s="190">
        <v>0.7</v>
      </c>
      <c r="P226" s="197">
        <f t="shared" si="46"/>
        <v>3.5443037974683539E-2</v>
      </c>
      <c r="Q226" s="196">
        <f t="shared" si="47"/>
        <v>1.2699999999999989</v>
      </c>
      <c r="R226" s="197">
        <f t="shared" si="48"/>
        <v>6.4303797468354379E-2</v>
      </c>
      <c r="S226" s="313">
        <f t="shared" si="42"/>
        <v>295.33849999999978</v>
      </c>
      <c r="T226" s="190" t="s">
        <v>179</v>
      </c>
      <c r="U226" s="190" t="s">
        <v>715</v>
      </c>
      <c r="V226" s="190" t="s">
        <v>510</v>
      </c>
      <c r="W226" s="196">
        <v>1</v>
      </c>
      <c r="X226" s="190" t="s">
        <v>470</v>
      </c>
    </row>
    <row r="227" spans="2:24" hidden="1" x14ac:dyDescent="0.25">
      <c r="B227" s="658">
        <v>45892</v>
      </c>
      <c r="C227" s="493" t="s">
        <v>383</v>
      </c>
      <c r="D227" s="245">
        <v>121</v>
      </c>
      <c r="E227" s="190" t="s">
        <v>637</v>
      </c>
      <c r="F227" s="314">
        <v>609.58000000000004</v>
      </c>
      <c r="G227" s="190">
        <v>11491</v>
      </c>
      <c r="H227" s="190">
        <v>11491</v>
      </c>
      <c r="I227" s="198">
        <f t="shared" si="43"/>
        <v>1</v>
      </c>
      <c r="J227" s="190">
        <v>105.1</v>
      </c>
      <c r="K227" s="198">
        <f t="shared" si="44"/>
        <v>9.1462883996170918E-3</v>
      </c>
      <c r="L227" s="314">
        <v>5.8</v>
      </c>
      <c r="M227" s="198">
        <f t="shared" si="45"/>
        <v>1.0091462883996172</v>
      </c>
      <c r="N227" s="314">
        <v>609.58000000000004</v>
      </c>
      <c r="O227" s="190">
        <v>105.1</v>
      </c>
      <c r="P227" s="197">
        <f t="shared" si="46"/>
        <v>9.1462883996170918E-3</v>
      </c>
      <c r="Q227" s="196">
        <f t="shared" si="47"/>
        <v>3.694822225952521E-13</v>
      </c>
      <c r="R227" s="197">
        <f t="shared" si="48"/>
        <v>3.2154052962775395E-17</v>
      </c>
      <c r="S227" s="313">
        <f t="shared" si="42"/>
        <v>2.1429968910524619E-12</v>
      </c>
      <c r="T227" s="190" t="s">
        <v>179</v>
      </c>
      <c r="U227" s="190" t="s">
        <v>537</v>
      </c>
      <c r="V227" s="190" t="s">
        <v>641</v>
      </c>
      <c r="W227" s="196">
        <v>1</v>
      </c>
      <c r="X227" s="190" t="s">
        <v>470</v>
      </c>
    </row>
    <row r="228" spans="2:24" hidden="1" x14ac:dyDescent="0.25">
      <c r="B228" s="493"/>
      <c r="C228" s="493"/>
      <c r="D228" s="245">
        <v>122</v>
      </c>
      <c r="E228" s="190" t="s">
        <v>491</v>
      </c>
      <c r="F228" s="314">
        <v>560.55999999999995</v>
      </c>
      <c r="G228" s="190">
        <v>115.44</v>
      </c>
      <c r="H228" s="190">
        <v>115.44</v>
      </c>
      <c r="I228" s="198">
        <f t="shared" si="43"/>
        <v>1</v>
      </c>
      <c r="J228" s="190">
        <v>11.48</v>
      </c>
      <c r="K228" s="198">
        <f t="shared" si="44"/>
        <v>9.9445599445599456E-2</v>
      </c>
      <c r="L228" s="314">
        <v>127.4</v>
      </c>
      <c r="M228" s="198">
        <f t="shared" si="45"/>
        <v>1.0994455994455994</v>
      </c>
      <c r="N228" s="314">
        <v>1462.55</v>
      </c>
      <c r="O228" s="190">
        <v>4.4000000000000004</v>
      </c>
      <c r="P228" s="197">
        <f t="shared" si="46"/>
        <v>3.8115038115038122E-2</v>
      </c>
      <c r="Q228" s="196">
        <f t="shared" si="47"/>
        <v>7.0800000000000036</v>
      </c>
      <c r="R228" s="197">
        <f t="shared" si="48"/>
        <v>6.1330561330561362E-2</v>
      </c>
      <c r="S228" s="313">
        <f t="shared" si="42"/>
        <v>901.99200000000053</v>
      </c>
      <c r="T228" s="190" t="s">
        <v>179</v>
      </c>
      <c r="U228" s="190" t="s">
        <v>715</v>
      </c>
      <c r="V228" s="190" t="s">
        <v>643</v>
      </c>
      <c r="W228" s="196">
        <v>1</v>
      </c>
      <c r="X228" s="190" t="s">
        <v>470</v>
      </c>
    </row>
    <row r="229" spans="2:24" hidden="1" x14ac:dyDescent="0.25">
      <c r="B229" s="493"/>
      <c r="C229" s="493"/>
      <c r="D229" s="245">
        <v>123</v>
      </c>
      <c r="E229" s="190" t="s">
        <v>463</v>
      </c>
      <c r="F229" s="314">
        <v>454.61</v>
      </c>
      <c r="G229" s="190">
        <v>10.58</v>
      </c>
      <c r="H229" s="190">
        <v>10.58</v>
      </c>
      <c r="I229" s="198">
        <f t="shared" si="43"/>
        <v>1</v>
      </c>
      <c r="J229" s="190">
        <v>1.05</v>
      </c>
      <c r="K229" s="198">
        <f t="shared" si="44"/>
        <v>9.9243856332703217E-2</v>
      </c>
      <c r="L229" s="314">
        <v>1567.63</v>
      </c>
      <c r="M229" s="198">
        <f t="shared" si="45"/>
        <v>1.0992438563327034</v>
      </c>
      <c r="N229" s="314">
        <v>1646.01</v>
      </c>
      <c r="O229" s="190">
        <v>0.28999999999999998</v>
      </c>
      <c r="P229" s="197">
        <f t="shared" si="46"/>
        <v>2.7410207939508505E-2</v>
      </c>
      <c r="Q229" s="196">
        <f t="shared" si="47"/>
        <v>0.76000000000000068</v>
      </c>
      <c r="R229" s="197">
        <f t="shared" si="48"/>
        <v>7.1833648393194768E-2</v>
      </c>
      <c r="S229" s="313">
        <f t="shared" si="42"/>
        <v>1191.3988000000011</v>
      </c>
      <c r="T229" s="190" t="s">
        <v>179</v>
      </c>
      <c r="U229" s="190" t="s">
        <v>715</v>
      </c>
      <c r="V229" s="190" t="s">
        <v>510</v>
      </c>
      <c r="W229" s="196">
        <v>1</v>
      </c>
      <c r="X229" s="190" t="s">
        <v>417</v>
      </c>
    </row>
    <row r="230" spans="2:24" hidden="1" x14ac:dyDescent="0.25">
      <c r="B230" s="493"/>
      <c r="C230" s="493"/>
      <c r="D230" s="245">
        <v>124</v>
      </c>
      <c r="E230" s="190" t="s">
        <v>638</v>
      </c>
      <c r="F230" s="314">
        <v>411.12</v>
      </c>
      <c r="G230" s="190">
        <v>5247</v>
      </c>
      <c r="H230" s="190">
        <v>5247</v>
      </c>
      <c r="I230" s="198">
        <f t="shared" si="43"/>
        <v>1</v>
      </c>
      <c r="J230" s="190">
        <v>62.48</v>
      </c>
      <c r="K230" s="198">
        <f t="shared" si="44"/>
        <v>1.190775681341719E-2</v>
      </c>
      <c r="L230" s="314">
        <v>6.58</v>
      </c>
      <c r="M230" s="198">
        <f t="shared" si="45"/>
        <v>1.0119077568134172</v>
      </c>
      <c r="N230" s="314">
        <v>411.12</v>
      </c>
      <c r="O230" s="190">
        <v>62.48</v>
      </c>
      <c r="P230" s="197">
        <f t="shared" si="46"/>
        <v>1.190775681341719E-2</v>
      </c>
      <c r="Q230" s="196">
        <f t="shared" si="47"/>
        <v>-4.3343106881366111E-13</v>
      </c>
      <c r="R230" s="197">
        <f t="shared" si="48"/>
        <v>-8.2605501965630094E-17</v>
      </c>
      <c r="S230" s="313">
        <f t="shared" si="42"/>
        <v>-2.8519764327938901E-12</v>
      </c>
      <c r="T230" s="190" t="s">
        <v>468</v>
      </c>
      <c r="U230" s="190" t="s">
        <v>221</v>
      </c>
      <c r="V230" s="190" t="s">
        <v>642</v>
      </c>
      <c r="W230" s="196">
        <v>1</v>
      </c>
      <c r="X230" s="190" t="s">
        <v>470</v>
      </c>
    </row>
    <row r="231" spans="2:24" hidden="1" x14ac:dyDescent="0.25">
      <c r="B231" s="493"/>
      <c r="C231" s="493"/>
      <c r="D231" s="245">
        <v>125</v>
      </c>
      <c r="E231" s="190" t="s">
        <v>617</v>
      </c>
      <c r="F231" s="314">
        <v>350.29</v>
      </c>
      <c r="G231" s="190">
        <v>198.3</v>
      </c>
      <c r="H231" s="190">
        <v>198.3</v>
      </c>
      <c r="I231" s="198">
        <f t="shared" si="43"/>
        <v>1</v>
      </c>
      <c r="J231" s="190">
        <v>12.4</v>
      </c>
      <c r="K231" s="198">
        <f t="shared" si="44"/>
        <v>6.2531517902168432E-2</v>
      </c>
      <c r="L231" s="314">
        <v>147.80000000000001</v>
      </c>
      <c r="M231" s="198">
        <f t="shared" si="45"/>
        <v>1.0625315179021684</v>
      </c>
      <c r="N231" s="314">
        <v>1832.72</v>
      </c>
      <c r="O231" s="190">
        <v>2.37</v>
      </c>
      <c r="P231" s="197">
        <f t="shared" si="46"/>
        <v>1.1951588502269289E-2</v>
      </c>
      <c r="Q231" s="196">
        <f t="shared" si="47"/>
        <v>10.030000000000005</v>
      </c>
      <c r="R231" s="197">
        <f t="shared" si="48"/>
        <v>5.0579929399899165E-2</v>
      </c>
      <c r="S231" s="313">
        <f t="shared" si="42"/>
        <v>1482.4340000000009</v>
      </c>
      <c r="T231" s="190" t="s">
        <v>179</v>
      </c>
      <c r="U231" s="190" t="s">
        <v>715</v>
      </c>
      <c r="V231" s="190" t="s">
        <v>643</v>
      </c>
      <c r="W231" s="196">
        <v>1</v>
      </c>
      <c r="X231" s="190" t="s">
        <v>540</v>
      </c>
    </row>
    <row r="232" spans="2:24" hidden="1" x14ac:dyDescent="0.25">
      <c r="B232" s="493"/>
      <c r="C232" s="493"/>
      <c r="D232" s="245">
        <v>126</v>
      </c>
      <c r="E232" s="190" t="s">
        <v>650</v>
      </c>
      <c r="F232" s="314">
        <v>336.71</v>
      </c>
      <c r="G232" s="190">
        <v>62.17</v>
      </c>
      <c r="H232" s="190">
        <v>62.17</v>
      </c>
      <c r="I232" s="198">
        <f t="shared" si="43"/>
        <v>1</v>
      </c>
      <c r="J232" s="190">
        <v>6.16</v>
      </c>
      <c r="K232" s="198">
        <f t="shared" si="44"/>
        <v>9.9083159079942099E-2</v>
      </c>
      <c r="L232" s="314">
        <v>194.63</v>
      </c>
      <c r="M232" s="198">
        <f t="shared" si="45"/>
        <v>1.0990831590799421</v>
      </c>
      <c r="N232" s="314">
        <v>1198.92</v>
      </c>
      <c r="O232" s="190">
        <v>1.73</v>
      </c>
      <c r="P232" s="197">
        <f t="shared" si="46"/>
        <v>2.7826926170178543E-2</v>
      </c>
      <c r="Q232" s="196">
        <f t="shared" si="47"/>
        <v>4.4299999999999962</v>
      </c>
      <c r="R232" s="197">
        <f t="shared" si="48"/>
        <v>7.1256232909763489E-2</v>
      </c>
      <c r="S232" s="313">
        <f t="shared" si="42"/>
        <v>862.21089999999924</v>
      </c>
      <c r="T232" s="190" t="s">
        <v>179</v>
      </c>
      <c r="U232" s="190" t="s">
        <v>715</v>
      </c>
      <c r="V232" s="190" t="s">
        <v>633</v>
      </c>
      <c r="W232" s="196">
        <v>1</v>
      </c>
      <c r="X232" s="190" t="s">
        <v>444</v>
      </c>
    </row>
    <row r="233" spans="2:24" hidden="1" x14ac:dyDescent="0.25">
      <c r="B233" s="493"/>
      <c r="C233" s="493"/>
      <c r="D233" s="245">
        <v>127</v>
      </c>
      <c r="E233" s="190" t="s">
        <v>550</v>
      </c>
      <c r="F233" s="314">
        <v>264.95</v>
      </c>
      <c r="G233" s="190">
        <v>50.94</v>
      </c>
      <c r="H233" s="190">
        <v>50.94</v>
      </c>
      <c r="I233" s="198">
        <f t="shared" si="43"/>
        <v>1</v>
      </c>
      <c r="J233" s="190">
        <v>5.03</v>
      </c>
      <c r="K233" s="198">
        <f t="shared" si="44"/>
        <v>9.8743619945033376E-2</v>
      </c>
      <c r="L233" s="314">
        <v>124.39</v>
      </c>
      <c r="M233" s="198">
        <f t="shared" si="45"/>
        <v>1.0987436199450333</v>
      </c>
      <c r="N233" s="314">
        <v>625.67999999999995</v>
      </c>
      <c r="O233" s="190">
        <v>2.13</v>
      </c>
      <c r="P233" s="197">
        <f t="shared" si="46"/>
        <v>4.1813898704358067E-2</v>
      </c>
      <c r="Q233" s="196">
        <f t="shared" si="47"/>
        <v>2.9000000000000012</v>
      </c>
      <c r="R233" s="197">
        <f t="shared" si="48"/>
        <v>5.6929721240675329E-2</v>
      </c>
      <c r="S233" s="313">
        <f t="shared" si="42"/>
        <v>360.73100000000017</v>
      </c>
      <c r="T233" s="190" t="s">
        <v>468</v>
      </c>
      <c r="U233" s="190" t="s">
        <v>221</v>
      </c>
      <c r="V233" s="190" t="s">
        <v>552</v>
      </c>
      <c r="W233" s="196">
        <v>1</v>
      </c>
      <c r="X233" s="190" t="s">
        <v>416</v>
      </c>
    </row>
    <row r="234" spans="2:24" hidden="1" x14ac:dyDescent="0.25">
      <c r="B234" s="493"/>
      <c r="C234" s="493"/>
      <c r="D234" s="245">
        <v>128</v>
      </c>
      <c r="E234" s="190" t="s">
        <v>482</v>
      </c>
      <c r="F234" s="314">
        <v>233.52</v>
      </c>
      <c r="G234" s="190">
        <v>283.5</v>
      </c>
      <c r="H234" s="190">
        <v>283.5</v>
      </c>
      <c r="I234" s="198">
        <f t="shared" si="43"/>
        <v>1</v>
      </c>
      <c r="J234" s="190">
        <v>11.22</v>
      </c>
      <c r="K234" s="198">
        <f t="shared" si="44"/>
        <v>3.9576719576719578E-2</v>
      </c>
      <c r="L234" s="314">
        <v>111.2</v>
      </c>
      <c r="M234" s="198">
        <f t="shared" si="45"/>
        <v>1.0395767195767196</v>
      </c>
      <c r="N234" s="314">
        <v>1247.6600000000001</v>
      </c>
      <c r="O234" s="190">
        <v>2.1</v>
      </c>
      <c r="P234" s="197">
        <f t="shared" si="46"/>
        <v>7.4074074074074077E-3</v>
      </c>
      <c r="Q234" s="196">
        <f t="shared" si="47"/>
        <v>9.1200000000000276</v>
      </c>
      <c r="R234" s="197">
        <f t="shared" si="48"/>
        <v>3.2169312169312264E-2</v>
      </c>
      <c r="S234" s="313">
        <f t="shared" si="42"/>
        <v>1014.1440000000031</v>
      </c>
      <c r="T234" s="190" t="s">
        <v>179</v>
      </c>
      <c r="U234" s="190" t="s">
        <v>715</v>
      </c>
      <c r="V234" s="190" t="s">
        <v>643</v>
      </c>
      <c r="W234" s="196">
        <v>1</v>
      </c>
      <c r="X234" s="190" t="s">
        <v>430</v>
      </c>
    </row>
    <row r="235" spans="2:24" hidden="1" x14ac:dyDescent="0.25">
      <c r="B235" s="493"/>
      <c r="C235" s="493"/>
      <c r="D235" s="245">
        <v>129</v>
      </c>
      <c r="E235" s="190" t="s">
        <v>651</v>
      </c>
      <c r="F235" s="314">
        <v>204.12</v>
      </c>
      <c r="G235" s="190">
        <v>5925</v>
      </c>
      <c r="H235" s="190">
        <v>5925</v>
      </c>
      <c r="I235" s="198">
        <f t="shared" si="43"/>
        <v>1</v>
      </c>
      <c r="J235" s="190">
        <v>47.47</v>
      </c>
      <c r="K235" s="198">
        <f t="shared" si="44"/>
        <v>8.0118143459915608E-3</v>
      </c>
      <c r="L235" s="314">
        <v>4.3</v>
      </c>
      <c r="M235" s="198">
        <f t="shared" si="45"/>
        <v>1.0080118143459915</v>
      </c>
      <c r="N235" s="314">
        <v>204.12</v>
      </c>
      <c r="O235" s="190">
        <v>47.47</v>
      </c>
      <c r="P235" s="197">
        <f t="shared" si="46"/>
        <v>8.0118143459915608E-3</v>
      </c>
      <c r="Q235" s="196">
        <f t="shared" si="47"/>
        <v>2.5579538487363607E-13</v>
      </c>
      <c r="R235" s="197">
        <f t="shared" si="48"/>
        <v>4.3172216856309884E-17</v>
      </c>
      <c r="S235" s="313">
        <f t="shared" si="42"/>
        <v>1.099920154956635E-12</v>
      </c>
      <c r="T235" s="190" t="s">
        <v>179</v>
      </c>
      <c r="U235" s="190" t="s">
        <v>537</v>
      </c>
      <c r="V235" s="190" t="s">
        <v>641</v>
      </c>
      <c r="W235" s="196">
        <v>1</v>
      </c>
      <c r="X235" s="190" t="s">
        <v>470</v>
      </c>
    </row>
    <row r="236" spans="2:24" hidden="1" x14ac:dyDescent="0.25">
      <c r="B236" s="493"/>
      <c r="C236" s="493"/>
      <c r="D236" s="245">
        <v>130</v>
      </c>
      <c r="E236" s="190" t="s">
        <v>613</v>
      </c>
      <c r="F236" s="314">
        <v>172.09</v>
      </c>
      <c r="G236" s="190">
        <v>22.68</v>
      </c>
      <c r="H236" s="190">
        <v>22.68</v>
      </c>
      <c r="I236" s="198">
        <f t="shared" si="43"/>
        <v>1</v>
      </c>
      <c r="J236" s="190">
        <v>2.14</v>
      </c>
      <c r="K236" s="198">
        <f t="shared" si="44"/>
        <v>9.4356261022927698E-2</v>
      </c>
      <c r="L236" s="314">
        <v>232.55</v>
      </c>
      <c r="M236" s="198">
        <f t="shared" si="45"/>
        <v>1.0943562610229278</v>
      </c>
      <c r="N236" s="314">
        <v>497.66</v>
      </c>
      <c r="O236" s="190">
        <v>0.74</v>
      </c>
      <c r="P236" s="197">
        <f t="shared" si="46"/>
        <v>3.2627865961199293E-2</v>
      </c>
      <c r="Q236" s="196">
        <f t="shared" si="47"/>
        <v>1.4000000000000006</v>
      </c>
      <c r="R236" s="197">
        <f t="shared" si="48"/>
        <v>6.1728395061728419E-2</v>
      </c>
      <c r="S236" s="313">
        <f t="shared" si="42"/>
        <v>325.57000000000016</v>
      </c>
      <c r="T236" s="190" t="s">
        <v>179</v>
      </c>
      <c r="U236" s="190" t="s">
        <v>715</v>
      </c>
      <c r="V236" s="190" t="s">
        <v>510</v>
      </c>
      <c r="W236" s="196">
        <v>1</v>
      </c>
      <c r="X236" s="190" t="s">
        <v>470</v>
      </c>
    </row>
    <row r="237" spans="2:24" hidden="1" x14ac:dyDescent="0.25">
      <c r="B237" s="658">
        <v>45893</v>
      </c>
      <c r="C237" s="493" t="s">
        <v>385</v>
      </c>
      <c r="D237" s="245">
        <v>131</v>
      </c>
      <c r="E237" s="190" t="s">
        <v>615</v>
      </c>
      <c r="F237" s="314">
        <v>1208.9100000000001</v>
      </c>
      <c r="G237" s="190">
        <v>273.38</v>
      </c>
      <c r="H237" s="190">
        <v>273.38</v>
      </c>
      <c r="I237" s="198">
        <f t="shared" si="43"/>
        <v>1</v>
      </c>
      <c r="J237" s="190">
        <v>26.11</v>
      </c>
      <c r="K237" s="198">
        <f t="shared" si="44"/>
        <v>9.5508083985660991E-2</v>
      </c>
      <c r="L237" s="314">
        <v>95.34</v>
      </c>
      <c r="M237" s="198">
        <f t="shared" si="45"/>
        <v>1.095508083985661</v>
      </c>
      <c r="N237" s="314">
        <v>2489.33</v>
      </c>
      <c r="O237" s="190">
        <v>12.68</v>
      </c>
      <c r="P237" s="197">
        <f t="shared" si="46"/>
        <v>4.6382324968907748E-2</v>
      </c>
      <c r="Q237" s="196">
        <f t="shared" si="47"/>
        <v>13.430000000000014</v>
      </c>
      <c r="R237" s="197">
        <f t="shared" si="48"/>
        <v>4.9125759016753291E-2</v>
      </c>
      <c r="S237" s="313">
        <f t="shared" si="42"/>
        <v>1280.4162000000015</v>
      </c>
      <c r="T237" s="190" t="s">
        <v>179</v>
      </c>
      <c r="U237" s="190" t="s">
        <v>715</v>
      </c>
      <c r="V237" s="190" t="s">
        <v>643</v>
      </c>
      <c r="W237" s="196">
        <v>1</v>
      </c>
      <c r="X237" s="190" t="s">
        <v>470</v>
      </c>
    </row>
    <row r="238" spans="2:24" hidden="1" x14ac:dyDescent="0.25">
      <c r="B238" s="493"/>
      <c r="C238" s="493"/>
      <c r="D238" s="245">
        <v>132</v>
      </c>
      <c r="E238" s="190" t="s">
        <v>637</v>
      </c>
      <c r="F238" s="314">
        <v>669.44</v>
      </c>
      <c r="G238" s="190">
        <v>14834</v>
      </c>
      <c r="H238" s="190">
        <v>14834</v>
      </c>
      <c r="I238" s="198">
        <f t="shared" si="43"/>
        <v>1</v>
      </c>
      <c r="J238" s="190">
        <v>115.42</v>
      </c>
      <c r="K238" s="198">
        <f t="shared" si="44"/>
        <v>7.7807738978023459E-3</v>
      </c>
      <c r="L238" s="314">
        <v>5.8</v>
      </c>
      <c r="M238" s="198">
        <f t="shared" si="45"/>
        <v>1.0077807738978024</v>
      </c>
      <c r="N238" s="314">
        <v>669.44</v>
      </c>
      <c r="O238" s="190">
        <v>115.42</v>
      </c>
      <c r="P238" s="197">
        <f t="shared" si="46"/>
        <v>7.7807738978023459E-3</v>
      </c>
      <c r="Q238" s="196">
        <f t="shared" si="47"/>
        <v>0</v>
      </c>
      <c r="R238" s="197">
        <f t="shared" si="48"/>
        <v>0</v>
      </c>
      <c r="S238" s="313">
        <f t="shared" si="42"/>
        <v>0</v>
      </c>
      <c r="T238" s="190" t="s">
        <v>179</v>
      </c>
      <c r="U238" s="190" t="s">
        <v>537</v>
      </c>
      <c r="V238" s="190" t="s">
        <v>641</v>
      </c>
      <c r="W238" s="196">
        <v>1</v>
      </c>
      <c r="X238" s="190" t="s">
        <v>470</v>
      </c>
    </row>
    <row r="239" spans="2:24" hidden="1" x14ac:dyDescent="0.25">
      <c r="B239" s="493"/>
      <c r="C239" s="493"/>
      <c r="D239" s="245">
        <v>133</v>
      </c>
      <c r="E239" s="190" t="s">
        <v>560</v>
      </c>
      <c r="F239" s="314">
        <v>428.83</v>
      </c>
      <c r="G239" s="190">
        <v>194.64</v>
      </c>
      <c r="H239" s="190">
        <v>194.64</v>
      </c>
      <c r="I239" s="198">
        <f t="shared" si="43"/>
        <v>1</v>
      </c>
      <c r="J239" s="190">
        <v>11.1</v>
      </c>
      <c r="K239" s="198">
        <f t="shared" si="44"/>
        <v>5.7028360049321825E-2</v>
      </c>
      <c r="L239" s="314">
        <v>194.04</v>
      </c>
      <c r="M239" s="198">
        <f t="shared" si="45"/>
        <v>1.0570283600493218</v>
      </c>
      <c r="N239" s="314">
        <v>2153.84</v>
      </c>
      <c r="O239" s="190">
        <v>2.21</v>
      </c>
      <c r="P239" s="197">
        <f t="shared" si="46"/>
        <v>1.135429510891903E-2</v>
      </c>
      <c r="Q239" s="196">
        <f t="shared" si="47"/>
        <v>8.8899999999999935</v>
      </c>
      <c r="R239" s="197">
        <f t="shared" si="48"/>
        <v>4.5674064940402763E-2</v>
      </c>
      <c r="S239" s="313">
        <f t="shared" si="42"/>
        <v>1725.0155999999986</v>
      </c>
      <c r="T239" s="190" t="s">
        <v>179</v>
      </c>
      <c r="U239" s="190" t="s">
        <v>715</v>
      </c>
      <c r="V239" s="190" t="s">
        <v>643</v>
      </c>
      <c r="W239" s="196">
        <v>1</v>
      </c>
      <c r="X239" s="190" t="s">
        <v>436</v>
      </c>
    </row>
    <row r="240" spans="2:24" hidden="1" x14ac:dyDescent="0.25">
      <c r="B240" s="493"/>
      <c r="C240" s="493"/>
      <c r="D240" s="245">
        <v>134</v>
      </c>
      <c r="E240" s="190" t="s">
        <v>648</v>
      </c>
      <c r="F240" s="314">
        <v>368.67</v>
      </c>
      <c r="G240" s="190">
        <v>75.73</v>
      </c>
      <c r="H240" s="190">
        <v>75.73</v>
      </c>
      <c r="I240" s="198">
        <f t="shared" si="43"/>
        <v>1</v>
      </c>
      <c r="J240" s="190">
        <v>7.11</v>
      </c>
      <c r="K240" s="198">
        <f t="shared" si="44"/>
        <v>9.3886174567542585E-2</v>
      </c>
      <c r="L240" s="314">
        <v>114.14</v>
      </c>
      <c r="M240" s="198">
        <f t="shared" si="45"/>
        <v>1.0938861745675426</v>
      </c>
      <c r="N240" s="314">
        <v>811.54</v>
      </c>
      <c r="O240" s="190">
        <v>3.23</v>
      </c>
      <c r="P240" s="197">
        <f t="shared" si="46"/>
        <v>4.2651525155156474E-2</v>
      </c>
      <c r="Q240" s="196">
        <f t="shared" si="47"/>
        <v>3.8799999999999994</v>
      </c>
      <c r="R240" s="197">
        <f t="shared" si="48"/>
        <v>5.1234649412386098E-2</v>
      </c>
      <c r="S240" s="313">
        <f t="shared" si="42"/>
        <v>442.86319999999995</v>
      </c>
      <c r="T240" s="190" t="s">
        <v>179</v>
      </c>
      <c r="U240" s="190" t="s">
        <v>715</v>
      </c>
      <c r="V240" s="190" t="s">
        <v>643</v>
      </c>
      <c r="W240" s="196">
        <v>1</v>
      </c>
      <c r="X240" s="190" t="s">
        <v>431</v>
      </c>
    </row>
    <row r="241" spans="2:24" hidden="1" x14ac:dyDescent="0.25">
      <c r="B241" s="493"/>
      <c r="C241" s="493"/>
      <c r="D241" s="245">
        <v>135</v>
      </c>
      <c r="E241" s="190" t="s">
        <v>551</v>
      </c>
      <c r="F241" s="314">
        <v>272.64</v>
      </c>
      <c r="G241" s="190">
        <v>86.5</v>
      </c>
      <c r="H241" s="190">
        <v>86.5</v>
      </c>
      <c r="I241" s="198">
        <f t="shared" si="43"/>
        <v>1</v>
      </c>
      <c r="J241" s="190">
        <v>7.77</v>
      </c>
      <c r="K241" s="198">
        <f t="shared" si="44"/>
        <v>8.9826589595375719E-2</v>
      </c>
      <c r="L241" s="314">
        <v>156.69</v>
      </c>
      <c r="M241" s="198">
        <f t="shared" si="45"/>
        <v>1.0898265895953756</v>
      </c>
      <c r="N241" s="314">
        <v>1217.48</v>
      </c>
      <c r="O241" s="190">
        <v>1.74</v>
      </c>
      <c r="P241" s="197">
        <f t="shared" si="46"/>
        <v>2.0115606936416185E-2</v>
      </c>
      <c r="Q241" s="196">
        <f t="shared" si="47"/>
        <v>6.0299999999999958</v>
      </c>
      <c r="R241" s="197">
        <f t="shared" si="48"/>
        <v>6.9710982658959489E-2</v>
      </c>
      <c r="S241" s="313">
        <f t="shared" si="42"/>
        <v>944.84069999999929</v>
      </c>
      <c r="T241" s="190" t="s">
        <v>179</v>
      </c>
      <c r="U241" s="190" t="s">
        <v>715</v>
      </c>
      <c r="V241" s="190" t="s">
        <v>510</v>
      </c>
      <c r="W241" s="196">
        <v>1</v>
      </c>
      <c r="X241" s="190" t="s">
        <v>470</v>
      </c>
    </row>
    <row r="242" spans="2:24" hidden="1" x14ac:dyDescent="0.25">
      <c r="B242" s="493"/>
      <c r="C242" s="493"/>
      <c r="D242" s="245">
        <v>136</v>
      </c>
      <c r="E242" s="190" t="s">
        <v>533</v>
      </c>
      <c r="F242" s="314">
        <v>252.1</v>
      </c>
      <c r="G242" s="190">
        <v>87.87</v>
      </c>
      <c r="H242" s="190">
        <v>87.87</v>
      </c>
      <c r="I242" s="198">
        <f t="shared" si="43"/>
        <v>1</v>
      </c>
      <c r="J242" s="190">
        <v>8.1</v>
      </c>
      <c r="K242" s="198">
        <f t="shared" si="44"/>
        <v>9.2181631956299068E-2</v>
      </c>
      <c r="L242" s="314">
        <v>135.54</v>
      </c>
      <c r="M242" s="198">
        <f t="shared" si="45"/>
        <v>1.0921816319562989</v>
      </c>
      <c r="N242" s="314">
        <v>1097.8699999999999</v>
      </c>
      <c r="O242" s="190">
        <v>1.86</v>
      </c>
      <c r="P242" s="197">
        <f t="shared" si="46"/>
        <v>2.1167634004779789E-2</v>
      </c>
      <c r="Q242" s="196">
        <f t="shared" si="47"/>
        <v>6.239999999999994</v>
      </c>
      <c r="R242" s="197">
        <f t="shared" si="48"/>
        <v>7.101399795151922E-2</v>
      </c>
      <c r="S242" s="313">
        <f t="shared" si="42"/>
        <v>845.76959999999917</v>
      </c>
      <c r="T242" s="190" t="s">
        <v>179</v>
      </c>
      <c r="U242" s="190" t="s">
        <v>715</v>
      </c>
      <c r="V242" s="190" t="s">
        <v>510</v>
      </c>
      <c r="W242" s="196">
        <v>1</v>
      </c>
      <c r="X242" s="190" t="s">
        <v>470</v>
      </c>
    </row>
    <row r="243" spans="2:24" hidden="1" x14ac:dyDescent="0.25">
      <c r="B243" s="493"/>
      <c r="C243" s="493"/>
      <c r="D243" s="245">
        <v>137</v>
      </c>
      <c r="E243" s="190" t="s">
        <v>487</v>
      </c>
      <c r="F243" s="314">
        <v>246.1</v>
      </c>
      <c r="G243" s="190">
        <v>103.42</v>
      </c>
      <c r="H243" s="190">
        <v>103.42</v>
      </c>
      <c r="I243" s="198">
        <f t="shared" si="43"/>
        <v>1</v>
      </c>
      <c r="J243" s="190">
        <v>3.15</v>
      </c>
      <c r="K243" s="198">
        <f t="shared" si="44"/>
        <v>3.0458325275575321E-2</v>
      </c>
      <c r="L243" s="314">
        <v>410.16</v>
      </c>
      <c r="M243" s="198">
        <f t="shared" si="45"/>
        <v>1.0304583252755755</v>
      </c>
      <c r="N243" s="314">
        <v>1292</v>
      </c>
      <c r="O243" s="190">
        <v>0.6</v>
      </c>
      <c r="P243" s="197">
        <f t="shared" si="46"/>
        <v>5.8015857667762516E-3</v>
      </c>
      <c r="Q243" s="196">
        <f t="shared" si="47"/>
        <v>2.5500000000000056</v>
      </c>
      <c r="R243" s="197">
        <f t="shared" si="48"/>
        <v>2.4656739508799125E-2</v>
      </c>
      <c r="S243" s="313">
        <f t="shared" si="42"/>
        <v>1045.9080000000024</v>
      </c>
      <c r="T243" s="190" t="s">
        <v>179</v>
      </c>
      <c r="U243" s="190" t="s">
        <v>715</v>
      </c>
      <c r="V243" s="190" t="s">
        <v>490</v>
      </c>
      <c r="W243" s="196">
        <v>1</v>
      </c>
      <c r="X243" s="190" t="s">
        <v>470</v>
      </c>
    </row>
    <row r="244" spans="2:24" hidden="1" x14ac:dyDescent="0.25">
      <c r="B244" s="493"/>
      <c r="C244" s="493"/>
      <c r="D244" s="245">
        <v>138</v>
      </c>
      <c r="E244" s="190" t="s">
        <v>465</v>
      </c>
      <c r="F244" s="314">
        <v>245.47</v>
      </c>
      <c r="G244" s="190">
        <v>15.25</v>
      </c>
      <c r="H244" s="190">
        <v>15.25</v>
      </c>
      <c r="I244" s="198">
        <f t="shared" si="43"/>
        <v>1</v>
      </c>
      <c r="J244" s="190">
        <v>1.34</v>
      </c>
      <c r="K244" s="198">
        <f t="shared" si="44"/>
        <v>8.7868852459016406E-2</v>
      </c>
      <c r="L244" s="314">
        <v>846.44</v>
      </c>
      <c r="M244" s="198">
        <f t="shared" si="45"/>
        <v>1.0878688524590163</v>
      </c>
      <c r="N244" s="314">
        <v>1134.23</v>
      </c>
      <c r="O244" s="190">
        <v>0.28999999999999998</v>
      </c>
      <c r="P244" s="197">
        <f t="shared" si="46"/>
        <v>1.9016393442622948E-2</v>
      </c>
      <c r="Q244" s="196">
        <f t="shared" si="47"/>
        <v>1.0499999999999998</v>
      </c>
      <c r="R244" s="197">
        <f t="shared" si="48"/>
        <v>6.8852459016393433E-2</v>
      </c>
      <c r="S244" s="313">
        <f t="shared" si="42"/>
        <v>888.76199999999994</v>
      </c>
      <c r="T244" s="190" t="s">
        <v>179</v>
      </c>
      <c r="U244" s="190" t="s">
        <v>715</v>
      </c>
      <c r="V244" s="190" t="s">
        <v>643</v>
      </c>
      <c r="W244" s="196">
        <v>1</v>
      </c>
      <c r="X244" s="190" t="s">
        <v>426</v>
      </c>
    </row>
    <row r="245" spans="2:24" hidden="1" x14ac:dyDescent="0.25">
      <c r="B245" s="493"/>
      <c r="C245" s="493"/>
      <c r="D245" s="245">
        <v>139</v>
      </c>
      <c r="E245" s="190" t="s">
        <v>509</v>
      </c>
      <c r="F245" s="314">
        <v>245.3</v>
      </c>
      <c r="G245" s="190">
        <v>15.3</v>
      </c>
      <c r="H245" s="190">
        <v>15.3</v>
      </c>
      <c r="I245" s="198">
        <f t="shared" si="43"/>
        <v>1</v>
      </c>
      <c r="J245" s="190">
        <v>1.53</v>
      </c>
      <c r="K245" s="198">
        <f t="shared" si="44"/>
        <v>9.9999999999999992E-2</v>
      </c>
      <c r="L245" s="314">
        <v>408.83</v>
      </c>
      <c r="M245" s="198">
        <f t="shared" si="45"/>
        <v>1.1000000000000001</v>
      </c>
      <c r="N245" s="314">
        <v>625.51</v>
      </c>
      <c r="O245" s="190">
        <v>0.6</v>
      </c>
      <c r="P245" s="197">
        <f t="shared" si="46"/>
        <v>3.9215686274509803E-2</v>
      </c>
      <c r="Q245" s="196">
        <f t="shared" si="47"/>
        <v>0.93000000000000116</v>
      </c>
      <c r="R245" s="197">
        <f t="shared" si="48"/>
        <v>6.0784313725490272E-2</v>
      </c>
      <c r="S245" s="313">
        <f t="shared" si="42"/>
        <v>380.21190000000047</v>
      </c>
      <c r="T245" s="190" t="s">
        <v>179</v>
      </c>
      <c r="U245" s="190" t="s">
        <v>715</v>
      </c>
      <c r="V245" s="190" t="s">
        <v>643</v>
      </c>
      <c r="W245" s="196">
        <v>1</v>
      </c>
      <c r="X245" s="190" t="s">
        <v>428</v>
      </c>
    </row>
    <row r="246" spans="2:24" hidden="1" x14ac:dyDescent="0.25">
      <c r="B246" s="493"/>
      <c r="C246" s="493"/>
      <c r="D246" s="245">
        <v>140</v>
      </c>
      <c r="E246" s="190" t="s">
        <v>497</v>
      </c>
      <c r="F246" s="314">
        <v>245.11</v>
      </c>
      <c r="G246" s="190">
        <v>89.69</v>
      </c>
      <c r="H246" s="190">
        <v>89.69</v>
      </c>
      <c r="I246" s="198">
        <f t="shared" si="43"/>
        <v>1</v>
      </c>
      <c r="J246" s="190">
        <v>3.96</v>
      </c>
      <c r="K246" s="198">
        <f t="shared" si="44"/>
        <v>4.4152079384546773E-2</v>
      </c>
      <c r="L246" s="314">
        <v>318.32</v>
      </c>
      <c r="M246" s="198">
        <f t="shared" si="45"/>
        <v>1.0441520793845467</v>
      </c>
      <c r="N246" s="314">
        <v>1260.55</v>
      </c>
      <c r="O246" s="190">
        <v>0.77</v>
      </c>
      <c r="P246" s="197">
        <f t="shared" si="46"/>
        <v>8.5851265469952063E-3</v>
      </c>
      <c r="Q246" s="196">
        <f t="shared" si="47"/>
        <v>3.1899999999999937</v>
      </c>
      <c r="R246" s="197">
        <f t="shared" si="48"/>
        <v>3.5566952837551499E-2</v>
      </c>
      <c r="S246" s="313">
        <f t="shared" si="42"/>
        <v>1015.440799999998</v>
      </c>
      <c r="T246" s="190" t="s">
        <v>179</v>
      </c>
      <c r="U246" s="190" t="s">
        <v>715</v>
      </c>
      <c r="V246" s="190" t="s">
        <v>490</v>
      </c>
      <c r="W246" s="196">
        <v>1</v>
      </c>
      <c r="X246" s="190" t="s">
        <v>425</v>
      </c>
    </row>
    <row r="247" spans="2:24" hidden="1" x14ac:dyDescent="0.25">
      <c r="B247" s="658">
        <v>45894</v>
      </c>
      <c r="C247" s="493" t="s">
        <v>323</v>
      </c>
      <c r="D247" s="245">
        <v>141</v>
      </c>
      <c r="E247" s="190" t="s">
        <v>560</v>
      </c>
      <c r="F247" s="314">
        <v>1086.6199999999999</v>
      </c>
      <c r="G247" s="190">
        <v>203.85</v>
      </c>
      <c r="H247" s="190">
        <v>203.85</v>
      </c>
      <c r="I247" s="198">
        <f t="shared" si="43"/>
        <v>1</v>
      </c>
      <c r="J247" s="190">
        <v>11.16</v>
      </c>
      <c r="K247" s="198">
        <f t="shared" si="44"/>
        <v>5.4746136865342167E-2</v>
      </c>
      <c r="L247" s="314">
        <v>194.04</v>
      </c>
      <c r="M247" s="198">
        <f t="shared" si="45"/>
        <v>1.0547461368653421</v>
      </c>
      <c r="N247" s="314">
        <v>2165.4899999999998</v>
      </c>
      <c r="O247" s="190">
        <v>5.6</v>
      </c>
      <c r="P247" s="197">
        <f t="shared" si="46"/>
        <v>2.7471179789060583E-2</v>
      </c>
      <c r="Q247" s="196">
        <f t="shared" si="47"/>
        <v>5.5599999999999969</v>
      </c>
      <c r="R247" s="197">
        <f t="shared" si="48"/>
        <v>2.7274957076281567E-2</v>
      </c>
      <c r="S247" s="313">
        <f t="shared" si="42"/>
        <v>1078.8623999999993</v>
      </c>
      <c r="T247" s="190" t="s">
        <v>179</v>
      </c>
      <c r="U247" s="190" t="s">
        <v>715</v>
      </c>
      <c r="V247" s="190" t="s">
        <v>643</v>
      </c>
      <c r="W247" s="196">
        <v>1</v>
      </c>
      <c r="X247" s="190" t="s">
        <v>436</v>
      </c>
    </row>
    <row r="248" spans="2:24" hidden="1" x14ac:dyDescent="0.25">
      <c r="B248" s="493"/>
      <c r="C248" s="493"/>
      <c r="D248" s="245">
        <v>142</v>
      </c>
      <c r="E248" s="190" t="s">
        <v>637</v>
      </c>
      <c r="F248" s="314">
        <v>795.53</v>
      </c>
      <c r="G248" s="190">
        <v>13519</v>
      </c>
      <c r="H248" s="190">
        <v>13519</v>
      </c>
      <c r="I248" s="198">
        <f t="shared" si="43"/>
        <v>1</v>
      </c>
      <c r="J248" s="190">
        <v>137.16</v>
      </c>
      <c r="K248" s="198">
        <f t="shared" si="44"/>
        <v>1.014572083734004E-2</v>
      </c>
      <c r="L248" s="314">
        <v>5.8</v>
      </c>
      <c r="M248" s="198">
        <f t="shared" si="45"/>
        <v>1.0101457208373401</v>
      </c>
      <c r="N248" s="314">
        <v>795.53</v>
      </c>
      <c r="O248" s="190">
        <v>137.16</v>
      </c>
      <c r="P248" s="197">
        <f t="shared" si="46"/>
        <v>1.014572083734004E-2</v>
      </c>
      <c r="Q248" s="196">
        <f t="shared" si="47"/>
        <v>0</v>
      </c>
      <c r="R248" s="197">
        <f t="shared" si="48"/>
        <v>0</v>
      </c>
      <c r="S248" s="313">
        <f t="shared" si="42"/>
        <v>0</v>
      </c>
      <c r="T248" s="190" t="s">
        <v>179</v>
      </c>
      <c r="U248" s="190" t="s">
        <v>537</v>
      </c>
      <c r="V248" s="190" t="s">
        <v>641</v>
      </c>
      <c r="W248" s="196">
        <v>1</v>
      </c>
      <c r="X248" s="190" t="s">
        <v>470</v>
      </c>
    </row>
    <row r="249" spans="2:24" hidden="1" x14ac:dyDescent="0.25">
      <c r="B249" s="493"/>
      <c r="C249" s="493"/>
      <c r="D249" s="245">
        <v>143</v>
      </c>
      <c r="E249" s="190" t="s">
        <v>543</v>
      </c>
      <c r="F249" s="314">
        <v>603.16999999999996</v>
      </c>
      <c r="G249" s="190">
        <v>76.819999999999993</v>
      </c>
      <c r="H249" s="190">
        <v>76.819999999999993</v>
      </c>
      <c r="I249" s="198">
        <f t="shared" si="43"/>
        <v>1</v>
      </c>
      <c r="J249" s="190">
        <v>7.68</v>
      </c>
      <c r="K249" s="198">
        <f t="shared" si="44"/>
        <v>9.9973965113251767E-2</v>
      </c>
      <c r="L249" s="314">
        <v>159.57</v>
      </c>
      <c r="M249" s="198">
        <f t="shared" si="45"/>
        <v>1.0999739651132519</v>
      </c>
      <c r="N249" s="314">
        <v>1225.5</v>
      </c>
      <c r="O249" s="190">
        <v>3.78</v>
      </c>
      <c r="P249" s="197">
        <f t="shared" si="46"/>
        <v>4.9205935954178603E-2</v>
      </c>
      <c r="Q249" s="196">
        <f t="shared" si="47"/>
        <v>3.900000000000007</v>
      </c>
      <c r="R249" s="197">
        <f t="shared" si="48"/>
        <v>5.0768029159073254E-2</v>
      </c>
      <c r="S249" s="313">
        <f t="shared" si="42"/>
        <v>622.32300000000112</v>
      </c>
      <c r="T249" s="190" t="s">
        <v>179</v>
      </c>
      <c r="U249" s="190" t="s">
        <v>715</v>
      </c>
      <c r="V249" s="190" t="s">
        <v>643</v>
      </c>
      <c r="W249" s="196">
        <v>1</v>
      </c>
      <c r="X249" s="190" t="s">
        <v>470</v>
      </c>
    </row>
    <row r="250" spans="2:24" hidden="1" x14ac:dyDescent="0.25">
      <c r="B250" s="493"/>
      <c r="C250" s="493"/>
      <c r="D250" s="245">
        <v>144</v>
      </c>
      <c r="E250" s="190" t="s">
        <v>549</v>
      </c>
      <c r="F250" s="314">
        <v>465.18</v>
      </c>
      <c r="G250" s="190">
        <v>26.8</v>
      </c>
      <c r="H250" s="190">
        <v>27.02</v>
      </c>
      <c r="I250" s="198">
        <f t="shared" si="43"/>
        <v>1.0082089552238807</v>
      </c>
      <c r="J250" s="190">
        <v>1.23</v>
      </c>
      <c r="K250" s="198">
        <f t="shared" si="44"/>
        <v>4.5895522388059697E-2</v>
      </c>
      <c r="L250" s="314">
        <v>930.36</v>
      </c>
      <c r="M250" s="198">
        <f t="shared" si="45"/>
        <v>1.0541044776119404</v>
      </c>
      <c r="N250" s="314">
        <v>1349.02</v>
      </c>
      <c r="O250" s="190">
        <v>0.5</v>
      </c>
      <c r="P250" s="197">
        <f t="shared" si="46"/>
        <v>1.8656716417910446E-2</v>
      </c>
      <c r="Q250" s="196">
        <f t="shared" si="47"/>
        <v>0.94999999999999929</v>
      </c>
      <c r="R250" s="197">
        <f t="shared" si="48"/>
        <v>3.5447761194029821E-2</v>
      </c>
      <c r="S250" s="313">
        <f t="shared" si="42"/>
        <v>883.8419999999993</v>
      </c>
      <c r="T250" s="190" t="s">
        <v>179</v>
      </c>
      <c r="U250" s="190" t="s">
        <v>715</v>
      </c>
      <c r="V250" s="190" t="s">
        <v>643</v>
      </c>
      <c r="W250" s="196">
        <v>1</v>
      </c>
      <c r="X250" s="190" t="s">
        <v>425</v>
      </c>
    </row>
    <row r="251" spans="2:24" hidden="1" x14ac:dyDescent="0.25">
      <c r="B251" s="493"/>
      <c r="C251" s="493"/>
      <c r="D251" s="245">
        <v>145</v>
      </c>
      <c r="E251" s="190" t="s">
        <v>638</v>
      </c>
      <c r="F251" s="314">
        <v>375.98</v>
      </c>
      <c r="G251" s="190">
        <v>7063</v>
      </c>
      <c r="H251" s="190">
        <v>7063</v>
      </c>
      <c r="I251" s="198">
        <f t="shared" si="43"/>
        <v>1</v>
      </c>
      <c r="J251" s="190">
        <v>57.14</v>
      </c>
      <c r="K251" s="198">
        <f t="shared" si="44"/>
        <v>8.090046722355939E-3</v>
      </c>
      <c r="L251" s="314">
        <v>6.58</v>
      </c>
      <c r="M251" s="198">
        <f t="shared" si="45"/>
        <v>1.0080900467223559</v>
      </c>
      <c r="N251" s="314">
        <v>375.98</v>
      </c>
      <c r="O251" s="190">
        <v>57.14</v>
      </c>
      <c r="P251" s="197">
        <f t="shared" si="46"/>
        <v>8.090046722355939E-3</v>
      </c>
      <c r="Q251" s="196">
        <f t="shared" si="47"/>
        <v>3.2684965844964609E-13</v>
      </c>
      <c r="R251" s="197">
        <f t="shared" si="48"/>
        <v>4.62763214568379E-17</v>
      </c>
      <c r="S251" s="313">
        <f t="shared" si="42"/>
        <v>2.1506707525986713E-12</v>
      </c>
      <c r="T251" s="190" t="s">
        <v>468</v>
      </c>
      <c r="U251" s="190" t="s">
        <v>221</v>
      </c>
      <c r="V251" s="190" t="s">
        <v>642</v>
      </c>
      <c r="W251" s="196">
        <v>1</v>
      </c>
      <c r="X251" s="190" t="s">
        <v>470</v>
      </c>
    </row>
    <row r="252" spans="2:24" hidden="1" x14ac:dyDescent="0.25">
      <c r="B252" s="493"/>
      <c r="C252" s="493"/>
      <c r="D252" s="245">
        <v>146</v>
      </c>
      <c r="E252" s="190" t="s">
        <v>648</v>
      </c>
      <c r="F252" s="314">
        <v>342.42</v>
      </c>
      <c r="G252" s="190">
        <v>74.8</v>
      </c>
      <c r="H252" s="190">
        <v>74.8</v>
      </c>
      <c r="I252" s="198">
        <f t="shared" si="43"/>
        <v>1</v>
      </c>
      <c r="J252" s="190">
        <v>7.48</v>
      </c>
      <c r="K252" s="198">
        <f t="shared" si="44"/>
        <v>0.1</v>
      </c>
      <c r="L252" s="314">
        <v>114.14</v>
      </c>
      <c r="M252" s="198">
        <f t="shared" si="45"/>
        <v>1.1000000000000001</v>
      </c>
      <c r="N252" s="314">
        <v>853.77</v>
      </c>
      <c r="O252" s="190">
        <v>3</v>
      </c>
      <c r="P252" s="197">
        <f t="shared" si="46"/>
        <v>4.0106951871657755E-2</v>
      </c>
      <c r="Q252" s="196">
        <f t="shared" si="47"/>
        <v>4.480000000000004</v>
      </c>
      <c r="R252" s="197">
        <f t="shared" si="48"/>
        <v>5.9893048128342299E-2</v>
      </c>
      <c r="S252" s="313">
        <f t="shared" si="42"/>
        <v>511.34720000000044</v>
      </c>
      <c r="T252" s="190" t="s">
        <v>179</v>
      </c>
      <c r="U252" s="190" t="s">
        <v>715</v>
      </c>
      <c r="V252" s="190" t="s">
        <v>643</v>
      </c>
      <c r="W252" s="196">
        <v>1</v>
      </c>
      <c r="X252" s="190" t="s">
        <v>431</v>
      </c>
    </row>
    <row r="253" spans="2:24" hidden="1" x14ac:dyDescent="0.25">
      <c r="B253" s="493"/>
      <c r="C253" s="493"/>
      <c r="D253" s="245">
        <v>147</v>
      </c>
      <c r="E253" s="190" t="s">
        <v>472</v>
      </c>
      <c r="F253" s="314">
        <v>303.42</v>
      </c>
      <c r="G253" s="190">
        <v>51.15</v>
      </c>
      <c r="H253" s="190">
        <v>51.15</v>
      </c>
      <c r="I253" s="198">
        <f t="shared" si="43"/>
        <v>1</v>
      </c>
      <c r="J253" s="190">
        <v>5.1100000000000003</v>
      </c>
      <c r="K253" s="198">
        <f t="shared" si="44"/>
        <v>9.9902248289345075E-2</v>
      </c>
      <c r="L253" s="314">
        <v>118.99</v>
      </c>
      <c r="M253" s="198">
        <f t="shared" si="45"/>
        <v>1.099902248289345</v>
      </c>
      <c r="N253" s="314">
        <v>608.04</v>
      </c>
      <c r="O253" s="190">
        <v>2.5499999999999998</v>
      </c>
      <c r="P253" s="197">
        <f t="shared" si="46"/>
        <v>4.9853372434017593E-2</v>
      </c>
      <c r="Q253" s="196">
        <f t="shared" si="47"/>
        <v>2.5599999999999996</v>
      </c>
      <c r="R253" s="197">
        <f t="shared" si="48"/>
        <v>5.0048875855327461E-2</v>
      </c>
      <c r="S253" s="313">
        <f t="shared" si="42"/>
        <v>304.61439999999993</v>
      </c>
      <c r="T253" s="190" t="s">
        <v>179</v>
      </c>
      <c r="U253" s="190" t="s">
        <v>715</v>
      </c>
      <c r="V253" s="190" t="s">
        <v>510</v>
      </c>
      <c r="W253" s="196">
        <v>1</v>
      </c>
      <c r="X253" s="190" t="s">
        <v>461</v>
      </c>
    </row>
    <row r="254" spans="2:24" hidden="1" x14ac:dyDescent="0.25">
      <c r="B254" s="493"/>
      <c r="C254" s="493"/>
      <c r="D254" s="245">
        <v>148</v>
      </c>
      <c r="E254" s="190" t="s">
        <v>465</v>
      </c>
      <c r="F254" s="314">
        <v>194.68</v>
      </c>
      <c r="G254" s="190">
        <v>16.27</v>
      </c>
      <c r="H254" s="190">
        <v>16.27</v>
      </c>
      <c r="I254" s="198">
        <f t="shared" si="43"/>
        <v>1</v>
      </c>
      <c r="J254" s="190">
        <v>1.1399999999999999</v>
      </c>
      <c r="K254" s="198">
        <f t="shared" si="44"/>
        <v>7.0067609096496619E-2</v>
      </c>
      <c r="L254" s="314">
        <v>846.44</v>
      </c>
      <c r="M254" s="198">
        <f t="shared" si="45"/>
        <v>1.0700676090964967</v>
      </c>
      <c r="N254" s="314">
        <v>964.94</v>
      </c>
      <c r="O254" s="190">
        <v>0.23</v>
      </c>
      <c r="P254" s="197">
        <f t="shared" si="46"/>
        <v>1.4136447449293179E-2</v>
      </c>
      <c r="Q254" s="196">
        <f t="shared" si="47"/>
        <v>0.91000000000000059</v>
      </c>
      <c r="R254" s="197">
        <f t="shared" si="48"/>
        <v>5.5931161647203478E-2</v>
      </c>
      <c r="S254" s="313">
        <f t="shared" si="42"/>
        <v>770.26040000000057</v>
      </c>
      <c r="T254" s="190" t="s">
        <v>179</v>
      </c>
      <c r="U254" s="190" t="s">
        <v>715</v>
      </c>
      <c r="V254" s="190" t="s">
        <v>643</v>
      </c>
      <c r="W254" s="196">
        <v>1</v>
      </c>
      <c r="X254" s="190" t="s">
        <v>426</v>
      </c>
    </row>
    <row r="255" spans="2:24" hidden="1" x14ac:dyDescent="0.25">
      <c r="B255" s="493"/>
      <c r="C255" s="493"/>
      <c r="D255" s="245">
        <v>149</v>
      </c>
      <c r="E255" s="190" t="s">
        <v>497</v>
      </c>
      <c r="F255" s="314">
        <v>194.18</v>
      </c>
      <c r="G255" s="190">
        <v>90.13</v>
      </c>
      <c r="H255" s="190">
        <v>90.13</v>
      </c>
      <c r="I255" s="198">
        <f t="shared" si="43"/>
        <v>1</v>
      </c>
      <c r="J255" s="190">
        <v>3.36</v>
      </c>
      <c r="K255" s="198">
        <f t="shared" si="44"/>
        <v>3.7279485188061692E-2</v>
      </c>
      <c r="L255" s="314">
        <v>318.32</v>
      </c>
      <c r="M255" s="198">
        <f t="shared" si="45"/>
        <v>1.0372794851880618</v>
      </c>
      <c r="N255" s="314">
        <v>1069.56</v>
      </c>
      <c r="O255" s="190">
        <v>0.61</v>
      </c>
      <c r="P255" s="197">
        <f t="shared" si="46"/>
        <v>6.7680017752135809E-3</v>
      </c>
      <c r="Q255" s="196">
        <f t="shared" si="47"/>
        <v>2.7499999999999996</v>
      </c>
      <c r="R255" s="197">
        <f t="shared" si="48"/>
        <v>3.0511483412848105E-2</v>
      </c>
      <c r="S255" s="313">
        <f t="shared" si="42"/>
        <v>875.37999999999988</v>
      </c>
      <c r="T255" s="190" t="s">
        <v>179</v>
      </c>
      <c r="U255" s="190" t="s">
        <v>715</v>
      </c>
      <c r="V255" s="190" t="s">
        <v>490</v>
      </c>
      <c r="W255" s="196">
        <v>1</v>
      </c>
      <c r="X255" s="190" t="s">
        <v>425</v>
      </c>
    </row>
    <row r="256" spans="2:24" hidden="1" x14ac:dyDescent="0.25">
      <c r="B256" s="493"/>
      <c r="C256" s="493"/>
      <c r="D256" s="245">
        <v>150</v>
      </c>
      <c r="E256" s="190" t="s">
        <v>623</v>
      </c>
      <c r="F256" s="314">
        <v>194.08</v>
      </c>
      <c r="G256" s="190">
        <v>35.51</v>
      </c>
      <c r="H256" s="190">
        <v>35.51</v>
      </c>
      <c r="I256" s="198">
        <f t="shared" si="43"/>
        <v>1</v>
      </c>
      <c r="J256" s="190">
        <v>3.55</v>
      </c>
      <c r="K256" s="198">
        <f t="shared" si="44"/>
        <v>9.997183891861447E-2</v>
      </c>
      <c r="L256" s="314">
        <v>194.08</v>
      </c>
      <c r="M256" s="198">
        <f t="shared" si="45"/>
        <v>1.0999718389186144</v>
      </c>
      <c r="N256" s="314">
        <v>688.98</v>
      </c>
      <c r="O256" s="190">
        <v>1</v>
      </c>
      <c r="P256" s="197">
        <f t="shared" si="46"/>
        <v>2.8161081385525207E-2</v>
      </c>
      <c r="Q256" s="196">
        <f t="shared" si="47"/>
        <v>2.5499999999999972</v>
      </c>
      <c r="R256" s="197">
        <f t="shared" si="48"/>
        <v>7.1810757533089201E-2</v>
      </c>
      <c r="S256" s="313">
        <f t="shared" si="42"/>
        <v>494.90399999999948</v>
      </c>
      <c r="T256" s="190" t="s">
        <v>179</v>
      </c>
      <c r="U256" s="190" t="s">
        <v>715</v>
      </c>
      <c r="V256" s="190" t="s">
        <v>510</v>
      </c>
      <c r="W256" s="196">
        <v>1</v>
      </c>
      <c r="X256" s="190" t="s">
        <v>462</v>
      </c>
    </row>
    <row r="257" spans="2:24" hidden="1" x14ac:dyDescent="0.25">
      <c r="B257" s="658">
        <v>45895</v>
      </c>
      <c r="C257" s="493" t="s">
        <v>387</v>
      </c>
      <c r="D257" s="245">
        <v>151</v>
      </c>
      <c r="E257" s="190" t="s">
        <v>637</v>
      </c>
      <c r="F257" s="314">
        <v>1447.16</v>
      </c>
      <c r="G257" s="190">
        <v>13613</v>
      </c>
      <c r="H257" s="190">
        <v>13613</v>
      </c>
      <c r="I257" s="198">
        <f t="shared" si="43"/>
        <v>1</v>
      </c>
      <c r="J257" s="190">
        <v>249.51</v>
      </c>
      <c r="K257" s="198">
        <f t="shared" si="44"/>
        <v>1.8328803349739218E-2</v>
      </c>
      <c r="L257" s="314">
        <v>5.8</v>
      </c>
      <c r="M257" s="198">
        <f t="shared" si="45"/>
        <v>1.0183288033497393</v>
      </c>
      <c r="N257" s="314">
        <v>1447.16</v>
      </c>
      <c r="O257" s="190">
        <v>249.51</v>
      </c>
      <c r="P257" s="197">
        <f t="shared" si="46"/>
        <v>1.8328803349739218E-2</v>
      </c>
      <c r="Q257" s="196">
        <f t="shared" si="47"/>
        <v>2.2737367544323206E-13</v>
      </c>
      <c r="R257" s="197">
        <f t="shared" si="48"/>
        <v>1.6702686802558736E-17</v>
      </c>
      <c r="S257" s="313">
        <f t="shared" si="42"/>
        <v>1.3187673175707459E-12</v>
      </c>
      <c r="T257" s="190" t="s">
        <v>179</v>
      </c>
      <c r="U257" s="190" t="s">
        <v>537</v>
      </c>
      <c r="V257" s="190" t="s">
        <v>641</v>
      </c>
      <c r="W257" s="196">
        <v>1</v>
      </c>
      <c r="X257" s="190" t="s">
        <v>470</v>
      </c>
    </row>
    <row r="258" spans="2:24" hidden="1" x14ac:dyDescent="0.25">
      <c r="B258" s="493"/>
      <c r="C258" s="493"/>
      <c r="D258" s="245">
        <v>152</v>
      </c>
      <c r="E258" s="190" t="s">
        <v>615</v>
      </c>
      <c r="F258" s="314">
        <v>656.89</v>
      </c>
      <c r="G258" s="190">
        <v>281.55</v>
      </c>
      <c r="H258" s="190">
        <v>281.55</v>
      </c>
      <c r="I258" s="198">
        <f t="shared" si="43"/>
        <v>1</v>
      </c>
      <c r="J258" s="190">
        <v>27.95</v>
      </c>
      <c r="K258" s="198">
        <f t="shared" si="44"/>
        <v>9.9271887764162667E-2</v>
      </c>
      <c r="L258" s="314">
        <v>95.34</v>
      </c>
      <c r="M258" s="198">
        <f t="shared" si="45"/>
        <v>1.0992718877641627</v>
      </c>
      <c r="N258" s="314">
        <v>2664.75</v>
      </c>
      <c r="O258" s="190">
        <v>6.89</v>
      </c>
      <c r="P258" s="197">
        <f t="shared" si="46"/>
        <v>2.4471674658142425E-2</v>
      </c>
      <c r="Q258" s="196">
        <f t="shared" si="47"/>
        <v>21.059999999999988</v>
      </c>
      <c r="R258" s="197">
        <f t="shared" si="48"/>
        <v>7.4800213106020197E-2</v>
      </c>
      <c r="S258" s="313">
        <f t="shared" si="42"/>
        <v>2007.8603999999989</v>
      </c>
      <c r="T258" s="190" t="s">
        <v>179</v>
      </c>
      <c r="U258" s="190" t="s">
        <v>715</v>
      </c>
      <c r="V258" s="190" t="s">
        <v>643</v>
      </c>
      <c r="W258" s="196">
        <v>1</v>
      </c>
      <c r="X258" s="190" t="s">
        <v>470</v>
      </c>
    </row>
    <row r="259" spans="2:24" hidden="1" x14ac:dyDescent="0.25">
      <c r="B259" s="493"/>
      <c r="C259" s="493"/>
      <c r="D259" s="245">
        <v>153</v>
      </c>
      <c r="E259" s="190" t="s">
        <v>638</v>
      </c>
      <c r="F259" s="314">
        <v>392.56</v>
      </c>
      <c r="G259" s="190">
        <v>6694</v>
      </c>
      <c r="H259" s="190">
        <v>6694</v>
      </c>
      <c r="I259" s="198">
        <f t="shared" si="43"/>
        <v>1</v>
      </c>
      <c r="J259" s="190">
        <v>59.66</v>
      </c>
      <c r="K259" s="198">
        <f t="shared" si="44"/>
        <v>8.9124589184344186E-3</v>
      </c>
      <c r="L259" s="314">
        <v>6.58</v>
      </c>
      <c r="M259" s="198">
        <f t="shared" si="45"/>
        <v>1.0089124589184344</v>
      </c>
      <c r="N259" s="314">
        <v>392.56</v>
      </c>
      <c r="O259" s="190">
        <v>59.66</v>
      </c>
      <c r="P259" s="197">
        <f t="shared" si="46"/>
        <v>8.9124589184344186E-3</v>
      </c>
      <c r="Q259" s="196">
        <f t="shared" si="47"/>
        <v>-1.4210854715202004E-13</v>
      </c>
      <c r="R259" s="197">
        <f t="shared" si="48"/>
        <v>-2.1229242179865558E-17</v>
      </c>
      <c r="S259" s="313">
        <f t="shared" si="42"/>
        <v>-9.350742402602918E-13</v>
      </c>
      <c r="T259" s="190" t="s">
        <v>468</v>
      </c>
      <c r="U259" s="190" t="s">
        <v>221</v>
      </c>
      <c r="V259" s="190" t="s">
        <v>642</v>
      </c>
      <c r="W259" s="196">
        <v>1</v>
      </c>
      <c r="X259" s="190" t="s">
        <v>470</v>
      </c>
    </row>
    <row r="260" spans="2:24" hidden="1" x14ac:dyDescent="0.25">
      <c r="B260" s="493"/>
      <c r="C260" s="493"/>
      <c r="D260" s="245">
        <v>154</v>
      </c>
      <c r="E260" s="190" t="s">
        <v>543</v>
      </c>
      <c r="F260" s="314">
        <v>365.42</v>
      </c>
      <c r="G260" s="190">
        <v>72.64</v>
      </c>
      <c r="H260" s="190">
        <v>72.64</v>
      </c>
      <c r="I260" s="198">
        <f t="shared" si="43"/>
        <v>1</v>
      </c>
      <c r="J260" s="190">
        <v>6.69</v>
      </c>
      <c r="K260" s="198">
        <f t="shared" si="44"/>
        <v>9.2098017621145375E-2</v>
      </c>
      <c r="L260" s="314">
        <v>159.57</v>
      </c>
      <c r="M260" s="198">
        <f t="shared" si="45"/>
        <v>1.0920980176211454</v>
      </c>
      <c r="N260" s="314">
        <v>1067.52</v>
      </c>
      <c r="O260" s="190">
        <v>2.29</v>
      </c>
      <c r="P260" s="197">
        <f t="shared" si="46"/>
        <v>3.1525330396475773E-2</v>
      </c>
      <c r="Q260" s="196">
        <f t="shared" si="47"/>
        <v>4.3999999999999977</v>
      </c>
      <c r="R260" s="197">
        <f t="shared" si="48"/>
        <v>6.0572687224669575E-2</v>
      </c>
      <c r="S260" s="313">
        <f t="shared" si="42"/>
        <v>702.10799999999961</v>
      </c>
      <c r="T260" s="190" t="s">
        <v>179</v>
      </c>
      <c r="U260" s="190" t="s">
        <v>715</v>
      </c>
      <c r="V260" s="190" t="s">
        <v>643</v>
      </c>
      <c r="W260" s="196">
        <v>1</v>
      </c>
      <c r="X260" s="190" t="s">
        <v>470</v>
      </c>
    </row>
    <row r="261" spans="2:24" hidden="1" x14ac:dyDescent="0.25">
      <c r="B261" s="493"/>
      <c r="C261" s="493"/>
      <c r="D261" s="245">
        <v>155</v>
      </c>
      <c r="E261" s="190" t="s">
        <v>622</v>
      </c>
      <c r="F261" s="314">
        <v>233.55</v>
      </c>
      <c r="G261" s="190">
        <v>39.18</v>
      </c>
      <c r="H261" s="190">
        <v>39.18</v>
      </c>
      <c r="I261" s="198">
        <f t="shared" si="43"/>
        <v>1</v>
      </c>
      <c r="J261" s="190">
        <v>3.63</v>
      </c>
      <c r="K261" s="198">
        <f t="shared" si="44"/>
        <v>9.2649310872894325E-2</v>
      </c>
      <c r="L261" s="314">
        <v>271.57</v>
      </c>
      <c r="M261" s="198">
        <f t="shared" si="45"/>
        <v>1.0926493108728943</v>
      </c>
      <c r="N261" s="314">
        <v>985.8</v>
      </c>
      <c r="O261" s="190">
        <v>0.86</v>
      </c>
      <c r="P261" s="197">
        <f t="shared" si="46"/>
        <v>2.1949974476773864E-2</v>
      </c>
      <c r="Q261" s="196">
        <f t="shared" si="47"/>
        <v>2.7700000000000027</v>
      </c>
      <c r="R261" s="197">
        <f t="shared" si="48"/>
        <v>7.0699336396120541E-2</v>
      </c>
      <c r="S261" s="313">
        <f t="shared" si="42"/>
        <v>752.24890000000073</v>
      </c>
      <c r="T261" s="190" t="s">
        <v>179</v>
      </c>
      <c r="U261" s="190" t="s">
        <v>715</v>
      </c>
      <c r="V261" s="190" t="s">
        <v>643</v>
      </c>
      <c r="W261" s="196">
        <v>1</v>
      </c>
      <c r="X261" s="190" t="s">
        <v>470</v>
      </c>
    </row>
    <row r="262" spans="2:24" hidden="1" x14ac:dyDescent="0.25">
      <c r="B262" s="493"/>
      <c r="C262" s="493"/>
      <c r="D262" s="245">
        <v>156</v>
      </c>
      <c r="E262" s="190" t="s">
        <v>493</v>
      </c>
      <c r="F262" s="314">
        <v>227.27</v>
      </c>
      <c r="G262" s="190">
        <v>355.16</v>
      </c>
      <c r="H262" s="190">
        <v>355.16</v>
      </c>
      <c r="I262" s="198">
        <f t="shared" si="43"/>
        <v>1</v>
      </c>
      <c r="J262" s="190">
        <v>7.07</v>
      </c>
      <c r="K262" s="198">
        <f t="shared" si="44"/>
        <v>1.9906521004617636E-2</v>
      </c>
      <c r="L262" s="314">
        <v>156.74</v>
      </c>
      <c r="M262" s="198">
        <f t="shared" si="45"/>
        <v>1.0199065210046176</v>
      </c>
      <c r="N262" s="314">
        <v>1108.1500000000001</v>
      </c>
      <c r="O262" s="190">
        <v>1.45</v>
      </c>
      <c r="P262" s="197">
        <f t="shared" si="46"/>
        <v>4.082666967000788E-3</v>
      </c>
      <c r="Q262" s="196">
        <f t="shared" si="47"/>
        <v>5.619999999999993</v>
      </c>
      <c r="R262" s="197">
        <f t="shared" si="48"/>
        <v>1.5823854037616828E-2</v>
      </c>
      <c r="S262" s="313">
        <f t="shared" si="42"/>
        <v>880.87879999999893</v>
      </c>
      <c r="T262" s="190" t="s">
        <v>468</v>
      </c>
      <c r="U262" s="190" t="s">
        <v>221</v>
      </c>
      <c r="V262" s="190" t="s">
        <v>513</v>
      </c>
      <c r="W262" s="196">
        <v>1</v>
      </c>
      <c r="X262" s="190" t="s">
        <v>470</v>
      </c>
    </row>
    <row r="263" spans="2:24" hidden="1" x14ac:dyDescent="0.25">
      <c r="B263" s="493"/>
      <c r="C263" s="493"/>
      <c r="D263" s="245">
        <v>157</v>
      </c>
      <c r="E263" s="190" t="s">
        <v>659</v>
      </c>
      <c r="F263" s="314">
        <v>218.5</v>
      </c>
      <c r="G263" s="190">
        <v>37.340000000000003</v>
      </c>
      <c r="H263" s="190">
        <v>37.340000000000003</v>
      </c>
      <c r="I263" s="198">
        <f t="shared" si="43"/>
        <v>1</v>
      </c>
      <c r="J263" s="190">
        <v>3.69</v>
      </c>
      <c r="K263" s="198">
        <f t="shared" si="44"/>
        <v>9.8821638993036948E-2</v>
      </c>
      <c r="L263" s="314">
        <v>118.43</v>
      </c>
      <c r="M263" s="198">
        <f t="shared" si="45"/>
        <v>1.098821638993037</v>
      </c>
      <c r="N263" s="314">
        <v>437.01</v>
      </c>
      <c r="O263" s="190">
        <v>1.8449999999999989</v>
      </c>
      <c r="P263" s="197">
        <f t="shared" si="46"/>
        <v>4.9410819496518446E-2</v>
      </c>
      <c r="Q263" s="196">
        <f t="shared" si="47"/>
        <v>1.8449999999999989</v>
      </c>
      <c r="R263" s="197">
        <f t="shared" si="48"/>
        <v>4.9410819496518446E-2</v>
      </c>
      <c r="S263" s="313">
        <f t="shared" ref="S263:S316" si="49">Q263*L263</f>
        <v>218.50334999999987</v>
      </c>
      <c r="T263" s="190" t="s">
        <v>179</v>
      </c>
      <c r="U263" s="190" t="s">
        <v>715</v>
      </c>
      <c r="V263" s="190" t="s">
        <v>633</v>
      </c>
      <c r="W263" s="196">
        <v>1</v>
      </c>
      <c r="X263" s="190" t="s">
        <v>433</v>
      </c>
    </row>
    <row r="264" spans="2:24" hidden="1" x14ac:dyDescent="0.25">
      <c r="B264" s="493"/>
      <c r="C264" s="493"/>
      <c r="D264" s="245">
        <v>158</v>
      </c>
      <c r="E264" s="190" t="s">
        <v>527</v>
      </c>
      <c r="F264" s="314">
        <v>207.02</v>
      </c>
      <c r="G264" s="190">
        <v>74.05</v>
      </c>
      <c r="H264" s="190">
        <v>74.05</v>
      </c>
      <c r="I264" s="198">
        <f t="shared" ref="I264:I316" si="50">H264/G264</f>
        <v>1</v>
      </c>
      <c r="J264" s="190">
        <v>3.08</v>
      </c>
      <c r="K264" s="198">
        <f t="shared" ref="K264:K316" si="51">J264/G264</f>
        <v>4.1593517893315328E-2</v>
      </c>
      <c r="L264" s="314">
        <v>333.9</v>
      </c>
      <c r="M264" s="198">
        <f t="shared" ref="M264:M316" si="52">(H264+J264)/G264</f>
        <v>1.0415935178933153</v>
      </c>
      <c r="N264" s="314">
        <v>1028.4100000000001</v>
      </c>
      <c r="O264" s="190">
        <v>0.62</v>
      </c>
      <c r="P264" s="197">
        <f t="shared" si="46"/>
        <v>8.3727211343686703E-3</v>
      </c>
      <c r="Q264" s="196">
        <f t="shared" si="47"/>
        <v>2.4599999999999982</v>
      </c>
      <c r="R264" s="197">
        <f t="shared" si="48"/>
        <v>3.3220796758946632E-2</v>
      </c>
      <c r="S264" s="313">
        <f t="shared" si="49"/>
        <v>821.39399999999932</v>
      </c>
      <c r="T264" s="190" t="s">
        <v>179</v>
      </c>
      <c r="U264" s="190" t="s">
        <v>715</v>
      </c>
      <c r="V264" s="190" t="s">
        <v>490</v>
      </c>
      <c r="W264" s="196">
        <v>1</v>
      </c>
      <c r="X264" s="190" t="s">
        <v>416</v>
      </c>
    </row>
    <row r="265" spans="2:24" hidden="1" x14ac:dyDescent="0.25">
      <c r="B265" s="493"/>
      <c r="C265" s="493"/>
      <c r="D265" s="245">
        <v>159</v>
      </c>
      <c r="E265" s="190" t="s">
        <v>497</v>
      </c>
      <c r="F265" s="314">
        <v>206.91</v>
      </c>
      <c r="G265" s="190">
        <v>92.28</v>
      </c>
      <c r="H265" s="190">
        <v>92.28</v>
      </c>
      <c r="I265" s="198">
        <f t="shared" si="50"/>
        <v>1</v>
      </c>
      <c r="J265" s="190">
        <v>3.7</v>
      </c>
      <c r="K265" s="198">
        <f t="shared" si="51"/>
        <v>4.0095361941915909E-2</v>
      </c>
      <c r="L265" s="314">
        <v>318.32</v>
      </c>
      <c r="M265" s="198">
        <f t="shared" si="52"/>
        <v>1.040095361941916</v>
      </c>
      <c r="N265" s="314">
        <v>1177.78</v>
      </c>
      <c r="O265" s="190">
        <v>0.65</v>
      </c>
      <c r="P265" s="197">
        <f t="shared" si="46"/>
        <v>7.0437798006068491E-3</v>
      </c>
      <c r="Q265" s="196">
        <f t="shared" si="47"/>
        <v>3.0500000000000029</v>
      </c>
      <c r="R265" s="197">
        <f t="shared" si="48"/>
        <v>3.3051582141309092E-2</v>
      </c>
      <c r="S265" s="313">
        <f t="shared" si="49"/>
        <v>970.87600000000089</v>
      </c>
      <c r="T265" s="190" t="s">
        <v>179</v>
      </c>
      <c r="U265" s="190" t="s">
        <v>715</v>
      </c>
      <c r="V265" s="190" t="s">
        <v>490</v>
      </c>
      <c r="W265" s="196">
        <v>1</v>
      </c>
      <c r="X265" s="190" t="s">
        <v>425</v>
      </c>
    </row>
    <row r="266" spans="2:24" hidden="1" x14ac:dyDescent="0.25">
      <c r="B266" s="493"/>
      <c r="C266" s="493"/>
      <c r="D266" s="245">
        <v>160</v>
      </c>
      <c r="E266" s="190" t="s">
        <v>618</v>
      </c>
      <c r="F266" s="314">
        <v>206.4</v>
      </c>
      <c r="G266" s="190">
        <v>12.64</v>
      </c>
      <c r="H266" s="190">
        <v>12.64</v>
      </c>
      <c r="I266" s="198">
        <f t="shared" si="50"/>
        <v>1</v>
      </c>
      <c r="J266" s="190">
        <v>1.25</v>
      </c>
      <c r="K266" s="198">
        <f t="shared" si="51"/>
        <v>9.8892405063291139E-2</v>
      </c>
      <c r="L266" s="314">
        <v>469.08</v>
      </c>
      <c r="M266" s="198">
        <f t="shared" si="52"/>
        <v>1.0988924050632911</v>
      </c>
      <c r="N266" s="314">
        <v>586.35</v>
      </c>
      <c r="O266" s="190">
        <v>0.44</v>
      </c>
      <c r="P266" s="197">
        <f t="shared" si="46"/>
        <v>3.4810126582278479E-2</v>
      </c>
      <c r="Q266" s="196">
        <f t="shared" si="47"/>
        <v>0.81</v>
      </c>
      <c r="R266" s="197">
        <f t="shared" si="48"/>
        <v>6.4082278481012653E-2</v>
      </c>
      <c r="S266" s="313">
        <f t="shared" si="49"/>
        <v>379.95480000000003</v>
      </c>
      <c r="T266" s="190" t="s">
        <v>468</v>
      </c>
      <c r="U266" s="190" t="s">
        <v>221</v>
      </c>
      <c r="V266" s="190" t="s">
        <v>513</v>
      </c>
      <c r="W266" s="196">
        <v>1</v>
      </c>
      <c r="X266" s="190" t="s">
        <v>461</v>
      </c>
    </row>
    <row r="267" spans="2:24" hidden="1" x14ac:dyDescent="0.25">
      <c r="B267" s="658">
        <v>45896</v>
      </c>
      <c r="C267" s="493" t="s">
        <v>388</v>
      </c>
      <c r="D267" s="245">
        <v>161</v>
      </c>
      <c r="E267" s="190" t="s">
        <v>560</v>
      </c>
      <c r="F267" s="314">
        <v>950.8</v>
      </c>
      <c r="G267" s="190">
        <v>197.73</v>
      </c>
      <c r="H267" s="190">
        <v>197.73</v>
      </c>
      <c r="I267" s="198">
        <f t="shared" si="50"/>
        <v>1</v>
      </c>
      <c r="J267" s="190">
        <v>19.7</v>
      </c>
      <c r="K267" s="198">
        <f t="shared" si="51"/>
        <v>9.9630809689981295E-2</v>
      </c>
      <c r="L267" s="314">
        <v>194.04</v>
      </c>
      <c r="M267" s="198">
        <f t="shared" si="52"/>
        <v>1.0996308096899812</v>
      </c>
      <c r="N267" s="314">
        <v>3822.59</v>
      </c>
      <c r="O267" s="190">
        <v>4.9000000000000004</v>
      </c>
      <c r="P267" s="197">
        <f t="shared" si="46"/>
        <v>2.4781267384817684E-2</v>
      </c>
      <c r="Q267" s="196">
        <f t="shared" si="47"/>
        <v>14.799999999999988</v>
      </c>
      <c r="R267" s="197">
        <f t="shared" si="48"/>
        <v>7.4849542305163552E-2</v>
      </c>
      <c r="S267" s="313">
        <f t="shared" si="49"/>
        <v>2871.7919999999976</v>
      </c>
      <c r="T267" s="190" t="s">
        <v>179</v>
      </c>
      <c r="U267" s="190" t="s">
        <v>715</v>
      </c>
      <c r="V267" s="190" t="s">
        <v>643</v>
      </c>
      <c r="W267" s="196">
        <v>1</v>
      </c>
      <c r="X267" s="190" t="s">
        <v>436</v>
      </c>
    </row>
    <row r="268" spans="2:24" hidden="1" x14ac:dyDescent="0.25">
      <c r="B268" s="493"/>
      <c r="C268" s="493"/>
      <c r="D268" s="245">
        <v>162</v>
      </c>
      <c r="E268" s="190" t="s">
        <v>615</v>
      </c>
      <c r="F268" s="314">
        <v>457.63</v>
      </c>
      <c r="G268" s="190">
        <v>277.83999999999997</v>
      </c>
      <c r="H268" s="190">
        <v>277.83999999999997</v>
      </c>
      <c r="I268" s="198">
        <f t="shared" si="50"/>
        <v>1</v>
      </c>
      <c r="J268" s="190">
        <v>23.5</v>
      </c>
      <c r="K268" s="198">
        <f t="shared" si="51"/>
        <v>8.4581053843938964E-2</v>
      </c>
      <c r="L268" s="314">
        <v>95.34</v>
      </c>
      <c r="M268" s="198">
        <f t="shared" si="52"/>
        <v>1.0845810538439389</v>
      </c>
      <c r="N268" s="314">
        <v>2240.4899999999998</v>
      </c>
      <c r="O268" s="190">
        <v>4.8</v>
      </c>
      <c r="P268" s="197">
        <f t="shared" si="46"/>
        <v>1.7276130146847108E-2</v>
      </c>
      <c r="Q268" s="196">
        <f t="shared" si="47"/>
        <v>18.7</v>
      </c>
      <c r="R268" s="197">
        <f t="shared" si="48"/>
        <v>6.7304923697091859E-2</v>
      </c>
      <c r="S268" s="313">
        <f t="shared" si="49"/>
        <v>1782.8579999999999</v>
      </c>
      <c r="T268" s="190" t="s">
        <v>179</v>
      </c>
      <c r="U268" s="190" t="s">
        <v>715</v>
      </c>
      <c r="V268" s="190" t="s">
        <v>643</v>
      </c>
      <c r="W268" s="196">
        <v>1</v>
      </c>
      <c r="X268" s="190" t="s">
        <v>470</v>
      </c>
    </row>
    <row r="269" spans="2:24" hidden="1" x14ac:dyDescent="0.25">
      <c r="B269" s="493"/>
      <c r="C269" s="493"/>
      <c r="D269" s="245">
        <v>163</v>
      </c>
      <c r="E269" s="190" t="s">
        <v>637</v>
      </c>
      <c r="F269" s="314">
        <v>444.69</v>
      </c>
      <c r="G269" s="190">
        <v>13382</v>
      </c>
      <c r="H269" s="190">
        <v>13382</v>
      </c>
      <c r="I269" s="198">
        <f t="shared" si="50"/>
        <v>1</v>
      </c>
      <c r="J269" s="190">
        <v>76.67</v>
      </c>
      <c r="K269" s="198">
        <f t="shared" si="51"/>
        <v>5.7293379166043941E-3</v>
      </c>
      <c r="L269" s="314">
        <v>5.8</v>
      </c>
      <c r="M269" s="198">
        <f t="shared" si="52"/>
        <v>1.0057293379166043</v>
      </c>
      <c r="N269" s="314">
        <v>444.69</v>
      </c>
      <c r="O269" s="190">
        <v>76.67</v>
      </c>
      <c r="P269" s="197">
        <f t="shared" si="46"/>
        <v>5.7293379166043941E-3</v>
      </c>
      <c r="Q269" s="196">
        <f t="shared" si="47"/>
        <v>0</v>
      </c>
      <c r="R269" s="197">
        <f t="shared" si="48"/>
        <v>0</v>
      </c>
      <c r="S269" s="313">
        <f t="shared" si="49"/>
        <v>0</v>
      </c>
      <c r="T269" s="190" t="s">
        <v>179</v>
      </c>
      <c r="U269" s="190" t="s">
        <v>537</v>
      </c>
      <c r="V269" s="190" t="s">
        <v>641</v>
      </c>
      <c r="W269" s="196">
        <v>1</v>
      </c>
      <c r="X269" s="190" t="s">
        <v>470</v>
      </c>
    </row>
    <row r="270" spans="2:24" hidden="1" x14ac:dyDescent="0.25">
      <c r="B270" s="493"/>
      <c r="C270" s="493"/>
      <c r="D270" s="245">
        <v>164</v>
      </c>
      <c r="E270" s="190" t="s">
        <v>638</v>
      </c>
      <c r="F270" s="314">
        <v>393.62</v>
      </c>
      <c r="G270" s="190">
        <v>6628</v>
      </c>
      <c r="H270" s="190">
        <v>6628</v>
      </c>
      <c r="I270" s="198">
        <f t="shared" si="50"/>
        <v>1</v>
      </c>
      <c r="J270" s="190">
        <v>59.82</v>
      </c>
      <c r="K270" s="198">
        <f t="shared" si="51"/>
        <v>9.0253470126735059E-3</v>
      </c>
      <c r="L270" s="314">
        <v>6.58</v>
      </c>
      <c r="M270" s="198">
        <f t="shared" si="52"/>
        <v>1.0090253470126735</v>
      </c>
      <c r="N270" s="314">
        <v>393.62</v>
      </c>
      <c r="O270" s="190">
        <v>59.82</v>
      </c>
      <c r="P270" s="197">
        <f t="shared" si="46"/>
        <v>9.0253470126735059E-3</v>
      </c>
      <c r="Q270" s="196">
        <f t="shared" si="47"/>
        <v>-2.9132252166164108E-13</v>
      </c>
      <c r="R270" s="197">
        <f t="shared" si="48"/>
        <v>-4.3953307432353816E-17</v>
      </c>
      <c r="S270" s="313">
        <f t="shared" si="49"/>
        <v>-1.9169021925335985E-12</v>
      </c>
      <c r="T270" s="190" t="s">
        <v>468</v>
      </c>
      <c r="U270" s="190" t="s">
        <v>221</v>
      </c>
      <c r="V270" s="190" t="s">
        <v>642</v>
      </c>
      <c r="W270" s="196">
        <v>1</v>
      </c>
      <c r="X270" s="190" t="s">
        <v>470</v>
      </c>
    </row>
    <row r="271" spans="2:24" hidden="1" x14ac:dyDescent="0.25">
      <c r="B271" s="493"/>
      <c r="C271" s="493"/>
      <c r="D271" s="245">
        <v>165</v>
      </c>
      <c r="E271" s="190" t="s">
        <v>482</v>
      </c>
      <c r="F271" s="314">
        <v>319.14</v>
      </c>
      <c r="G271" s="190">
        <v>334.5</v>
      </c>
      <c r="H271" s="190">
        <v>334.5</v>
      </c>
      <c r="I271" s="198">
        <f t="shared" si="50"/>
        <v>1</v>
      </c>
      <c r="J271" s="190">
        <v>14.94</v>
      </c>
      <c r="K271" s="198">
        <f t="shared" si="51"/>
        <v>4.4663677130044842E-2</v>
      </c>
      <c r="L271" s="314">
        <v>111.2</v>
      </c>
      <c r="M271" s="198">
        <f t="shared" si="52"/>
        <v>1.0446636771300448</v>
      </c>
      <c r="N271" s="314">
        <v>1661.33</v>
      </c>
      <c r="O271" s="190">
        <v>2.87</v>
      </c>
      <c r="P271" s="197">
        <f t="shared" si="46"/>
        <v>8.5799701046337818E-3</v>
      </c>
      <c r="Q271" s="196">
        <f t="shared" si="47"/>
        <v>12.069999999999997</v>
      </c>
      <c r="R271" s="197">
        <f t="shared" si="48"/>
        <v>3.6083707025411055E-2</v>
      </c>
      <c r="S271" s="313">
        <f t="shared" si="49"/>
        <v>1342.1839999999997</v>
      </c>
      <c r="T271" s="190" t="s">
        <v>179</v>
      </c>
      <c r="U271" s="190" t="s">
        <v>715</v>
      </c>
      <c r="V271" s="190" t="s">
        <v>643</v>
      </c>
      <c r="W271" s="196">
        <v>1</v>
      </c>
      <c r="X271" s="190" t="s">
        <v>430</v>
      </c>
    </row>
    <row r="272" spans="2:24" hidden="1" x14ac:dyDescent="0.25">
      <c r="B272" s="493"/>
      <c r="C272" s="493"/>
      <c r="D272" s="245">
        <v>166</v>
      </c>
      <c r="E272" s="190" t="s">
        <v>545</v>
      </c>
      <c r="F272" s="314">
        <v>300.92</v>
      </c>
      <c r="G272" s="190">
        <v>291.14999999999998</v>
      </c>
      <c r="H272" s="190">
        <v>291.14999999999998</v>
      </c>
      <c r="I272" s="198">
        <f t="shared" si="50"/>
        <v>1</v>
      </c>
      <c r="J272" s="190">
        <v>10.24</v>
      </c>
      <c r="K272" s="198">
        <f t="shared" si="51"/>
        <v>3.5170874119869487E-2</v>
      </c>
      <c r="L272" s="314">
        <v>156.72999999999999</v>
      </c>
      <c r="M272" s="198">
        <f t="shared" si="52"/>
        <v>1.0351708741198695</v>
      </c>
      <c r="N272" s="314">
        <v>1604.92</v>
      </c>
      <c r="O272" s="190">
        <v>1.92</v>
      </c>
      <c r="P272" s="197">
        <f t="shared" si="46"/>
        <v>6.5945388974755284E-3</v>
      </c>
      <c r="Q272" s="196">
        <f t="shared" si="47"/>
        <v>8.3200000000000092</v>
      </c>
      <c r="R272" s="197">
        <f t="shared" si="48"/>
        <v>2.857633522239399E-2</v>
      </c>
      <c r="S272" s="313">
        <f t="shared" si="49"/>
        <v>1303.9936000000014</v>
      </c>
      <c r="T272" s="190" t="s">
        <v>468</v>
      </c>
      <c r="U272" s="190" t="s">
        <v>221</v>
      </c>
      <c r="V272" s="190" t="s">
        <v>513</v>
      </c>
      <c r="W272" s="196">
        <v>1</v>
      </c>
      <c r="X272" s="190" t="s">
        <v>470</v>
      </c>
    </row>
    <row r="273" spans="2:24" hidden="1" x14ac:dyDescent="0.25">
      <c r="B273" s="493"/>
      <c r="C273" s="493"/>
      <c r="D273" s="245">
        <v>167</v>
      </c>
      <c r="E273" s="190" t="s">
        <v>622</v>
      </c>
      <c r="F273" s="314">
        <v>271.57</v>
      </c>
      <c r="G273" s="190">
        <v>39.340000000000003</v>
      </c>
      <c r="H273" s="190">
        <v>39.340000000000003</v>
      </c>
      <c r="I273" s="198">
        <f t="shared" si="50"/>
        <v>1</v>
      </c>
      <c r="J273" s="190">
        <v>2</v>
      </c>
      <c r="K273" s="198">
        <f t="shared" si="51"/>
        <v>5.0838840874428061E-2</v>
      </c>
      <c r="L273" s="314">
        <v>271.57</v>
      </c>
      <c r="M273" s="198">
        <f t="shared" si="52"/>
        <v>1.050838840874428</v>
      </c>
      <c r="N273" s="314">
        <v>543.14</v>
      </c>
      <c r="O273" s="190">
        <v>1</v>
      </c>
      <c r="P273" s="197">
        <f t="shared" si="46"/>
        <v>2.541942043721403E-2</v>
      </c>
      <c r="Q273" s="196">
        <f t="shared" si="47"/>
        <v>1</v>
      </c>
      <c r="R273" s="197">
        <f t="shared" si="48"/>
        <v>2.541942043721403E-2</v>
      </c>
      <c r="S273" s="313">
        <f t="shared" si="49"/>
        <v>271.57</v>
      </c>
      <c r="T273" s="190" t="s">
        <v>179</v>
      </c>
      <c r="U273" s="190" t="s">
        <v>715</v>
      </c>
      <c r="V273" s="190" t="s">
        <v>643</v>
      </c>
      <c r="W273" s="196">
        <v>1</v>
      </c>
      <c r="X273" s="190" t="s">
        <v>470</v>
      </c>
    </row>
    <row r="274" spans="2:24" hidden="1" x14ac:dyDescent="0.25">
      <c r="B274" s="493"/>
      <c r="C274" s="493"/>
      <c r="D274" s="245">
        <v>168</v>
      </c>
      <c r="E274" s="190" t="s">
        <v>548</v>
      </c>
      <c r="F274" s="314">
        <v>259.49</v>
      </c>
      <c r="G274" s="190">
        <v>64.27</v>
      </c>
      <c r="H274" s="190">
        <v>64.27</v>
      </c>
      <c r="I274" s="198">
        <f t="shared" si="50"/>
        <v>1</v>
      </c>
      <c r="J274" s="190">
        <v>6.4</v>
      </c>
      <c r="K274" s="198">
        <f t="shared" si="51"/>
        <v>9.9579897308230914E-2</v>
      </c>
      <c r="L274" s="314">
        <v>90.1</v>
      </c>
      <c r="M274" s="198">
        <f t="shared" si="52"/>
        <v>1.0995798973082309</v>
      </c>
      <c r="N274" s="314">
        <v>576.64</v>
      </c>
      <c r="O274" s="190">
        <v>2.88</v>
      </c>
      <c r="P274" s="197">
        <f t="shared" ref="P274:P316" si="53">O274/G274</f>
        <v>4.4810953788703908E-2</v>
      </c>
      <c r="Q274" s="196">
        <f t="shared" ref="Q274:Q316" si="54">(H274+J274)-G274-O274</f>
        <v>3.5200000000000058</v>
      </c>
      <c r="R274" s="197">
        <f t="shared" ref="R274:R316" si="55">Q274/G274</f>
        <v>5.4768943519527089E-2</v>
      </c>
      <c r="S274" s="313">
        <f t="shared" si="49"/>
        <v>317.1520000000005</v>
      </c>
      <c r="T274" s="190" t="s">
        <v>468</v>
      </c>
      <c r="U274" s="190" t="s">
        <v>221</v>
      </c>
      <c r="V274" s="190" t="s">
        <v>552</v>
      </c>
      <c r="W274" s="196">
        <v>1</v>
      </c>
      <c r="X274" s="190" t="s">
        <v>416</v>
      </c>
    </row>
    <row r="275" spans="2:24" hidden="1" x14ac:dyDescent="0.25">
      <c r="B275" s="493"/>
      <c r="C275" s="493"/>
      <c r="D275" s="245">
        <v>169</v>
      </c>
      <c r="E275" s="190" t="s">
        <v>659</v>
      </c>
      <c r="F275" s="314">
        <v>202.52</v>
      </c>
      <c r="G275" s="190">
        <v>36.979999999999997</v>
      </c>
      <c r="H275" s="190">
        <v>36.979999999999997</v>
      </c>
      <c r="I275" s="198">
        <f t="shared" si="50"/>
        <v>1</v>
      </c>
      <c r="J275" s="190">
        <v>3.6</v>
      </c>
      <c r="K275" s="198">
        <f t="shared" si="51"/>
        <v>9.7349918875067609E-2</v>
      </c>
      <c r="L275" s="314">
        <v>118.43</v>
      </c>
      <c r="M275" s="198">
        <f t="shared" si="52"/>
        <v>1.0973499188750677</v>
      </c>
      <c r="N275" s="314">
        <v>426.35</v>
      </c>
      <c r="O275" s="190">
        <v>1.71</v>
      </c>
      <c r="P275" s="197">
        <f t="shared" si="53"/>
        <v>4.6241211465657114E-2</v>
      </c>
      <c r="Q275" s="196">
        <f t="shared" si="54"/>
        <v>1.8900000000000015</v>
      </c>
      <c r="R275" s="197">
        <f t="shared" si="55"/>
        <v>5.1108707409410536E-2</v>
      </c>
      <c r="S275" s="313">
        <f t="shared" si="49"/>
        <v>223.83270000000019</v>
      </c>
      <c r="T275" s="190" t="s">
        <v>179</v>
      </c>
      <c r="U275" s="190" t="s">
        <v>715</v>
      </c>
      <c r="V275" s="190" t="s">
        <v>633</v>
      </c>
      <c r="W275" s="196">
        <v>1</v>
      </c>
      <c r="X275" s="190" t="s">
        <v>433</v>
      </c>
    </row>
    <row r="276" spans="2:24" hidden="1" x14ac:dyDescent="0.25">
      <c r="B276" s="493"/>
      <c r="C276" s="493"/>
      <c r="D276" s="245">
        <v>170</v>
      </c>
      <c r="E276" s="190" t="s">
        <v>491</v>
      </c>
      <c r="F276" s="314">
        <v>200.02</v>
      </c>
      <c r="G276" s="190">
        <v>145.81</v>
      </c>
      <c r="H276" s="190">
        <v>145.81</v>
      </c>
      <c r="I276" s="198">
        <f t="shared" si="50"/>
        <v>1</v>
      </c>
      <c r="J276" s="190">
        <v>8.58</v>
      </c>
      <c r="K276" s="198">
        <f t="shared" si="51"/>
        <v>5.8843700706398737E-2</v>
      </c>
      <c r="L276" s="314">
        <v>127.4</v>
      </c>
      <c r="M276" s="198">
        <f t="shared" si="52"/>
        <v>1.0588437007063989</v>
      </c>
      <c r="N276" s="314">
        <v>1093.0899999999999</v>
      </c>
      <c r="O276" s="190">
        <v>1.57</v>
      </c>
      <c r="P276" s="197">
        <f t="shared" si="53"/>
        <v>1.076743707564639E-2</v>
      </c>
      <c r="Q276" s="196">
        <f t="shared" si="54"/>
        <v>7.0100000000000122</v>
      </c>
      <c r="R276" s="197">
        <f t="shared" si="55"/>
        <v>4.807626363075243E-2</v>
      </c>
      <c r="S276" s="313">
        <f t="shared" si="49"/>
        <v>893.07400000000155</v>
      </c>
      <c r="T276" s="190" t="s">
        <v>179</v>
      </c>
      <c r="U276" s="190" t="s">
        <v>715</v>
      </c>
      <c r="V276" s="190" t="s">
        <v>643</v>
      </c>
      <c r="W276" s="196">
        <v>1</v>
      </c>
      <c r="X276" s="190" t="s">
        <v>470</v>
      </c>
    </row>
    <row r="277" spans="2:24" hidden="1" x14ac:dyDescent="0.25">
      <c r="B277" s="658">
        <v>45897</v>
      </c>
      <c r="C277" s="493" t="s">
        <v>391</v>
      </c>
      <c r="D277" s="245">
        <v>171</v>
      </c>
      <c r="E277" s="190" t="s">
        <v>615</v>
      </c>
      <c r="F277" s="314">
        <v>618.76</v>
      </c>
      <c r="G277" s="190">
        <v>250.39</v>
      </c>
      <c r="H277" s="190">
        <v>250.39</v>
      </c>
      <c r="I277" s="198">
        <f t="shared" si="50"/>
        <v>1</v>
      </c>
      <c r="J277" s="190">
        <v>24.98</v>
      </c>
      <c r="K277" s="198">
        <f t="shared" si="51"/>
        <v>9.976436758656497E-2</v>
      </c>
      <c r="L277" s="314">
        <v>95.34</v>
      </c>
      <c r="M277" s="198">
        <f t="shared" si="52"/>
        <v>1.0997643675865649</v>
      </c>
      <c r="N277" s="314">
        <v>2381.59</v>
      </c>
      <c r="O277" s="190">
        <v>6.49</v>
      </c>
      <c r="P277" s="197">
        <f t="shared" si="53"/>
        <v>2.591956547785455E-2</v>
      </c>
      <c r="Q277" s="196">
        <f t="shared" si="54"/>
        <v>18.490000000000016</v>
      </c>
      <c r="R277" s="197">
        <f t="shared" si="55"/>
        <v>7.3844802108710486E-2</v>
      </c>
      <c r="S277" s="313">
        <f t="shared" si="49"/>
        <v>1762.8366000000017</v>
      </c>
      <c r="T277" s="190" t="s">
        <v>179</v>
      </c>
      <c r="U277" s="190" t="s">
        <v>715</v>
      </c>
      <c r="V277" s="190" t="s">
        <v>643</v>
      </c>
      <c r="W277" s="196">
        <v>1</v>
      </c>
      <c r="X277" s="190" t="s">
        <v>470</v>
      </c>
    </row>
    <row r="278" spans="2:24" hidden="1" x14ac:dyDescent="0.25">
      <c r="B278" s="493"/>
      <c r="C278" s="493"/>
      <c r="D278" s="245">
        <v>172</v>
      </c>
      <c r="E278" s="190" t="s">
        <v>648</v>
      </c>
      <c r="F278" s="314">
        <v>477.11</v>
      </c>
      <c r="G278" s="190">
        <v>73.78</v>
      </c>
      <c r="H278" s="190">
        <v>73.78</v>
      </c>
      <c r="I278" s="198">
        <f t="shared" si="50"/>
        <v>1</v>
      </c>
      <c r="J278" s="190">
        <v>7.32</v>
      </c>
      <c r="K278" s="198">
        <f t="shared" si="51"/>
        <v>9.9213879100027116E-2</v>
      </c>
      <c r="L278" s="314">
        <v>114.14</v>
      </c>
      <c r="M278" s="198">
        <f t="shared" si="52"/>
        <v>1.099213879100027</v>
      </c>
      <c r="N278" s="314">
        <v>835.5</v>
      </c>
      <c r="O278" s="190">
        <v>4.18</v>
      </c>
      <c r="P278" s="197">
        <f t="shared" si="53"/>
        <v>5.6654920032529137E-2</v>
      </c>
      <c r="Q278" s="196">
        <f t="shared" si="54"/>
        <v>3.1399999999999935</v>
      </c>
      <c r="R278" s="197">
        <f t="shared" si="55"/>
        <v>4.2558959067497876E-2</v>
      </c>
      <c r="S278" s="313">
        <f t="shared" si="49"/>
        <v>358.39959999999928</v>
      </c>
      <c r="T278" s="190" t="s">
        <v>179</v>
      </c>
      <c r="U278" s="190" t="s">
        <v>715</v>
      </c>
      <c r="V278" s="190" t="s">
        <v>643</v>
      </c>
      <c r="W278" s="196">
        <v>1</v>
      </c>
      <c r="X278" s="190" t="s">
        <v>431</v>
      </c>
    </row>
    <row r="279" spans="2:24" hidden="1" x14ac:dyDescent="0.25">
      <c r="B279" s="493"/>
      <c r="C279" s="493"/>
      <c r="D279" s="245">
        <v>173</v>
      </c>
      <c r="E279" s="190" t="s">
        <v>506</v>
      </c>
      <c r="F279" s="314">
        <v>465.17</v>
      </c>
      <c r="G279" s="190">
        <v>32.450000000000003</v>
      </c>
      <c r="H279" s="190">
        <v>27.3</v>
      </c>
      <c r="I279" s="198">
        <f t="shared" si="50"/>
        <v>0.84129429892141749</v>
      </c>
      <c r="J279" s="190">
        <v>8.3699999999999992</v>
      </c>
      <c r="K279" s="198">
        <f t="shared" si="51"/>
        <v>0.2579352850539291</v>
      </c>
      <c r="L279" s="314">
        <v>113.18</v>
      </c>
      <c r="M279" s="198">
        <f t="shared" si="52"/>
        <v>1.0992295839753465</v>
      </c>
      <c r="N279" s="314">
        <v>364.44</v>
      </c>
      <c r="O279" s="190">
        <v>4.1100000000000003</v>
      </c>
      <c r="P279" s="197">
        <f t="shared" si="53"/>
        <v>0.12665639445300461</v>
      </c>
      <c r="Q279" s="196">
        <f t="shared" si="54"/>
        <v>-0.89000000000000146</v>
      </c>
      <c r="R279" s="197">
        <f t="shared" si="55"/>
        <v>-2.7426810477657979E-2</v>
      </c>
      <c r="S279" s="313">
        <f t="shared" si="49"/>
        <v>-100.73020000000017</v>
      </c>
      <c r="T279" s="190" t="s">
        <v>179</v>
      </c>
      <c r="U279" s="190" t="s">
        <v>715</v>
      </c>
      <c r="V279" s="190" t="s">
        <v>510</v>
      </c>
      <c r="W279" s="196">
        <v>1</v>
      </c>
      <c r="X279" s="190" t="s">
        <v>462</v>
      </c>
    </row>
    <row r="280" spans="2:24" hidden="1" x14ac:dyDescent="0.25">
      <c r="B280" s="493"/>
      <c r="C280" s="493"/>
      <c r="D280" s="245">
        <v>174</v>
      </c>
      <c r="E280" s="190" t="s">
        <v>545</v>
      </c>
      <c r="F280" s="314">
        <v>429.44</v>
      </c>
      <c r="G280" s="190">
        <v>280.20999999999998</v>
      </c>
      <c r="H280" s="190">
        <v>280.20999999999998</v>
      </c>
      <c r="I280" s="198">
        <f t="shared" si="50"/>
        <v>1</v>
      </c>
      <c r="J280" s="190">
        <v>19</v>
      </c>
      <c r="K280" s="198">
        <f t="shared" si="51"/>
        <v>6.7806288141037091E-2</v>
      </c>
      <c r="L280" s="314">
        <v>156.72999999999999</v>
      </c>
      <c r="M280" s="198">
        <f t="shared" si="52"/>
        <v>1.0678062881410371</v>
      </c>
      <c r="N280" s="314">
        <v>2977.87</v>
      </c>
      <c r="O280" s="190">
        <v>2.74</v>
      </c>
      <c r="P280" s="197">
        <f t="shared" si="53"/>
        <v>9.7783805003390321E-3</v>
      </c>
      <c r="Q280" s="196">
        <f t="shared" si="54"/>
        <v>16.259999999999998</v>
      </c>
      <c r="R280" s="197">
        <f t="shared" si="55"/>
        <v>5.8027907640698047E-2</v>
      </c>
      <c r="S280" s="313">
        <f t="shared" si="49"/>
        <v>2548.4297999999994</v>
      </c>
      <c r="T280" s="190" t="s">
        <v>468</v>
      </c>
      <c r="U280" s="190" t="s">
        <v>221</v>
      </c>
      <c r="V280" s="190" t="s">
        <v>513</v>
      </c>
      <c r="W280" s="196">
        <v>1</v>
      </c>
      <c r="X280" s="190" t="s">
        <v>470</v>
      </c>
    </row>
    <row r="281" spans="2:24" hidden="1" x14ac:dyDescent="0.25">
      <c r="B281" s="493"/>
      <c r="C281" s="493"/>
      <c r="D281" s="245">
        <v>175</v>
      </c>
      <c r="E281" s="190" t="s">
        <v>550</v>
      </c>
      <c r="F281" s="314">
        <v>297.29000000000002</v>
      </c>
      <c r="G281" s="190">
        <v>51.18</v>
      </c>
      <c r="H281" s="190">
        <v>51.18</v>
      </c>
      <c r="I281" s="198">
        <f t="shared" si="50"/>
        <v>1</v>
      </c>
      <c r="J281" s="190">
        <v>5.1100000000000003</v>
      </c>
      <c r="K281" s="198">
        <f t="shared" si="51"/>
        <v>9.9843688940992575E-2</v>
      </c>
      <c r="L281" s="314">
        <v>124.39</v>
      </c>
      <c r="M281" s="198">
        <f t="shared" si="52"/>
        <v>1.0998436889409926</v>
      </c>
      <c r="N281" s="314">
        <v>635.63</v>
      </c>
      <c r="O281" s="190">
        <v>2.39</v>
      </c>
      <c r="P281" s="197">
        <f t="shared" si="53"/>
        <v>4.6697928878468152E-2</v>
      </c>
      <c r="Q281" s="196">
        <f t="shared" si="54"/>
        <v>2.7199999999999993</v>
      </c>
      <c r="R281" s="197">
        <f t="shared" si="55"/>
        <v>5.3145760062524409E-2</v>
      </c>
      <c r="S281" s="313">
        <f t="shared" si="49"/>
        <v>338.34079999999989</v>
      </c>
      <c r="T281" s="190" t="s">
        <v>468</v>
      </c>
      <c r="U281" s="190" t="s">
        <v>221</v>
      </c>
      <c r="V281" s="190" t="s">
        <v>552</v>
      </c>
      <c r="W281" s="196">
        <v>1</v>
      </c>
      <c r="X281" s="190" t="s">
        <v>416</v>
      </c>
    </row>
    <row r="282" spans="2:24" hidden="1" x14ac:dyDescent="0.25">
      <c r="B282" s="493"/>
      <c r="C282" s="493"/>
      <c r="D282" s="245">
        <v>176</v>
      </c>
      <c r="E282" s="190" t="s">
        <v>520</v>
      </c>
      <c r="F282" s="314">
        <v>286.45999999999998</v>
      </c>
      <c r="G282" s="190">
        <v>222.15</v>
      </c>
      <c r="H282" s="190">
        <v>222.15</v>
      </c>
      <c r="I282" s="198">
        <f t="shared" si="50"/>
        <v>1</v>
      </c>
      <c r="J282" s="190">
        <v>9.36</v>
      </c>
      <c r="K282" s="198">
        <f t="shared" si="51"/>
        <v>4.2133693450371365E-2</v>
      </c>
      <c r="L282" s="314">
        <v>99.12</v>
      </c>
      <c r="M282" s="198">
        <f t="shared" si="52"/>
        <v>1.0421336934503713</v>
      </c>
      <c r="N282" s="314">
        <v>927.76</v>
      </c>
      <c r="O282" s="190">
        <v>2.89</v>
      </c>
      <c r="P282" s="197">
        <f t="shared" si="53"/>
        <v>1.3009227999099707E-2</v>
      </c>
      <c r="Q282" s="196">
        <f t="shared" si="54"/>
        <v>6.4699999999999847</v>
      </c>
      <c r="R282" s="197">
        <f t="shared" si="55"/>
        <v>2.9124465451271595E-2</v>
      </c>
      <c r="S282" s="313">
        <f t="shared" si="49"/>
        <v>641.30639999999846</v>
      </c>
      <c r="T282" s="190" t="s">
        <v>179</v>
      </c>
      <c r="U282" s="190" t="s">
        <v>715</v>
      </c>
      <c r="V282" s="190" t="s">
        <v>510</v>
      </c>
      <c r="W282" s="196">
        <v>1</v>
      </c>
      <c r="X282" s="190" t="s">
        <v>470</v>
      </c>
    </row>
    <row r="283" spans="2:24" hidden="1" x14ac:dyDescent="0.25">
      <c r="B283" s="493"/>
      <c r="C283" s="493"/>
      <c r="D283" s="245">
        <v>177</v>
      </c>
      <c r="E283" s="190" t="s">
        <v>493</v>
      </c>
      <c r="F283" s="314">
        <v>235.11</v>
      </c>
      <c r="G283" s="190">
        <v>339.98</v>
      </c>
      <c r="H283" s="190">
        <v>339.98</v>
      </c>
      <c r="I283" s="198">
        <f t="shared" si="50"/>
        <v>1</v>
      </c>
      <c r="J283" s="190">
        <v>15.7</v>
      </c>
      <c r="K283" s="198">
        <f t="shared" si="51"/>
        <v>4.6179187011000641E-2</v>
      </c>
      <c r="L283" s="314">
        <v>156.74</v>
      </c>
      <c r="M283" s="198">
        <f t="shared" si="52"/>
        <v>1.0461791870110007</v>
      </c>
      <c r="N283" s="314">
        <v>2460.8200000000002</v>
      </c>
      <c r="O283" s="190">
        <v>1.5</v>
      </c>
      <c r="P283" s="197">
        <f t="shared" si="53"/>
        <v>4.4120242367198066E-3</v>
      </c>
      <c r="Q283" s="196">
        <f t="shared" si="54"/>
        <v>14.199999999999989</v>
      </c>
      <c r="R283" s="197">
        <f t="shared" si="55"/>
        <v>4.1767162774280803E-2</v>
      </c>
      <c r="S283" s="313">
        <f t="shared" si="49"/>
        <v>2225.7079999999983</v>
      </c>
      <c r="T283" s="190" t="s">
        <v>468</v>
      </c>
      <c r="U283" s="190" t="s">
        <v>221</v>
      </c>
      <c r="V283" s="190" t="s">
        <v>513</v>
      </c>
      <c r="W283" s="196">
        <v>1</v>
      </c>
      <c r="X283" s="190" t="s">
        <v>470</v>
      </c>
    </row>
    <row r="284" spans="2:24" hidden="1" x14ac:dyDescent="0.25">
      <c r="B284" s="493"/>
      <c r="C284" s="493"/>
      <c r="D284" s="245">
        <v>178</v>
      </c>
      <c r="E284" s="190" t="s">
        <v>637</v>
      </c>
      <c r="F284" s="314">
        <v>233.74</v>
      </c>
      <c r="G284" s="190">
        <v>12964</v>
      </c>
      <c r="H284" s="190">
        <v>12964</v>
      </c>
      <c r="I284" s="198">
        <f t="shared" si="50"/>
        <v>1</v>
      </c>
      <c r="J284" s="190">
        <v>80.569999999999993</v>
      </c>
      <c r="K284" s="198">
        <f t="shared" si="51"/>
        <v>6.2149028077753774E-3</v>
      </c>
      <c r="L284" s="314">
        <v>5.8</v>
      </c>
      <c r="M284" s="198">
        <f t="shared" si="52"/>
        <v>1.0062149028077754</v>
      </c>
      <c r="N284" s="314">
        <v>467.31</v>
      </c>
      <c r="O284" s="190">
        <v>40.299999999999997</v>
      </c>
      <c r="P284" s="197">
        <f t="shared" si="53"/>
        <v>3.1086084541808081E-3</v>
      </c>
      <c r="Q284" s="196">
        <f t="shared" si="54"/>
        <v>40.269999999999712</v>
      </c>
      <c r="R284" s="197">
        <f t="shared" si="55"/>
        <v>3.1062943535945472E-3</v>
      </c>
      <c r="S284" s="313">
        <f t="shared" si="49"/>
        <v>233.56599999999833</v>
      </c>
      <c r="T284" s="190" t="s">
        <v>179</v>
      </c>
      <c r="U284" s="190" t="s">
        <v>537</v>
      </c>
      <c r="V284" s="190" t="s">
        <v>641</v>
      </c>
      <c r="W284" s="196">
        <v>1</v>
      </c>
      <c r="X284" s="190" t="s">
        <v>470</v>
      </c>
    </row>
    <row r="285" spans="2:24" hidden="1" x14ac:dyDescent="0.25">
      <c r="B285" s="493"/>
      <c r="C285" s="493"/>
      <c r="D285" s="245">
        <v>179</v>
      </c>
      <c r="E285" s="190" t="s">
        <v>638</v>
      </c>
      <c r="F285" s="314">
        <v>231.16</v>
      </c>
      <c r="G285" s="190">
        <v>6347</v>
      </c>
      <c r="H285" s="190">
        <v>6347</v>
      </c>
      <c r="I285" s="198">
        <f t="shared" si="50"/>
        <v>1</v>
      </c>
      <c r="J285" s="190">
        <v>70.760000000000005</v>
      </c>
      <c r="K285" s="198">
        <f t="shared" si="51"/>
        <v>1.1148574129510005E-2</v>
      </c>
      <c r="L285" s="314">
        <v>6.58</v>
      </c>
      <c r="M285" s="198">
        <f t="shared" si="52"/>
        <v>1.0111485741295101</v>
      </c>
      <c r="N285" s="314">
        <v>465.6</v>
      </c>
      <c r="O285" s="190">
        <v>35.130000000000003</v>
      </c>
      <c r="P285" s="197">
        <f t="shared" si="53"/>
        <v>5.5348983771860722E-3</v>
      </c>
      <c r="Q285" s="196">
        <f t="shared" si="54"/>
        <v>35.630000000000216</v>
      </c>
      <c r="R285" s="197">
        <f t="shared" si="55"/>
        <v>5.6136757523239664E-3</v>
      </c>
      <c r="S285" s="313">
        <f t="shared" si="49"/>
        <v>234.44540000000143</v>
      </c>
      <c r="T285" s="190" t="s">
        <v>468</v>
      </c>
      <c r="U285" s="190" t="s">
        <v>221</v>
      </c>
      <c r="V285" s="190" t="s">
        <v>642</v>
      </c>
      <c r="W285" s="196">
        <v>1</v>
      </c>
      <c r="X285" s="190" t="s">
        <v>470</v>
      </c>
    </row>
    <row r="286" spans="2:24" hidden="1" x14ac:dyDescent="0.25">
      <c r="B286" s="493"/>
      <c r="C286" s="493"/>
      <c r="D286" s="245">
        <v>180</v>
      </c>
      <c r="E286" s="190" t="s">
        <v>613</v>
      </c>
      <c r="F286" s="314">
        <v>220.92</v>
      </c>
      <c r="G286" s="190">
        <v>21.74</v>
      </c>
      <c r="H286" s="190">
        <v>21.74</v>
      </c>
      <c r="I286" s="198">
        <f t="shared" si="50"/>
        <v>1</v>
      </c>
      <c r="J286" s="190">
        <v>2.17</v>
      </c>
      <c r="K286" s="198">
        <f t="shared" si="51"/>
        <v>9.9816007359705611E-2</v>
      </c>
      <c r="L286" s="314">
        <v>232.55</v>
      </c>
      <c r="M286" s="198">
        <f t="shared" si="52"/>
        <v>1.0998160073597056</v>
      </c>
      <c r="N286" s="314">
        <v>504.63</v>
      </c>
      <c r="O286" s="190">
        <v>0.95</v>
      </c>
      <c r="P286" s="197">
        <f t="shared" si="53"/>
        <v>4.3698252069917204E-2</v>
      </c>
      <c r="Q286" s="196">
        <f t="shared" si="54"/>
        <v>1.2199999999999982</v>
      </c>
      <c r="R286" s="197">
        <f t="shared" si="55"/>
        <v>5.6117755289788331E-2</v>
      </c>
      <c r="S286" s="313">
        <f t="shared" si="49"/>
        <v>283.71099999999961</v>
      </c>
      <c r="T286" s="190" t="s">
        <v>179</v>
      </c>
      <c r="U286" s="190" t="s">
        <v>715</v>
      </c>
      <c r="V286" s="190" t="s">
        <v>510</v>
      </c>
      <c r="W286" s="196">
        <v>1</v>
      </c>
      <c r="X286" s="190" t="s">
        <v>470</v>
      </c>
    </row>
    <row r="287" spans="2:24" hidden="1" x14ac:dyDescent="0.25">
      <c r="B287" s="658">
        <v>45898</v>
      </c>
      <c r="C287" s="493" t="s">
        <v>326</v>
      </c>
      <c r="D287" s="245">
        <v>181</v>
      </c>
      <c r="E287" s="190" t="s">
        <v>560</v>
      </c>
      <c r="F287" s="314">
        <v>1300.07</v>
      </c>
      <c r="G287" s="190">
        <v>143.13</v>
      </c>
      <c r="H287" s="190">
        <v>143.13</v>
      </c>
      <c r="I287" s="198">
        <f t="shared" si="50"/>
        <v>1</v>
      </c>
      <c r="J287" s="190">
        <v>14.3</v>
      </c>
      <c r="K287" s="198">
        <f t="shared" si="51"/>
        <v>9.9909173478655772E-2</v>
      </c>
      <c r="L287" s="314">
        <v>194.04</v>
      </c>
      <c r="M287" s="198">
        <f t="shared" si="52"/>
        <v>1.0999091734786559</v>
      </c>
      <c r="N287" s="314">
        <v>2774.77</v>
      </c>
      <c r="O287" s="190">
        <v>6.7</v>
      </c>
      <c r="P287" s="197">
        <f t="shared" si="53"/>
        <v>4.6810591769719835E-2</v>
      </c>
      <c r="Q287" s="196">
        <f t="shared" si="54"/>
        <v>7.6000000000000112</v>
      </c>
      <c r="R287" s="197">
        <f t="shared" si="55"/>
        <v>5.3098581708936013E-2</v>
      </c>
      <c r="S287" s="313">
        <f t="shared" si="49"/>
        <v>1474.7040000000022</v>
      </c>
      <c r="T287" s="190" t="s">
        <v>179</v>
      </c>
      <c r="U287" s="190" t="s">
        <v>715</v>
      </c>
      <c r="V287" s="190" t="s">
        <v>643</v>
      </c>
      <c r="W287" s="196">
        <v>1</v>
      </c>
      <c r="X287" s="190" t="s">
        <v>436</v>
      </c>
    </row>
    <row r="288" spans="2:24" hidden="1" x14ac:dyDescent="0.25">
      <c r="B288" s="493"/>
      <c r="C288" s="493"/>
      <c r="D288" s="245">
        <v>182</v>
      </c>
      <c r="E288" s="190" t="s">
        <v>622</v>
      </c>
      <c r="F288" s="314">
        <v>325.88</v>
      </c>
      <c r="G288" s="190">
        <v>32.81</v>
      </c>
      <c r="H288" s="190">
        <v>32.81</v>
      </c>
      <c r="I288" s="198">
        <f t="shared" si="50"/>
        <v>1</v>
      </c>
      <c r="J288" s="190">
        <v>3.14</v>
      </c>
      <c r="K288" s="198">
        <f t="shared" si="51"/>
        <v>9.5702529716549828E-2</v>
      </c>
      <c r="L288" s="314">
        <v>271.57</v>
      </c>
      <c r="M288" s="198">
        <f t="shared" si="52"/>
        <v>1.0957025297165499</v>
      </c>
      <c r="N288" s="314">
        <v>852.73</v>
      </c>
      <c r="O288" s="190">
        <v>1.2</v>
      </c>
      <c r="P288" s="197">
        <f t="shared" si="53"/>
        <v>3.6574215178299292E-2</v>
      </c>
      <c r="Q288" s="196">
        <f t="shared" si="54"/>
        <v>1.9400000000000006</v>
      </c>
      <c r="R288" s="197">
        <f t="shared" si="55"/>
        <v>5.912831453825055E-2</v>
      </c>
      <c r="S288" s="313">
        <f t="shared" si="49"/>
        <v>526.84580000000017</v>
      </c>
      <c r="T288" s="190" t="s">
        <v>179</v>
      </c>
      <c r="U288" s="190" t="s">
        <v>715</v>
      </c>
      <c r="V288" s="190" t="s">
        <v>643</v>
      </c>
      <c r="W288" s="196">
        <v>1</v>
      </c>
      <c r="X288" s="190" t="s">
        <v>470</v>
      </c>
    </row>
    <row r="289" spans="2:24" hidden="1" x14ac:dyDescent="0.25">
      <c r="B289" s="493"/>
      <c r="C289" s="493"/>
      <c r="D289" s="245">
        <v>183</v>
      </c>
      <c r="E289" s="190" t="s">
        <v>644</v>
      </c>
      <c r="F289" s="314">
        <v>287.64</v>
      </c>
      <c r="G289" s="190">
        <v>99.23</v>
      </c>
      <c r="H289" s="190">
        <v>99.23</v>
      </c>
      <c r="I289" s="198">
        <f t="shared" si="50"/>
        <v>1</v>
      </c>
      <c r="J289" s="190">
        <v>9.8699999999999992</v>
      </c>
      <c r="K289" s="198">
        <f t="shared" si="51"/>
        <v>9.9465887332459924E-2</v>
      </c>
      <c r="L289" s="314">
        <v>64.930000000000007</v>
      </c>
      <c r="M289" s="198">
        <f t="shared" si="52"/>
        <v>1.0994658873324601</v>
      </c>
      <c r="N289" s="314">
        <v>640.86</v>
      </c>
      <c r="O289" s="190">
        <v>4.43</v>
      </c>
      <c r="P289" s="197">
        <f t="shared" si="53"/>
        <v>4.464375692834828E-2</v>
      </c>
      <c r="Q289" s="196">
        <f t="shared" si="54"/>
        <v>5.4400000000000048</v>
      </c>
      <c r="R289" s="197">
        <f t="shared" si="55"/>
        <v>5.4822130404111706E-2</v>
      </c>
      <c r="S289" s="313">
        <f t="shared" si="49"/>
        <v>353.21920000000034</v>
      </c>
      <c r="T289" s="190" t="s">
        <v>179</v>
      </c>
      <c r="U289" s="190" t="s">
        <v>715</v>
      </c>
      <c r="V289" s="190" t="s">
        <v>643</v>
      </c>
      <c r="W289" s="196">
        <v>1</v>
      </c>
      <c r="X289" s="190" t="s">
        <v>470</v>
      </c>
    </row>
    <row r="290" spans="2:24" hidden="1" x14ac:dyDescent="0.25">
      <c r="B290" s="493"/>
      <c r="C290" s="493"/>
      <c r="D290" s="245">
        <v>184</v>
      </c>
      <c r="E290" s="190" t="s">
        <v>637</v>
      </c>
      <c r="F290" s="314">
        <v>218.08</v>
      </c>
      <c r="G290" s="190">
        <v>10682</v>
      </c>
      <c r="H290" s="190">
        <v>10682</v>
      </c>
      <c r="I290" s="198">
        <f t="shared" si="50"/>
        <v>1</v>
      </c>
      <c r="J290" s="190">
        <v>75.31</v>
      </c>
      <c r="K290" s="198">
        <f t="shared" si="51"/>
        <v>7.0501778693128634E-3</v>
      </c>
      <c r="L290" s="314">
        <v>5.8</v>
      </c>
      <c r="M290" s="198">
        <f t="shared" si="52"/>
        <v>1.0070501778693128</v>
      </c>
      <c r="N290" s="314">
        <v>436.8</v>
      </c>
      <c r="O290" s="190">
        <v>37.6</v>
      </c>
      <c r="P290" s="197">
        <f t="shared" si="53"/>
        <v>3.5199400861261939E-3</v>
      </c>
      <c r="Q290" s="196">
        <f t="shared" si="54"/>
        <v>37.709999999999489</v>
      </c>
      <c r="R290" s="197">
        <f t="shared" si="55"/>
        <v>3.5302377831866213E-3</v>
      </c>
      <c r="S290" s="313">
        <f t="shared" si="49"/>
        <v>218.71799999999703</v>
      </c>
      <c r="T290" s="190" t="s">
        <v>179</v>
      </c>
      <c r="U290" s="190" t="s">
        <v>537</v>
      </c>
      <c r="V290" s="190" t="s">
        <v>641</v>
      </c>
      <c r="W290" s="196">
        <v>1</v>
      </c>
      <c r="X290" s="190" t="s">
        <v>470</v>
      </c>
    </row>
    <row r="291" spans="2:24" hidden="1" x14ac:dyDescent="0.25">
      <c r="B291" s="493"/>
      <c r="C291" s="493"/>
      <c r="D291" s="245">
        <v>185</v>
      </c>
      <c r="E291" s="190" t="s">
        <v>630</v>
      </c>
      <c r="F291" s="314">
        <v>205.49</v>
      </c>
      <c r="G291" s="190">
        <v>79.38</v>
      </c>
      <c r="H291" s="190">
        <v>79.38</v>
      </c>
      <c r="I291" s="198">
        <f t="shared" si="50"/>
        <v>1</v>
      </c>
      <c r="J291" s="190">
        <v>7.8</v>
      </c>
      <c r="K291" s="198">
        <f t="shared" si="51"/>
        <v>9.8261526832955401E-2</v>
      </c>
      <c r="L291" s="314">
        <v>104.84</v>
      </c>
      <c r="M291" s="198">
        <f t="shared" si="52"/>
        <v>1.0982615268329554</v>
      </c>
      <c r="N291" s="314">
        <v>817.75</v>
      </c>
      <c r="O291" s="190">
        <v>1.96</v>
      </c>
      <c r="P291" s="197">
        <f t="shared" si="53"/>
        <v>2.469135802469136E-2</v>
      </c>
      <c r="Q291" s="196">
        <f t="shared" si="54"/>
        <v>5.8399999999999972</v>
      </c>
      <c r="R291" s="197">
        <f t="shared" si="55"/>
        <v>7.3570168808264017E-2</v>
      </c>
      <c r="S291" s="313">
        <f t="shared" si="49"/>
        <v>612.26559999999972</v>
      </c>
      <c r="T291" s="190" t="s">
        <v>179</v>
      </c>
      <c r="U291" s="190" t="s">
        <v>715</v>
      </c>
      <c r="V291" s="190" t="s">
        <v>510</v>
      </c>
      <c r="W291" s="196">
        <v>1</v>
      </c>
      <c r="X291" s="190" t="s">
        <v>470</v>
      </c>
    </row>
    <row r="292" spans="2:24" hidden="1" x14ac:dyDescent="0.25">
      <c r="B292" s="493"/>
      <c r="C292" s="493"/>
      <c r="D292" s="245">
        <v>186</v>
      </c>
      <c r="E292" s="190" t="s">
        <v>660</v>
      </c>
      <c r="F292" s="314">
        <v>204.7</v>
      </c>
      <c r="G292" s="190">
        <v>37.979999999999997</v>
      </c>
      <c r="H292" s="190">
        <v>37.979999999999997</v>
      </c>
      <c r="I292" s="198">
        <f t="shared" si="50"/>
        <v>1</v>
      </c>
      <c r="J292" s="190">
        <v>3.76</v>
      </c>
      <c r="K292" s="198">
        <f t="shared" si="51"/>
        <v>9.8999473407056351E-2</v>
      </c>
      <c r="L292" s="314">
        <v>113.72</v>
      </c>
      <c r="M292" s="198">
        <f t="shared" si="52"/>
        <v>1.0989994734070563</v>
      </c>
      <c r="N292" s="314">
        <v>427.59</v>
      </c>
      <c r="O292" s="190">
        <v>1.8</v>
      </c>
      <c r="P292" s="197">
        <f t="shared" si="53"/>
        <v>4.7393364928909956E-2</v>
      </c>
      <c r="Q292" s="196">
        <f t="shared" si="54"/>
        <v>1.959999999999998</v>
      </c>
      <c r="R292" s="197">
        <f t="shared" si="55"/>
        <v>5.1606108478146347E-2</v>
      </c>
      <c r="S292" s="313">
        <f t="shared" si="49"/>
        <v>222.89119999999977</v>
      </c>
      <c r="T292" s="190" t="s">
        <v>179</v>
      </c>
      <c r="U292" s="190" t="s">
        <v>715</v>
      </c>
      <c r="V292" s="190" t="s">
        <v>633</v>
      </c>
      <c r="W292" s="196">
        <v>1</v>
      </c>
      <c r="X292" s="190" t="s">
        <v>456</v>
      </c>
    </row>
    <row r="293" spans="2:24" hidden="1" x14ac:dyDescent="0.25">
      <c r="B293" s="493"/>
      <c r="C293" s="493"/>
      <c r="D293" s="245">
        <v>187</v>
      </c>
      <c r="E293" s="190" t="s">
        <v>618</v>
      </c>
      <c r="F293" s="314">
        <v>197.01</v>
      </c>
      <c r="G293" s="190">
        <v>10.34</v>
      </c>
      <c r="H293" s="190">
        <v>10.34</v>
      </c>
      <c r="I293" s="198">
        <f t="shared" si="50"/>
        <v>1</v>
      </c>
      <c r="J293" s="190">
        <v>1.02</v>
      </c>
      <c r="K293" s="198">
        <f t="shared" si="51"/>
        <v>9.8646034816247591E-2</v>
      </c>
      <c r="L293" s="314">
        <v>469.08</v>
      </c>
      <c r="M293" s="198">
        <f t="shared" si="52"/>
        <v>1.0986460348162475</v>
      </c>
      <c r="N293" s="314">
        <v>478.46</v>
      </c>
      <c r="O293" s="190">
        <v>0.42</v>
      </c>
      <c r="P293" s="197">
        <f t="shared" si="53"/>
        <v>4.0618955512572531E-2</v>
      </c>
      <c r="Q293" s="196">
        <f t="shared" si="54"/>
        <v>0.59999999999999964</v>
      </c>
      <c r="R293" s="197">
        <f t="shared" si="55"/>
        <v>5.8027079303675018E-2</v>
      </c>
      <c r="S293" s="313">
        <f t="shared" si="49"/>
        <v>281.44799999999981</v>
      </c>
      <c r="T293" s="190" t="s">
        <v>468</v>
      </c>
      <c r="U293" s="190" t="s">
        <v>221</v>
      </c>
      <c r="V293" s="190" t="s">
        <v>513</v>
      </c>
      <c r="W293" s="196">
        <v>1</v>
      </c>
      <c r="X293" s="190" t="s">
        <v>461</v>
      </c>
    </row>
    <row r="294" spans="2:24" hidden="1" x14ac:dyDescent="0.25">
      <c r="B294" s="493"/>
      <c r="C294" s="493"/>
      <c r="D294" s="245">
        <v>188</v>
      </c>
      <c r="E294" s="190" t="s">
        <v>631</v>
      </c>
      <c r="F294" s="314">
        <v>168.44</v>
      </c>
      <c r="G294" s="190">
        <v>288.39999999999998</v>
      </c>
      <c r="H294" s="190">
        <v>288.39999999999998</v>
      </c>
      <c r="I294" s="198">
        <f t="shared" si="50"/>
        <v>1</v>
      </c>
      <c r="J294" s="190">
        <v>11.92</v>
      </c>
      <c r="K294" s="198">
        <f t="shared" si="51"/>
        <v>4.1331484049930652E-2</v>
      </c>
      <c r="L294" s="314">
        <v>61.25</v>
      </c>
      <c r="M294" s="198">
        <f t="shared" si="52"/>
        <v>1.0413314840499308</v>
      </c>
      <c r="N294" s="314">
        <v>730.1</v>
      </c>
      <c r="O294" s="190">
        <v>2.75</v>
      </c>
      <c r="P294" s="197">
        <f t="shared" si="53"/>
        <v>9.5353675450762839E-3</v>
      </c>
      <c r="Q294" s="196">
        <f t="shared" si="54"/>
        <v>9.1700000000000159</v>
      </c>
      <c r="R294" s="197">
        <f t="shared" si="55"/>
        <v>3.1796116504854428E-2</v>
      </c>
      <c r="S294" s="313">
        <f t="shared" si="49"/>
        <v>561.66250000000093</v>
      </c>
      <c r="T294" s="190" t="s">
        <v>179</v>
      </c>
      <c r="U294" s="190" t="s">
        <v>715</v>
      </c>
      <c r="V294" s="190" t="s">
        <v>511</v>
      </c>
      <c r="W294" s="196">
        <v>1</v>
      </c>
      <c r="X294" s="190" t="s">
        <v>462</v>
      </c>
    </row>
    <row r="295" spans="2:24" hidden="1" x14ac:dyDescent="0.25">
      <c r="B295" s="493"/>
      <c r="C295" s="493"/>
      <c r="D295" s="245">
        <v>189</v>
      </c>
      <c r="E295" s="190" t="s">
        <v>661</v>
      </c>
      <c r="F295" s="314">
        <v>164.58</v>
      </c>
      <c r="G295" s="190">
        <v>85.88</v>
      </c>
      <c r="H295" s="190">
        <v>87.6</v>
      </c>
      <c r="I295" s="198">
        <f t="shared" si="50"/>
        <v>1.0200279459711226</v>
      </c>
      <c r="J295" s="190">
        <v>3.94</v>
      </c>
      <c r="K295" s="198">
        <f t="shared" si="51"/>
        <v>4.5877969259431765E-2</v>
      </c>
      <c r="L295" s="314">
        <v>228.58</v>
      </c>
      <c r="M295" s="198">
        <f t="shared" si="52"/>
        <v>1.0659059152305543</v>
      </c>
      <c r="N295" s="314">
        <v>1293.76</v>
      </c>
      <c r="O295" s="190">
        <v>0.72</v>
      </c>
      <c r="P295" s="197">
        <f t="shared" si="53"/>
        <v>8.3837913367489515E-3</v>
      </c>
      <c r="Q295" s="196">
        <f t="shared" si="54"/>
        <v>4.9399999999999968</v>
      </c>
      <c r="R295" s="197">
        <f t="shared" si="55"/>
        <v>5.7522123893805274E-2</v>
      </c>
      <c r="S295" s="313">
        <f t="shared" si="49"/>
        <v>1129.1851999999994</v>
      </c>
      <c r="T295" s="190" t="s">
        <v>179</v>
      </c>
      <c r="U295" s="190" t="s">
        <v>715</v>
      </c>
      <c r="V295" s="190" t="s">
        <v>643</v>
      </c>
      <c r="W295" s="196">
        <v>1</v>
      </c>
      <c r="X295" s="190" t="s">
        <v>635</v>
      </c>
    </row>
    <row r="296" spans="2:24" hidden="1" x14ac:dyDescent="0.25">
      <c r="B296" s="493"/>
      <c r="C296" s="493"/>
      <c r="D296" s="245">
        <v>190</v>
      </c>
      <c r="E296" s="190" t="s">
        <v>493</v>
      </c>
      <c r="F296" s="314">
        <v>158.31</v>
      </c>
      <c r="G296" s="190">
        <v>292.49</v>
      </c>
      <c r="H296" s="190">
        <v>292.49</v>
      </c>
      <c r="I296" s="198">
        <f t="shared" si="50"/>
        <v>1</v>
      </c>
      <c r="J296" s="190">
        <v>4.6100000000000003</v>
      </c>
      <c r="K296" s="198">
        <f t="shared" si="51"/>
        <v>1.5761222605901057E-2</v>
      </c>
      <c r="L296" s="314">
        <v>156.74</v>
      </c>
      <c r="M296" s="198">
        <f t="shared" si="52"/>
        <v>1.0157612226059012</v>
      </c>
      <c r="N296" s="314">
        <v>722.57</v>
      </c>
      <c r="O296" s="190">
        <v>1.01</v>
      </c>
      <c r="P296" s="197">
        <f t="shared" si="53"/>
        <v>3.453109508017368E-3</v>
      </c>
      <c r="Q296" s="196">
        <f t="shared" si="54"/>
        <v>3.6000000000000139</v>
      </c>
      <c r="R296" s="197">
        <f t="shared" si="55"/>
        <v>1.2308113097883735E-2</v>
      </c>
      <c r="S296" s="313">
        <f t="shared" si="49"/>
        <v>564.26400000000217</v>
      </c>
      <c r="T296" s="190" t="s">
        <v>468</v>
      </c>
      <c r="U296" s="190" t="s">
        <v>221</v>
      </c>
      <c r="V296" s="190" t="s">
        <v>513</v>
      </c>
      <c r="W296" s="196">
        <v>1</v>
      </c>
      <c r="X296" s="190" t="s">
        <v>470</v>
      </c>
    </row>
    <row r="297" spans="2:24" hidden="1" x14ac:dyDescent="0.25">
      <c r="B297" s="658">
        <v>45899</v>
      </c>
      <c r="C297" s="493" t="s">
        <v>321</v>
      </c>
      <c r="D297" s="245">
        <v>191</v>
      </c>
      <c r="E297" s="190" t="s">
        <v>637</v>
      </c>
      <c r="F297" s="314">
        <v>1226.99</v>
      </c>
      <c r="G297" s="190">
        <v>10847</v>
      </c>
      <c r="H297" s="190">
        <v>11058.55</v>
      </c>
      <c r="I297" s="198">
        <f t="shared" si="50"/>
        <v>1.0195030884115424</v>
      </c>
      <c r="J297" s="190">
        <v>0</v>
      </c>
      <c r="K297" s="198">
        <f t="shared" si="51"/>
        <v>0</v>
      </c>
      <c r="L297" s="314">
        <v>5.8</v>
      </c>
      <c r="M297" s="198">
        <f t="shared" si="52"/>
        <v>1.0195030884115424</v>
      </c>
      <c r="N297" s="314">
        <v>1226.99</v>
      </c>
      <c r="O297" s="190">
        <v>211.55</v>
      </c>
      <c r="P297" s="197">
        <f t="shared" si="53"/>
        <v>1.9503088411542364E-2</v>
      </c>
      <c r="Q297" s="196">
        <f t="shared" si="54"/>
        <v>-7.3896444519050419E-13</v>
      </c>
      <c r="R297" s="197">
        <f t="shared" si="55"/>
        <v>-6.8126158863326647E-17</v>
      </c>
      <c r="S297" s="313">
        <f t="shared" si="49"/>
        <v>-4.2859937821049238E-12</v>
      </c>
      <c r="T297" s="190" t="s">
        <v>179</v>
      </c>
      <c r="U297" s="190" t="s">
        <v>537</v>
      </c>
      <c r="V297" s="190" t="s">
        <v>641</v>
      </c>
      <c r="W297" s="196">
        <v>1</v>
      </c>
      <c r="X297" s="190" t="s">
        <v>470</v>
      </c>
    </row>
    <row r="298" spans="2:24" hidden="1" x14ac:dyDescent="0.25">
      <c r="B298" s="493"/>
      <c r="C298" s="493"/>
      <c r="D298" s="245">
        <v>192</v>
      </c>
      <c r="E298" s="190" t="s">
        <v>560</v>
      </c>
      <c r="F298" s="314">
        <v>620.92999999999995</v>
      </c>
      <c r="G298" s="190">
        <v>141.75</v>
      </c>
      <c r="H298" s="190">
        <v>141.75</v>
      </c>
      <c r="I298" s="198">
        <f t="shared" si="50"/>
        <v>1</v>
      </c>
      <c r="J298" s="190">
        <v>6.35</v>
      </c>
      <c r="K298" s="198">
        <f t="shared" si="51"/>
        <v>4.4797178130511463E-2</v>
      </c>
      <c r="L298" s="314">
        <v>194.04</v>
      </c>
      <c r="M298" s="198">
        <f t="shared" si="52"/>
        <v>1.0447971781305114</v>
      </c>
      <c r="N298" s="314">
        <v>1232.1500000000001</v>
      </c>
      <c r="O298" s="190">
        <v>3.2</v>
      </c>
      <c r="P298" s="197">
        <f t="shared" si="53"/>
        <v>2.2574955908289243E-2</v>
      </c>
      <c r="Q298" s="196">
        <f t="shared" si="54"/>
        <v>3.1499999999999941</v>
      </c>
      <c r="R298" s="197">
        <f t="shared" si="55"/>
        <v>2.2222222222222181E-2</v>
      </c>
      <c r="S298" s="313">
        <f t="shared" si="49"/>
        <v>611.22599999999886</v>
      </c>
      <c r="T298" s="190" t="s">
        <v>179</v>
      </c>
      <c r="U298" s="190" t="s">
        <v>715</v>
      </c>
      <c r="V298" s="190" t="s">
        <v>643</v>
      </c>
      <c r="W298" s="196">
        <v>1</v>
      </c>
      <c r="X298" s="190" t="s">
        <v>436</v>
      </c>
    </row>
    <row r="299" spans="2:24" hidden="1" x14ac:dyDescent="0.25">
      <c r="B299" s="493"/>
      <c r="C299" s="493"/>
      <c r="D299" s="245">
        <v>193</v>
      </c>
      <c r="E299" s="190" t="s">
        <v>493</v>
      </c>
      <c r="F299" s="314">
        <v>568.97</v>
      </c>
      <c r="G299" s="190">
        <v>300.18</v>
      </c>
      <c r="H299" s="190">
        <v>300.18</v>
      </c>
      <c r="I299" s="198">
        <f t="shared" si="50"/>
        <v>1</v>
      </c>
      <c r="J299" s="190">
        <v>17.29</v>
      </c>
      <c r="K299" s="198">
        <f t="shared" si="51"/>
        <v>5.7598774068891995E-2</v>
      </c>
      <c r="L299" s="314">
        <v>156.74</v>
      </c>
      <c r="M299" s="198">
        <f t="shared" si="52"/>
        <v>1.0575987740688921</v>
      </c>
      <c r="N299" s="314">
        <v>2710.03</v>
      </c>
      <c r="O299" s="190">
        <v>3.63</v>
      </c>
      <c r="P299" s="197">
        <f t="shared" si="53"/>
        <v>1.2092744353387967E-2</v>
      </c>
      <c r="Q299" s="196">
        <f t="shared" si="54"/>
        <v>13.660000000000021</v>
      </c>
      <c r="R299" s="197">
        <f t="shared" si="55"/>
        <v>4.5506029715504104E-2</v>
      </c>
      <c r="S299" s="313">
        <f t="shared" si="49"/>
        <v>2141.0684000000033</v>
      </c>
      <c r="T299" s="190" t="s">
        <v>468</v>
      </c>
      <c r="U299" s="190" t="s">
        <v>221</v>
      </c>
      <c r="V299" s="190" t="s">
        <v>513</v>
      </c>
      <c r="W299" s="196">
        <v>1</v>
      </c>
      <c r="X299" s="190" t="s">
        <v>470</v>
      </c>
    </row>
    <row r="300" spans="2:24" hidden="1" x14ac:dyDescent="0.25">
      <c r="B300" s="493"/>
      <c r="C300" s="493"/>
      <c r="D300" s="245">
        <v>194</v>
      </c>
      <c r="E300" s="190" t="s">
        <v>638</v>
      </c>
      <c r="F300" s="314">
        <v>516.27</v>
      </c>
      <c r="G300" s="190">
        <v>5342</v>
      </c>
      <c r="H300" s="190">
        <v>5342</v>
      </c>
      <c r="I300" s="198">
        <f t="shared" si="50"/>
        <v>1</v>
      </c>
      <c r="J300" s="190">
        <v>78.459999999999994</v>
      </c>
      <c r="K300" s="198">
        <f t="shared" si="51"/>
        <v>1.468738300262074E-2</v>
      </c>
      <c r="L300" s="314">
        <v>6.58</v>
      </c>
      <c r="M300" s="198">
        <f t="shared" si="52"/>
        <v>1.0146873830026208</v>
      </c>
      <c r="N300" s="314">
        <v>516.27</v>
      </c>
      <c r="O300" s="190">
        <v>78.459999999999994</v>
      </c>
      <c r="P300" s="197">
        <f t="shared" si="53"/>
        <v>1.468738300262074E-2</v>
      </c>
      <c r="Q300" s="196">
        <f t="shared" si="54"/>
        <v>0</v>
      </c>
      <c r="R300" s="197">
        <f t="shared" si="55"/>
        <v>0</v>
      </c>
      <c r="S300" s="313">
        <f t="shared" si="49"/>
        <v>0</v>
      </c>
      <c r="T300" s="190" t="s">
        <v>468</v>
      </c>
      <c r="U300" s="190" t="s">
        <v>221</v>
      </c>
      <c r="V300" s="190" t="s">
        <v>642</v>
      </c>
      <c r="W300" s="196">
        <v>1</v>
      </c>
      <c r="X300" s="190" t="s">
        <v>470</v>
      </c>
    </row>
    <row r="301" spans="2:24" hidden="1" x14ac:dyDescent="0.25">
      <c r="B301" s="493"/>
      <c r="C301" s="493"/>
      <c r="D301" s="245">
        <v>195</v>
      </c>
      <c r="E301" s="190" t="s">
        <v>615</v>
      </c>
      <c r="F301" s="314">
        <v>362.29</v>
      </c>
      <c r="G301" s="190">
        <v>197.61</v>
      </c>
      <c r="H301" s="190">
        <v>197.61</v>
      </c>
      <c r="I301" s="198">
        <f t="shared" si="50"/>
        <v>1</v>
      </c>
      <c r="J301" s="190">
        <v>7.59</v>
      </c>
      <c r="K301" s="198">
        <f t="shared" si="51"/>
        <v>3.8408987399423104E-2</v>
      </c>
      <c r="L301" s="314">
        <v>95.34</v>
      </c>
      <c r="M301" s="198">
        <f t="shared" si="52"/>
        <v>1.0384089873994231</v>
      </c>
      <c r="N301" s="314">
        <v>723.63</v>
      </c>
      <c r="O301" s="190">
        <v>3.8</v>
      </c>
      <c r="P301" s="197">
        <f t="shared" si="53"/>
        <v>1.9229796062952279E-2</v>
      </c>
      <c r="Q301" s="196">
        <f t="shared" si="54"/>
        <v>3.7900000000000036</v>
      </c>
      <c r="R301" s="197">
        <f t="shared" si="55"/>
        <v>1.9179191336470842E-2</v>
      </c>
      <c r="S301" s="313">
        <f t="shared" si="49"/>
        <v>361.33860000000038</v>
      </c>
      <c r="T301" s="190" t="s">
        <v>179</v>
      </c>
      <c r="U301" s="190" t="s">
        <v>715</v>
      </c>
      <c r="V301" s="190" t="s">
        <v>643</v>
      </c>
      <c r="W301" s="196">
        <v>1</v>
      </c>
      <c r="X301" s="190" t="s">
        <v>470</v>
      </c>
    </row>
    <row r="302" spans="2:24" hidden="1" x14ac:dyDescent="0.25">
      <c r="B302" s="493"/>
      <c r="C302" s="493"/>
      <c r="D302" s="245">
        <v>196</v>
      </c>
      <c r="E302" s="190" t="s">
        <v>662</v>
      </c>
      <c r="F302" s="314">
        <v>198.34</v>
      </c>
      <c r="G302" s="190">
        <v>1744</v>
      </c>
      <c r="H302" s="190">
        <v>1744</v>
      </c>
      <c r="I302" s="198">
        <f t="shared" si="50"/>
        <v>1</v>
      </c>
      <c r="J302" s="190">
        <v>27.17</v>
      </c>
      <c r="K302" s="198">
        <f t="shared" si="51"/>
        <v>1.5579128440366973E-2</v>
      </c>
      <c r="L302" s="314">
        <v>7.3</v>
      </c>
      <c r="M302" s="198">
        <f t="shared" si="52"/>
        <v>1.015579128440367</v>
      </c>
      <c r="N302" s="314">
        <v>198.34</v>
      </c>
      <c r="O302" s="190">
        <v>27.17</v>
      </c>
      <c r="P302" s="197">
        <f t="shared" si="53"/>
        <v>1.5579128440366973E-2</v>
      </c>
      <c r="Q302" s="196">
        <f t="shared" si="54"/>
        <v>7.1054273576010019E-14</v>
      </c>
      <c r="R302" s="197">
        <f t="shared" si="55"/>
        <v>4.0742129344042444E-17</v>
      </c>
      <c r="S302" s="313">
        <f t="shared" si="49"/>
        <v>5.1869619710487314E-13</v>
      </c>
      <c r="T302" s="190" t="s">
        <v>179</v>
      </c>
      <c r="U302" s="190" t="s">
        <v>537</v>
      </c>
      <c r="V302" s="190" t="s">
        <v>641</v>
      </c>
      <c r="W302" s="196">
        <v>1</v>
      </c>
      <c r="X302" s="190" t="s">
        <v>449</v>
      </c>
    </row>
    <row r="303" spans="2:24" hidden="1" x14ac:dyDescent="0.25">
      <c r="B303" s="493"/>
      <c r="C303" s="493"/>
      <c r="D303" s="245">
        <v>197</v>
      </c>
      <c r="E303" s="190" t="s">
        <v>663</v>
      </c>
      <c r="F303" s="314">
        <v>176.22</v>
      </c>
      <c r="G303" s="190">
        <v>5075</v>
      </c>
      <c r="H303" s="190">
        <v>5075</v>
      </c>
      <c r="I303" s="198">
        <f t="shared" si="50"/>
        <v>1</v>
      </c>
      <c r="J303" s="190">
        <v>40.049999999999997</v>
      </c>
      <c r="K303" s="198">
        <f t="shared" si="51"/>
        <v>7.8916256157635454E-3</v>
      </c>
      <c r="L303" s="314">
        <v>4.4000000000000004</v>
      </c>
      <c r="M303" s="198">
        <f t="shared" si="52"/>
        <v>1.0078916256157635</v>
      </c>
      <c r="N303" s="314">
        <v>176.22</v>
      </c>
      <c r="O303" s="190">
        <v>40.049999999999997</v>
      </c>
      <c r="P303" s="197">
        <f t="shared" si="53"/>
        <v>7.8916256157635454E-3</v>
      </c>
      <c r="Q303" s="196">
        <f t="shared" si="54"/>
        <v>1.8474111129762605E-13</v>
      </c>
      <c r="R303" s="197">
        <f t="shared" si="55"/>
        <v>3.6402189418251435E-17</v>
      </c>
      <c r="S303" s="313">
        <f t="shared" si="49"/>
        <v>8.1286088970955465E-13</v>
      </c>
      <c r="T303" s="190" t="s">
        <v>179</v>
      </c>
      <c r="U303" s="190" t="s">
        <v>537</v>
      </c>
      <c r="V303" s="190" t="s">
        <v>641</v>
      </c>
      <c r="W303" s="196">
        <v>1</v>
      </c>
      <c r="X303" s="190" t="s">
        <v>470</v>
      </c>
    </row>
    <row r="304" spans="2:24" hidden="1" x14ac:dyDescent="0.25">
      <c r="B304" s="493"/>
      <c r="C304" s="493"/>
      <c r="D304" s="245">
        <v>198</v>
      </c>
      <c r="E304" s="190" t="s">
        <v>520</v>
      </c>
      <c r="F304" s="314">
        <v>126.87</v>
      </c>
      <c r="G304" s="190">
        <v>186.98</v>
      </c>
      <c r="H304" s="190">
        <v>186.98</v>
      </c>
      <c r="I304" s="198">
        <f t="shared" si="50"/>
        <v>1</v>
      </c>
      <c r="J304" s="190">
        <v>8.3800000000000008</v>
      </c>
      <c r="K304" s="198">
        <f t="shared" si="51"/>
        <v>4.4817627553749073E-2</v>
      </c>
      <c r="L304" s="314">
        <v>99.12</v>
      </c>
      <c r="M304" s="198">
        <f t="shared" si="52"/>
        <v>1.0448176275537491</v>
      </c>
      <c r="N304" s="314">
        <v>830.63</v>
      </c>
      <c r="O304" s="190">
        <v>1.28</v>
      </c>
      <c r="P304" s="197">
        <f t="shared" si="53"/>
        <v>6.8456519413841056E-3</v>
      </c>
      <c r="Q304" s="196">
        <f t="shared" si="54"/>
        <v>7.0999999999999952</v>
      </c>
      <c r="R304" s="197">
        <f t="shared" si="55"/>
        <v>3.7971975612364935E-2</v>
      </c>
      <c r="S304" s="313">
        <f t="shared" si="49"/>
        <v>703.75199999999961</v>
      </c>
      <c r="T304" s="190" t="s">
        <v>179</v>
      </c>
      <c r="U304" s="190" t="s">
        <v>715</v>
      </c>
      <c r="V304" s="190" t="s">
        <v>510</v>
      </c>
      <c r="W304" s="196">
        <v>1</v>
      </c>
      <c r="X304" s="190" t="s">
        <v>470</v>
      </c>
    </row>
    <row r="305" spans="2:24" hidden="1" x14ac:dyDescent="0.25">
      <c r="B305" s="493"/>
      <c r="C305" s="493"/>
      <c r="D305" s="245">
        <v>199</v>
      </c>
      <c r="E305" s="190" t="s">
        <v>664</v>
      </c>
      <c r="F305" s="314">
        <v>114.66</v>
      </c>
      <c r="G305" s="190">
        <v>4042</v>
      </c>
      <c r="H305" s="190">
        <v>4042</v>
      </c>
      <c r="I305" s="198">
        <f t="shared" si="50"/>
        <v>1</v>
      </c>
      <c r="J305" s="190">
        <v>16.38</v>
      </c>
      <c r="K305" s="198">
        <f t="shared" si="51"/>
        <v>4.0524492825333991E-3</v>
      </c>
      <c r="L305" s="314">
        <v>7</v>
      </c>
      <c r="M305" s="198">
        <f t="shared" si="52"/>
        <v>1.0040524492825333</v>
      </c>
      <c r="N305" s="314">
        <v>114.66</v>
      </c>
      <c r="O305" s="190">
        <v>16.38</v>
      </c>
      <c r="P305" s="197">
        <f t="shared" si="53"/>
        <v>4.0524492825333991E-3</v>
      </c>
      <c r="Q305" s="196">
        <f t="shared" si="54"/>
        <v>1.1013412404281553E-13</v>
      </c>
      <c r="R305" s="197">
        <f t="shared" si="55"/>
        <v>2.7247432964575837E-17</v>
      </c>
      <c r="S305" s="313">
        <f t="shared" si="49"/>
        <v>7.709388682997087E-13</v>
      </c>
      <c r="T305" s="190" t="s">
        <v>468</v>
      </c>
      <c r="U305" s="190" t="s">
        <v>221</v>
      </c>
      <c r="V305" s="190" t="s">
        <v>642</v>
      </c>
      <c r="W305" s="196">
        <v>1</v>
      </c>
      <c r="X305" s="190" t="s">
        <v>470</v>
      </c>
    </row>
    <row r="306" spans="2:24" hidden="1" x14ac:dyDescent="0.25">
      <c r="B306" s="493"/>
      <c r="C306" s="493"/>
      <c r="D306" s="245">
        <v>200</v>
      </c>
      <c r="E306" s="190" t="s">
        <v>465</v>
      </c>
      <c r="F306" s="314">
        <v>110.04</v>
      </c>
      <c r="G306" s="190">
        <v>14.81</v>
      </c>
      <c r="H306" s="190">
        <v>14.81</v>
      </c>
      <c r="I306" s="198">
        <f t="shared" si="50"/>
        <v>1</v>
      </c>
      <c r="J306" s="190">
        <v>0.76</v>
      </c>
      <c r="K306" s="198">
        <f t="shared" si="51"/>
        <v>5.1316677920324107E-2</v>
      </c>
      <c r="L306" s="314">
        <v>846.44</v>
      </c>
      <c r="M306" s="198">
        <f t="shared" si="52"/>
        <v>1.051316677920324</v>
      </c>
      <c r="N306" s="314">
        <v>643.29</v>
      </c>
      <c r="O306" s="190">
        <v>0.13</v>
      </c>
      <c r="P306" s="197">
        <f t="shared" si="53"/>
        <v>8.7778528021607016E-3</v>
      </c>
      <c r="Q306" s="196">
        <f t="shared" si="54"/>
        <v>0.62999999999999978</v>
      </c>
      <c r="R306" s="197">
        <f t="shared" si="55"/>
        <v>4.2538825118163384E-2</v>
      </c>
      <c r="S306" s="313">
        <f t="shared" si="49"/>
        <v>533.2571999999999</v>
      </c>
      <c r="T306" s="190" t="s">
        <v>179</v>
      </c>
      <c r="U306" s="190" t="s">
        <v>715</v>
      </c>
      <c r="V306" s="190" t="s">
        <v>643</v>
      </c>
      <c r="W306" s="196">
        <v>1</v>
      </c>
      <c r="X306" s="190" t="s">
        <v>426</v>
      </c>
    </row>
    <row r="307" spans="2:24" hidden="1" x14ac:dyDescent="0.25">
      <c r="B307" s="661">
        <v>45900</v>
      </c>
      <c r="C307" s="493" t="s">
        <v>385</v>
      </c>
      <c r="D307" s="245">
        <v>201</v>
      </c>
      <c r="E307" s="190" t="s">
        <v>637</v>
      </c>
      <c r="F307" s="314">
        <v>1929.49</v>
      </c>
      <c r="G307" s="190">
        <v>14429</v>
      </c>
      <c r="H307" s="190">
        <v>14429</v>
      </c>
      <c r="I307" s="198">
        <f t="shared" si="50"/>
        <v>1</v>
      </c>
      <c r="J307" s="190">
        <v>332.67</v>
      </c>
      <c r="K307" s="198">
        <f t="shared" si="51"/>
        <v>2.3055651812322407E-2</v>
      </c>
      <c r="L307" s="314">
        <v>5.8</v>
      </c>
      <c r="M307" s="198">
        <f t="shared" si="52"/>
        <v>1.0230556518123224</v>
      </c>
      <c r="N307" s="314">
        <v>1929.49</v>
      </c>
      <c r="O307" s="190">
        <v>332.67</v>
      </c>
      <c r="P307" s="197">
        <f t="shared" si="53"/>
        <v>2.3055651812322407E-2</v>
      </c>
      <c r="Q307" s="196">
        <f t="shared" si="54"/>
        <v>0</v>
      </c>
      <c r="R307" s="197">
        <f t="shared" si="55"/>
        <v>0</v>
      </c>
      <c r="S307" s="313">
        <f t="shared" si="49"/>
        <v>0</v>
      </c>
      <c r="T307" s="190" t="s">
        <v>179</v>
      </c>
      <c r="U307" s="190" t="s">
        <v>537</v>
      </c>
      <c r="V307" s="190" t="s">
        <v>641</v>
      </c>
      <c r="W307" s="196">
        <v>1</v>
      </c>
      <c r="X307" s="190" t="s">
        <v>470</v>
      </c>
    </row>
    <row r="308" spans="2:24" hidden="1" x14ac:dyDescent="0.25">
      <c r="B308" s="662"/>
      <c r="C308" s="493"/>
      <c r="D308" s="245">
        <v>202</v>
      </c>
      <c r="E308" s="190" t="s">
        <v>638</v>
      </c>
      <c r="F308" s="314">
        <v>1039.6400000000001</v>
      </c>
      <c r="G308" s="190">
        <v>7319</v>
      </c>
      <c r="H308" s="190">
        <v>7319</v>
      </c>
      <c r="I308" s="198">
        <f t="shared" si="50"/>
        <v>1</v>
      </c>
      <c r="J308" s="190">
        <v>158</v>
      </c>
      <c r="K308" s="198">
        <f t="shared" si="51"/>
        <v>2.1587648585872386E-2</v>
      </c>
      <c r="L308" s="314">
        <v>6.58</v>
      </c>
      <c r="M308" s="198">
        <f t="shared" si="52"/>
        <v>1.0215876485858724</v>
      </c>
      <c r="N308" s="314">
        <v>1039.6400000000001</v>
      </c>
      <c r="O308" s="190">
        <v>158</v>
      </c>
      <c r="P308" s="197">
        <f t="shared" si="53"/>
        <v>2.1587648585872386E-2</v>
      </c>
      <c r="Q308" s="196">
        <f t="shared" si="54"/>
        <v>0</v>
      </c>
      <c r="R308" s="197">
        <f t="shared" si="55"/>
        <v>0</v>
      </c>
      <c r="S308" s="313">
        <f t="shared" si="49"/>
        <v>0</v>
      </c>
      <c r="T308" s="190" t="s">
        <v>468</v>
      </c>
      <c r="U308" s="190" t="s">
        <v>221</v>
      </c>
      <c r="V308" s="190" t="s">
        <v>642</v>
      </c>
      <c r="W308" s="196">
        <v>1</v>
      </c>
      <c r="X308" s="190" t="s">
        <v>470</v>
      </c>
    </row>
    <row r="309" spans="2:24" hidden="1" x14ac:dyDescent="0.25">
      <c r="B309" s="662"/>
      <c r="C309" s="493"/>
      <c r="D309" s="245">
        <v>203</v>
      </c>
      <c r="E309" s="190" t="s">
        <v>493</v>
      </c>
      <c r="F309" s="314">
        <v>537.62</v>
      </c>
      <c r="G309" s="190">
        <v>396.67</v>
      </c>
      <c r="H309" s="190">
        <v>396.67</v>
      </c>
      <c r="I309" s="198">
        <f t="shared" si="50"/>
        <v>1</v>
      </c>
      <c r="J309" s="190">
        <v>18.21</v>
      </c>
      <c r="K309" s="198">
        <f t="shared" si="51"/>
        <v>4.5907177250611338E-2</v>
      </c>
      <c r="L309" s="314">
        <v>156.74</v>
      </c>
      <c r="M309" s="198">
        <f t="shared" si="52"/>
        <v>1.0459071772506112</v>
      </c>
      <c r="N309" s="314">
        <v>2854.24</v>
      </c>
      <c r="O309" s="190">
        <v>3.43</v>
      </c>
      <c r="P309" s="197">
        <f t="shared" si="53"/>
        <v>8.6469861597801706E-3</v>
      </c>
      <c r="Q309" s="196">
        <f t="shared" si="54"/>
        <v>14.77999999999998</v>
      </c>
      <c r="R309" s="197">
        <f t="shared" si="55"/>
        <v>3.7260191090831118E-2</v>
      </c>
      <c r="S309" s="313">
        <f t="shared" si="49"/>
        <v>2316.617199999997</v>
      </c>
      <c r="T309" s="190" t="s">
        <v>468</v>
      </c>
      <c r="U309" s="190" t="s">
        <v>221</v>
      </c>
      <c r="V309" s="190" t="s">
        <v>513</v>
      </c>
      <c r="W309" s="196">
        <v>1</v>
      </c>
      <c r="X309" s="190" t="s">
        <v>470</v>
      </c>
    </row>
    <row r="310" spans="2:24" hidden="1" x14ac:dyDescent="0.25">
      <c r="B310" s="662"/>
      <c r="C310" s="493"/>
      <c r="D310" s="245">
        <v>204</v>
      </c>
      <c r="E310" s="190" t="s">
        <v>651</v>
      </c>
      <c r="F310" s="314">
        <v>358.53</v>
      </c>
      <c r="G310" s="190">
        <v>6331</v>
      </c>
      <c r="H310" s="190">
        <v>6331</v>
      </c>
      <c r="I310" s="198">
        <f t="shared" si="50"/>
        <v>1</v>
      </c>
      <c r="J310" s="190">
        <v>83.38</v>
      </c>
      <c r="K310" s="198">
        <f t="shared" si="51"/>
        <v>1.3170115305638918E-2</v>
      </c>
      <c r="L310" s="314">
        <v>4.3</v>
      </c>
      <c r="M310" s="198">
        <f t="shared" si="52"/>
        <v>1.0131701153056389</v>
      </c>
      <c r="N310" s="314">
        <v>358.53</v>
      </c>
      <c r="O310" s="190">
        <v>83.38</v>
      </c>
      <c r="P310" s="197">
        <f t="shared" si="53"/>
        <v>1.3170115305638918E-2</v>
      </c>
      <c r="Q310" s="196">
        <f t="shared" si="54"/>
        <v>1.1368683772161603E-13</v>
      </c>
      <c r="R310" s="197">
        <f t="shared" si="55"/>
        <v>1.7957169123616494E-17</v>
      </c>
      <c r="S310" s="313">
        <f t="shared" si="49"/>
        <v>4.8885340220294891E-13</v>
      </c>
      <c r="T310" s="190" t="s">
        <v>179</v>
      </c>
      <c r="U310" s="190" t="s">
        <v>537</v>
      </c>
      <c r="V310" s="190" t="s">
        <v>641</v>
      </c>
      <c r="W310" s="196">
        <v>1</v>
      </c>
      <c r="X310" s="190" t="s">
        <v>470</v>
      </c>
    </row>
    <row r="311" spans="2:24" hidden="1" x14ac:dyDescent="0.25">
      <c r="B311" s="662"/>
      <c r="C311" s="493"/>
      <c r="D311" s="245">
        <v>205</v>
      </c>
      <c r="E311" s="190" t="s">
        <v>665</v>
      </c>
      <c r="F311" s="314">
        <v>338.94</v>
      </c>
      <c r="G311" s="190">
        <v>4265</v>
      </c>
      <c r="H311" s="190">
        <v>4265</v>
      </c>
      <c r="I311" s="198">
        <f t="shared" si="50"/>
        <v>1</v>
      </c>
      <c r="J311" s="190">
        <v>48.42</v>
      </c>
      <c r="K311" s="198">
        <f t="shared" si="51"/>
        <v>1.1352872215709261E-2</v>
      </c>
      <c r="L311" s="314">
        <v>7</v>
      </c>
      <c r="M311" s="198">
        <f t="shared" si="52"/>
        <v>1.0113528722157092</v>
      </c>
      <c r="N311" s="314">
        <v>338.94</v>
      </c>
      <c r="O311" s="190">
        <v>48.42</v>
      </c>
      <c r="P311" s="197">
        <f t="shared" si="53"/>
        <v>1.1352872215709261E-2</v>
      </c>
      <c r="Q311" s="196">
        <f t="shared" si="54"/>
        <v>7.1054273576010019E-14</v>
      </c>
      <c r="R311" s="197">
        <f t="shared" si="55"/>
        <v>1.6659853124504106E-17</v>
      </c>
      <c r="S311" s="313">
        <f t="shared" si="49"/>
        <v>4.9737991503207013E-13</v>
      </c>
      <c r="T311" s="190" t="s">
        <v>468</v>
      </c>
      <c r="U311" s="190" t="s">
        <v>221</v>
      </c>
      <c r="V311" s="190" t="s">
        <v>642</v>
      </c>
      <c r="W311" s="196">
        <v>1</v>
      </c>
      <c r="X311" s="190" t="s">
        <v>470</v>
      </c>
    </row>
    <row r="312" spans="2:24" hidden="1" x14ac:dyDescent="0.25">
      <c r="B312" s="662"/>
      <c r="C312" s="493"/>
      <c r="D312" s="245">
        <v>206</v>
      </c>
      <c r="E312" s="190" t="s">
        <v>520</v>
      </c>
      <c r="F312" s="314">
        <v>306.27999999999997</v>
      </c>
      <c r="G312" s="190">
        <v>256.17</v>
      </c>
      <c r="H312" s="190">
        <v>256.17</v>
      </c>
      <c r="I312" s="198">
        <f t="shared" si="50"/>
        <v>1</v>
      </c>
      <c r="J312" s="190">
        <v>9.14</v>
      </c>
      <c r="K312" s="198">
        <f t="shared" si="51"/>
        <v>3.5679431627434907E-2</v>
      </c>
      <c r="L312" s="314">
        <v>99.12</v>
      </c>
      <c r="M312" s="198">
        <f t="shared" si="52"/>
        <v>1.0356794316274349</v>
      </c>
      <c r="N312" s="314">
        <v>905.96</v>
      </c>
      <c r="O312" s="190">
        <v>3.09</v>
      </c>
      <c r="P312" s="197">
        <f t="shared" si="53"/>
        <v>1.2062302377327555E-2</v>
      </c>
      <c r="Q312" s="196">
        <f t="shared" si="54"/>
        <v>6.0499999999999865</v>
      </c>
      <c r="R312" s="197">
        <f t="shared" si="55"/>
        <v>2.3617129250107297E-2</v>
      </c>
      <c r="S312" s="313">
        <f t="shared" si="49"/>
        <v>599.67599999999868</v>
      </c>
      <c r="T312" s="190" t="s">
        <v>179</v>
      </c>
      <c r="U312" s="190" t="s">
        <v>715</v>
      </c>
      <c r="V312" s="190" t="s">
        <v>510</v>
      </c>
      <c r="W312" s="196">
        <v>1</v>
      </c>
      <c r="X312" s="190" t="s">
        <v>470</v>
      </c>
    </row>
    <row r="313" spans="2:24" hidden="1" x14ac:dyDescent="0.25">
      <c r="B313" s="662"/>
      <c r="C313" s="493"/>
      <c r="D313" s="245">
        <v>207</v>
      </c>
      <c r="E313" s="190" t="s">
        <v>545</v>
      </c>
      <c r="F313" s="314">
        <v>304.06</v>
      </c>
      <c r="G313" s="190">
        <v>294.87</v>
      </c>
      <c r="H313" s="190">
        <v>294.87</v>
      </c>
      <c r="I313" s="198">
        <f t="shared" si="50"/>
        <v>1</v>
      </c>
      <c r="J313" s="190">
        <v>13.54</v>
      </c>
      <c r="K313" s="198">
        <f t="shared" si="51"/>
        <v>4.5918540373724011E-2</v>
      </c>
      <c r="L313" s="314">
        <v>156.72999999999999</v>
      </c>
      <c r="M313" s="198">
        <f t="shared" si="52"/>
        <v>1.0459185403737241</v>
      </c>
      <c r="N313" s="314">
        <v>2122.12</v>
      </c>
      <c r="O313" s="190">
        <v>1.94</v>
      </c>
      <c r="P313" s="197">
        <f t="shared" si="53"/>
        <v>6.5791704819072811E-3</v>
      </c>
      <c r="Q313" s="196">
        <f t="shared" si="54"/>
        <v>11.600000000000021</v>
      </c>
      <c r="R313" s="197">
        <f t="shared" si="55"/>
        <v>3.93393698918168E-2</v>
      </c>
      <c r="S313" s="313">
        <f t="shared" si="49"/>
        <v>1818.0680000000032</v>
      </c>
      <c r="T313" s="190" t="s">
        <v>468</v>
      </c>
      <c r="U313" s="190" t="s">
        <v>221</v>
      </c>
      <c r="V313" s="190" t="s">
        <v>513</v>
      </c>
      <c r="W313" s="196">
        <v>1</v>
      </c>
      <c r="X313" s="190" t="s">
        <v>470</v>
      </c>
    </row>
    <row r="314" spans="2:24" hidden="1" x14ac:dyDescent="0.25">
      <c r="B314" s="662"/>
      <c r="C314" s="493"/>
      <c r="D314" s="245">
        <v>208</v>
      </c>
      <c r="E314" s="190" t="s">
        <v>664</v>
      </c>
      <c r="F314" s="314">
        <v>136.36000000000001</v>
      </c>
      <c r="G314" s="190">
        <v>5223</v>
      </c>
      <c r="H314" s="190">
        <v>5223</v>
      </c>
      <c r="I314" s="198">
        <f t="shared" si="50"/>
        <v>1</v>
      </c>
      <c r="J314" s="190">
        <v>19.48</v>
      </c>
      <c r="K314" s="198">
        <f t="shared" si="51"/>
        <v>3.7296572850852002E-3</v>
      </c>
      <c r="L314" s="314">
        <v>7</v>
      </c>
      <c r="M314" s="198">
        <f t="shared" si="52"/>
        <v>1.0037296572850851</v>
      </c>
      <c r="N314" s="314">
        <v>136.36000000000001</v>
      </c>
      <c r="O314" s="190">
        <v>19.48</v>
      </c>
      <c r="P314" s="197">
        <f t="shared" si="53"/>
        <v>3.7296572850852002E-3</v>
      </c>
      <c r="Q314" s="196">
        <f t="shared" si="54"/>
        <v>-4.3698378249246161E-13</v>
      </c>
      <c r="R314" s="197">
        <f t="shared" si="55"/>
        <v>-8.3665284796565503E-17</v>
      </c>
      <c r="S314" s="313">
        <f t="shared" si="49"/>
        <v>-3.0588864774472313E-12</v>
      </c>
      <c r="T314" s="190" t="s">
        <v>468</v>
      </c>
      <c r="U314" s="190" t="s">
        <v>221</v>
      </c>
      <c r="V314" s="190" t="s">
        <v>642</v>
      </c>
      <c r="W314" s="196">
        <v>1</v>
      </c>
      <c r="X314" s="190" t="s">
        <v>470</v>
      </c>
    </row>
    <row r="315" spans="2:24" hidden="1" x14ac:dyDescent="0.25">
      <c r="B315" s="662"/>
      <c r="C315" s="493"/>
      <c r="D315" s="245">
        <v>209</v>
      </c>
      <c r="E315" s="190" t="s">
        <v>463</v>
      </c>
      <c r="F315" s="314">
        <v>109.73</v>
      </c>
      <c r="G315" s="190">
        <v>11</v>
      </c>
      <c r="H315" s="190">
        <v>11</v>
      </c>
      <c r="I315" s="198">
        <f t="shared" si="50"/>
        <v>1</v>
      </c>
      <c r="J315" s="190">
        <v>0.28000000000000003</v>
      </c>
      <c r="K315" s="198">
        <f t="shared" si="51"/>
        <v>2.5454545454545455E-2</v>
      </c>
      <c r="L315" s="314">
        <v>1567.63</v>
      </c>
      <c r="M315" s="198">
        <f t="shared" si="52"/>
        <v>1.0254545454545454</v>
      </c>
      <c r="N315" s="314">
        <v>438.94</v>
      </c>
      <c r="O315" s="190">
        <v>7.0000000000000007E-2</v>
      </c>
      <c r="P315" s="197">
        <f t="shared" si="53"/>
        <v>6.3636363636363638E-3</v>
      </c>
      <c r="Q315" s="196">
        <f t="shared" si="54"/>
        <v>0.20999999999999935</v>
      </c>
      <c r="R315" s="197">
        <f t="shared" si="55"/>
        <v>1.9090909090909033E-2</v>
      </c>
      <c r="S315" s="313">
        <f t="shared" si="49"/>
        <v>329.20229999999901</v>
      </c>
      <c r="T315" s="190" t="s">
        <v>179</v>
      </c>
      <c r="U315" s="190" t="s">
        <v>715</v>
      </c>
      <c r="V315" s="190" t="s">
        <v>510</v>
      </c>
      <c r="W315" s="196">
        <v>1</v>
      </c>
      <c r="X315" s="190" t="s">
        <v>417</v>
      </c>
    </row>
    <row r="316" spans="2:24" hidden="1" x14ac:dyDescent="0.25">
      <c r="B316" s="662"/>
      <c r="C316" s="493"/>
      <c r="D316" s="245">
        <v>210</v>
      </c>
      <c r="E316" s="190" t="s">
        <v>666</v>
      </c>
      <c r="F316" s="314">
        <v>107.28</v>
      </c>
      <c r="G316" s="190">
        <v>42.65</v>
      </c>
      <c r="H316" s="190">
        <v>42.65</v>
      </c>
      <c r="I316" s="198">
        <f t="shared" si="50"/>
        <v>1</v>
      </c>
      <c r="J316" s="190">
        <v>1.0900000000000001</v>
      </c>
      <c r="K316" s="198">
        <f t="shared" si="51"/>
        <v>2.5556858147713954E-2</v>
      </c>
      <c r="L316" s="314">
        <v>100.26</v>
      </c>
      <c r="M316" s="198">
        <f t="shared" si="52"/>
        <v>1.0255568581477141</v>
      </c>
      <c r="N316" s="314">
        <v>109.28</v>
      </c>
      <c r="O316" s="190">
        <v>1.07</v>
      </c>
      <c r="P316" s="197">
        <f t="shared" si="53"/>
        <v>2.5087924970691677E-2</v>
      </c>
      <c r="Q316" s="196">
        <f t="shared" si="54"/>
        <v>2.0000000000003348E-2</v>
      </c>
      <c r="R316" s="197">
        <f t="shared" si="55"/>
        <v>4.6893317702235288E-4</v>
      </c>
      <c r="S316" s="313">
        <f t="shared" si="49"/>
        <v>2.0052000000003356</v>
      </c>
      <c r="T316" s="190" t="s">
        <v>179</v>
      </c>
      <c r="U316" s="190" t="s">
        <v>715</v>
      </c>
      <c r="V316" s="190" t="s">
        <v>510</v>
      </c>
      <c r="W316" s="196">
        <v>1</v>
      </c>
      <c r="X316" s="190" t="s">
        <v>470</v>
      </c>
    </row>
    <row r="317" spans="2:24" hidden="1" x14ac:dyDescent="0.25">
      <c r="B317" s="639">
        <v>45901</v>
      </c>
      <c r="C317" s="493" t="str">
        <f>RIGHT(TEXT(B317,"aaa"),1)</f>
        <v>一</v>
      </c>
      <c r="D317" s="245">
        <v>211</v>
      </c>
      <c r="E317" s="190" t="s">
        <v>637</v>
      </c>
      <c r="F317" s="314">
        <v>2750.42</v>
      </c>
      <c r="G317" s="190">
        <v>14253</v>
      </c>
      <c r="H317" s="190">
        <v>14253</v>
      </c>
      <c r="I317" s="198">
        <f t="shared" ref="I317:I326" si="56">H317/G317</f>
        <v>1</v>
      </c>
      <c r="J317" s="190">
        <v>474.21</v>
      </c>
      <c r="K317" s="198">
        <f t="shared" ref="K317:K326" si="57">J317/G317</f>
        <v>3.3270890338876022E-2</v>
      </c>
      <c r="L317" s="314">
        <v>5.8</v>
      </c>
      <c r="M317" s="198">
        <f t="shared" ref="M317:M326" si="58">(H317+J317)/G317</f>
        <v>1.0332708903388759</v>
      </c>
      <c r="N317" s="314">
        <v>2750.42</v>
      </c>
      <c r="O317" s="190">
        <v>474.21</v>
      </c>
      <c r="P317" s="197">
        <f t="shared" ref="P317:P326" si="59">O317/G317</f>
        <v>3.3270890338876022E-2</v>
      </c>
      <c r="Q317" s="196">
        <f t="shared" ref="Q317:Q326" si="60">(H317+J317)-G317-O317</f>
        <v>-8.5265128291212022E-13</v>
      </c>
      <c r="R317" s="197">
        <f t="shared" ref="R317:R326" si="61">Q317/G317</f>
        <v>-5.9822583520109472E-17</v>
      </c>
      <c r="S317" s="313">
        <f t="shared" ref="S317:S326" si="62">Q317*L317</f>
        <v>-4.9453774408902973E-12</v>
      </c>
      <c r="T317" s="190" t="s">
        <v>179</v>
      </c>
      <c r="U317" s="190" t="s">
        <v>537</v>
      </c>
      <c r="V317" s="190" t="s">
        <v>641</v>
      </c>
      <c r="W317" s="196">
        <v>1</v>
      </c>
      <c r="X317" s="190" t="s">
        <v>470</v>
      </c>
    </row>
    <row r="318" spans="2:24" hidden="1" x14ac:dyDescent="0.25">
      <c r="B318" s="640"/>
      <c r="C318" s="493"/>
      <c r="D318" s="245">
        <v>212</v>
      </c>
      <c r="E318" s="190" t="s">
        <v>520</v>
      </c>
      <c r="F318" s="314">
        <v>394.5</v>
      </c>
      <c r="G318" s="190">
        <v>251.62</v>
      </c>
      <c r="H318" s="190">
        <v>251.62</v>
      </c>
      <c r="I318" s="198">
        <f t="shared" si="56"/>
        <v>1</v>
      </c>
      <c r="J318" s="190">
        <v>7.92</v>
      </c>
      <c r="K318" s="198">
        <f t="shared" si="57"/>
        <v>3.1476035291312293E-2</v>
      </c>
      <c r="L318" s="314">
        <v>99.12</v>
      </c>
      <c r="M318" s="198">
        <f t="shared" si="58"/>
        <v>1.0314760352913124</v>
      </c>
      <c r="N318" s="314">
        <v>785.03</v>
      </c>
      <c r="O318" s="190">
        <v>3.98</v>
      </c>
      <c r="P318" s="197">
        <f t="shared" si="59"/>
        <v>1.5817502583260472E-2</v>
      </c>
      <c r="Q318" s="196">
        <f t="shared" si="60"/>
        <v>3.9400000000000159</v>
      </c>
      <c r="R318" s="197">
        <f t="shared" si="61"/>
        <v>1.5658532708051887E-2</v>
      </c>
      <c r="S318" s="313">
        <f t="shared" si="62"/>
        <v>390.5328000000016</v>
      </c>
      <c r="T318" s="190" t="s">
        <v>179</v>
      </c>
      <c r="U318" s="190" t="s">
        <v>715</v>
      </c>
      <c r="V318" s="190" t="s">
        <v>510</v>
      </c>
      <c r="W318" s="196">
        <v>1</v>
      </c>
      <c r="X318" s="190" t="s">
        <v>470</v>
      </c>
    </row>
    <row r="319" spans="2:24" hidden="1" x14ac:dyDescent="0.25">
      <c r="B319" s="640"/>
      <c r="C319" s="493"/>
      <c r="D319" s="245">
        <v>213</v>
      </c>
      <c r="E319" s="190" t="s">
        <v>638</v>
      </c>
      <c r="F319" s="314">
        <v>371.18</v>
      </c>
      <c r="G319" s="190">
        <v>7189</v>
      </c>
      <c r="H319" s="190">
        <v>7189</v>
      </c>
      <c r="I319" s="198">
        <f t="shared" si="56"/>
        <v>1</v>
      </c>
      <c r="J319" s="190">
        <v>56.41</v>
      </c>
      <c r="K319" s="198">
        <f t="shared" si="57"/>
        <v>7.8467102517735428E-3</v>
      </c>
      <c r="L319" s="314">
        <v>6.58</v>
      </c>
      <c r="M319" s="198">
        <f t="shared" si="58"/>
        <v>1.0078467102517734</v>
      </c>
      <c r="N319" s="314">
        <v>371.18</v>
      </c>
      <c r="O319" s="190">
        <v>56.41</v>
      </c>
      <c r="P319" s="197">
        <f t="shared" si="59"/>
        <v>7.8467102517735428E-3</v>
      </c>
      <c r="Q319" s="196">
        <f t="shared" si="60"/>
        <v>-1.4210854715202004E-13</v>
      </c>
      <c r="R319" s="197">
        <f t="shared" si="61"/>
        <v>-1.9767498560581449E-17</v>
      </c>
      <c r="S319" s="313">
        <f t="shared" si="62"/>
        <v>-9.350742402602918E-13</v>
      </c>
      <c r="T319" s="190" t="s">
        <v>468</v>
      </c>
      <c r="U319" s="190" t="s">
        <v>221</v>
      </c>
      <c r="V319" s="190" t="s">
        <v>642</v>
      </c>
      <c r="W319" s="196">
        <v>1</v>
      </c>
      <c r="X319" s="190" t="s">
        <v>470</v>
      </c>
    </row>
    <row r="320" spans="2:24" hidden="1" x14ac:dyDescent="0.25">
      <c r="B320" s="640"/>
      <c r="C320" s="493"/>
      <c r="D320" s="245">
        <v>214</v>
      </c>
      <c r="E320" s="190" t="s">
        <v>482</v>
      </c>
      <c r="F320" s="314">
        <v>320.26</v>
      </c>
      <c r="G320" s="190">
        <v>351.2</v>
      </c>
      <c r="H320" s="190">
        <v>351.2</v>
      </c>
      <c r="I320" s="198">
        <f t="shared" si="56"/>
        <v>1</v>
      </c>
      <c r="J320" s="190">
        <v>11.06</v>
      </c>
      <c r="K320" s="198">
        <f t="shared" si="57"/>
        <v>3.1492027334851937E-2</v>
      </c>
      <c r="L320" s="314">
        <v>111.2</v>
      </c>
      <c r="M320" s="198">
        <f t="shared" si="58"/>
        <v>1.031492027334852</v>
      </c>
      <c r="N320" s="314">
        <v>1229.8699999999999</v>
      </c>
      <c r="O320" s="190">
        <v>2.88</v>
      </c>
      <c r="P320" s="197">
        <f t="shared" si="59"/>
        <v>8.2004555808656045E-3</v>
      </c>
      <c r="Q320" s="196">
        <f t="shared" si="60"/>
        <v>8.1800000000000033</v>
      </c>
      <c r="R320" s="197">
        <f t="shared" si="61"/>
        <v>2.3291571753986343E-2</v>
      </c>
      <c r="S320" s="313">
        <f t="shared" si="62"/>
        <v>909.61600000000044</v>
      </c>
      <c r="T320" s="190" t="s">
        <v>179</v>
      </c>
      <c r="U320" s="190" t="s">
        <v>715</v>
      </c>
      <c r="V320" s="190" t="s">
        <v>643</v>
      </c>
      <c r="W320" s="196">
        <v>1</v>
      </c>
      <c r="X320" s="190" t="s">
        <v>430</v>
      </c>
    </row>
    <row r="321" spans="2:34" hidden="1" x14ac:dyDescent="0.25">
      <c r="B321" s="640"/>
      <c r="C321" s="493"/>
      <c r="D321" s="245">
        <v>215</v>
      </c>
      <c r="E321" s="190" t="s">
        <v>665</v>
      </c>
      <c r="F321" s="314">
        <v>259.77</v>
      </c>
      <c r="G321" s="190">
        <v>4114</v>
      </c>
      <c r="H321" s="190">
        <v>4114</v>
      </c>
      <c r="I321" s="198">
        <f t="shared" si="56"/>
        <v>1</v>
      </c>
      <c r="J321" s="190">
        <v>37.11</v>
      </c>
      <c r="K321" s="198">
        <f t="shared" si="57"/>
        <v>9.0204180845892077E-3</v>
      </c>
      <c r="L321" s="314">
        <v>7</v>
      </c>
      <c r="M321" s="198">
        <f t="shared" si="58"/>
        <v>1.0090204180845892</v>
      </c>
      <c r="N321" s="314">
        <v>259.77</v>
      </c>
      <c r="O321" s="190">
        <v>37.11</v>
      </c>
      <c r="P321" s="197">
        <f t="shared" si="59"/>
        <v>9.0204180845892077E-3</v>
      </c>
      <c r="Q321" s="196">
        <f t="shared" si="60"/>
        <v>-3.2684965844964609E-13</v>
      </c>
      <c r="R321" s="197">
        <f t="shared" si="61"/>
        <v>-7.9448142549743822E-17</v>
      </c>
      <c r="S321" s="313">
        <f t="shared" si="62"/>
        <v>-2.2879476091475226E-12</v>
      </c>
      <c r="T321" s="190" t="s">
        <v>468</v>
      </c>
      <c r="U321" s="190" t="s">
        <v>221</v>
      </c>
      <c r="V321" s="190" t="s">
        <v>642</v>
      </c>
      <c r="W321" s="196">
        <v>1</v>
      </c>
      <c r="X321" s="190" t="s">
        <v>470</v>
      </c>
    </row>
    <row r="322" spans="2:34" hidden="1" x14ac:dyDescent="0.25">
      <c r="B322" s="640"/>
      <c r="C322" s="493"/>
      <c r="D322" s="245">
        <v>216</v>
      </c>
      <c r="E322" s="190" t="s">
        <v>551</v>
      </c>
      <c r="F322" s="314">
        <v>162.11000000000001</v>
      </c>
      <c r="G322" s="190">
        <v>80.91</v>
      </c>
      <c r="H322" s="190">
        <v>80.91</v>
      </c>
      <c r="I322" s="198">
        <f t="shared" si="56"/>
        <v>1</v>
      </c>
      <c r="J322" s="190">
        <v>3.64</v>
      </c>
      <c r="K322" s="198">
        <f t="shared" si="57"/>
        <v>4.4988258558892602E-2</v>
      </c>
      <c r="L322" s="314">
        <v>160.5</v>
      </c>
      <c r="M322" s="198">
        <f t="shared" si="58"/>
        <v>1.0449882585588925</v>
      </c>
      <c r="N322" s="314">
        <v>584.22</v>
      </c>
      <c r="O322" s="190">
        <v>1.01</v>
      </c>
      <c r="P322" s="197">
        <f t="shared" si="59"/>
        <v>1.2483005808923496E-2</v>
      </c>
      <c r="Q322" s="196">
        <f t="shared" si="60"/>
        <v>2.6300000000000008</v>
      </c>
      <c r="R322" s="197">
        <f t="shared" si="61"/>
        <v>3.2505252749969113E-2</v>
      </c>
      <c r="S322" s="313">
        <f t="shared" si="62"/>
        <v>422.11500000000012</v>
      </c>
      <c r="T322" s="190" t="s">
        <v>179</v>
      </c>
      <c r="U322" s="190" t="s">
        <v>715</v>
      </c>
      <c r="V322" s="190" t="s">
        <v>510</v>
      </c>
      <c r="W322" s="196">
        <v>1</v>
      </c>
      <c r="X322" s="190" t="s">
        <v>470</v>
      </c>
    </row>
    <row r="323" spans="2:34" hidden="1" x14ac:dyDescent="0.25">
      <c r="B323" s="640"/>
      <c r="C323" s="493"/>
      <c r="D323" s="245">
        <v>217</v>
      </c>
      <c r="E323" s="190" t="s">
        <v>662</v>
      </c>
      <c r="F323" s="314">
        <v>145.93</v>
      </c>
      <c r="G323" s="190">
        <v>1845</v>
      </c>
      <c r="H323" s="190">
        <v>1845</v>
      </c>
      <c r="I323" s="198">
        <f t="shared" si="56"/>
        <v>1</v>
      </c>
      <c r="J323" s="190">
        <v>19.989999999999998</v>
      </c>
      <c r="K323" s="198">
        <f t="shared" si="57"/>
        <v>1.0834688346883468E-2</v>
      </c>
      <c r="L323" s="314">
        <v>7.3</v>
      </c>
      <c r="M323" s="198">
        <f t="shared" si="58"/>
        <v>1.0108346883468835</v>
      </c>
      <c r="N323" s="314">
        <v>145.93</v>
      </c>
      <c r="O323" s="190">
        <v>19.989999999999998</v>
      </c>
      <c r="P323" s="197">
        <f t="shared" si="59"/>
        <v>1.0834688346883468E-2</v>
      </c>
      <c r="Q323" s="196">
        <f t="shared" si="60"/>
        <v>0</v>
      </c>
      <c r="R323" s="197">
        <f t="shared" si="61"/>
        <v>0</v>
      </c>
      <c r="S323" s="313">
        <f t="shared" si="62"/>
        <v>0</v>
      </c>
      <c r="T323" s="190" t="s">
        <v>179</v>
      </c>
      <c r="U323" s="190" t="s">
        <v>537</v>
      </c>
      <c r="V323" s="190" t="s">
        <v>641</v>
      </c>
      <c r="W323" s="196">
        <v>1</v>
      </c>
      <c r="X323" s="190" t="s">
        <v>449</v>
      </c>
    </row>
    <row r="324" spans="2:34" hidden="1" x14ac:dyDescent="0.25">
      <c r="B324" s="640"/>
      <c r="C324" s="493"/>
      <c r="D324" s="245">
        <v>218</v>
      </c>
      <c r="E324" s="190" t="s">
        <v>493</v>
      </c>
      <c r="F324" s="314">
        <v>141.07</v>
      </c>
      <c r="G324" s="190">
        <v>381.18</v>
      </c>
      <c r="H324" s="190">
        <v>381.18</v>
      </c>
      <c r="I324" s="198">
        <f t="shared" si="56"/>
        <v>1</v>
      </c>
      <c r="J324" s="190">
        <v>11.44</v>
      </c>
      <c r="K324" s="198">
        <f t="shared" si="57"/>
        <v>3.0012067789495774E-2</v>
      </c>
      <c r="L324" s="314">
        <v>156.74</v>
      </c>
      <c r="M324" s="198">
        <f t="shared" si="58"/>
        <v>1.0300120677894957</v>
      </c>
      <c r="N324" s="314">
        <v>1793.11</v>
      </c>
      <c r="O324" s="190">
        <v>0.9</v>
      </c>
      <c r="P324" s="197">
        <f t="shared" si="59"/>
        <v>2.3610892491736186E-3</v>
      </c>
      <c r="Q324" s="196">
        <f t="shared" si="60"/>
        <v>10.539999999999997</v>
      </c>
      <c r="R324" s="197">
        <f t="shared" si="61"/>
        <v>2.7650978540322151E-2</v>
      </c>
      <c r="S324" s="313">
        <f t="shared" si="62"/>
        <v>1652.0395999999996</v>
      </c>
      <c r="T324" s="190" t="s">
        <v>468</v>
      </c>
      <c r="U324" s="190" t="s">
        <v>221</v>
      </c>
      <c r="V324" s="190" t="s">
        <v>513</v>
      </c>
      <c r="W324" s="196">
        <v>1</v>
      </c>
      <c r="X324" s="190" t="s">
        <v>470</v>
      </c>
    </row>
    <row r="325" spans="2:34" hidden="1" x14ac:dyDescent="0.25">
      <c r="B325" s="640"/>
      <c r="C325" s="493"/>
      <c r="D325" s="245">
        <v>219</v>
      </c>
      <c r="E325" s="190" t="s">
        <v>664</v>
      </c>
      <c r="F325" s="314">
        <v>134.05000000000001</v>
      </c>
      <c r="G325" s="190">
        <v>5200</v>
      </c>
      <c r="H325" s="190">
        <v>5200</v>
      </c>
      <c r="I325" s="198">
        <f t="shared" si="56"/>
        <v>1</v>
      </c>
      <c r="J325" s="190">
        <v>19.149999999999999</v>
      </c>
      <c r="K325" s="198">
        <f t="shared" si="57"/>
        <v>3.6826923076923074E-3</v>
      </c>
      <c r="L325" s="314">
        <v>7</v>
      </c>
      <c r="M325" s="198">
        <f t="shared" si="58"/>
        <v>1.0036826923076922</v>
      </c>
      <c r="N325" s="314">
        <v>134.05000000000001</v>
      </c>
      <c r="O325" s="190">
        <v>19.149999999999999</v>
      </c>
      <c r="P325" s="197">
        <f t="shared" si="59"/>
        <v>3.6826923076923074E-3</v>
      </c>
      <c r="Q325" s="196">
        <f t="shared" si="60"/>
        <v>-3.6237679523765109E-13</v>
      </c>
      <c r="R325" s="197">
        <f t="shared" si="61"/>
        <v>-6.9687845238009822E-17</v>
      </c>
      <c r="S325" s="313">
        <f t="shared" si="62"/>
        <v>-2.5366375666635577E-12</v>
      </c>
      <c r="T325" s="190" t="s">
        <v>468</v>
      </c>
      <c r="U325" s="190" t="s">
        <v>221</v>
      </c>
      <c r="V325" s="190" t="s">
        <v>642</v>
      </c>
      <c r="W325" s="196">
        <v>1</v>
      </c>
      <c r="X325" s="190" t="s">
        <v>470</v>
      </c>
    </row>
    <row r="326" spans="2:34" hidden="1" x14ac:dyDescent="0.25">
      <c r="B326" s="641"/>
      <c r="C326" s="493"/>
      <c r="D326" s="245">
        <v>220</v>
      </c>
      <c r="E326" s="190" t="s">
        <v>466</v>
      </c>
      <c r="F326" s="314">
        <v>105.84</v>
      </c>
      <c r="G326" s="190">
        <v>40.090000000000003</v>
      </c>
      <c r="H326" s="190">
        <v>40.090000000000003</v>
      </c>
      <c r="I326" s="198">
        <f t="shared" si="56"/>
        <v>1</v>
      </c>
      <c r="J326" s="190">
        <v>1.8</v>
      </c>
      <c r="K326" s="198">
        <f t="shared" si="57"/>
        <v>4.4898977301072583E-2</v>
      </c>
      <c r="L326" s="314">
        <v>814.16</v>
      </c>
      <c r="M326" s="198">
        <f t="shared" si="58"/>
        <v>1.0448989773010726</v>
      </c>
      <c r="N326" s="314">
        <v>1465.49</v>
      </c>
      <c r="O326" s="190">
        <v>0.13</v>
      </c>
      <c r="P326" s="197">
        <f t="shared" si="59"/>
        <v>3.2427039161885755E-3</v>
      </c>
      <c r="Q326" s="196">
        <f t="shared" si="60"/>
        <v>1.6699999999999973</v>
      </c>
      <c r="R326" s="197">
        <f t="shared" si="61"/>
        <v>4.1656273384883938E-2</v>
      </c>
      <c r="S326" s="313">
        <f t="shared" si="62"/>
        <v>1359.6471999999976</v>
      </c>
      <c r="T326" s="190" t="s">
        <v>179</v>
      </c>
      <c r="U326" s="190" t="s">
        <v>715</v>
      </c>
      <c r="V326" s="190" t="s">
        <v>490</v>
      </c>
      <c r="W326" s="196">
        <v>1</v>
      </c>
      <c r="X326" s="190" t="s">
        <v>415</v>
      </c>
    </row>
    <row r="327" spans="2:34" hidden="1" x14ac:dyDescent="0.25">
      <c r="B327" s="639">
        <v>45902</v>
      </c>
      <c r="C327" s="493" t="str">
        <f>RIGHT(TEXT(B327,"aaa"),1)</f>
        <v>二</v>
      </c>
      <c r="D327" s="245">
        <v>221</v>
      </c>
      <c r="E327" s="190" t="s">
        <v>637</v>
      </c>
      <c r="F327" s="314">
        <v>1874.68</v>
      </c>
      <c r="G327" s="190">
        <v>14351</v>
      </c>
      <c r="H327" s="190">
        <v>14351</v>
      </c>
      <c r="I327" s="198">
        <f t="shared" ref="I327:I336" si="63">H327/G327</f>
        <v>1</v>
      </c>
      <c r="J327" s="190">
        <v>323.22000000000003</v>
      </c>
      <c r="K327" s="198">
        <f t="shared" ref="K327:K336" si="64">J327/G327</f>
        <v>2.2522472301581772E-2</v>
      </c>
      <c r="L327" s="314">
        <v>5.8</v>
      </c>
      <c r="M327" s="198">
        <f t="shared" ref="M327:M336" si="65">(H327+J327)/G327</f>
        <v>1.0225224723015818</v>
      </c>
      <c r="N327" s="314">
        <v>1874.68</v>
      </c>
      <c r="O327" s="190">
        <v>323.22000000000003</v>
      </c>
      <c r="P327" s="197">
        <f t="shared" ref="P327:P336" si="66">O327/G327</f>
        <v>2.2522472301581772E-2</v>
      </c>
      <c r="Q327" s="196">
        <f t="shared" ref="Q327:Q336" si="67">(H327+J327)-G327-O327</f>
        <v>-6.8212102632969618E-13</v>
      </c>
      <c r="R327" s="197">
        <f t="shared" ref="R327:R336" si="68">Q327/G327</f>
        <v>-4.7531254012242782E-17</v>
      </c>
      <c r="S327" s="313">
        <f t="shared" ref="S327:S336" si="69">Q327*L327</f>
        <v>-3.9563019527122375E-12</v>
      </c>
      <c r="T327" s="190" t="s">
        <v>179</v>
      </c>
      <c r="U327" s="190" t="s">
        <v>537</v>
      </c>
      <c r="V327" s="190" t="s">
        <v>641</v>
      </c>
      <c r="W327" s="196">
        <v>1</v>
      </c>
      <c r="X327" s="190" t="s">
        <v>470</v>
      </c>
      <c r="Z327" s="642" t="s">
        <v>372</v>
      </c>
      <c r="AA327" s="642"/>
      <c r="AB327" s="642"/>
      <c r="AC327" s="642"/>
      <c r="AD327" s="642"/>
      <c r="AE327" s="642"/>
      <c r="AF327" s="642"/>
      <c r="AG327" s="642"/>
      <c r="AH327" s="642"/>
    </row>
    <row r="328" spans="2:34" hidden="1" x14ac:dyDescent="0.25">
      <c r="B328" s="640"/>
      <c r="C328" s="493"/>
      <c r="D328" s="245">
        <v>222</v>
      </c>
      <c r="E328" s="190" t="s">
        <v>545</v>
      </c>
      <c r="F328" s="314">
        <v>648.86</v>
      </c>
      <c r="G328" s="190">
        <v>384.52</v>
      </c>
      <c r="H328" s="190">
        <v>384.52</v>
      </c>
      <c r="I328" s="198">
        <f t="shared" si="63"/>
        <v>1</v>
      </c>
      <c r="J328" s="190">
        <v>19.73</v>
      </c>
      <c r="K328" s="198">
        <f t="shared" si="64"/>
        <v>5.1310725059814835E-2</v>
      </c>
      <c r="L328" s="314">
        <v>156.72999999999999</v>
      </c>
      <c r="M328" s="198">
        <f t="shared" si="65"/>
        <v>1.0513107250598148</v>
      </c>
      <c r="N328" s="314">
        <v>3092.28</v>
      </c>
      <c r="O328" s="190">
        <v>4.1399999999999997</v>
      </c>
      <c r="P328" s="197">
        <f t="shared" si="66"/>
        <v>1.0766670134193279E-2</v>
      </c>
      <c r="Q328" s="196">
        <f t="shared" si="67"/>
        <v>15.590000000000018</v>
      </c>
      <c r="R328" s="197">
        <f t="shared" si="68"/>
        <v>4.0544054925621603E-2</v>
      </c>
      <c r="S328" s="313">
        <f t="shared" si="69"/>
        <v>2443.4207000000024</v>
      </c>
      <c r="T328" s="190" t="s">
        <v>468</v>
      </c>
      <c r="U328" s="190" t="s">
        <v>221</v>
      </c>
      <c r="V328" s="190" t="s">
        <v>513</v>
      </c>
      <c r="W328" s="196">
        <v>1</v>
      </c>
      <c r="X328" s="190" t="s">
        <v>470</v>
      </c>
      <c r="Z328" s="642"/>
      <c r="AA328" s="642"/>
      <c r="AB328" s="642"/>
      <c r="AC328" s="642"/>
      <c r="AD328" s="642"/>
      <c r="AE328" s="642"/>
      <c r="AF328" s="642"/>
      <c r="AG328" s="642"/>
      <c r="AH328" s="642"/>
    </row>
    <row r="329" spans="2:34" hidden="1" x14ac:dyDescent="0.25">
      <c r="B329" s="640"/>
      <c r="C329" s="493"/>
      <c r="D329" s="245">
        <v>223</v>
      </c>
      <c r="E329" s="190" t="s">
        <v>638</v>
      </c>
      <c r="F329" s="314">
        <v>547.98</v>
      </c>
      <c r="G329" s="190">
        <v>6692</v>
      </c>
      <c r="H329" s="190">
        <v>6692</v>
      </c>
      <c r="I329" s="198">
        <f t="shared" si="63"/>
        <v>1</v>
      </c>
      <c r="J329" s="190">
        <v>83.28</v>
      </c>
      <c r="K329" s="198">
        <f t="shared" si="64"/>
        <v>1.2444710101613868E-2</v>
      </c>
      <c r="L329" s="314">
        <v>6.58</v>
      </c>
      <c r="M329" s="198">
        <f t="shared" si="65"/>
        <v>1.0124447101016139</v>
      </c>
      <c r="N329" s="314">
        <v>547.98</v>
      </c>
      <c r="O329" s="190">
        <v>83.28</v>
      </c>
      <c r="P329" s="197">
        <f t="shared" si="66"/>
        <v>1.2444710101613868E-2</v>
      </c>
      <c r="Q329" s="196">
        <f t="shared" si="67"/>
        <v>-2.5579538487363607E-13</v>
      </c>
      <c r="R329" s="197">
        <f t="shared" si="68"/>
        <v>-3.8224056317040658E-17</v>
      </c>
      <c r="S329" s="313">
        <f t="shared" si="69"/>
        <v>-1.6831336324685253E-12</v>
      </c>
      <c r="T329" s="190" t="s">
        <v>468</v>
      </c>
      <c r="U329" s="190" t="s">
        <v>221</v>
      </c>
      <c r="V329" s="190" t="s">
        <v>642</v>
      </c>
      <c r="W329" s="196">
        <v>1</v>
      </c>
      <c r="X329" s="190" t="s">
        <v>470</v>
      </c>
      <c r="Z329" s="642"/>
      <c r="AA329" s="642"/>
      <c r="AB329" s="642"/>
      <c r="AC329" s="642"/>
      <c r="AD329" s="642"/>
      <c r="AE329" s="642"/>
      <c r="AF329" s="642"/>
      <c r="AG329" s="642"/>
      <c r="AH329" s="642"/>
    </row>
    <row r="330" spans="2:34" hidden="1" x14ac:dyDescent="0.25">
      <c r="B330" s="640"/>
      <c r="C330" s="493"/>
      <c r="D330" s="245">
        <v>224</v>
      </c>
      <c r="E330" s="190" t="s">
        <v>679</v>
      </c>
      <c r="F330" s="314">
        <v>453.04</v>
      </c>
      <c r="G330" s="190">
        <v>134.37</v>
      </c>
      <c r="H330" s="190">
        <v>134.37</v>
      </c>
      <c r="I330" s="198">
        <f t="shared" si="63"/>
        <v>1</v>
      </c>
      <c r="J330" s="190">
        <v>4.59</v>
      </c>
      <c r="K330" s="198">
        <f t="shared" si="64"/>
        <v>3.4159410582719353E-2</v>
      </c>
      <c r="L330" s="314">
        <v>200.46</v>
      </c>
      <c r="M330" s="198">
        <f t="shared" si="65"/>
        <v>1.0341594105827194</v>
      </c>
      <c r="N330" s="314">
        <v>920.11</v>
      </c>
      <c r="O330" s="190">
        <v>2.2599999999999998</v>
      </c>
      <c r="P330" s="197">
        <f t="shared" si="66"/>
        <v>1.6819230482994715E-2</v>
      </c>
      <c r="Q330" s="196">
        <f t="shared" si="67"/>
        <v>2.3300000000000036</v>
      </c>
      <c r="R330" s="197">
        <f t="shared" si="68"/>
        <v>1.7340180099724666E-2</v>
      </c>
      <c r="S330" s="313">
        <f t="shared" si="69"/>
        <v>467.07180000000074</v>
      </c>
      <c r="T330" s="190" t="s">
        <v>179</v>
      </c>
      <c r="U330" s="190" t="s">
        <v>222</v>
      </c>
      <c r="V330" s="190" t="s">
        <v>680</v>
      </c>
      <c r="W330" s="196">
        <v>1</v>
      </c>
      <c r="X330" s="190" t="s">
        <v>470</v>
      </c>
      <c r="Z330" s="261" t="s">
        <v>377</v>
      </c>
      <c r="AA330" s="261" t="s">
        <v>378</v>
      </c>
      <c r="AB330" s="372" t="s">
        <v>379</v>
      </c>
      <c r="AC330" s="372" t="s">
        <v>200</v>
      </c>
      <c r="AD330" s="372" t="s">
        <v>786</v>
      </c>
      <c r="AE330" s="372" t="s">
        <v>400</v>
      </c>
      <c r="AF330" s="372" t="s">
        <v>380</v>
      </c>
      <c r="AG330" s="372" t="s">
        <v>402</v>
      </c>
      <c r="AH330" s="372" t="s">
        <v>381</v>
      </c>
    </row>
    <row r="331" spans="2:34" hidden="1" x14ac:dyDescent="0.25">
      <c r="B331" s="640"/>
      <c r="C331" s="493"/>
      <c r="D331" s="245">
        <v>225</v>
      </c>
      <c r="E331" s="190" t="s">
        <v>664</v>
      </c>
      <c r="F331" s="314">
        <v>400.05</v>
      </c>
      <c r="G331" s="190">
        <v>13901</v>
      </c>
      <c r="H331" s="190">
        <v>13901</v>
      </c>
      <c r="I331" s="198">
        <f t="shared" si="63"/>
        <v>1</v>
      </c>
      <c r="J331" s="190">
        <v>57.15</v>
      </c>
      <c r="K331" s="198">
        <f t="shared" si="64"/>
        <v>4.1112150205021222E-3</v>
      </c>
      <c r="L331" s="314">
        <v>7</v>
      </c>
      <c r="M331" s="198">
        <f t="shared" si="65"/>
        <v>1.004111215020502</v>
      </c>
      <c r="N331" s="314">
        <v>400.05</v>
      </c>
      <c r="O331" s="190">
        <v>57.15</v>
      </c>
      <c r="P331" s="197">
        <f t="shared" si="66"/>
        <v>4.1112150205021222E-3</v>
      </c>
      <c r="Q331" s="196">
        <f t="shared" si="67"/>
        <v>-3.6237679523765109E-13</v>
      </c>
      <c r="R331" s="197">
        <f t="shared" si="68"/>
        <v>-2.6068397614391129E-17</v>
      </c>
      <c r="S331" s="313">
        <f t="shared" si="69"/>
        <v>-2.5366375666635577E-12</v>
      </c>
      <c r="T331" s="190" t="s">
        <v>468</v>
      </c>
      <c r="U331" s="190" t="s">
        <v>221</v>
      </c>
      <c r="V331" s="190" t="s">
        <v>642</v>
      </c>
      <c r="W331" s="196">
        <v>1</v>
      </c>
      <c r="X331" s="190" t="s">
        <v>470</v>
      </c>
      <c r="Y331" s="193" t="s">
        <v>404</v>
      </c>
      <c r="Z331" s="262">
        <f>SUM(W327:W396)</f>
        <v>70</v>
      </c>
      <c r="AA331" s="263">
        <f>SUMIF(U327:U396,TRIM(AA330),W327:W396)</f>
        <v>0</v>
      </c>
      <c r="AB331" s="263">
        <f>SUMIF(U327:U396,TRIM(AB330),W327:W396)</f>
        <v>0</v>
      </c>
      <c r="AC331" s="263">
        <f>SUMIF(U327:U396,TRIM(AC330),W327:W396)</f>
        <v>0</v>
      </c>
      <c r="AD331" s="263">
        <f>SUMIF(U327:U396,TRIM(AD330),W327:W396)</f>
        <v>32</v>
      </c>
      <c r="AE331" s="263">
        <f>SUMIF(U327:U396,TRIM(AE330),W327:W396)</f>
        <v>24</v>
      </c>
      <c r="AF331" s="263">
        <f>SUMIF(U327:U396,TRIM(AF330),W327:W396)</f>
        <v>2</v>
      </c>
      <c r="AG331" s="263">
        <f>SUMIF(U327:U396,TRIM(AG330),W327:W396)</f>
        <v>12</v>
      </c>
      <c r="AH331" s="263">
        <f>SUMIF(U327:U396,TRIM(AH330),W327:W396)</f>
        <v>0</v>
      </c>
    </row>
    <row r="332" spans="2:34" hidden="1" x14ac:dyDescent="0.25">
      <c r="B332" s="640"/>
      <c r="C332" s="493"/>
      <c r="D332" s="245">
        <v>226</v>
      </c>
      <c r="E332" s="190" t="s">
        <v>665</v>
      </c>
      <c r="F332" s="314">
        <v>303.10000000000002</v>
      </c>
      <c r="G332" s="190">
        <v>3759</v>
      </c>
      <c r="H332" s="190">
        <v>3759</v>
      </c>
      <c r="I332" s="198">
        <f t="shared" si="63"/>
        <v>1</v>
      </c>
      <c r="J332" s="190">
        <v>43.3</v>
      </c>
      <c r="K332" s="198">
        <f t="shared" si="64"/>
        <v>1.151902101622772E-2</v>
      </c>
      <c r="L332" s="314">
        <v>7</v>
      </c>
      <c r="M332" s="198">
        <f t="shared" si="65"/>
        <v>1.0115190210162277</v>
      </c>
      <c r="N332" s="314">
        <v>303.10000000000002</v>
      </c>
      <c r="O332" s="190">
        <v>43.3</v>
      </c>
      <c r="P332" s="197">
        <f t="shared" si="66"/>
        <v>1.151902101622772E-2</v>
      </c>
      <c r="Q332" s="196">
        <f t="shared" si="67"/>
        <v>1.8474111129762605E-13</v>
      </c>
      <c r="R332" s="197">
        <f t="shared" si="68"/>
        <v>4.9146345117751011E-17</v>
      </c>
      <c r="S332" s="313">
        <f t="shared" si="69"/>
        <v>1.2931877790833823E-12</v>
      </c>
      <c r="T332" s="190" t="s">
        <v>468</v>
      </c>
      <c r="U332" s="190" t="s">
        <v>221</v>
      </c>
      <c r="V332" s="190" t="s">
        <v>642</v>
      </c>
      <c r="W332" s="196">
        <v>1</v>
      </c>
      <c r="X332" s="190" t="s">
        <v>470</v>
      </c>
      <c r="Y332" s="193" t="s">
        <v>390</v>
      </c>
      <c r="Z332" s="262"/>
      <c r="AA332" s="264">
        <f>SUMIF(U327:U396,TRIM(AA330),F327:F396)</f>
        <v>0</v>
      </c>
      <c r="AB332" s="264">
        <f>SUMIF(U327:U396,TRIM(AB330),F327:F396)</f>
        <v>0</v>
      </c>
      <c r="AC332" s="264">
        <f>SUMIF(U327:U396,TRIM(AC330),F327:F396)</f>
        <v>0</v>
      </c>
      <c r="AD332" s="264">
        <f>SUMIF(U327:U396,TRIM(AD330),F327:F396)</f>
        <v>9356.41</v>
      </c>
      <c r="AE332" s="264">
        <f>SUMIF(U327:U396,TRIM(AE330),F327:F396)</f>
        <v>9742.3600000000024</v>
      </c>
      <c r="AF332" s="264">
        <f>SUMIF(U327:U396,TRIM(AF330),F327:F396)</f>
        <v>853.96</v>
      </c>
      <c r="AG332" s="264">
        <f>SUMIF(U327:U396,TRIM(AG330),F327:F396)</f>
        <v>11666.779999999999</v>
      </c>
      <c r="AH332" s="264">
        <f>SUMIF(U327:U396,TRIM(AH330),F327:F396)</f>
        <v>0</v>
      </c>
    </row>
    <row r="333" spans="2:34" hidden="1" x14ac:dyDescent="0.25">
      <c r="B333" s="640"/>
      <c r="C333" s="493"/>
      <c r="D333" s="245">
        <v>227</v>
      </c>
      <c r="E333" s="190" t="s">
        <v>663</v>
      </c>
      <c r="F333" s="314">
        <v>249.48</v>
      </c>
      <c r="G333" s="190">
        <v>5755</v>
      </c>
      <c r="H333" s="190">
        <v>5755</v>
      </c>
      <c r="I333" s="198">
        <f t="shared" si="63"/>
        <v>1</v>
      </c>
      <c r="J333" s="190">
        <v>56.7</v>
      </c>
      <c r="K333" s="198">
        <f t="shared" si="64"/>
        <v>9.8523023457862732E-3</v>
      </c>
      <c r="L333" s="314">
        <v>4.4000000000000004</v>
      </c>
      <c r="M333" s="198">
        <f t="shared" si="65"/>
        <v>1.0098523023457862</v>
      </c>
      <c r="N333" s="314">
        <v>249.48</v>
      </c>
      <c r="O333" s="190">
        <v>56.7</v>
      </c>
      <c r="P333" s="197">
        <f t="shared" si="66"/>
        <v>9.8523023457862732E-3</v>
      </c>
      <c r="Q333" s="196">
        <f t="shared" si="67"/>
        <v>-1.8474111129762605E-13</v>
      </c>
      <c r="R333" s="197">
        <f t="shared" si="68"/>
        <v>-3.2100975029995835E-17</v>
      </c>
      <c r="S333" s="313">
        <f t="shared" si="69"/>
        <v>-8.1286088970955465E-13</v>
      </c>
      <c r="T333" s="190" t="s">
        <v>179</v>
      </c>
      <c r="U333" s="190" t="s">
        <v>537</v>
      </c>
      <c r="V333" s="190" t="s">
        <v>641</v>
      </c>
      <c r="W333" s="196">
        <v>1</v>
      </c>
      <c r="X333" s="190" t="s">
        <v>470</v>
      </c>
      <c r="Y333" s="193"/>
      <c r="Z333" s="262"/>
      <c r="AA333" s="264"/>
      <c r="AB333" s="264"/>
      <c r="AC333" s="264"/>
      <c r="AD333" s="264"/>
      <c r="AE333" s="264"/>
      <c r="AF333" s="264"/>
      <c r="AG333" s="264"/>
      <c r="AH333" s="264"/>
    </row>
    <row r="334" spans="2:34" hidden="1" x14ac:dyDescent="0.25">
      <c r="B334" s="640"/>
      <c r="C334" s="493"/>
      <c r="D334" s="245">
        <v>228</v>
      </c>
      <c r="E334" s="190" t="s">
        <v>520</v>
      </c>
      <c r="F334" s="314">
        <v>248.79</v>
      </c>
      <c r="G334" s="190">
        <v>234.23</v>
      </c>
      <c r="H334" s="190">
        <v>234.23</v>
      </c>
      <c r="I334" s="198">
        <f t="shared" si="63"/>
        <v>1</v>
      </c>
      <c r="J334" s="190">
        <v>9.35</v>
      </c>
      <c r="K334" s="198">
        <f t="shared" si="64"/>
        <v>3.9918029287452507E-2</v>
      </c>
      <c r="L334" s="314">
        <v>99.12</v>
      </c>
      <c r="M334" s="198">
        <f t="shared" si="65"/>
        <v>1.0399180292874526</v>
      </c>
      <c r="N334" s="314">
        <v>926.77</v>
      </c>
      <c r="O334" s="190">
        <v>2.5099999999999998</v>
      </c>
      <c r="P334" s="197">
        <f t="shared" si="66"/>
        <v>1.0715962942407035E-2</v>
      </c>
      <c r="Q334" s="196">
        <f t="shared" si="67"/>
        <v>6.8399999999999945</v>
      </c>
      <c r="R334" s="197">
        <f t="shared" si="68"/>
        <v>2.9202066345045446E-2</v>
      </c>
      <c r="S334" s="313">
        <f t="shared" si="69"/>
        <v>677.98079999999948</v>
      </c>
      <c r="T334" s="190" t="s">
        <v>179</v>
      </c>
      <c r="U334" s="190" t="s">
        <v>715</v>
      </c>
      <c r="V334" s="190" t="s">
        <v>510</v>
      </c>
      <c r="W334" s="196">
        <v>1</v>
      </c>
      <c r="X334" s="190" t="s">
        <v>470</v>
      </c>
      <c r="Y334" s="193" t="s">
        <v>363</v>
      </c>
      <c r="Z334" s="262">
        <f>SUM(W397:W466)</f>
        <v>70</v>
      </c>
      <c r="AA334" s="263">
        <f>SUMIF(U397:U466,TRIM(AA330),W397:W466)</f>
        <v>0</v>
      </c>
      <c r="AB334" s="263">
        <f>SUMIF(U397:U466,TRIM(AB330),W397:W466)</f>
        <v>0</v>
      </c>
      <c r="AC334" s="263">
        <f>SUMIF(U397:U466,TRIM(AC330),W397:W466)</f>
        <v>0</v>
      </c>
      <c r="AD334" s="263">
        <f>SUMIF(U397:U466,TRIM(AD330),W397:W466)</f>
        <v>38</v>
      </c>
      <c r="AE334" s="263">
        <f>SUMIF(U397:U466,TRIM(AE330),W397:W466)</f>
        <v>18</v>
      </c>
      <c r="AF334" s="263">
        <f>SUMIF(U397:U466,TRIM(AF330),W397:W466)</f>
        <v>2</v>
      </c>
      <c r="AG334" s="263">
        <f>SUMIF(U397:U466,TRIM(AG330),W397:W466)</f>
        <v>12</v>
      </c>
      <c r="AH334" s="263">
        <f>SUMIF(U397:U466,TRIM(AH330),W397:W466)</f>
        <v>0</v>
      </c>
    </row>
    <row r="335" spans="2:34" hidden="1" x14ac:dyDescent="0.25">
      <c r="B335" s="640"/>
      <c r="C335" s="493"/>
      <c r="D335" s="245">
        <v>229</v>
      </c>
      <c r="E335" s="190" t="s">
        <v>484</v>
      </c>
      <c r="F335" s="314">
        <v>189.47</v>
      </c>
      <c r="G335" s="190">
        <v>157.38</v>
      </c>
      <c r="H335" s="190">
        <v>157.38</v>
      </c>
      <c r="I335" s="198">
        <f t="shared" si="63"/>
        <v>1</v>
      </c>
      <c r="J335" s="190">
        <v>5.38</v>
      </c>
      <c r="K335" s="198">
        <f t="shared" si="64"/>
        <v>3.418477570212225E-2</v>
      </c>
      <c r="L335" s="314">
        <v>212.89</v>
      </c>
      <c r="M335" s="198">
        <f t="shared" si="65"/>
        <v>1.0341847757021223</v>
      </c>
      <c r="N335" s="314">
        <v>1145.3499999999999</v>
      </c>
      <c r="O335" s="190">
        <v>0.89</v>
      </c>
      <c r="P335" s="197">
        <f t="shared" si="66"/>
        <v>5.6551023001652056E-3</v>
      </c>
      <c r="Q335" s="196">
        <f t="shared" si="67"/>
        <v>4.4899999999999958</v>
      </c>
      <c r="R335" s="197">
        <f t="shared" si="68"/>
        <v>2.8529673401957022E-2</v>
      </c>
      <c r="S335" s="313">
        <f t="shared" si="69"/>
        <v>955.87609999999904</v>
      </c>
      <c r="T335" s="190" t="s">
        <v>179</v>
      </c>
      <c r="U335" s="190" t="s">
        <v>715</v>
      </c>
      <c r="V335" s="190" t="s">
        <v>510</v>
      </c>
      <c r="W335" s="196">
        <v>1</v>
      </c>
      <c r="X335" s="190" t="s">
        <v>470</v>
      </c>
      <c r="Y335" s="193" t="s">
        <v>390</v>
      </c>
      <c r="Z335" s="263"/>
      <c r="AA335" s="264">
        <f>SUMIF(U397:U466,TRIM(AA330),F397:F466)</f>
        <v>0</v>
      </c>
      <c r="AB335" s="264">
        <f>SUMIF(U397:U466,TRIM(AB330),F397:F466)</f>
        <v>0</v>
      </c>
      <c r="AC335" s="264">
        <f>SUMIF(U397:U466,TRIM(AC330),F397:F466)</f>
        <v>0</v>
      </c>
      <c r="AD335" s="264">
        <f>SUMIF(U397:U466,TRIM(AD330),F397:F466)</f>
        <v>13806.92</v>
      </c>
      <c r="AE335" s="264">
        <f>SUMIF(U397:U466,TRIM(AE330),F397:F466)</f>
        <v>10789.310000000001</v>
      </c>
      <c r="AF335" s="264">
        <f>SUMIF(U397:U466,TRIM(AF330),F397:F466)</f>
        <v>439.64</v>
      </c>
      <c r="AG335" s="264">
        <f>SUMIF(U397:U466,TRIM(AG330),F397:F466)</f>
        <v>9671.3700000000008</v>
      </c>
      <c r="AH335" s="264">
        <f>SUMIF(U397:U466,TRIM(AH330),F397:F466)</f>
        <v>0</v>
      </c>
    </row>
    <row r="336" spans="2:34" hidden="1" x14ac:dyDescent="0.25">
      <c r="B336" s="641"/>
      <c r="C336" s="493"/>
      <c r="D336" s="245">
        <v>230</v>
      </c>
      <c r="E336" s="190" t="s">
        <v>465</v>
      </c>
      <c r="F336" s="314">
        <v>126.97</v>
      </c>
      <c r="G336" s="190">
        <v>16.62</v>
      </c>
      <c r="H336" s="190">
        <v>16.62</v>
      </c>
      <c r="I336" s="198">
        <f t="shared" si="63"/>
        <v>1</v>
      </c>
      <c r="J336" s="190">
        <v>0.76</v>
      </c>
      <c r="K336" s="198">
        <f t="shared" si="64"/>
        <v>4.5728038507821901E-2</v>
      </c>
      <c r="L336" s="314">
        <v>846.44</v>
      </c>
      <c r="M336" s="198">
        <f t="shared" si="65"/>
        <v>1.045728038507822</v>
      </c>
      <c r="N336" s="314">
        <v>643.29</v>
      </c>
      <c r="O336" s="190">
        <v>0.15</v>
      </c>
      <c r="P336" s="197">
        <f t="shared" si="66"/>
        <v>9.0252707581227436E-3</v>
      </c>
      <c r="Q336" s="196">
        <f t="shared" si="67"/>
        <v>0.61000000000000154</v>
      </c>
      <c r="R336" s="197">
        <f t="shared" si="68"/>
        <v>3.6702767749699251E-2</v>
      </c>
      <c r="S336" s="313">
        <f t="shared" si="69"/>
        <v>516.32840000000135</v>
      </c>
      <c r="T336" s="190" t="s">
        <v>179</v>
      </c>
      <c r="U336" s="190" t="s">
        <v>715</v>
      </c>
      <c r="V336" s="190" t="s">
        <v>643</v>
      </c>
      <c r="W336" s="196">
        <v>1</v>
      </c>
      <c r="X336" s="190" t="s">
        <v>426</v>
      </c>
      <c r="Y336" s="193"/>
      <c r="Z336" s="263"/>
      <c r="AA336" s="262"/>
      <c r="AB336" s="262"/>
      <c r="AC336" s="263"/>
      <c r="AD336" s="263"/>
      <c r="AE336" s="263"/>
      <c r="AF336" s="263"/>
      <c r="AG336" s="263"/>
      <c r="AH336" s="263"/>
    </row>
    <row r="337" spans="2:34" hidden="1" x14ac:dyDescent="0.25">
      <c r="B337" s="639">
        <v>45903</v>
      </c>
      <c r="C337" s="493" t="str">
        <f t="shared" ref="C337" si="70">RIGHT(TEXT(B337,"aaa"),1)</f>
        <v>三</v>
      </c>
      <c r="D337" s="245">
        <v>231</v>
      </c>
      <c r="E337" s="190" t="s">
        <v>637</v>
      </c>
      <c r="F337" s="314">
        <v>1998.74</v>
      </c>
      <c r="G337" s="190">
        <v>14177</v>
      </c>
      <c r="H337" s="190">
        <v>14177</v>
      </c>
      <c r="I337" s="198">
        <f t="shared" ref="I337:I400" si="71">H337/G337</f>
        <v>1</v>
      </c>
      <c r="J337" s="190">
        <v>344.61</v>
      </c>
      <c r="K337" s="198">
        <f t="shared" ref="K337:K400" si="72">J337/G337</f>
        <v>2.4307681455879242E-2</v>
      </c>
      <c r="L337" s="314">
        <v>5.8</v>
      </c>
      <c r="M337" s="198">
        <f t="shared" ref="M337:M400" si="73">(H337+J337)/G337</f>
        <v>1.0243076814558794</v>
      </c>
      <c r="N337" s="314">
        <v>1998.74</v>
      </c>
      <c r="O337" s="190">
        <v>344.61</v>
      </c>
      <c r="P337" s="197">
        <f t="shared" ref="P337:P400" si="74">O337/G337</f>
        <v>2.4307681455879242E-2</v>
      </c>
      <c r="Q337" s="196">
        <f t="shared" ref="Q337:Q400" si="75">(H337+J337)-G337-O337</f>
        <v>5.6843418860808015E-13</v>
      </c>
      <c r="R337" s="197">
        <f t="shared" ref="R337:R400" si="76">Q337/G337</f>
        <v>4.0095520110607334E-17</v>
      </c>
      <c r="S337" s="313">
        <f t="shared" ref="S337:S400" si="77">Q337*L337</f>
        <v>3.2969182939268649E-12</v>
      </c>
      <c r="T337" s="190" t="s">
        <v>179</v>
      </c>
      <c r="U337" s="190" t="s">
        <v>537</v>
      </c>
      <c r="V337" s="190" t="s">
        <v>641</v>
      </c>
      <c r="W337" s="196">
        <v>1</v>
      </c>
      <c r="X337" s="190" t="s">
        <v>470</v>
      </c>
      <c r="Y337" s="193" t="s">
        <v>364</v>
      </c>
      <c r="Z337" s="262">
        <f>SUM(W467:W536)</f>
        <v>70</v>
      </c>
      <c r="AA337" s="263">
        <f>SUMIF(U467:U536,TRIM(AA330),W467:W536)</f>
        <v>0</v>
      </c>
      <c r="AB337" s="263">
        <f>SUMIF(U467:U536,TRIM(AB330),W467:W536)</f>
        <v>0</v>
      </c>
      <c r="AC337" s="263">
        <f>SUMIF(U467:U536,TRIM(AC330),W467:W536)</f>
        <v>0</v>
      </c>
      <c r="AD337" s="263">
        <f>SUMIF(U467:U536,TRIM(AD330),W467:W536)</f>
        <v>37</v>
      </c>
      <c r="AE337" s="263">
        <f>SUMIF(U467:U536,TRIM(AE330),W467:W536)</f>
        <v>19</v>
      </c>
      <c r="AF337" s="263">
        <f>SUMIF(U467:U536,TRIM(AF330),W467:W536)</f>
        <v>0</v>
      </c>
      <c r="AG337" s="263">
        <f>SUMIF(U467:U536,TRIM(AG330),W467:W536)</f>
        <v>14</v>
      </c>
      <c r="AH337" s="263">
        <f>SUMIF(U467:U536,TRIM(AH330),W467:W536)</f>
        <v>0</v>
      </c>
    </row>
    <row r="338" spans="2:34" hidden="1" x14ac:dyDescent="0.25">
      <c r="B338" s="640"/>
      <c r="C338" s="493"/>
      <c r="D338" s="245">
        <v>232</v>
      </c>
      <c r="E338" s="190" t="s">
        <v>661</v>
      </c>
      <c r="F338" s="314">
        <v>772.6</v>
      </c>
      <c r="G338" s="190">
        <v>105.28</v>
      </c>
      <c r="H338" s="190">
        <v>105.28</v>
      </c>
      <c r="I338" s="198">
        <f t="shared" si="71"/>
        <v>1</v>
      </c>
      <c r="J338" s="190">
        <v>6.26</v>
      </c>
      <c r="K338" s="198">
        <f t="shared" si="72"/>
        <v>5.9460486322188449E-2</v>
      </c>
      <c r="L338" s="314">
        <v>228.58</v>
      </c>
      <c r="M338" s="198">
        <f t="shared" si="73"/>
        <v>1.0594604863221886</v>
      </c>
      <c r="N338" s="314">
        <v>1430.91</v>
      </c>
      <c r="O338" s="190">
        <v>3.38</v>
      </c>
      <c r="P338" s="197">
        <f t="shared" si="74"/>
        <v>3.2104863221884494E-2</v>
      </c>
      <c r="Q338" s="196">
        <f t="shared" si="75"/>
        <v>2.8800000000000052</v>
      </c>
      <c r="R338" s="197">
        <f t="shared" si="76"/>
        <v>2.7355623100304E-2</v>
      </c>
      <c r="S338" s="313">
        <f t="shared" si="77"/>
        <v>658.31040000000121</v>
      </c>
      <c r="T338" s="190" t="s">
        <v>179</v>
      </c>
      <c r="U338" s="190" t="s">
        <v>715</v>
      </c>
      <c r="V338" s="190" t="s">
        <v>643</v>
      </c>
      <c r="W338" s="196">
        <v>1</v>
      </c>
      <c r="X338" s="190" t="s">
        <v>635</v>
      </c>
      <c r="Y338" s="193" t="s">
        <v>390</v>
      </c>
      <c r="Z338" s="263"/>
      <c r="AA338" s="264">
        <f>SUMIF(U467:U536,TRIM(AA330),F467:F536)</f>
        <v>0</v>
      </c>
      <c r="AB338" s="264">
        <f>SUMIF(U467:U536,TRIM(AB330),F467:F536)</f>
        <v>0</v>
      </c>
      <c r="AC338" s="264">
        <f>SUMIF(U467:U536,TRIM(AC330),F467:F536)</f>
        <v>0</v>
      </c>
      <c r="AD338" s="264">
        <f>SUMIF(U467:U536,TRIM(AD330),F467:F536)</f>
        <v>10644.96</v>
      </c>
      <c r="AE338" s="264">
        <f>SUMIF(U467:U536,TRIM(AE330),F467:F536)</f>
        <v>15593.2</v>
      </c>
      <c r="AF338" s="264">
        <f>SUMIF(U467:U536,TRIM(AF330),F467:F536)</f>
        <v>0</v>
      </c>
      <c r="AG338" s="264">
        <f>SUMIF(U467:U536,TRIM(AG330),F467:F536)</f>
        <v>14386.1</v>
      </c>
      <c r="AH338" s="264">
        <f>SUMIF(U467:U536,TRIM(AH330),F467:F536)</f>
        <v>0</v>
      </c>
    </row>
    <row r="339" spans="2:34" hidden="1" x14ac:dyDescent="0.25">
      <c r="B339" s="640"/>
      <c r="C339" s="493"/>
      <c r="D339" s="245">
        <v>233</v>
      </c>
      <c r="E339" s="190" t="s">
        <v>482</v>
      </c>
      <c r="F339" s="314">
        <v>629.39</v>
      </c>
      <c r="G339" s="190">
        <v>334.8</v>
      </c>
      <c r="H339" s="190">
        <v>334.8</v>
      </c>
      <c r="I339" s="198">
        <f t="shared" si="71"/>
        <v>1</v>
      </c>
      <c r="J339" s="190">
        <v>15.47</v>
      </c>
      <c r="K339" s="198">
        <f t="shared" si="72"/>
        <v>4.6206690561529269E-2</v>
      </c>
      <c r="L339" s="314">
        <v>111.2</v>
      </c>
      <c r="M339" s="198">
        <f t="shared" si="73"/>
        <v>1.0462066905615293</v>
      </c>
      <c r="N339" s="314">
        <v>1720.26</v>
      </c>
      <c r="O339" s="190">
        <v>5.66</v>
      </c>
      <c r="P339" s="197">
        <f t="shared" si="74"/>
        <v>1.6905615292712065E-2</v>
      </c>
      <c r="Q339" s="196">
        <f t="shared" si="75"/>
        <v>9.8100000000000271</v>
      </c>
      <c r="R339" s="197">
        <f t="shared" si="76"/>
        <v>2.9301075268817284E-2</v>
      </c>
      <c r="S339" s="313">
        <f t="shared" si="77"/>
        <v>1090.872000000003</v>
      </c>
      <c r="T339" s="190" t="s">
        <v>179</v>
      </c>
      <c r="U339" s="190" t="s">
        <v>715</v>
      </c>
      <c r="V339" s="190" t="s">
        <v>643</v>
      </c>
      <c r="W339" s="196">
        <v>1</v>
      </c>
      <c r="X339" s="190" t="s">
        <v>430</v>
      </c>
      <c r="Y339" s="193"/>
      <c r="Z339" s="263"/>
      <c r="AA339" s="262"/>
      <c r="AB339" s="262"/>
      <c r="AC339" s="263"/>
      <c r="AD339" s="263"/>
      <c r="AE339" s="263"/>
      <c r="AF339" s="263"/>
      <c r="AG339" s="263"/>
      <c r="AH339" s="263"/>
    </row>
    <row r="340" spans="2:34" hidden="1" x14ac:dyDescent="0.25">
      <c r="B340" s="640"/>
      <c r="C340" s="493"/>
      <c r="D340" s="245">
        <v>234</v>
      </c>
      <c r="E340" s="190" t="s">
        <v>679</v>
      </c>
      <c r="F340" s="314">
        <v>400.92</v>
      </c>
      <c r="G340" s="190">
        <v>90.2</v>
      </c>
      <c r="H340" s="190">
        <v>90.2</v>
      </c>
      <c r="I340" s="198">
        <f t="shared" si="71"/>
        <v>1</v>
      </c>
      <c r="J340" s="190">
        <v>3.57</v>
      </c>
      <c r="K340" s="198">
        <f t="shared" si="72"/>
        <v>3.9578713968957867E-2</v>
      </c>
      <c r="L340" s="314">
        <v>200.46</v>
      </c>
      <c r="M340" s="198">
        <f t="shared" si="73"/>
        <v>1.0395787139689578</v>
      </c>
      <c r="N340" s="314">
        <v>715.64</v>
      </c>
      <c r="O340" s="190">
        <v>2</v>
      </c>
      <c r="P340" s="197">
        <f t="shared" si="74"/>
        <v>2.2172949002217293E-2</v>
      </c>
      <c r="Q340" s="196">
        <f t="shared" si="75"/>
        <v>1.5699999999999932</v>
      </c>
      <c r="R340" s="197">
        <f t="shared" si="76"/>
        <v>1.7405764966740501E-2</v>
      </c>
      <c r="S340" s="313">
        <f t="shared" si="77"/>
        <v>314.72219999999862</v>
      </c>
      <c r="T340" s="190" t="s">
        <v>179</v>
      </c>
      <c r="U340" s="190" t="s">
        <v>222</v>
      </c>
      <c r="V340" s="190" t="s">
        <v>680</v>
      </c>
      <c r="W340" s="196">
        <v>1</v>
      </c>
      <c r="X340" s="190" t="s">
        <v>470</v>
      </c>
      <c r="Y340" s="193" t="s">
        <v>365</v>
      </c>
      <c r="Z340" s="262">
        <f>SUM(W537:W606)</f>
        <v>70</v>
      </c>
      <c r="AA340" s="263">
        <f>SUMIF(U537:U606,TRIM(AA330),W537:W606)</f>
        <v>0</v>
      </c>
      <c r="AB340" s="263">
        <f>SUMIF(U537:U606,TRIM(AB330),W537:W606)</f>
        <v>0</v>
      </c>
      <c r="AC340" s="263">
        <f>SUMIF(U537:U606,TRIM(AC330),W537:W606)</f>
        <v>0</v>
      </c>
      <c r="AD340" s="263">
        <f>SUMIF(U537:U606,TRIM(AD330),W537:W606)</f>
        <v>33</v>
      </c>
      <c r="AE340" s="263">
        <f>SUMIF(U537:U606,TRIM(AE330),W537:W606)</f>
        <v>17</v>
      </c>
      <c r="AF340" s="263">
        <f>SUMIF(U537:U606,TRIM(AF330),W537:W606)</f>
        <v>0</v>
      </c>
      <c r="AG340" s="263">
        <f>SUMIF(U537:U606,TRIM(AG330),W537:W606)</f>
        <v>20</v>
      </c>
      <c r="AH340" s="263">
        <f>SUMIF(U537:U606,TRIM(AH330),W537:W606)</f>
        <v>0</v>
      </c>
    </row>
    <row r="341" spans="2:34" hidden="1" x14ac:dyDescent="0.25">
      <c r="B341" s="640"/>
      <c r="C341" s="493"/>
      <c r="D341" s="245">
        <v>235</v>
      </c>
      <c r="E341" s="190" t="s">
        <v>493</v>
      </c>
      <c r="F341" s="314">
        <v>391.85</v>
      </c>
      <c r="G341" s="190">
        <v>388.63</v>
      </c>
      <c r="H341" s="190">
        <v>388.63</v>
      </c>
      <c r="I341" s="198">
        <f t="shared" si="71"/>
        <v>1</v>
      </c>
      <c r="J341" s="190">
        <v>23.09</v>
      </c>
      <c r="K341" s="198">
        <f t="shared" si="72"/>
        <v>5.9413838355247925E-2</v>
      </c>
      <c r="L341" s="314">
        <v>156.74</v>
      </c>
      <c r="M341" s="198">
        <f t="shared" si="73"/>
        <v>1.0594138383552478</v>
      </c>
      <c r="N341" s="314">
        <v>3619.13</v>
      </c>
      <c r="O341" s="190">
        <v>2.5</v>
      </c>
      <c r="P341" s="197">
        <f t="shared" si="74"/>
        <v>6.4328538712914596E-3</v>
      </c>
      <c r="Q341" s="196">
        <f t="shared" si="75"/>
        <v>20.589999999999975</v>
      </c>
      <c r="R341" s="197">
        <f t="shared" si="76"/>
        <v>5.2980984483956398E-2</v>
      </c>
      <c r="S341" s="313">
        <f t="shared" si="77"/>
        <v>3227.2765999999961</v>
      </c>
      <c r="T341" s="190" t="s">
        <v>468</v>
      </c>
      <c r="U341" s="190" t="s">
        <v>221</v>
      </c>
      <c r="V341" s="190" t="s">
        <v>513</v>
      </c>
      <c r="W341" s="196">
        <v>1</v>
      </c>
      <c r="X341" s="190" t="s">
        <v>470</v>
      </c>
      <c r="Y341" s="193" t="s">
        <v>390</v>
      </c>
      <c r="Z341" s="263"/>
      <c r="AA341" s="264">
        <f>SUMIF(U537:U606,TRIM(AA330),F537:F606)</f>
        <v>0</v>
      </c>
      <c r="AB341" s="264">
        <f>SUMIF(U537:U606,TRIM(AB330),F537:F606)</f>
        <v>0</v>
      </c>
      <c r="AC341" s="264">
        <f>SUMIF(U537:U606,TRIM(AC330),F537:F606)</f>
        <v>0</v>
      </c>
      <c r="AD341" s="264">
        <f>SUMIF(U537:U606,TRIM(AD330),F537:F606)</f>
        <v>8208.1399999999976</v>
      </c>
      <c r="AE341" s="264">
        <f>SUMIF(U537:U606,TRIM(AE330),F537:F606)</f>
        <v>13232.210000000001</v>
      </c>
      <c r="AF341" s="264">
        <f>SUMIF(U537:U606,TRIM(AF330),F537:F606)</f>
        <v>0</v>
      </c>
      <c r="AG341" s="264">
        <f>SUMIF(U537:U606,TRIM(AG330),F537:F606)</f>
        <v>17175.600000000002</v>
      </c>
      <c r="AH341" s="264">
        <f>SUMIF(U537:U606,TRIM(AH330),F537:F606)</f>
        <v>0</v>
      </c>
    </row>
    <row r="342" spans="2:34" hidden="1" x14ac:dyDescent="0.25">
      <c r="B342" s="640"/>
      <c r="C342" s="493"/>
      <c r="D342" s="245">
        <v>236</v>
      </c>
      <c r="E342" s="190" t="s">
        <v>639</v>
      </c>
      <c r="F342" s="314">
        <v>382.32</v>
      </c>
      <c r="G342" s="190">
        <v>4500</v>
      </c>
      <c r="H342" s="190">
        <v>4500</v>
      </c>
      <c r="I342" s="198">
        <f t="shared" si="71"/>
        <v>1</v>
      </c>
      <c r="J342" s="190">
        <v>87.89</v>
      </c>
      <c r="K342" s="198">
        <f t="shared" si="72"/>
        <v>1.953111111111111E-2</v>
      </c>
      <c r="L342" s="314">
        <v>4.3499999999999996</v>
      </c>
      <c r="M342" s="198">
        <f t="shared" si="73"/>
        <v>1.0195311111111112</v>
      </c>
      <c r="N342" s="314">
        <v>382.32</v>
      </c>
      <c r="O342" s="190">
        <v>87.89</v>
      </c>
      <c r="P342" s="197">
        <f t="shared" si="74"/>
        <v>1.953111111111111E-2</v>
      </c>
      <c r="Q342" s="196">
        <f t="shared" si="75"/>
        <v>3.2684965844964609E-13</v>
      </c>
      <c r="R342" s="197">
        <f t="shared" si="76"/>
        <v>7.263325743325469E-17</v>
      </c>
      <c r="S342" s="313">
        <f t="shared" si="77"/>
        <v>1.4217960142559604E-12</v>
      </c>
      <c r="T342" s="190" t="s">
        <v>179</v>
      </c>
      <c r="U342" s="190" t="s">
        <v>537</v>
      </c>
      <c r="V342" s="190" t="s">
        <v>641</v>
      </c>
      <c r="W342" s="196">
        <v>1</v>
      </c>
      <c r="X342" s="190" t="s">
        <v>448</v>
      </c>
      <c r="Y342" s="193"/>
      <c r="Z342" s="263"/>
      <c r="AA342" s="262"/>
      <c r="AB342" s="262"/>
      <c r="AC342" s="263"/>
      <c r="AD342" s="263"/>
      <c r="AE342" s="263"/>
      <c r="AF342" s="263"/>
      <c r="AG342" s="263"/>
      <c r="AH342" s="263"/>
    </row>
    <row r="343" spans="2:34" hidden="1" x14ac:dyDescent="0.25">
      <c r="B343" s="640"/>
      <c r="C343" s="493"/>
      <c r="D343" s="245">
        <v>237</v>
      </c>
      <c r="E343" s="190" t="s">
        <v>508</v>
      </c>
      <c r="F343" s="314">
        <v>204.28</v>
      </c>
      <c r="G343" s="190">
        <v>66.900000000000006</v>
      </c>
      <c r="H343" s="190">
        <v>66.900000000000006</v>
      </c>
      <c r="I343" s="198">
        <f t="shared" si="71"/>
        <v>1</v>
      </c>
      <c r="J343" s="190">
        <v>2.21</v>
      </c>
      <c r="K343" s="198">
        <f t="shared" si="72"/>
        <v>3.3034379671150971E-2</v>
      </c>
      <c r="L343" s="314">
        <v>215.03</v>
      </c>
      <c r="M343" s="198">
        <f t="shared" si="73"/>
        <v>1.033034379671151</v>
      </c>
      <c r="N343" s="314">
        <v>475.22</v>
      </c>
      <c r="O343" s="190">
        <v>0.95</v>
      </c>
      <c r="P343" s="197">
        <f t="shared" si="74"/>
        <v>1.4200298953662181E-2</v>
      </c>
      <c r="Q343" s="196">
        <f t="shared" si="75"/>
        <v>1.2599999999999938</v>
      </c>
      <c r="R343" s="197">
        <f t="shared" si="76"/>
        <v>1.8834080717488696E-2</v>
      </c>
      <c r="S343" s="313">
        <f t="shared" si="77"/>
        <v>270.93779999999867</v>
      </c>
      <c r="T343" s="190" t="s">
        <v>179</v>
      </c>
      <c r="U343" s="190" t="s">
        <v>715</v>
      </c>
      <c r="V343" s="190" t="s">
        <v>510</v>
      </c>
      <c r="W343" s="196">
        <v>1</v>
      </c>
      <c r="X343" s="190" t="s">
        <v>417</v>
      </c>
      <c r="Y343" s="193"/>
      <c r="Z343" s="262"/>
      <c r="AA343" s="263"/>
      <c r="AB343" s="263"/>
      <c r="AC343" s="263"/>
      <c r="AD343" s="263"/>
      <c r="AE343" s="263"/>
      <c r="AF343" s="263"/>
      <c r="AG343" s="263"/>
      <c r="AH343" s="263"/>
    </row>
    <row r="344" spans="2:34" hidden="1" x14ac:dyDescent="0.25">
      <c r="B344" s="640"/>
      <c r="C344" s="493"/>
      <c r="D344" s="245">
        <v>238</v>
      </c>
      <c r="E344" s="190" t="s">
        <v>664</v>
      </c>
      <c r="F344" s="314">
        <v>192.22</v>
      </c>
      <c r="G344" s="190">
        <v>10886</v>
      </c>
      <c r="H344" s="190">
        <v>10886</v>
      </c>
      <c r="I344" s="198">
        <f t="shared" si="71"/>
        <v>1</v>
      </c>
      <c r="J344" s="190">
        <v>27.46</v>
      </c>
      <c r="K344" s="198">
        <f t="shared" si="72"/>
        <v>2.5225059709718905E-3</v>
      </c>
      <c r="L344" s="314">
        <v>7</v>
      </c>
      <c r="M344" s="198">
        <f t="shared" si="73"/>
        <v>1.0025225059709717</v>
      </c>
      <c r="N344" s="314">
        <v>192.22</v>
      </c>
      <c r="O344" s="190">
        <v>27.46</v>
      </c>
      <c r="P344" s="197">
        <f t="shared" si="74"/>
        <v>2.5225059709718905E-3</v>
      </c>
      <c r="Q344" s="196">
        <f t="shared" si="75"/>
        <v>-8.7396756498492323E-13</v>
      </c>
      <c r="R344" s="197">
        <f t="shared" si="76"/>
        <v>-8.0283627134385744E-17</v>
      </c>
      <c r="S344" s="313">
        <f t="shared" si="77"/>
        <v>-6.1177729548944626E-12</v>
      </c>
      <c r="T344" s="190" t="s">
        <v>468</v>
      </c>
      <c r="U344" s="190" t="s">
        <v>221</v>
      </c>
      <c r="V344" s="190" t="s">
        <v>642</v>
      </c>
      <c r="W344" s="196">
        <v>1</v>
      </c>
      <c r="X344" s="190" t="s">
        <v>470</v>
      </c>
      <c r="Y344" s="193"/>
      <c r="Z344" s="263"/>
      <c r="AA344" s="264"/>
      <c r="AB344" s="264"/>
      <c r="AC344" s="264"/>
      <c r="AD344" s="264"/>
      <c r="AE344" s="264"/>
      <c r="AF344" s="264"/>
      <c r="AG344" s="264"/>
      <c r="AH344" s="264"/>
    </row>
    <row r="345" spans="2:34" hidden="1" x14ac:dyDescent="0.25">
      <c r="B345" s="640"/>
      <c r="C345" s="493"/>
      <c r="D345" s="245">
        <v>239</v>
      </c>
      <c r="E345" s="190" t="s">
        <v>551</v>
      </c>
      <c r="F345" s="314">
        <v>154.08000000000001</v>
      </c>
      <c r="G345" s="190">
        <v>106.82</v>
      </c>
      <c r="H345" s="190">
        <v>106.82</v>
      </c>
      <c r="I345" s="198">
        <f t="shared" si="71"/>
        <v>1</v>
      </c>
      <c r="J345" s="190">
        <v>7.05</v>
      </c>
      <c r="K345" s="198">
        <f t="shared" si="72"/>
        <v>6.5998876614866128E-2</v>
      </c>
      <c r="L345" s="314">
        <v>160.5</v>
      </c>
      <c r="M345" s="198">
        <f t="shared" si="73"/>
        <v>1.065998876614866</v>
      </c>
      <c r="N345" s="314">
        <v>1131.53</v>
      </c>
      <c r="O345" s="190">
        <v>0.96</v>
      </c>
      <c r="P345" s="197">
        <f t="shared" si="74"/>
        <v>8.9870810709604954E-3</v>
      </c>
      <c r="Q345" s="196">
        <f t="shared" si="75"/>
        <v>6.0899999999999972</v>
      </c>
      <c r="R345" s="197">
        <f t="shared" si="76"/>
        <v>5.7011795543905612E-2</v>
      </c>
      <c r="S345" s="313">
        <f t="shared" si="77"/>
        <v>977.4449999999996</v>
      </c>
      <c r="T345" s="190" t="s">
        <v>179</v>
      </c>
      <c r="U345" s="190" t="s">
        <v>715</v>
      </c>
      <c r="V345" s="190" t="s">
        <v>510</v>
      </c>
      <c r="W345" s="196">
        <v>1</v>
      </c>
      <c r="X345" s="190" t="s">
        <v>470</v>
      </c>
      <c r="Y345" s="193"/>
      <c r="Z345" s="263"/>
      <c r="AA345" s="262"/>
      <c r="AB345" s="262"/>
      <c r="AC345" s="263"/>
      <c r="AD345" s="263"/>
      <c r="AE345" s="263"/>
      <c r="AF345" s="263"/>
      <c r="AG345" s="263"/>
      <c r="AH345" s="263"/>
    </row>
    <row r="346" spans="2:34" hidden="1" x14ac:dyDescent="0.25">
      <c r="B346" s="641"/>
      <c r="C346" s="493"/>
      <c r="D346" s="245">
        <v>240</v>
      </c>
      <c r="E346" s="190" t="s">
        <v>630</v>
      </c>
      <c r="F346" s="314">
        <v>149.91999999999999</v>
      </c>
      <c r="G346" s="190">
        <v>97.46</v>
      </c>
      <c r="H346" s="190">
        <v>97.46</v>
      </c>
      <c r="I346" s="198">
        <f t="shared" si="71"/>
        <v>1</v>
      </c>
      <c r="J346" s="190">
        <v>4.5</v>
      </c>
      <c r="K346" s="198">
        <f t="shared" si="72"/>
        <v>4.6172788836445725E-2</v>
      </c>
      <c r="L346" s="314">
        <v>104.84</v>
      </c>
      <c r="M346" s="198">
        <f t="shared" si="73"/>
        <v>1.0461727888364458</v>
      </c>
      <c r="N346" s="314">
        <v>471.78</v>
      </c>
      <c r="O346" s="190">
        <v>1.43</v>
      </c>
      <c r="P346" s="197">
        <f t="shared" si="74"/>
        <v>1.4672686230248307E-2</v>
      </c>
      <c r="Q346" s="196">
        <f t="shared" si="75"/>
        <v>3.0700000000000003</v>
      </c>
      <c r="R346" s="197">
        <f t="shared" si="76"/>
        <v>3.1500102606197421E-2</v>
      </c>
      <c r="S346" s="313">
        <f t="shared" si="77"/>
        <v>321.85880000000003</v>
      </c>
      <c r="T346" s="190" t="s">
        <v>179</v>
      </c>
      <c r="U346" s="190" t="s">
        <v>715</v>
      </c>
      <c r="V346" s="190" t="s">
        <v>510</v>
      </c>
      <c r="W346" s="196">
        <v>1</v>
      </c>
      <c r="X346" s="190" t="s">
        <v>470</v>
      </c>
      <c r="Y346" s="193"/>
      <c r="Z346" s="194"/>
      <c r="AA346" s="194"/>
      <c r="AB346" s="194"/>
      <c r="AC346" s="194"/>
      <c r="AD346" s="194"/>
      <c r="AE346" s="194"/>
      <c r="AF346" s="194"/>
      <c r="AG346" s="194"/>
      <c r="AH346" s="194"/>
    </row>
    <row r="347" spans="2:34" hidden="1" x14ac:dyDescent="0.25">
      <c r="B347" s="639">
        <v>45904</v>
      </c>
      <c r="C347" s="493" t="str">
        <f t="shared" ref="C347" si="78">RIGHT(TEXT(B347,"aaa"),1)</f>
        <v>四</v>
      </c>
      <c r="D347" s="245">
        <v>241</v>
      </c>
      <c r="E347" s="190" t="s">
        <v>637</v>
      </c>
      <c r="F347" s="314">
        <v>1510.78</v>
      </c>
      <c r="G347" s="190">
        <v>13250</v>
      </c>
      <c r="H347" s="190">
        <v>13250</v>
      </c>
      <c r="I347" s="198">
        <f t="shared" si="71"/>
        <v>1</v>
      </c>
      <c r="J347" s="190">
        <v>260.48</v>
      </c>
      <c r="K347" s="198">
        <f t="shared" si="72"/>
        <v>1.9658867924528305E-2</v>
      </c>
      <c r="L347" s="314">
        <v>5.8</v>
      </c>
      <c r="M347" s="198">
        <f t="shared" si="73"/>
        <v>1.0196588679245282</v>
      </c>
      <c r="N347" s="314">
        <v>1510.78</v>
      </c>
      <c r="O347" s="190">
        <v>260.48</v>
      </c>
      <c r="P347" s="197">
        <f t="shared" si="74"/>
        <v>1.9658867924528305E-2</v>
      </c>
      <c r="Q347" s="196">
        <f t="shared" si="75"/>
        <v>-4.5474735088646412E-13</v>
      </c>
      <c r="R347" s="197">
        <f t="shared" si="76"/>
        <v>-3.4320554783884086E-17</v>
      </c>
      <c r="S347" s="313">
        <f t="shared" si="77"/>
        <v>-2.6375346351414918E-12</v>
      </c>
      <c r="T347" s="190" t="s">
        <v>179</v>
      </c>
      <c r="U347" s="190" t="s">
        <v>537</v>
      </c>
      <c r="V347" s="190" t="s">
        <v>641</v>
      </c>
      <c r="W347" s="196">
        <v>1</v>
      </c>
      <c r="X347" s="190" t="s">
        <v>470</v>
      </c>
      <c r="Y347" s="188" t="s">
        <v>678</v>
      </c>
      <c r="Z347" s="262">
        <f>Z331+Z334+Z337+Z340</f>
        <v>280</v>
      </c>
      <c r="AA347" s="262">
        <f t="shared" ref="AA347:AH347" si="79">AA331+AA334+AA337+AA340</f>
        <v>0</v>
      </c>
      <c r="AB347" s="262">
        <f t="shared" si="79"/>
        <v>0</v>
      </c>
      <c r="AC347" s="262">
        <f t="shared" si="79"/>
        <v>0</v>
      </c>
      <c r="AD347" s="262">
        <f t="shared" si="79"/>
        <v>140</v>
      </c>
      <c r="AE347" s="262">
        <f t="shared" si="79"/>
        <v>78</v>
      </c>
      <c r="AF347" s="262">
        <f t="shared" si="79"/>
        <v>4</v>
      </c>
      <c r="AG347" s="262">
        <f t="shared" si="79"/>
        <v>58</v>
      </c>
      <c r="AH347" s="262">
        <f t="shared" si="79"/>
        <v>0</v>
      </c>
    </row>
    <row r="348" spans="2:34" hidden="1" x14ac:dyDescent="0.25">
      <c r="B348" s="640"/>
      <c r="C348" s="493"/>
      <c r="D348" s="245">
        <v>242</v>
      </c>
      <c r="E348" s="190" t="s">
        <v>545</v>
      </c>
      <c r="F348" s="314">
        <v>556.39</v>
      </c>
      <c r="G348" s="190">
        <v>329.95</v>
      </c>
      <c r="H348" s="190">
        <v>329.95</v>
      </c>
      <c r="I348" s="198">
        <f t="shared" si="71"/>
        <v>1</v>
      </c>
      <c r="J348" s="190">
        <v>23.76</v>
      </c>
      <c r="K348" s="198">
        <f t="shared" si="72"/>
        <v>7.2010910744052137E-2</v>
      </c>
      <c r="L348" s="314">
        <v>156.72999999999999</v>
      </c>
      <c r="M348" s="198">
        <f t="shared" si="73"/>
        <v>1.0720109107440521</v>
      </c>
      <c r="N348" s="314">
        <v>3723.9</v>
      </c>
      <c r="O348" s="190">
        <v>3.55</v>
      </c>
      <c r="P348" s="197">
        <f t="shared" si="74"/>
        <v>1.0759205940293984E-2</v>
      </c>
      <c r="Q348" s="196">
        <f t="shared" si="75"/>
        <v>20.20999999999999</v>
      </c>
      <c r="R348" s="197">
        <f t="shared" si="76"/>
        <v>6.125170480375812E-2</v>
      </c>
      <c r="S348" s="313">
        <f t="shared" si="77"/>
        <v>3167.5132999999983</v>
      </c>
      <c r="T348" s="190" t="s">
        <v>468</v>
      </c>
      <c r="U348" s="190" t="s">
        <v>221</v>
      </c>
      <c r="V348" s="190" t="s">
        <v>513</v>
      </c>
      <c r="W348" s="196">
        <v>1</v>
      </c>
      <c r="X348" s="190" t="s">
        <v>470</v>
      </c>
      <c r="Y348" s="193" t="s">
        <v>390</v>
      </c>
      <c r="Z348" s="263"/>
      <c r="AA348" s="264">
        <f>AA332+AA335+AA338+AA341</f>
        <v>0</v>
      </c>
      <c r="AB348" s="264">
        <f t="shared" ref="AB348:AH348" si="80">AB332+AB335+AB338+AB341</f>
        <v>0</v>
      </c>
      <c r="AC348" s="264">
        <f t="shared" si="80"/>
        <v>0</v>
      </c>
      <c r="AD348" s="264">
        <f t="shared" si="80"/>
        <v>42016.43</v>
      </c>
      <c r="AE348" s="264">
        <f t="shared" si="80"/>
        <v>49357.080000000009</v>
      </c>
      <c r="AF348" s="264">
        <f t="shared" si="80"/>
        <v>1293.5999999999999</v>
      </c>
      <c r="AG348" s="264">
        <f t="shared" si="80"/>
        <v>52899.850000000006</v>
      </c>
      <c r="AH348" s="264">
        <f t="shared" si="80"/>
        <v>0</v>
      </c>
    </row>
    <row r="349" spans="2:34" hidden="1" x14ac:dyDescent="0.25">
      <c r="B349" s="640"/>
      <c r="C349" s="493"/>
      <c r="D349" s="245">
        <v>243</v>
      </c>
      <c r="E349" s="190" t="s">
        <v>638</v>
      </c>
      <c r="F349" s="314">
        <v>527.26</v>
      </c>
      <c r="G349" s="190">
        <v>6215</v>
      </c>
      <c r="H349" s="190">
        <v>6215</v>
      </c>
      <c r="I349" s="198">
        <f t="shared" si="71"/>
        <v>1</v>
      </c>
      <c r="J349" s="190">
        <v>80.13</v>
      </c>
      <c r="K349" s="198">
        <f t="shared" si="72"/>
        <v>1.2893000804505228E-2</v>
      </c>
      <c r="L349" s="314">
        <v>6.58</v>
      </c>
      <c r="M349" s="198">
        <f t="shared" si="73"/>
        <v>1.0128930008045052</v>
      </c>
      <c r="N349" s="314">
        <v>527.26</v>
      </c>
      <c r="O349" s="190">
        <v>80.13</v>
      </c>
      <c r="P349" s="197">
        <f t="shared" si="74"/>
        <v>1.2893000804505228E-2</v>
      </c>
      <c r="Q349" s="196">
        <f t="shared" si="75"/>
        <v>1.1368683772161603E-13</v>
      </c>
      <c r="R349" s="197">
        <f t="shared" si="76"/>
        <v>1.8292331089560101E-17</v>
      </c>
      <c r="S349" s="313">
        <f t="shared" si="77"/>
        <v>7.4805939220823348E-13</v>
      </c>
      <c r="T349" s="190" t="s">
        <v>468</v>
      </c>
      <c r="U349" s="190" t="s">
        <v>221</v>
      </c>
      <c r="V349" s="190" t="s">
        <v>642</v>
      </c>
      <c r="W349" s="196">
        <v>1</v>
      </c>
      <c r="X349" s="190" t="s">
        <v>470</v>
      </c>
    </row>
    <row r="350" spans="2:34" hidden="1" x14ac:dyDescent="0.25">
      <c r="B350" s="640"/>
      <c r="C350" s="493"/>
      <c r="D350" s="245">
        <v>244</v>
      </c>
      <c r="E350" s="190" t="s">
        <v>551</v>
      </c>
      <c r="F350" s="314">
        <v>487.92</v>
      </c>
      <c r="G350" s="190">
        <v>101</v>
      </c>
      <c r="H350" s="190">
        <v>101</v>
      </c>
      <c r="I350" s="198">
        <f t="shared" si="71"/>
        <v>1</v>
      </c>
      <c r="J350" s="190">
        <v>8.08</v>
      </c>
      <c r="K350" s="198">
        <f t="shared" si="72"/>
        <v>0.08</v>
      </c>
      <c r="L350" s="314">
        <v>160.5</v>
      </c>
      <c r="M350" s="198">
        <f t="shared" si="73"/>
        <v>1.08</v>
      </c>
      <c r="N350" s="314">
        <v>1296.8399999999999</v>
      </c>
      <c r="O350" s="190">
        <v>3.04</v>
      </c>
      <c r="P350" s="197">
        <f t="shared" si="74"/>
        <v>3.0099009900990098E-2</v>
      </c>
      <c r="Q350" s="196">
        <f t="shared" si="75"/>
        <v>5.0399999999999983</v>
      </c>
      <c r="R350" s="197">
        <f t="shared" si="76"/>
        <v>4.9900990099009883E-2</v>
      </c>
      <c r="S350" s="313">
        <f t="shared" si="77"/>
        <v>808.91999999999973</v>
      </c>
      <c r="T350" s="190" t="s">
        <v>179</v>
      </c>
      <c r="U350" s="190" t="s">
        <v>715</v>
      </c>
      <c r="V350" s="190" t="s">
        <v>510</v>
      </c>
      <c r="W350" s="196">
        <v>1</v>
      </c>
      <c r="X350" s="190" t="s">
        <v>470</v>
      </c>
    </row>
    <row r="351" spans="2:34" hidden="1" x14ac:dyDescent="0.25">
      <c r="B351" s="640"/>
      <c r="C351" s="493"/>
      <c r="D351" s="245">
        <v>245</v>
      </c>
      <c r="E351" s="190" t="s">
        <v>664</v>
      </c>
      <c r="F351" s="314">
        <v>340.9</v>
      </c>
      <c r="G351" s="190">
        <v>10409</v>
      </c>
      <c r="H351" s="190">
        <v>10409</v>
      </c>
      <c r="I351" s="198">
        <f t="shared" si="71"/>
        <v>1</v>
      </c>
      <c r="J351" s="190">
        <v>48.7</v>
      </c>
      <c r="K351" s="198">
        <f t="shared" si="72"/>
        <v>4.6786434816024599E-3</v>
      </c>
      <c r="L351" s="314">
        <v>7</v>
      </c>
      <c r="M351" s="198">
        <f t="shared" si="73"/>
        <v>1.0046786434816026</v>
      </c>
      <c r="N351" s="314">
        <v>340.9</v>
      </c>
      <c r="O351" s="190">
        <v>48.7</v>
      </c>
      <c r="P351" s="197">
        <f t="shared" si="74"/>
        <v>4.6786434816024599E-3</v>
      </c>
      <c r="Q351" s="196">
        <f t="shared" si="75"/>
        <v>7.2475359047530219E-13</v>
      </c>
      <c r="R351" s="197">
        <f t="shared" si="76"/>
        <v>6.9627590592304944E-17</v>
      </c>
      <c r="S351" s="313">
        <f t="shared" si="77"/>
        <v>5.0732751333271153E-12</v>
      </c>
      <c r="T351" s="190" t="s">
        <v>468</v>
      </c>
      <c r="U351" s="190" t="s">
        <v>221</v>
      </c>
      <c r="V351" s="190" t="s">
        <v>642</v>
      </c>
      <c r="W351" s="196">
        <v>1</v>
      </c>
      <c r="X351" s="190" t="s">
        <v>470</v>
      </c>
    </row>
    <row r="352" spans="2:34" hidden="1" x14ac:dyDescent="0.25">
      <c r="B352" s="640"/>
      <c r="C352" s="493"/>
      <c r="D352" s="245">
        <v>246</v>
      </c>
      <c r="E352" s="190" t="s">
        <v>630</v>
      </c>
      <c r="F352" s="314">
        <v>314.52</v>
      </c>
      <c r="G352" s="190">
        <v>89.1</v>
      </c>
      <c r="H352" s="190">
        <v>89.1</v>
      </c>
      <c r="I352" s="198">
        <f t="shared" si="71"/>
        <v>1</v>
      </c>
      <c r="J352" s="190">
        <v>4.99</v>
      </c>
      <c r="K352" s="198">
        <f t="shared" si="72"/>
        <v>5.6004489337822677E-2</v>
      </c>
      <c r="L352" s="314">
        <v>104.84</v>
      </c>
      <c r="M352" s="198">
        <f t="shared" si="73"/>
        <v>1.0560044893378226</v>
      </c>
      <c r="N352" s="314">
        <v>523.15</v>
      </c>
      <c r="O352" s="190">
        <v>3</v>
      </c>
      <c r="P352" s="197">
        <f t="shared" si="74"/>
        <v>3.3670033670033669E-2</v>
      </c>
      <c r="Q352" s="196">
        <f t="shared" si="75"/>
        <v>1.9899999999999949</v>
      </c>
      <c r="R352" s="197">
        <f t="shared" si="76"/>
        <v>2.2334455667788945E-2</v>
      </c>
      <c r="S352" s="313">
        <f t="shared" si="77"/>
        <v>208.63159999999948</v>
      </c>
      <c r="T352" s="190" t="s">
        <v>179</v>
      </c>
      <c r="U352" s="190" t="s">
        <v>715</v>
      </c>
      <c r="V352" s="190" t="s">
        <v>510</v>
      </c>
      <c r="W352" s="196">
        <v>1</v>
      </c>
      <c r="X352" s="190" t="s">
        <v>470</v>
      </c>
    </row>
    <row r="353" spans="2:24" hidden="1" x14ac:dyDescent="0.25">
      <c r="B353" s="640"/>
      <c r="C353" s="493"/>
      <c r="D353" s="245">
        <v>247</v>
      </c>
      <c r="E353" s="190" t="s">
        <v>615</v>
      </c>
      <c r="F353" s="314">
        <v>279.35000000000002</v>
      </c>
      <c r="G353" s="190">
        <v>279.20999999999998</v>
      </c>
      <c r="H353" s="190">
        <v>279.20999999999998</v>
      </c>
      <c r="I353" s="198">
        <f t="shared" si="71"/>
        <v>1</v>
      </c>
      <c r="J353" s="190">
        <v>13.4</v>
      </c>
      <c r="K353" s="198">
        <f t="shared" si="72"/>
        <v>4.7992550410085606E-2</v>
      </c>
      <c r="L353" s="314">
        <v>95.34</v>
      </c>
      <c r="M353" s="198">
        <f t="shared" si="73"/>
        <v>1.0479925504100855</v>
      </c>
      <c r="N353" s="314">
        <v>1277.56</v>
      </c>
      <c r="O353" s="190">
        <v>2.93</v>
      </c>
      <c r="P353" s="197">
        <f t="shared" si="74"/>
        <v>1.0493893485190359E-2</v>
      </c>
      <c r="Q353" s="196">
        <f t="shared" si="75"/>
        <v>10.469999999999978</v>
      </c>
      <c r="R353" s="197">
        <f t="shared" si="76"/>
        <v>3.7498656924895166E-2</v>
      </c>
      <c r="S353" s="313">
        <f t="shared" si="77"/>
        <v>998.20979999999793</v>
      </c>
      <c r="T353" s="190" t="s">
        <v>179</v>
      </c>
      <c r="U353" s="190" t="s">
        <v>715</v>
      </c>
      <c r="V353" s="190" t="s">
        <v>643</v>
      </c>
      <c r="W353" s="196">
        <v>1</v>
      </c>
      <c r="X353" s="190" t="s">
        <v>470</v>
      </c>
    </row>
    <row r="354" spans="2:24" hidden="1" x14ac:dyDescent="0.25">
      <c r="B354" s="640"/>
      <c r="C354" s="493"/>
      <c r="D354" s="245">
        <v>248</v>
      </c>
      <c r="E354" s="190" t="s">
        <v>482</v>
      </c>
      <c r="F354" s="314">
        <v>214.62</v>
      </c>
      <c r="G354" s="190">
        <v>323.39999999999998</v>
      </c>
      <c r="H354" s="190">
        <v>323.39999999999998</v>
      </c>
      <c r="I354" s="198">
        <f t="shared" si="71"/>
        <v>1</v>
      </c>
      <c r="J354" s="190">
        <v>18.11</v>
      </c>
      <c r="K354" s="198">
        <f t="shared" si="72"/>
        <v>5.5998763141620285E-2</v>
      </c>
      <c r="L354" s="314">
        <v>111.2</v>
      </c>
      <c r="M354" s="198">
        <f t="shared" si="73"/>
        <v>1.0559987631416203</v>
      </c>
      <c r="N354" s="314">
        <v>2013.83</v>
      </c>
      <c r="O354" s="190">
        <v>1.93</v>
      </c>
      <c r="P354" s="197">
        <f t="shared" si="74"/>
        <v>5.9678416821273969E-3</v>
      </c>
      <c r="Q354" s="196">
        <f t="shared" si="75"/>
        <v>16.180000000000014</v>
      </c>
      <c r="R354" s="197">
        <f t="shared" si="76"/>
        <v>5.0030921459492936E-2</v>
      </c>
      <c r="S354" s="313">
        <f t="shared" si="77"/>
        <v>1799.2160000000015</v>
      </c>
      <c r="T354" s="190" t="s">
        <v>179</v>
      </c>
      <c r="U354" s="190" t="s">
        <v>715</v>
      </c>
      <c r="V354" s="190" t="s">
        <v>643</v>
      </c>
      <c r="W354" s="196">
        <v>1</v>
      </c>
      <c r="X354" s="190" t="s">
        <v>430</v>
      </c>
    </row>
    <row r="355" spans="2:24" hidden="1" x14ac:dyDescent="0.25">
      <c r="B355" s="640"/>
      <c r="C355" s="493"/>
      <c r="D355" s="245">
        <v>249</v>
      </c>
      <c r="E355" s="190" t="s">
        <v>520</v>
      </c>
      <c r="F355" s="314">
        <v>199.23</v>
      </c>
      <c r="G355" s="190">
        <v>217.53</v>
      </c>
      <c r="H355" s="190">
        <v>217.53</v>
      </c>
      <c r="I355" s="198">
        <f t="shared" si="71"/>
        <v>1</v>
      </c>
      <c r="J355" s="190">
        <v>12.18</v>
      </c>
      <c r="K355" s="198">
        <f t="shared" si="72"/>
        <v>5.5992276927320367E-2</v>
      </c>
      <c r="L355" s="314">
        <v>99.12</v>
      </c>
      <c r="M355" s="198">
        <f t="shared" si="73"/>
        <v>1.0559922769273205</v>
      </c>
      <c r="N355" s="314">
        <v>1207.28</v>
      </c>
      <c r="O355" s="190">
        <v>2.0099999999999998</v>
      </c>
      <c r="P355" s="197">
        <f t="shared" si="74"/>
        <v>9.2401048131292227E-3</v>
      </c>
      <c r="Q355" s="196">
        <f t="shared" si="75"/>
        <v>10.170000000000007</v>
      </c>
      <c r="R355" s="197">
        <f t="shared" si="76"/>
        <v>4.6752172114191179E-2</v>
      </c>
      <c r="S355" s="313">
        <f t="shared" si="77"/>
        <v>1008.0504000000008</v>
      </c>
      <c r="T355" s="190" t="s">
        <v>179</v>
      </c>
      <c r="U355" s="190" t="s">
        <v>715</v>
      </c>
      <c r="V355" s="190" t="s">
        <v>510</v>
      </c>
      <c r="W355" s="196">
        <v>1</v>
      </c>
      <c r="X355" s="190" t="s">
        <v>470</v>
      </c>
    </row>
    <row r="356" spans="2:24" hidden="1" x14ac:dyDescent="0.25">
      <c r="B356" s="641"/>
      <c r="C356" s="493"/>
      <c r="D356" s="245">
        <v>250</v>
      </c>
      <c r="E356" s="190" t="s">
        <v>681</v>
      </c>
      <c r="F356" s="314">
        <v>190.47</v>
      </c>
      <c r="G356" s="190">
        <v>148.86000000000001</v>
      </c>
      <c r="H356" s="190">
        <v>148.86000000000001</v>
      </c>
      <c r="I356" s="198">
        <f t="shared" si="71"/>
        <v>1</v>
      </c>
      <c r="J356" s="190">
        <v>8.34</v>
      </c>
      <c r="K356" s="198">
        <f t="shared" si="72"/>
        <v>5.6025796049979842E-2</v>
      </c>
      <c r="L356" s="314">
        <v>110.1</v>
      </c>
      <c r="M356" s="198">
        <f t="shared" si="73"/>
        <v>1.0560257960499799</v>
      </c>
      <c r="N356" s="314">
        <v>918.23</v>
      </c>
      <c r="O356" s="190">
        <v>1.73</v>
      </c>
      <c r="P356" s="197">
        <f t="shared" si="74"/>
        <v>1.1621657933628913E-2</v>
      </c>
      <c r="Q356" s="196">
        <f t="shared" si="75"/>
        <v>6.610000000000003</v>
      </c>
      <c r="R356" s="197">
        <f t="shared" si="76"/>
        <v>4.4404138116350952E-2</v>
      </c>
      <c r="S356" s="313">
        <f t="shared" si="77"/>
        <v>727.76100000000031</v>
      </c>
      <c r="T356" s="190" t="s">
        <v>179</v>
      </c>
      <c r="U356" s="190" t="s">
        <v>715</v>
      </c>
      <c r="V356" s="190" t="s">
        <v>510</v>
      </c>
      <c r="W356" s="196">
        <v>1</v>
      </c>
      <c r="X356" s="190" t="s">
        <v>470</v>
      </c>
    </row>
    <row r="357" spans="2:24" hidden="1" x14ac:dyDescent="0.25">
      <c r="B357" s="639">
        <v>45905</v>
      </c>
      <c r="C357" s="493" t="str">
        <f t="shared" ref="C357" si="81">RIGHT(TEXT(B357,"aaa"),1)</f>
        <v>五</v>
      </c>
      <c r="D357" s="245">
        <v>251</v>
      </c>
      <c r="E357" s="190" t="s">
        <v>664</v>
      </c>
      <c r="F357" s="314">
        <v>774.9</v>
      </c>
      <c r="G357" s="190">
        <v>8772</v>
      </c>
      <c r="H357" s="190">
        <v>8772</v>
      </c>
      <c r="I357" s="198">
        <f t="shared" si="71"/>
        <v>1</v>
      </c>
      <c r="J357" s="190">
        <v>110.7</v>
      </c>
      <c r="K357" s="198">
        <f t="shared" si="72"/>
        <v>1.2619699042407661E-2</v>
      </c>
      <c r="L357" s="314">
        <v>7</v>
      </c>
      <c r="M357" s="198">
        <f t="shared" si="73"/>
        <v>1.0126196990424077</v>
      </c>
      <c r="N357" s="314">
        <v>774.9</v>
      </c>
      <c r="O357" s="190">
        <v>110.7</v>
      </c>
      <c r="P357" s="197">
        <f t="shared" si="74"/>
        <v>1.2619699042407661E-2</v>
      </c>
      <c r="Q357" s="196">
        <f t="shared" si="75"/>
        <v>7.2475359047530219E-13</v>
      </c>
      <c r="R357" s="197">
        <f t="shared" si="76"/>
        <v>8.2621248344197695E-17</v>
      </c>
      <c r="S357" s="313">
        <f t="shared" si="77"/>
        <v>5.0732751333271153E-12</v>
      </c>
      <c r="T357" s="190" t="s">
        <v>468</v>
      </c>
      <c r="U357" s="190" t="s">
        <v>221</v>
      </c>
      <c r="V357" s="190" t="s">
        <v>642</v>
      </c>
      <c r="W357" s="196">
        <v>1</v>
      </c>
      <c r="X357" s="190" t="s">
        <v>470</v>
      </c>
    </row>
    <row r="358" spans="2:24" hidden="1" x14ac:dyDescent="0.25">
      <c r="B358" s="640"/>
      <c r="C358" s="493"/>
      <c r="D358" s="245">
        <v>252</v>
      </c>
      <c r="E358" s="190" t="s">
        <v>637</v>
      </c>
      <c r="F358" s="314">
        <v>618.34</v>
      </c>
      <c r="G358" s="190">
        <v>10370</v>
      </c>
      <c r="H358" s="190">
        <v>10370</v>
      </c>
      <c r="I358" s="198">
        <f t="shared" si="71"/>
        <v>1</v>
      </c>
      <c r="J358" s="190">
        <v>106.61</v>
      </c>
      <c r="K358" s="198">
        <f t="shared" si="72"/>
        <v>1.0280617164898746E-2</v>
      </c>
      <c r="L358" s="314">
        <v>5.8</v>
      </c>
      <c r="M358" s="198">
        <f t="shared" si="73"/>
        <v>1.0102806171648988</v>
      </c>
      <c r="N358" s="314">
        <v>618.34</v>
      </c>
      <c r="O358" s="190">
        <v>106.61</v>
      </c>
      <c r="P358" s="197">
        <f t="shared" si="74"/>
        <v>1.0280617164898746E-2</v>
      </c>
      <c r="Q358" s="196">
        <f t="shared" si="75"/>
        <v>5.8264504332328215E-13</v>
      </c>
      <c r="R358" s="197">
        <f t="shared" si="76"/>
        <v>5.6185635807452475E-17</v>
      </c>
      <c r="S358" s="313">
        <f t="shared" si="77"/>
        <v>3.3793412512750362E-12</v>
      </c>
      <c r="T358" s="190" t="s">
        <v>179</v>
      </c>
      <c r="U358" s="190" t="s">
        <v>537</v>
      </c>
      <c r="V358" s="190" t="s">
        <v>641</v>
      </c>
      <c r="W358" s="196">
        <v>1</v>
      </c>
      <c r="X358" s="190" t="s">
        <v>470</v>
      </c>
    </row>
    <row r="359" spans="2:24" hidden="1" x14ac:dyDescent="0.25">
      <c r="B359" s="640"/>
      <c r="C359" s="493"/>
      <c r="D359" s="245">
        <v>253</v>
      </c>
      <c r="E359" s="190" t="s">
        <v>638</v>
      </c>
      <c r="F359" s="314">
        <v>486.79</v>
      </c>
      <c r="G359" s="190">
        <v>4809</v>
      </c>
      <c r="H359" s="190">
        <v>4809</v>
      </c>
      <c r="I359" s="198">
        <f t="shared" si="71"/>
        <v>1</v>
      </c>
      <c r="J359" s="190">
        <v>73.98</v>
      </c>
      <c r="K359" s="198">
        <f t="shared" si="72"/>
        <v>1.5383655645664381E-2</v>
      </c>
      <c r="L359" s="314">
        <v>6.58</v>
      </c>
      <c r="M359" s="198">
        <f t="shared" si="73"/>
        <v>1.0153836556456644</v>
      </c>
      <c r="N359" s="314">
        <v>486.79</v>
      </c>
      <c r="O359" s="190">
        <v>73.98</v>
      </c>
      <c r="P359" s="197">
        <f t="shared" si="74"/>
        <v>1.5383655645664381E-2</v>
      </c>
      <c r="Q359" s="196">
        <f t="shared" si="75"/>
        <v>-4.4053649617126212E-13</v>
      </c>
      <c r="R359" s="197">
        <f t="shared" si="76"/>
        <v>-9.1606674188243312E-17</v>
      </c>
      <c r="S359" s="313">
        <f t="shared" si="77"/>
        <v>-2.8987301448069046E-12</v>
      </c>
      <c r="T359" s="190" t="s">
        <v>468</v>
      </c>
      <c r="U359" s="190" t="s">
        <v>221</v>
      </c>
      <c r="V359" s="190" t="s">
        <v>642</v>
      </c>
      <c r="W359" s="196">
        <v>1</v>
      </c>
      <c r="X359" s="190" t="s">
        <v>470</v>
      </c>
    </row>
    <row r="360" spans="2:24" hidden="1" x14ac:dyDescent="0.25">
      <c r="B360" s="640"/>
      <c r="C360" s="493"/>
      <c r="D360" s="245">
        <v>254</v>
      </c>
      <c r="E360" s="190" t="s">
        <v>661</v>
      </c>
      <c r="F360" s="314">
        <v>406.87</v>
      </c>
      <c r="G360" s="190">
        <v>78.28</v>
      </c>
      <c r="H360" s="190">
        <v>78.28</v>
      </c>
      <c r="I360" s="198">
        <f t="shared" si="71"/>
        <v>1</v>
      </c>
      <c r="J360" s="190">
        <v>4.79</v>
      </c>
      <c r="K360" s="198">
        <f t="shared" si="72"/>
        <v>6.1190597853857942E-2</v>
      </c>
      <c r="L360" s="314">
        <v>228.58</v>
      </c>
      <c r="M360" s="198">
        <f t="shared" si="73"/>
        <v>1.0611905978538581</v>
      </c>
      <c r="N360" s="314">
        <v>1094.9000000000001</v>
      </c>
      <c r="O360" s="190">
        <v>1.78</v>
      </c>
      <c r="P360" s="197">
        <f t="shared" si="74"/>
        <v>2.2738886050076648E-2</v>
      </c>
      <c r="Q360" s="196">
        <f t="shared" si="75"/>
        <v>3.010000000000006</v>
      </c>
      <c r="R360" s="197">
        <f t="shared" si="76"/>
        <v>3.8451711803781374E-2</v>
      </c>
      <c r="S360" s="313">
        <f t="shared" si="77"/>
        <v>688.02580000000137</v>
      </c>
      <c r="T360" s="190" t="s">
        <v>179</v>
      </c>
      <c r="U360" s="190" t="s">
        <v>715</v>
      </c>
      <c r="V360" s="190" t="s">
        <v>643</v>
      </c>
      <c r="W360" s="196">
        <v>1</v>
      </c>
      <c r="X360" s="190" t="s">
        <v>635</v>
      </c>
    </row>
    <row r="361" spans="2:24" hidden="1" x14ac:dyDescent="0.25">
      <c r="B361" s="640"/>
      <c r="C361" s="493"/>
      <c r="D361" s="245">
        <v>255</v>
      </c>
      <c r="E361" s="190" t="s">
        <v>482</v>
      </c>
      <c r="F361" s="314">
        <v>370.3</v>
      </c>
      <c r="G361" s="190">
        <v>265.8</v>
      </c>
      <c r="H361" s="190">
        <v>265.8</v>
      </c>
      <c r="I361" s="198">
        <f t="shared" si="71"/>
        <v>1</v>
      </c>
      <c r="J361" s="190">
        <v>12.65</v>
      </c>
      <c r="K361" s="198">
        <f t="shared" si="72"/>
        <v>4.7592174567343867E-2</v>
      </c>
      <c r="L361" s="314">
        <v>111.2</v>
      </c>
      <c r="M361" s="198">
        <f t="shared" si="73"/>
        <v>1.0475921745673438</v>
      </c>
      <c r="N361" s="314">
        <v>1406.68</v>
      </c>
      <c r="O361" s="190">
        <v>3.33</v>
      </c>
      <c r="P361" s="197">
        <f t="shared" si="74"/>
        <v>1.2528216704288938E-2</v>
      </c>
      <c r="Q361" s="196">
        <f t="shared" si="75"/>
        <v>9.3199999999999772</v>
      </c>
      <c r="R361" s="197">
        <f t="shared" si="76"/>
        <v>3.5063957863054843E-2</v>
      </c>
      <c r="S361" s="313">
        <f t="shared" si="77"/>
        <v>1036.3839999999975</v>
      </c>
      <c r="T361" s="190" t="s">
        <v>179</v>
      </c>
      <c r="U361" s="190" t="s">
        <v>715</v>
      </c>
      <c r="V361" s="190" t="s">
        <v>643</v>
      </c>
      <c r="W361" s="196">
        <v>1</v>
      </c>
      <c r="X361" s="190" t="s">
        <v>430</v>
      </c>
    </row>
    <row r="362" spans="2:24" hidden="1" x14ac:dyDescent="0.25">
      <c r="B362" s="640"/>
      <c r="C362" s="493"/>
      <c r="D362" s="245">
        <v>256</v>
      </c>
      <c r="E362" s="190" t="s">
        <v>545</v>
      </c>
      <c r="F362" s="314">
        <v>271.14</v>
      </c>
      <c r="G362" s="190">
        <v>251.43</v>
      </c>
      <c r="H362" s="190">
        <v>251.43</v>
      </c>
      <c r="I362" s="198">
        <f t="shared" si="71"/>
        <v>1</v>
      </c>
      <c r="J362" s="190">
        <v>15.39</v>
      </c>
      <c r="K362" s="198">
        <f t="shared" si="72"/>
        <v>6.1209879489321085E-2</v>
      </c>
      <c r="L362" s="314">
        <v>156.72999999999999</v>
      </c>
      <c r="M362" s="198">
        <f t="shared" si="73"/>
        <v>1.061209879489321</v>
      </c>
      <c r="N362" s="314">
        <v>2412.0700000000002</v>
      </c>
      <c r="O362" s="190">
        <v>1.73</v>
      </c>
      <c r="P362" s="197">
        <f t="shared" si="74"/>
        <v>6.8806427236208882E-3</v>
      </c>
      <c r="Q362" s="196">
        <f t="shared" si="75"/>
        <v>13.659999999999986</v>
      </c>
      <c r="R362" s="197">
        <f t="shared" si="76"/>
        <v>5.4329236765700138E-2</v>
      </c>
      <c r="S362" s="313">
        <f t="shared" si="77"/>
        <v>2140.9317999999976</v>
      </c>
      <c r="T362" s="190" t="s">
        <v>468</v>
      </c>
      <c r="U362" s="190" t="s">
        <v>221</v>
      </c>
      <c r="V362" s="190" t="s">
        <v>513</v>
      </c>
      <c r="W362" s="196">
        <v>1</v>
      </c>
      <c r="X362" s="190" t="s">
        <v>470</v>
      </c>
    </row>
    <row r="363" spans="2:24" hidden="1" x14ac:dyDescent="0.25">
      <c r="B363" s="640"/>
      <c r="C363" s="493"/>
      <c r="D363" s="245">
        <v>257</v>
      </c>
      <c r="E363" s="190" t="s">
        <v>520</v>
      </c>
      <c r="F363" s="314">
        <v>228.97</v>
      </c>
      <c r="G363" s="190">
        <v>168.32</v>
      </c>
      <c r="H363" s="190">
        <v>168.32</v>
      </c>
      <c r="I363" s="198">
        <f t="shared" si="71"/>
        <v>1</v>
      </c>
      <c r="J363" s="190">
        <v>8.01</v>
      </c>
      <c r="K363" s="198">
        <f t="shared" si="72"/>
        <v>4.7587927756653992E-2</v>
      </c>
      <c r="L363" s="314">
        <v>99.12</v>
      </c>
      <c r="M363" s="198">
        <f t="shared" si="73"/>
        <v>1.047587927756654</v>
      </c>
      <c r="N363" s="314">
        <v>793.95</v>
      </c>
      <c r="O363" s="190">
        <v>2.31</v>
      </c>
      <c r="P363" s="197">
        <f t="shared" si="74"/>
        <v>1.3723859315589355E-2</v>
      </c>
      <c r="Q363" s="196">
        <f t="shared" si="75"/>
        <v>5.6999999999999904</v>
      </c>
      <c r="R363" s="197">
        <f t="shared" si="76"/>
        <v>3.3864068441064585E-2</v>
      </c>
      <c r="S363" s="313">
        <f t="shared" si="77"/>
        <v>564.98399999999913</v>
      </c>
      <c r="T363" s="190" t="s">
        <v>179</v>
      </c>
      <c r="U363" s="190" t="s">
        <v>715</v>
      </c>
      <c r="V363" s="190" t="s">
        <v>510</v>
      </c>
      <c r="W363" s="196">
        <v>1</v>
      </c>
      <c r="X363" s="190" t="s">
        <v>470</v>
      </c>
    </row>
    <row r="364" spans="2:24" hidden="1" x14ac:dyDescent="0.25">
      <c r="B364" s="640"/>
      <c r="C364" s="493"/>
      <c r="D364" s="245">
        <v>258</v>
      </c>
      <c r="E364" s="190" t="s">
        <v>681</v>
      </c>
      <c r="F364" s="314">
        <v>184.97</v>
      </c>
      <c r="G364" s="190">
        <v>130.30000000000001</v>
      </c>
      <c r="H364" s="190">
        <v>130.30000000000001</v>
      </c>
      <c r="I364" s="198">
        <f t="shared" si="71"/>
        <v>1</v>
      </c>
      <c r="J364" s="190">
        <v>6.2</v>
      </c>
      <c r="K364" s="198">
        <f t="shared" si="72"/>
        <v>4.7582501918649267E-2</v>
      </c>
      <c r="L364" s="314">
        <v>110.1</v>
      </c>
      <c r="M364" s="198">
        <f t="shared" si="73"/>
        <v>1.0475825019186491</v>
      </c>
      <c r="N364" s="314">
        <v>682.62</v>
      </c>
      <c r="O364" s="190">
        <v>1.68</v>
      </c>
      <c r="P364" s="197">
        <f t="shared" si="74"/>
        <v>1.2893323100537221E-2</v>
      </c>
      <c r="Q364" s="196">
        <f t="shared" si="75"/>
        <v>4.5199999999999889</v>
      </c>
      <c r="R364" s="197">
        <f t="shared" si="76"/>
        <v>3.4689178818111961E-2</v>
      </c>
      <c r="S364" s="313">
        <f t="shared" si="77"/>
        <v>497.65199999999874</v>
      </c>
      <c r="T364" s="190" t="s">
        <v>179</v>
      </c>
      <c r="U364" s="190" t="s">
        <v>715</v>
      </c>
      <c r="V364" s="190" t="s">
        <v>510</v>
      </c>
      <c r="W364" s="196">
        <v>1</v>
      </c>
      <c r="X364" s="190" t="s">
        <v>470</v>
      </c>
    </row>
    <row r="365" spans="2:24" hidden="1" x14ac:dyDescent="0.25">
      <c r="B365" s="640"/>
      <c r="C365" s="493"/>
      <c r="D365" s="245">
        <v>259</v>
      </c>
      <c r="E365" s="190" t="s">
        <v>665</v>
      </c>
      <c r="F365" s="314">
        <v>133.63</v>
      </c>
      <c r="G365" s="190">
        <v>2910</v>
      </c>
      <c r="H365" s="190">
        <v>2910</v>
      </c>
      <c r="I365" s="198">
        <f t="shared" si="71"/>
        <v>1</v>
      </c>
      <c r="J365" s="190">
        <v>19.09</v>
      </c>
      <c r="K365" s="198">
        <f t="shared" si="72"/>
        <v>6.5601374570446735E-3</v>
      </c>
      <c r="L365" s="314">
        <v>7</v>
      </c>
      <c r="M365" s="198">
        <f t="shared" si="73"/>
        <v>1.0065601374570448</v>
      </c>
      <c r="N365" s="314">
        <v>133.63</v>
      </c>
      <c r="O365" s="190">
        <v>19.09</v>
      </c>
      <c r="P365" s="197">
        <f t="shared" si="74"/>
        <v>6.5601374570446735E-3</v>
      </c>
      <c r="Q365" s="196">
        <f t="shared" si="75"/>
        <v>1.4566126083082054E-13</v>
      </c>
      <c r="R365" s="197">
        <f t="shared" si="76"/>
        <v>5.0055416093065478E-17</v>
      </c>
      <c r="S365" s="313">
        <f t="shared" si="77"/>
        <v>1.0196288258157438E-12</v>
      </c>
      <c r="T365" s="190" t="s">
        <v>468</v>
      </c>
      <c r="U365" s="190" t="s">
        <v>221</v>
      </c>
      <c r="V365" s="190" t="s">
        <v>642</v>
      </c>
      <c r="W365" s="196">
        <v>1</v>
      </c>
      <c r="X365" s="190" t="s">
        <v>470</v>
      </c>
    </row>
    <row r="366" spans="2:24" hidden="1" x14ac:dyDescent="0.25">
      <c r="B366" s="641"/>
      <c r="C366" s="493"/>
      <c r="D366" s="245">
        <v>260</v>
      </c>
      <c r="E366" s="190" t="s">
        <v>463</v>
      </c>
      <c r="F366" s="314">
        <v>109.73</v>
      </c>
      <c r="G366" s="190">
        <v>7.56</v>
      </c>
      <c r="H366" s="190">
        <v>7.56</v>
      </c>
      <c r="I366" s="198">
        <f t="shared" si="71"/>
        <v>1</v>
      </c>
      <c r="J366" s="190">
        <v>0.26</v>
      </c>
      <c r="K366" s="198">
        <f t="shared" si="72"/>
        <v>3.4391534391534397E-2</v>
      </c>
      <c r="L366" s="314">
        <v>1567.63</v>
      </c>
      <c r="M366" s="198">
        <f t="shared" si="73"/>
        <v>1.0343915343915344</v>
      </c>
      <c r="N366" s="314">
        <v>407.58</v>
      </c>
      <c r="O366" s="190">
        <v>7.0000000000000007E-2</v>
      </c>
      <c r="P366" s="197">
        <f t="shared" si="74"/>
        <v>9.2592592592592605E-3</v>
      </c>
      <c r="Q366" s="196">
        <f t="shared" si="75"/>
        <v>0.18999999999999978</v>
      </c>
      <c r="R366" s="197">
        <f t="shared" si="76"/>
        <v>2.5132275132275103E-2</v>
      </c>
      <c r="S366" s="313">
        <f t="shared" si="77"/>
        <v>297.8496999999997</v>
      </c>
      <c r="T366" s="190" t="s">
        <v>179</v>
      </c>
      <c r="U366" s="190" t="s">
        <v>715</v>
      </c>
      <c r="V366" s="190" t="s">
        <v>510</v>
      </c>
      <c r="W366" s="196">
        <v>1</v>
      </c>
      <c r="X366" s="190" t="s">
        <v>417</v>
      </c>
    </row>
    <row r="367" spans="2:24" hidden="1" x14ac:dyDescent="0.25">
      <c r="B367" s="639">
        <v>45906</v>
      </c>
      <c r="C367" s="493" t="str">
        <f t="shared" ref="C367" si="82">RIGHT(TEXT(B367,"aaa"),1)</f>
        <v>六</v>
      </c>
      <c r="D367" s="245">
        <v>261</v>
      </c>
      <c r="E367" s="190" t="s">
        <v>637</v>
      </c>
      <c r="F367" s="314">
        <v>1058.8499999999999</v>
      </c>
      <c r="G367" s="190">
        <v>10870</v>
      </c>
      <c r="H367" s="190">
        <v>10870</v>
      </c>
      <c r="I367" s="198">
        <f t="shared" si="71"/>
        <v>1</v>
      </c>
      <c r="J367" s="190">
        <v>182.56</v>
      </c>
      <c r="K367" s="198">
        <f t="shared" si="72"/>
        <v>1.6794848206071758E-2</v>
      </c>
      <c r="L367" s="314">
        <v>5.8</v>
      </c>
      <c r="M367" s="198">
        <f t="shared" si="73"/>
        <v>1.0167948482060718</v>
      </c>
      <c r="N367" s="314">
        <v>1058.8499999999999</v>
      </c>
      <c r="O367" s="190">
        <v>182.56</v>
      </c>
      <c r="P367" s="197">
        <f t="shared" si="74"/>
        <v>1.6794848206071758E-2</v>
      </c>
      <c r="Q367" s="196">
        <f t="shared" si="75"/>
        <v>-5.1159076974727213E-13</v>
      </c>
      <c r="R367" s="197">
        <f t="shared" si="76"/>
        <v>-4.7064468238019514E-17</v>
      </c>
      <c r="S367" s="313">
        <f t="shared" si="77"/>
        <v>-2.9672264645341781E-12</v>
      </c>
      <c r="T367" s="190" t="s">
        <v>179</v>
      </c>
      <c r="U367" s="190" t="s">
        <v>537</v>
      </c>
      <c r="V367" s="190" t="s">
        <v>641</v>
      </c>
      <c r="W367" s="196">
        <v>1</v>
      </c>
      <c r="X367" s="190" t="s">
        <v>470</v>
      </c>
    </row>
    <row r="368" spans="2:24" hidden="1" x14ac:dyDescent="0.25">
      <c r="B368" s="640"/>
      <c r="C368" s="493"/>
      <c r="D368" s="245">
        <v>262</v>
      </c>
      <c r="E368" s="190" t="s">
        <v>638</v>
      </c>
      <c r="F368" s="314">
        <v>586.08000000000004</v>
      </c>
      <c r="G368" s="190">
        <v>4924</v>
      </c>
      <c r="H368" s="190">
        <v>4924</v>
      </c>
      <c r="I368" s="198">
        <f t="shared" si="71"/>
        <v>1</v>
      </c>
      <c r="J368" s="190">
        <v>89.07</v>
      </c>
      <c r="K368" s="198">
        <f t="shared" si="72"/>
        <v>1.8088952071486596E-2</v>
      </c>
      <c r="L368" s="314">
        <v>6.58</v>
      </c>
      <c r="M368" s="198">
        <f t="shared" si="73"/>
        <v>1.0180889520714866</v>
      </c>
      <c r="N368" s="314">
        <v>586.08000000000004</v>
      </c>
      <c r="O368" s="190">
        <v>89.07</v>
      </c>
      <c r="P368" s="197">
        <f t="shared" si="74"/>
        <v>1.8088952071486596E-2</v>
      </c>
      <c r="Q368" s="196">
        <f t="shared" si="75"/>
        <v>-2.8421709430404007E-13</v>
      </c>
      <c r="R368" s="197">
        <f t="shared" si="76"/>
        <v>-5.7720774635264022E-17</v>
      </c>
      <c r="S368" s="313">
        <f t="shared" si="77"/>
        <v>-1.8701484805205836E-12</v>
      </c>
      <c r="T368" s="190" t="s">
        <v>468</v>
      </c>
      <c r="U368" s="190" t="s">
        <v>221</v>
      </c>
      <c r="V368" s="190" t="s">
        <v>642</v>
      </c>
      <c r="W368" s="196">
        <v>1</v>
      </c>
      <c r="X368" s="190" t="s">
        <v>470</v>
      </c>
    </row>
    <row r="369" spans="2:24" hidden="1" x14ac:dyDescent="0.25">
      <c r="B369" s="640"/>
      <c r="C369" s="493"/>
      <c r="D369" s="245">
        <v>263</v>
      </c>
      <c r="E369" s="190" t="s">
        <v>560</v>
      </c>
      <c r="F369" s="314">
        <v>436.59</v>
      </c>
      <c r="G369" s="190">
        <v>147.33000000000001</v>
      </c>
      <c r="H369" s="190">
        <v>147.33000000000001</v>
      </c>
      <c r="I369" s="198">
        <f t="shared" si="71"/>
        <v>1</v>
      </c>
      <c r="J369" s="190">
        <v>4.74</v>
      </c>
      <c r="K369" s="198">
        <f t="shared" si="72"/>
        <v>3.2172673589900225E-2</v>
      </c>
      <c r="L369" s="314">
        <v>194.04</v>
      </c>
      <c r="M369" s="198">
        <f t="shared" si="73"/>
        <v>1.0321726735899004</v>
      </c>
      <c r="N369" s="314">
        <v>919.75</v>
      </c>
      <c r="O369" s="190">
        <v>2.25</v>
      </c>
      <c r="P369" s="197">
        <f t="shared" si="74"/>
        <v>1.5271838729383017E-2</v>
      </c>
      <c r="Q369" s="196">
        <f t="shared" si="75"/>
        <v>2.4900000000000091</v>
      </c>
      <c r="R369" s="197">
        <f t="shared" si="76"/>
        <v>1.6900834860517265E-2</v>
      </c>
      <c r="S369" s="313">
        <f t="shared" si="77"/>
        <v>483.15960000000172</v>
      </c>
      <c r="T369" s="190" t="s">
        <v>179</v>
      </c>
      <c r="U369" s="190" t="s">
        <v>715</v>
      </c>
      <c r="V369" s="190" t="s">
        <v>643</v>
      </c>
      <c r="W369" s="196">
        <v>1</v>
      </c>
      <c r="X369" s="190" t="s">
        <v>436</v>
      </c>
    </row>
    <row r="370" spans="2:24" hidden="1" x14ac:dyDescent="0.25">
      <c r="B370" s="640"/>
      <c r="C370" s="493"/>
      <c r="D370" s="245">
        <v>264</v>
      </c>
      <c r="E370" s="190" t="s">
        <v>664</v>
      </c>
      <c r="F370" s="314">
        <v>433.86</v>
      </c>
      <c r="G370" s="190">
        <v>9894</v>
      </c>
      <c r="H370" s="190">
        <v>9894</v>
      </c>
      <c r="I370" s="198">
        <f t="shared" si="71"/>
        <v>1</v>
      </c>
      <c r="J370" s="190">
        <v>68.489999999999995</v>
      </c>
      <c r="K370" s="198">
        <f t="shared" si="72"/>
        <v>6.9223771983020011E-3</v>
      </c>
      <c r="L370" s="314">
        <v>7</v>
      </c>
      <c r="M370" s="198">
        <f t="shared" si="73"/>
        <v>1.006922377198302</v>
      </c>
      <c r="N370" s="314">
        <v>479.43</v>
      </c>
      <c r="O370" s="190">
        <v>61.98</v>
      </c>
      <c r="P370" s="197">
        <f t="shared" si="74"/>
        <v>6.2644026682838081E-3</v>
      </c>
      <c r="Q370" s="196">
        <f t="shared" si="75"/>
        <v>6.5099999999997848</v>
      </c>
      <c r="R370" s="197">
        <f t="shared" si="76"/>
        <v>6.5797453001817114E-4</v>
      </c>
      <c r="S370" s="313">
        <f t="shared" si="77"/>
        <v>45.569999999998494</v>
      </c>
      <c r="T370" s="190" t="s">
        <v>468</v>
      </c>
      <c r="U370" s="190" t="s">
        <v>221</v>
      </c>
      <c r="V370" s="190" t="s">
        <v>642</v>
      </c>
      <c r="W370" s="196">
        <v>1</v>
      </c>
      <c r="X370" s="190" t="s">
        <v>470</v>
      </c>
    </row>
    <row r="371" spans="2:24" hidden="1" x14ac:dyDescent="0.25">
      <c r="B371" s="640"/>
      <c r="C371" s="493"/>
      <c r="D371" s="245">
        <v>265</v>
      </c>
      <c r="E371" s="190" t="s">
        <v>545</v>
      </c>
      <c r="F371" s="314">
        <v>242.93</v>
      </c>
      <c r="G371" s="190">
        <v>266.45999999999998</v>
      </c>
      <c r="H371" s="190">
        <v>266.45999999999998</v>
      </c>
      <c r="I371" s="198">
        <f t="shared" si="71"/>
        <v>1</v>
      </c>
      <c r="J371" s="190">
        <v>11.03</v>
      </c>
      <c r="K371" s="198">
        <f t="shared" si="72"/>
        <v>4.1394580800120095E-2</v>
      </c>
      <c r="L371" s="314">
        <v>156.72999999999999</v>
      </c>
      <c r="M371" s="198">
        <f t="shared" si="73"/>
        <v>1.0413945808001199</v>
      </c>
      <c r="N371" s="314">
        <v>1728.73</v>
      </c>
      <c r="O371" s="190">
        <v>1.55</v>
      </c>
      <c r="P371" s="197">
        <f t="shared" si="74"/>
        <v>5.8170081813405392E-3</v>
      </c>
      <c r="Q371" s="196">
        <f t="shared" si="75"/>
        <v>9.479999999999972</v>
      </c>
      <c r="R371" s="197">
        <f t="shared" si="76"/>
        <v>3.5577572618779453E-2</v>
      </c>
      <c r="S371" s="313">
        <f t="shared" si="77"/>
        <v>1485.8003999999955</v>
      </c>
      <c r="T371" s="190" t="s">
        <v>468</v>
      </c>
      <c r="U371" s="190" t="s">
        <v>221</v>
      </c>
      <c r="V371" s="190" t="s">
        <v>513</v>
      </c>
      <c r="W371" s="196">
        <v>1</v>
      </c>
      <c r="X371" s="190" t="s">
        <v>470</v>
      </c>
    </row>
    <row r="372" spans="2:24" hidden="1" x14ac:dyDescent="0.25">
      <c r="B372" s="640"/>
      <c r="C372" s="493"/>
      <c r="D372" s="245">
        <v>266</v>
      </c>
      <c r="E372" s="190" t="s">
        <v>520</v>
      </c>
      <c r="F372" s="314">
        <v>171.48</v>
      </c>
      <c r="G372" s="190">
        <v>172.34</v>
      </c>
      <c r="H372" s="190">
        <v>172.34</v>
      </c>
      <c r="I372" s="198">
        <f t="shared" si="71"/>
        <v>1</v>
      </c>
      <c r="J372" s="190">
        <v>5.55</v>
      </c>
      <c r="K372" s="198">
        <f t="shared" si="72"/>
        <v>3.2203783219217824E-2</v>
      </c>
      <c r="L372" s="314">
        <v>99.12</v>
      </c>
      <c r="M372" s="198">
        <f t="shared" si="73"/>
        <v>1.0322037832192179</v>
      </c>
      <c r="N372" s="314">
        <v>550.12</v>
      </c>
      <c r="O372" s="190">
        <v>1.73</v>
      </c>
      <c r="P372" s="197">
        <f t="shared" si="74"/>
        <v>1.0038296390855286E-2</v>
      </c>
      <c r="Q372" s="196">
        <f t="shared" si="75"/>
        <v>3.8200000000000114</v>
      </c>
      <c r="R372" s="197">
        <f t="shared" si="76"/>
        <v>2.2165486828362606E-2</v>
      </c>
      <c r="S372" s="313">
        <f t="shared" si="77"/>
        <v>378.63840000000113</v>
      </c>
      <c r="T372" s="190" t="s">
        <v>179</v>
      </c>
      <c r="U372" s="190" t="s">
        <v>715</v>
      </c>
      <c r="V372" s="190" t="s">
        <v>510</v>
      </c>
      <c r="W372" s="196">
        <v>1</v>
      </c>
      <c r="X372" s="190" t="s">
        <v>470</v>
      </c>
    </row>
    <row r="373" spans="2:24" hidden="1" x14ac:dyDescent="0.25">
      <c r="B373" s="640"/>
      <c r="C373" s="493"/>
      <c r="D373" s="245">
        <v>267</v>
      </c>
      <c r="E373" s="190" t="s">
        <v>681</v>
      </c>
      <c r="F373" s="314">
        <v>155.24</v>
      </c>
      <c r="G373" s="190">
        <v>154.43</v>
      </c>
      <c r="H373" s="190">
        <v>154.43</v>
      </c>
      <c r="I373" s="198">
        <f t="shared" si="71"/>
        <v>1</v>
      </c>
      <c r="J373" s="190">
        <v>4.97</v>
      </c>
      <c r="K373" s="198">
        <f t="shared" si="72"/>
        <v>3.2182866023441038E-2</v>
      </c>
      <c r="L373" s="314">
        <v>110.1</v>
      </c>
      <c r="M373" s="198">
        <f t="shared" si="73"/>
        <v>1.0321828660234411</v>
      </c>
      <c r="N373" s="314">
        <v>547.20000000000005</v>
      </c>
      <c r="O373" s="190">
        <v>1.41</v>
      </c>
      <c r="P373" s="197">
        <f t="shared" si="74"/>
        <v>9.1303503205335743E-3</v>
      </c>
      <c r="Q373" s="196">
        <f t="shared" si="75"/>
        <v>3.5599999999999987</v>
      </c>
      <c r="R373" s="197">
        <f t="shared" si="76"/>
        <v>2.3052515702907457E-2</v>
      </c>
      <c r="S373" s="313">
        <f t="shared" si="77"/>
        <v>391.95599999999985</v>
      </c>
      <c r="T373" s="190" t="s">
        <v>179</v>
      </c>
      <c r="U373" s="190" t="s">
        <v>715</v>
      </c>
      <c r="V373" s="190" t="s">
        <v>510</v>
      </c>
      <c r="W373" s="196">
        <v>1</v>
      </c>
      <c r="X373" s="190" t="s">
        <v>470</v>
      </c>
    </row>
    <row r="374" spans="2:24" hidden="1" x14ac:dyDescent="0.25">
      <c r="B374" s="640"/>
      <c r="C374" s="493"/>
      <c r="D374" s="245">
        <v>268</v>
      </c>
      <c r="E374" s="190" t="s">
        <v>648</v>
      </c>
      <c r="F374" s="314">
        <v>144.96</v>
      </c>
      <c r="G374" s="190">
        <v>58.06</v>
      </c>
      <c r="H374" s="190">
        <v>58.06</v>
      </c>
      <c r="I374" s="198">
        <f t="shared" si="71"/>
        <v>1</v>
      </c>
      <c r="J374" s="190">
        <v>1.33</v>
      </c>
      <c r="K374" s="198">
        <f t="shared" si="72"/>
        <v>2.2907337237340682E-2</v>
      </c>
      <c r="L374" s="314">
        <v>114.14</v>
      </c>
      <c r="M374" s="198">
        <f t="shared" si="73"/>
        <v>1.0229073372373407</v>
      </c>
      <c r="N374" s="314">
        <v>151.81</v>
      </c>
      <c r="O374" s="190">
        <v>1.27</v>
      </c>
      <c r="P374" s="197">
        <f t="shared" si="74"/>
        <v>2.1873923527385462E-2</v>
      </c>
      <c r="Q374" s="196">
        <f t="shared" si="75"/>
        <v>5.9999999999998277E-2</v>
      </c>
      <c r="R374" s="197">
        <f t="shared" si="76"/>
        <v>1.033413709955189E-3</v>
      </c>
      <c r="S374" s="313">
        <f t="shared" si="77"/>
        <v>6.8483999999998035</v>
      </c>
      <c r="T374" s="190" t="s">
        <v>179</v>
      </c>
      <c r="U374" s="190" t="s">
        <v>715</v>
      </c>
      <c r="V374" s="190" t="s">
        <v>643</v>
      </c>
      <c r="W374" s="196">
        <v>1</v>
      </c>
      <c r="X374" s="190" t="s">
        <v>431</v>
      </c>
    </row>
    <row r="375" spans="2:24" hidden="1" x14ac:dyDescent="0.25">
      <c r="B375" s="640"/>
      <c r="C375" s="493"/>
      <c r="D375" s="245">
        <v>269</v>
      </c>
      <c r="E375" s="190" t="s">
        <v>665</v>
      </c>
      <c r="F375" s="314">
        <v>105.63</v>
      </c>
      <c r="G375" s="190">
        <v>2954</v>
      </c>
      <c r="H375" s="190">
        <v>2954</v>
      </c>
      <c r="I375" s="198">
        <f t="shared" si="71"/>
        <v>1</v>
      </c>
      <c r="J375" s="190">
        <v>15.09</v>
      </c>
      <c r="K375" s="198">
        <f t="shared" si="72"/>
        <v>5.1083276912660801E-3</v>
      </c>
      <c r="L375" s="314">
        <v>7</v>
      </c>
      <c r="M375" s="198">
        <f t="shared" si="73"/>
        <v>1.0051083276912662</v>
      </c>
      <c r="N375" s="314">
        <v>105.63</v>
      </c>
      <c r="O375" s="190">
        <v>15.09</v>
      </c>
      <c r="P375" s="197">
        <f t="shared" si="74"/>
        <v>5.1083276912660801E-3</v>
      </c>
      <c r="Q375" s="196">
        <f t="shared" si="75"/>
        <v>1.4566126083082054E-13</v>
      </c>
      <c r="R375" s="197">
        <f t="shared" si="76"/>
        <v>4.9309837789715822E-17</v>
      </c>
      <c r="S375" s="313">
        <f t="shared" si="77"/>
        <v>1.0196288258157438E-12</v>
      </c>
      <c r="T375" s="190" t="s">
        <v>468</v>
      </c>
      <c r="U375" s="190" t="s">
        <v>221</v>
      </c>
      <c r="V375" s="190" t="s">
        <v>642</v>
      </c>
      <c r="W375" s="196">
        <v>1</v>
      </c>
      <c r="X375" s="190" t="s">
        <v>470</v>
      </c>
    </row>
    <row r="376" spans="2:24" hidden="1" x14ac:dyDescent="0.25">
      <c r="B376" s="641"/>
      <c r="C376" s="493"/>
      <c r="D376" s="245">
        <v>270</v>
      </c>
      <c r="E376" s="190" t="s">
        <v>466</v>
      </c>
      <c r="F376" s="314">
        <v>81.42</v>
      </c>
      <c r="G376" s="190">
        <v>36.380000000000003</v>
      </c>
      <c r="H376" s="190">
        <v>36.380000000000003</v>
      </c>
      <c r="I376" s="198">
        <f t="shared" si="71"/>
        <v>1</v>
      </c>
      <c r="J376" s="190">
        <v>1.67</v>
      </c>
      <c r="K376" s="198">
        <f t="shared" si="72"/>
        <v>4.5904343045629459E-2</v>
      </c>
      <c r="L376" s="314">
        <v>814.16</v>
      </c>
      <c r="M376" s="198">
        <f t="shared" si="73"/>
        <v>1.0459043430456294</v>
      </c>
      <c r="N376" s="314">
        <v>1359.65</v>
      </c>
      <c r="O376" s="190">
        <v>0.1</v>
      </c>
      <c r="P376" s="197">
        <f t="shared" si="74"/>
        <v>2.7487630566245189E-3</v>
      </c>
      <c r="Q376" s="196">
        <f t="shared" si="75"/>
        <v>1.5700000000000016</v>
      </c>
      <c r="R376" s="197">
        <f t="shared" si="76"/>
        <v>4.3155579989004988E-2</v>
      </c>
      <c r="S376" s="313">
        <f t="shared" si="77"/>
        <v>1278.2312000000013</v>
      </c>
      <c r="T376" s="190" t="s">
        <v>179</v>
      </c>
      <c r="U376" s="190" t="s">
        <v>715</v>
      </c>
      <c r="V376" s="190" t="s">
        <v>490</v>
      </c>
      <c r="W376" s="196">
        <v>1</v>
      </c>
      <c r="X376" s="190" t="s">
        <v>415</v>
      </c>
    </row>
    <row r="377" spans="2:24" hidden="1" x14ac:dyDescent="0.25">
      <c r="B377" s="639">
        <v>45907</v>
      </c>
      <c r="C377" s="493" t="str">
        <f t="shared" ref="C377" si="83">RIGHT(TEXT(B377,"aaa"),1)</f>
        <v>日</v>
      </c>
      <c r="D377" s="245">
        <v>271</v>
      </c>
      <c r="E377" s="190" t="s">
        <v>637</v>
      </c>
      <c r="F377" s="314">
        <v>937.8</v>
      </c>
      <c r="G377" s="190">
        <v>14773</v>
      </c>
      <c r="H377" s="190">
        <v>14773</v>
      </c>
      <c r="I377" s="198">
        <f t="shared" si="71"/>
        <v>1</v>
      </c>
      <c r="J377" s="190">
        <v>161.69</v>
      </c>
      <c r="K377" s="198">
        <f t="shared" si="72"/>
        <v>1.0944967169836865E-2</v>
      </c>
      <c r="L377" s="314">
        <v>5.8</v>
      </c>
      <c r="M377" s="198">
        <f t="shared" si="73"/>
        <v>1.0109449671698369</v>
      </c>
      <c r="N377" s="314">
        <v>937.8</v>
      </c>
      <c r="O377" s="190">
        <v>161.69</v>
      </c>
      <c r="P377" s="197">
        <f t="shared" si="74"/>
        <v>1.0944967169836865E-2</v>
      </c>
      <c r="Q377" s="196">
        <f t="shared" si="75"/>
        <v>5.1159076974727213E-13</v>
      </c>
      <c r="R377" s="197">
        <f t="shared" si="76"/>
        <v>3.4630120472975846E-17</v>
      </c>
      <c r="S377" s="313">
        <f t="shared" si="77"/>
        <v>2.9672264645341781E-12</v>
      </c>
      <c r="T377" s="190" t="s">
        <v>179</v>
      </c>
      <c r="U377" s="190" t="s">
        <v>537</v>
      </c>
      <c r="V377" s="190" t="s">
        <v>641</v>
      </c>
      <c r="W377" s="196">
        <v>1</v>
      </c>
      <c r="X377" s="190" t="s">
        <v>470</v>
      </c>
    </row>
    <row r="378" spans="2:24" hidden="1" x14ac:dyDescent="0.25">
      <c r="B378" s="640"/>
      <c r="C378" s="493"/>
      <c r="D378" s="245">
        <v>272</v>
      </c>
      <c r="E378" s="190" t="s">
        <v>482</v>
      </c>
      <c r="F378" s="314">
        <v>845.12</v>
      </c>
      <c r="G378" s="190">
        <v>358.2</v>
      </c>
      <c r="H378" s="190">
        <v>358.2</v>
      </c>
      <c r="I378" s="198">
        <f t="shared" si="71"/>
        <v>1</v>
      </c>
      <c r="J378" s="190">
        <v>17.3</v>
      </c>
      <c r="K378" s="198">
        <f t="shared" si="72"/>
        <v>4.8297040759352323E-2</v>
      </c>
      <c r="L378" s="314">
        <v>111.2</v>
      </c>
      <c r="M378" s="198">
        <f t="shared" si="73"/>
        <v>1.0482970407593524</v>
      </c>
      <c r="N378" s="314">
        <v>1923.76</v>
      </c>
      <c r="O378" s="190">
        <v>7.6</v>
      </c>
      <c r="P378" s="197">
        <f t="shared" si="74"/>
        <v>2.121719709659408E-2</v>
      </c>
      <c r="Q378" s="196">
        <f t="shared" si="75"/>
        <v>9.7000000000000117</v>
      </c>
      <c r="R378" s="197">
        <f t="shared" si="76"/>
        <v>2.7079843662758268E-2</v>
      </c>
      <c r="S378" s="313">
        <f t="shared" si="77"/>
        <v>1078.6400000000012</v>
      </c>
      <c r="T378" s="190" t="s">
        <v>179</v>
      </c>
      <c r="U378" s="190" t="s">
        <v>715</v>
      </c>
      <c r="V378" s="190" t="s">
        <v>643</v>
      </c>
      <c r="W378" s="196">
        <v>1</v>
      </c>
      <c r="X378" s="190" t="s">
        <v>430</v>
      </c>
    </row>
    <row r="379" spans="2:24" hidden="1" x14ac:dyDescent="0.25">
      <c r="B379" s="640"/>
      <c r="C379" s="493"/>
      <c r="D379" s="245">
        <v>273</v>
      </c>
      <c r="E379" s="190" t="s">
        <v>682</v>
      </c>
      <c r="F379" s="314">
        <v>585.07000000000005</v>
      </c>
      <c r="G379" s="190">
        <v>2856</v>
      </c>
      <c r="H379" s="190">
        <v>2856</v>
      </c>
      <c r="I379" s="198">
        <f t="shared" si="71"/>
        <v>1</v>
      </c>
      <c r="J379" s="190">
        <v>81.260000000000005</v>
      </c>
      <c r="K379" s="198">
        <f t="shared" si="72"/>
        <v>2.8452380952380955E-2</v>
      </c>
      <c r="L379" s="314">
        <v>7.2</v>
      </c>
      <c r="M379" s="198">
        <f t="shared" si="73"/>
        <v>1.0284523809523811</v>
      </c>
      <c r="N379" s="314">
        <v>585.07000000000005</v>
      </c>
      <c r="O379" s="190">
        <v>81.260000000000005</v>
      </c>
      <c r="P379" s="197">
        <f t="shared" si="74"/>
        <v>2.8452380952380955E-2</v>
      </c>
      <c r="Q379" s="196">
        <f t="shared" si="75"/>
        <v>2.1316282072803006E-13</v>
      </c>
      <c r="R379" s="197">
        <f t="shared" si="76"/>
        <v>7.4636841991607168E-17</v>
      </c>
      <c r="S379" s="313">
        <f t="shared" si="77"/>
        <v>1.5347723092418164E-12</v>
      </c>
      <c r="T379" s="190" t="s">
        <v>179</v>
      </c>
      <c r="U379" s="190" t="s">
        <v>537</v>
      </c>
      <c r="V379" s="190" t="s">
        <v>641</v>
      </c>
      <c r="W379" s="196">
        <v>1</v>
      </c>
      <c r="X379" s="190" t="s">
        <v>452</v>
      </c>
    </row>
    <row r="380" spans="2:24" hidden="1" x14ac:dyDescent="0.25">
      <c r="B380" s="640"/>
      <c r="C380" s="493"/>
      <c r="D380" s="245">
        <v>274</v>
      </c>
      <c r="E380" s="190" t="s">
        <v>661</v>
      </c>
      <c r="F380" s="314">
        <v>443.45</v>
      </c>
      <c r="G380" s="190">
        <v>100.42</v>
      </c>
      <c r="H380" s="190">
        <v>100.42</v>
      </c>
      <c r="I380" s="198">
        <f t="shared" si="71"/>
        <v>1</v>
      </c>
      <c r="J380" s="190">
        <v>6.24</v>
      </c>
      <c r="K380" s="198">
        <f t="shared" si="72"/>
        <v>6.2139016132244575E-2</v>
      </c>
      <c r="L380" s="314">
        <v>228.58</v>
      </c>
      <c r="M380" s="198">
        <f t="shared" si="73"/>
        <v>1.0621390161322446</v>
      </c>
      <c r="N380" s="314">
        <v>1426.34</v>
      </c>
      <c r="O380" s="190">
        <v>1.94</v>
      </c>
      <c r="P380" s="197">
        <f t="shared" si="74"/>
        <v>1.9318860784704243E-2</v>
      </c>
      <c r="Q380" s="196">
        <f t="shared" si="75"/>
        <v>4.2999999999999954</v>
      </c>
      <c r="R380" s="197">
        <f t="shared" si="76"/>
        <v>4.2820155347540287E-2</v>
      </c>
      <c r="S380" s="313">
        <f t="shared" si="77"/>
        <v>982.89399999999898</v>
      </c>
      <c r="T380" s="190" t="s">
        <v>179</v>
      </c>
      <c r="U380" s="190" t="s">
        <v>715</v>
      </c>
      <c r="V380" s="190" t="s">
        <v>643</v>
      </c>
      <c r="W380" s="196">
        <v>1</v>
      </c>
      <c r="X380" s="190" t="s">
        <v>635</v>
      </c>
    </row>
    <row r="381" spans="2:24" hidden="1" x14ac:dyDescent="0.25">
      <c r="B381" s="640"/>
      <c r="C381" s="493"/>
      <c r="D381" s="245">
        <v>275</v>
      </c>
      <c r="E381" s="190" t="s">
        <v>683</v>
      </c>
      <c r="F381" s="314">
        <v>435.14</v>
      </c>
      <c r="G381" s="190">
        <v>206.09</v>
      </c>
      <c r="H381" s="190">
        <v>206.09</v>
      </c>
      <c r="I381" s="198">
        <f t="shared" si="71"/>
        <v>1</v>
      </c>
      <c r="J381" s="190">
        <v>8.5399999999999991</v>
      </c>
      <c r="K381" s="198">
        <f t="shared" si="72"/>
        <v>4.1438206608763156E-2</v>
      </c>
      <c r="L381" s="314">
        <v>62.43</v>
      </c>
      <c r="M381" s="198">
        <f t="shared" si="73"/>
        <v>1.0414382066087631</v>
      </c>
      <c r="N381" s="314">
        <v>533.15</v>
      </c>
      <c r="O381" s="190">
        <v>6.97</v>
      </c>
      <c r="P381" s="197">
        <f t="shared" si="74"/>
        <v>3.382017565141443E-2</v>
      </c>
      <c r="Q381" s="196">
        <f t="shared" si="75"/>
        <v>1.5699999999999923</v>
      </c>
      <c r="R381" s="197">
        <f t="shared" si="76"/>
        <v>7.6180309573486938E-3</v>
      </c>
      <c r="S381" s="313">
        <f t="shared" si="77"/>
        <v>98.015099999999521</v>
      </c>
      <c r="T381" s="190" t="s">
        <v>179</v>
      </c>
      <c r="U381" s="190" t="s">
        <v>715</v>
      </c>
      <c r="V381" s="190" t="s">
        <v>643</v>
      </c>
      <c r="W381" s="196">
        <v>1</v>
      </c>
      <c r="X381" s="190" t="s">
        <v>415</v>
      </c>
    </row>
    <row r="382" spans="2:24" hidden="1" x14ac:dyDescent="0.25">
      <c r="B382" s="640"/>
      <c r="C382" s="493"/>
      <c r="D382" s="245">
        <v>276</v>
      </c>
      <c r="E382" s="190" t="s">
        <v>638</v>
      </c>
      <c r="F382" s="314">
        <v>401.64</v>
      </c>
      <c r="G382" s="190">
        <v>7196</v>
      </c>
      <c r="H382" s="190">
        <v>7196</v>
      </c>
      <c r="I382" s="198">
        <f t="shared" si="71"/>
        <v>1</v>
      </c>
      <c r="J382" s="190">
        <v>61.04</v>
      </c>
      <c r="K382" s="198">
        <f t="shared" si="72"/>
        <v>8.4824902723735409E-3</v>
      </c>
      <c r="L382" s="314">
        <v>6.58</v>
      </c>
      <c r="M382" s="198">
        <f t="shared" si="73"/>
        <v>1.0084824902723735</v>
      </c>
      <c r="N382" s="314">
        <v>401.64</v>
      </c>
      <c r="O382" s="190">
        <v>61.04</v>
      </c>
      <c r="P382" s="197">
        <f t="shared" si="74"/>
        <v>8.4824902723735409E-3</v>
      </c>
      <c r="Q382" s="196">
        <f t="shared" si="75"/>
        <v>0</v>
      </c>
      <c r="R382" s="197">
        <f t="shared" si="76"/>
        <v>0</v>
      </c>
      <c r="S382" s="313">
        <f t="shared" si="77"/>
        <v>0</v>
      </c>
      <c r="T382" s="190" t="s">
        <v>468</v>
      </c>
      <c r="U382" s="190" t="s">
        <v>221</v>
      </c>
      <c r="V382" s="190" t="s">
        <v>642</v>
      </c>
      <c r="W382" s="196">
        <v>1</v>
      </c>
      <c r="X382" s="190" t="s">
        <v>470</v>
      </c>
    </row>
    <row r="383" spans="2:24" hidden="1" x14ac:dyDescent="0.25">
      <c r="B383" s="640"/>
      <c r="C383" s="493"/>
      <c r="D383" s="245">
        <v>277</v>
      </c>
      <c r="E383" s="190" t="s">
        <v>664</v>
      </c>
      <c r="F383" s="314">
        <v>342.16</v>
      </c>
      <c r="G383" s="190">
        <v>10389</v>
      </c>
      <c r="H383" s="190">
        <v>10389</v>
      </c>
      <c r="I383" s="198">
        <f t="shared" si="71"/>
        <v>1</v>
      </c>
      <c r="J383" s="190">
        <v>48.88</v>
      </c>
      <c r="K383" s="198">
        <f t="shared" si="72"/>
        <v>4.7049764173645202E-3</v>
      </c>
      <c r="L383" s="314">
        <v>7</v>
      </c>
      <c r="M383" s="198">
        <f t="shared" si="73"/>
        <v>1.0047049764173643</v>
      </c>
      <c r="N383" s="314">
        <v>342.16</v>
      </c>
      <c r="O383" s="190">
        <v>48.88</v>
      </c>
      <c r="P383" s="197">
        <f t="shared" si="74"/>
        <v>4.7049764173645202E-3</v>
      </c>
      <c r="Q383" s="196">
        <f t="shared" si="75"/>
        <v>-8.0291329140891321E-13</v>
      </c>
      <c r="R383" s="197">
        <f t="shared" si="76"/>
        <v>-7.7284944788614224E-17</v>
      </c>
      <c r="S383" s="313">
        <f t="shared" si="77"/>
        <v>-5.6203930398623925E-12</v>
      </c>
      <c r="T383" s="190" t="s">
        <v>468</v>
      </c>
      <c r="U383" s="190" t="s">
        <v>221</v>
      </c>
      <c r="V383" s="190" t="s">
        <v>642</v>
      </c>
      <c r="W383" s="196">
        <v>1</v>
      </c>
      <c r="X383" s="190" t="s">
        <v>470</v>
      </c>
    </row>
    <row r="384" spans="2:24" hidden="1" x14ac:dyDescent="0.25">
      <c r="B384" s="640"/>
      <c r="C384" s="493"/>
      <c r="D384" s="245">
        <v>278</v>
      </c>
      <c r="E384" s="190" t="s">
        <v>493</v>
      </c>
      <c r="F384" s="314">
        <v>216.3</v>
      </c>
      <c r="G384" s="190">
        <v>410.86</v>
      </c>
      <c r="H384" s="190">
        <v>410.86</v>
      </c>
      <c r="I384" s="198">
        <f t="shared" si="71"/>
        <v>1</v>
      </c>
      <c r="J384" s="190">
        <v>25.52</v>
      </c>
      <c r="K384" s="198">
        <f t="shared" si="72"/>
        <v>6.2113615343425979E-2</v>
      </c>
      <c r="L384" s="314">
        <v>156.74</v>
      </c>
      <c r="M384" s="198">
        <f t="shared" si="73"/>
        <v>1.0621136153434259</v>
      </c>
      <c r="N384" s="314">
        <v>4000</v>
      </c>
      <c r="O384" s="190">
        <v>1.38</v>
      </c>
      <c r="P384" s="197">
        <f t="shared" si="74"/>
        <v>3.358808353210339E-3</v>
      </c>
      <c r="Q384" s="196">
        <f t="shared" si="75"/>
        <v>24.139999999999983</v>
      </c>
      <c r="R384" s="197">
        <f t="shared" si="76"/>
        <v>5.8754806990215604E-2</v>
      </c>
      <c r="S384" s="313">
        <f t="shared" si="77"/>
        <v>3783.7035999999976</v>
      </c>
      <c r="T384" s="190" t="s">
        <v>468</v>
      </c>
      <c r="U384" s="190" t="s">
        <v>221</v>
      </c>
      <c r="V384" s="190" t="s">
        <v>513</v>
      </c>
      <c r="W384" s="196">
        <v>1</v>
      </c>
      <c r="X384" s="190" t="s">
        <v>470</v>
      </c>
    </row>
    <row r="385" spans="2:24" hidden="1" x14ac:dyDescent="0.25">
      <c r="B385" s="640"/>
      <c r="C385" s="493"/>
      <c r="D385" s="245">
        <v>279</v>
      </c>
      <c r="E385" s="190" t="s">
        <v>630</v>
      </c>
      <c r="F385" s="314">
        <v>210.73</v>
      </c>
      <c r="G385" s="190">
        <v>103.7</v>
      </c>
      <c r="H385" s="190">
        <v>103.7</v>
      </c>
      <c r="I385" s="198">
        <f t="shared" si="71"/>
        <v>1</v>
      </c>
      <c r="J385" s="190">
        <v>5.01</v>
      </c>
      <c r="K385" s="198">
        <f t="shared" si="72"/>
        <v>4.8312439729990352E-2</v>
      </c>
      <c r="L385" s="314">
        <v>104.84</v>
      </c>
      <c r="M385" s="198">
        <f t="shared" si="73"/>
        <v>1.0483124397299903</v>
      </c>
      <c r="N385" s="314">
        <v>525.25</v>
      </c>
      <c r="O385" s="190">
        <v>2.0099999999999998</v>
      </c>
      <c r="P385" s="197">
        <f t="shared" si="74"/>
        <v>1.9382835101253614E-2</v>
      </c>
      <c r="Q385" s="196">
        <f t="shared" si="75"/>
        <v>3.0000000000000053</v>
      </c>
      <c r="R385" s="197">
        <f t="shared" si="76"/>
        <v>2.8929604628736793E-2</v>
      </c>
      <c r="S385" s="313">
        <f t="shared" si="77"/>
        <v>314.52000000000055</v>
      </c>
      <c r="T385" s="190" t="s">
        <v>179</v>
      </c>
      <c r="U385" s="190" t="s">
        <v>715</v>
      </c>
      <c r="V385" s="190" t="s">
        <v>510</v>
      </c>
      <c r="W385" s="196">
        <v>1</v>
      </c>
      <c r="X385" s="190" t="s">
        <v>470</v>
      </c>
    </row>
    <row r="386" spans="2:24" hidden="1" x14ac:dyDescent="0.25">
      <c r="B386" s="641"/>
      <c r="C386" s="493"/>
      <c r="D386" s="245">
        <v>280</v>
      </c>
      <c r="E386" s="190" t="s">
        <v>681</v>
      </c>
      <c r="F386" s="314">
        <v>167.35</v>
      </c>
      <c r="G386" s="190">
        <v>130.1</v>
      </c>
      <c r="H386" s="190">
        <v>130.1</v>
      </c>
      <c r="I386" s="198">
        <f t="shared" si="71"/>
        <v>1</v>
      </c>
      <c r="J386" s="190">
        <v>6.29</v>
      </c>
      <c r="K386" s="198">
        <f t="shared" si="72"/>
        <v>4.8347425057647962E-2</v>
      </c>
      <c r="L386" s="314">
        <v>110.1</v>
      </c>
      <c r="M386" s="198">
        <f t="shared" si="73"/>
        <v>1.0483474250576479</v>
      </c>
      <c r="N386" s="314">
        <v>692.53</v>
      </c>
      <c r="O386" s="190">
        <v>1.52</v>
      </c>
      <c r="P386" s="197">
        <f t="shared" si="74"/>
        <v>1.1683320522674866E-2</v>
      </c>
      <c r="Q386" s="196">
        <f t="shared" si="75"/>
        <v>4.7699999999999925</v>
      </c>
      <c r="R386" s="197">
        <f t="shared" si="76"/>
        <v>3.6664104534973041E-2</v>
      </c>
      <c r="S386" s="313">
        <f t="shared" si="77"/>
        <v>525.17699999999911</v>
      </c>
      <c r="T386" s="190" t="s">
        <v>179</v>
      </c>
      <c r="U386" s="190" t="s">
        <v>715</v>
      </c>
      <c r="V386" s="190" t="s">
        <v>510</v>
      </c>
      <c r="W386" s="196">
        <v>1</v>
      </c>
      <c r="X386" s="190" t="s">
        <v>470</v>
      </c>
    </row>
    <row r="387" spans="2:24" hidden="1" x14ac:dyDescent="0.25">
      <c r="B387" s="639">
        <v>45908</v>
      </c>
      <c r="C387" s="493" t="str">
        <f t="shared" ref="C387" si="84">RIGHT(TEXT(B387,"aaa"),1)</f>
        <v>一</v>
      </c>
      <c r="D387" s="245">
        <v>281</v>
      </c>
      <c r="E387" s="190" t="s">
        <v>637</v>
      </c>
      <c r="F387" s="314">
        <v>2044.09</v>
      </c>
      <c r="G387" s="190">
        <v>14678</v>
      </c>
      <c r="H387" s="190">
        <v>14678</v>
      </c>
      <c r="I387" s="198">
        <f t="shared" si="71"/>
        <v>1</v>
      </c>
      <c r="J387" s="190">
        <v>352.43</v>
      </c>
      <c r="K387" s="198">
        <f t="shared" si="72"/>
        <v>2.4010764409320071E-2</v>
      </c>
      <c r="L387" s="314">
        <v>5.8</v>
      </c>
      <c r="M387" s="198">
        <f t="shared" si="73"/>
        <v>1.0240107644093202</v>
      </c>
      <c r="N387" s="314">
        <v>2044.09</v>
      </c>
      <c r="O387" s="190">
        <v>352.43</v>
      </c>
      <c r="P387" s="197">
        <f t="shared" si="74"/>
        <v>2.4010764409320071E-2</v>
      </c>
      <c r="Q387" s="196">
        <f t="shared" si="75"/>
        <v>0</v>
      </c>
      <c r="R387" s="197">
        <f t="shared" si="76"/>
        <v>0</v>
      </c>
      <c r="S387" s="313">
        <f t="shared" si="77"/>
        <v>0</v>
      </c>
      <c r="T387" s="190" t="s">
        <v>179</v>
      </c>
      <c r="U387" s="190" t="s">
        <v>537</v>
      </c>
      <c r="V387" s="190" t="s">
        <v>641</v>
      </c>
      <c r="W387" s="196">
        <v>1</v>
      </c>
      <c r="X387" s="190" t="s">
        <v>470</v>
      </c>
    </row>
    <row r="388" spans="2:24" hidden="1" x14ac:dyDescent="0.25">
      <c r="B388" s="640"/>
      <c r="C388" s="493"/>
      <c r="D388" s="245">
        <v>282</v>
      </c>
      <c r="E388" s="190" t="s">
        <v>493</v>
      </c>
      <c r="F388" s="314">
        <v>681.82</v>
      </c>
      <c r="G388" s="190">
        <v>402.09</v>
      </c>
      <c r="H388" s="190">
        <v>402.09</v>
      </c>
      <c r="I388" s="198">
        <f t="shared" si="71"/>
        <v>1</v>
      </c>
      <c r="J388" s="190">
        <v>28.59</v>
      </c>
      <c r="K388" s="198">
        <f t="shared" si="72"/>
        <v>7.1103484294560926E-2</v>
      </c>
      <c r="L388" s="314">
        <v>156.74</v>
      </c>
      <c r="M388" s="198">
        <f t="shared" si="73"/>
        <v>1.0711034842945608</v>
      </c>
      <c r="N388" s="314">
        <v>4481.2</v>
      </c>
      <c r="O388" s="190">
        <v>4.3499999999999996</v>
      </c>
      <c r="P388" s="197">
        <f t="shared" si="74"/>
        <v>1.0818473476087442E-2</v>
      </c>
      <c r="Q388" s="196">
        <f t="shared" si="75"/>
        <v>24.239999999999974</v>
      </c>
      <c r="R388" s="197">
        <f t="shared" si="76"/>
        <v>6.0285010818473414E-2</v>
      </c>
      <c r="S388" s="313">
        <f t="shared" si="77"/>
        <v>3799.3775999999962</v>
      </c>
      <c r="T388" s="190" t="s">
        <v>468</v>
      </c>
      <c r="U388" s="190" t="s">
        <v>221</v>
      </c>
      <c r="V388" s="190" t="s">
        <v>513</v>
      </c>
      <c r="W388" s="196">
        <v>1</v>
      </c>
      <c r="X388" s="190" t="s">
        <v>470</v>
      </c>
    </row>
    <row r="389" spans="2:24" hidden="1" x14ac:dyDescent="0.25">
      <c r="B389" s="640"/>
      <c r="C389" s="493"/>
      <c r="D389" s="245">
        <v>283</v>
      </c>
      <c r="E389" s="190" t="s">
        <v>545</v>
      </c>
      <c r="F389" s="314">
        <v>609.67999999999995</v>
      </c>
      <c r="G389" s="190">
        <v>351.39</v>
      </c>
      <c r="H389" s="190">
        <v>351.39</v>
      </c>
      <c r="I389" s="198">
        <f t="shared" si="71"/>
        <v>1</v>
      </c>
      <c r="J389" s="190">
        <v>24.99</v>
      </c>
      <c r="K389" s="198">
        <f t="shared" si="72"/>
        <v>7.1117561683599423E-2</v>
      </c>
      <c r="L389" s="314">
        <v>156.72999999999999</v>
      </c>
      <c r="M389" s="198">
        <f t="shared" si="73"/>
        <v>1.0711175616835995</v>
      </c>
      <c r="N389" s="314">
        <v>3916.68</v>
      </c>
      <c r="O389" s="190">
        <v>3.89</v>
      </c>
      <c r="P389" s="197">
        <f t="shared" si="74"/>
        <v>1.1070320726258574E-2</v>
      </c>
      <c r="Q389" s="196">
        <f t="shared" si="75"/>
        <v>21.100000000000009</v>
      </c>
      <c r="R389" s="197">
        <f t="shared" si="76"/>
        <v>6.0047240957340875E-2</v>
      </c>
      <c r="S389" s="313">
        <f t="shared" si="77"/>
        <v>3307.0030000000011</v>
      </c>
      <c r="T389" s="190" t="s">
        <v>468</v>
      </c>
      <c r="U389" s="190" t="s">
        <v>221</v>
      </c>
      <c r="V389" s="190" t="s">
        <v>513</v>
      </c>
      <c r="W389" s="196">
        <v>1</v>
      </c>
      <c r="X389" s="190" t="s">
        <v>470</v>
      </c>
    </row>
    <row r="390" spans="2:24" hidden="1" x14ac:dyDescent="0.25">
      <c r="B390" s="640"/>
      <c r="C390" s="493"/>
      <c r="D390" s="245">
        <v>284</v>
      </c>
      <c r="E390" s="190" t="s">
        <v>664</v>
      </c>
      <c r="F390" s="314">
        <v>315</v>
      </c>
      <c r="G390" s="190">
        <v>9768</v>
      </c>
      <c r="H390" s="190">
        <v>9768</v>
      </c>
      <c r="I390" s="198">
        <f t="shared" si="71"/>
        <v>1</v>
      </c>
      <c r="J390" s="190">
        <v>45</v>
      </c>
      <c r="K390" s="198">
        <f t="shared" si="72"/>
        <v>4.6068796068796068E-3</v>
      </c>
      <c r="L390" s="314">
        <v>7</v>
      </c>
      <c r="M390" s="198">
        <f t="shared" si="73"/>
        <v>1.0046068796068797</v>
      </c>
      <c r="N390" s="314">
        <v>315</v>
      </c>
      <c r="O390" s="190">
        <v>45</v>
      </c>
      <c r="P390" s="197">
        <f t="shared" si="74"/>
        <v>4.6068796068796068E-3</v>
      </c>
      <c r="Q390" s="196">
        <f t="shared" si="75"/>
        <v>0</v>
      </c>
      <c r="R390" s="197">
        <f t="shared" si="76"/>
        <v>0</v>
      </c>
      <c r="S390" s="313">
        <f t="shared" si="77"/>
        <v>0</v>
      </c>
      <c r="T390" s="190" t="s">
        <v>468</v>
      </c>
      <c r="U390" s="190" t="s">
        <v>221</v>
      </c>
      <c r="V390" s="190" t="s">
        <v>642</v>
      </c>
      <c r="W390" s="196">
        <v>1</v>
      </c>
      <c r="X390" s="190" t="s">
        <v>470</v>
      </c>
    </row>
    <row r="391" spans="2:24" hidden="1" x14ac:dyDescent="0.25">
      <c r="B391" s="640"/>
      <c r="C391" s="493"/>
      <c r="D391" s="245">
        <v>285</v>
      </c>
      <c r="E391" s="190" t="s">
        <v>681</v>
      </c>
      <c r="F391" s="314">
        <v>284.06</v>
      </c>
      <c r="G391" s="190">
        <v>117.66</v>
      </c>
      <c r="H391" s="190">
        <v>117.66</v>
      </c>
      <c r="I391" s="198">
        <f t="shared" si="71"/>
        <v>1</v>
      </c>
      <c r="J391" s="190">
        <v>6.51</v>
      </c>
      <c r="K391" s="198">
        <f t="shared" si="72"/>
        <v>5.5328913819479859E-2</v>
      </c>
      <c r="L391" s="314">
        <v>110.1</v>
      </c>
      <c r="M391" s="198">
        <f t="shared" si="73"/>
        <v>1.0553289138194799</v>
      </c>
      <c r="N391" s="314">
        <v>716.75</v>
      </c>
      <c r="O391" s="190">
        <v>2.58</v>
      </c>
      <c r="P391" s="197">
        <f t="shared" si="74"/>
        <v>2.1927587965323816E-2</v>
      </c>
      <c r="Q391" s="196">
        <f t="shared" si="75"/>
        <v>3.930000000000005</v>
      </c>
      <c r="R391" s="197">
        <f t="shared" si="76"/>
        <v>3.3401325854156089E-2</v>
      </c>
      <c r="S391" s="313">
        <f t="shared" si="77"/>
        <v>432.69300000000055</v>
      </c>
      <c r="T391" s="190" t="s">
        <v>179</v>
      </c>
      <c r="U391" s="190" t="s">
        <v>715</v>
      </c>
      <c r="V391" s="190" t="s">
        <v>510</v>
      </c>
      <c r="W391" s="196">
        <v>1</v>
      </c>
      <c r="X391" s="190" t="s">
        <v>470</v>
      </c>
    </row>
    <row r="392" spans="2:24" hidden="1" x14ac:dyDescent="0.25">
      <c r="B392" s="640"/>
      <c r="C392" s="493"/>
      <c r="D392" s="245">
        <v>286</v>
      </c>
      <c r="E392" s="190" t="s">
        <v>482</v>
      </c>
      <c r="F392" s="314">
        <v>265.77</v>
      </c>
      <c r="G392" s="190">
        <v>358.5</v>
      </c>
      <c r="H392" s="190">
        <v>358.5</v>
      </c>
      <c r="I392" s="198">
        <f t="shared" si="71"/>
        <v>1</v>
      </c>
      <c r="J392" s="190">
        <v>19.829999999999998</v>
      </c>
      <c r="K392" s="198">
        <f t="shared" si="72"/>
        <v>5.5313807531380751E-2</v>
      </c>
      <c r="L392" s="314">
        <v>111.2</v>
      </c>
      <c r="M392" s="198">
        <f t="shared" si="73"/>
        <v>1.0553138075313806</v>
      </c>
      <c r="N392" s="314">
        <v>2205.1</v>
      </c>
      <c r="O392" s="190">
        <v>2.39</v>
      </c>
      <c r="P392" s="197">
        <f t="shared" si="74"/>
        <v>6.6666666666666671E-3</v>
      </c>
      <c r="Q392" s="196">
        <f t="shared" si="75"/>
        <v>17.439999999999984</v>
      </c>
      <c r="R392" s="197">
        <f t="shared" si="76"/>
        <v>4.8647140864714042E-2</v>
      </c>
      <c r="S392" s="313">
        <f t="shared" si="77"/>
        <v>1939.3279999999982</v>
      </c>
      <c r="T392" s="190" t="s">
        <v>179</v>
      </c>
      <c r="U392" s="190" t="s">
        <v>715</v>
      </c>
      <c r="V392" s="190" t="s">
        <v>643</v>
      </c>
      <c r="W392" s="196">
        <v>1</v>
      </c>
      <c r="X392" s="190" t="s">
        <v>430</v>
      </c>
    </row>
    <row r="393" spans="2:24" hidden="1" x14ac:dyDescent="0.25">
      <c r="B393" s="640"/>
      <c r="C393" s="493"/>
      <c r="D393" s="245">
        <v>287</v>
      </c>
      <c r="E393" s="190" t="s">
        <v>615</v>
      </c>
      <c r="F393" s="314">
        <v>252.65</v>
      </c>
      <c r="G393" s="190">
        <v>310.98</v>
      </c>
      <c r="H393" s="190">
        <v>310.98</v>
      </c>
      <c r="I393" s="198">
        <f t="shared" si="71"/>
        <v>1</v>
      </c>
      <c r="J393" s="190">
        <v>14.74</v>
      </c>
      <c r="K393" s="198">
        <f t="shared" si="72"/>
        <v>4.7398546530323493E-2</v>
      </c>
      <c r="L393" s="314">
        <v>95.34</v>
      </c>
      <c r="M393" s="198">
        <f t="shared" si="73"/>
        <v>1.0473985465303235</v>
      </c>
      <c r="N393" s="314">
        <v>1405.31</v>
      </c>
      <c r="O393" s="190">
        <v>2.65</v>
      </c>
      <c r="P393" s="197">
        <f t="shared" si="74"/>
        <v>8.5214483246511021E-3</v>
      </c>
      <c r="Q393" s="196">
        <f t="shared" si="75"/>
        <v>12.090000000000009</v>
      </c>
      <c r="R393" s="197">
        <f t="shared" si="76"/>
        <v>3.8877098205672415E-2</v>
      </c>
      <c r="S393" s="313">
        <f t="shared" si="77"/>
        <v>1152.6606000000008</v>
      </c>
      <c r="T393" s="190" t="s">
        <v>179</v>
      </c>
      <c r="U393" s="190" t="s">
        <v>715</v>
      </c>
      <c r="V393" s="190" t="s">
        <v>643</v>
      </c>
      <c r="W393" s="196">
        <v>1</v>
      </c>
      <c r="X393" s="190" t="s">
        <v>470</v>
      </c>
    </row>
    <row r="394" spans="2:24" hidden="1" x14ac:dyDescent="0.25">
      <c r="B394" s="640"/>
      <c r="C394" s="493"/>
      <c r="D394" s="245">
        <v>288</v>
      </c>
      <c r="E394" s="190" t="s">
        <v>665</v>
      </c>
      <c r="F394" s="314">
        <v>232.19</v>
      </c>
      <c r="G394" s="190">
        <v>3995</v>
      </c>
      <c r="H394" s="190">
        <v>3995</v>
      </c>
      <c r="I394" s="198">
        <f t="shared" si="71"/>
        <v>1</v>
      </c>
      <c r="J394" s="190">
        <v>33.17</v>
      </c>
      <c r="K394" s="198">
        <f t="shared" si="72"/>
        <v>8.3028785982478103E-3</v>
      </c>
      <c r="L394" s="314">
        <v>7</v>
      </c>
      <c r="M394" s="198">
        <f t="shared" si="73"/>
        <v>1.0083028785982477</v>
      </c>
      <c r="N394" s="314">
        <v>232.19</v>
      </c>
      <c r="O394" s="190">
        <v>33.17</v>
      </c>
      <c r="P394" s="197">
        <f t="shared" si="74"/>
        <v>8.3028785982478103E-3</v>
      </c>
      <c r="Q394" s="196">
        <f t="shared" si="75"/>
        <v>7.1054273576010019E-14</v>
      </c>
      <c r="R394" s="197">
        <f t="shared" si="76"/>
        <v>1.7785800644808516E-17</v>
      </c>
      <c r="S394" s="313">
        <f t="shared" si="77"/>
        <v>4.9737991503207013E-13</v>
      </c>
      <c r="T394" s="190" t="s">
        <v>468</v>
      </c>
      <c r="U394" s="190" t="s">
        <v>221</v>
      </c>
      <c r="V394" s="190" t="s">
        <v>642</v>
      </c>
      <c r="W394" s="196">
        <v>1</v>
      </c>
      <c r="X394" s="190" t="s">
        <v>470</v>
      </c>
    </row>
    <row r="395" spans="2:24" hidden="1" x14ac:dyDescent="0.25">
      <c r="B395" s="640"/>
      <c r="C395" s="493"/>
      <c r="D395" s="245">
        <v>289</v>
      </c>
      <c r="E395" s="190" t="s">
        <v>663</v>
      </c>
      <c r="F395" s="314">
        <v>206.18</v>
      </c>
      <c r="G395" s="190">
        <v>6025</v>
      </c>
      <c r="H395" s="190">
        <v>6025</v>
      </c>
      <c r="I395" s="198">
        <f t="shared" si="71"/>
        <v>1</v>
      </c>
      <c r="J395" s="190">
        <v>46.86</v>
      </c>
      <c r="K395" s="198">
        <f t="shared" si="72"/>
        <v>7.7775933609958506E-3</v>
      </c>
      <c r="L395" s="314">
        <v>4.4000000000000004</v>
      </c>
      <c r="M395" s="198">
        <f t="shared" si="73"/>
        <v>1.0077775933609958</v>
      </c>
      <c r="N395" s="314">
        <v>206.18</v>
      </c>
      <c r="O395" s="190">
        <v>46.86</v>
      </c>
      <c r="P395" s="197">
        <f t="shared" si="74"/>
        <v>7.7775933609958506E-3</v>
      </c>
      <c r="Q395" s="196">
        <f t="shared" si="75"/>
        <v>-3.2684965844964609E-13</v>
      </c>
      <c r="R395" s="197">
        <f t="shared" si="76"/>
        <v>-5.4248905966746235E-17</v>
      </c>
      <c r="S395" s="313">
        <f t="shared" si="77"/>
        <v>-1.4381384971784428E-12</v>
      </c>
      <c r="T395" s="190" t="s">
        <v>179</v>
      </c>
      <c r="U395" s="190" t="s">
        <v>537</v>
      </c>
      <c r="V395" s="190" t="s">
        <v>641</v>
      </c>
      <c r="W395" s="196">
        <v>1</v>
      </c>
      <c r="X395" s="190" t="s">
        <v>470</v>
      </c>
    </row>
    <row r="396" spans="2:24" hidden="1" x14ac:dyDescent="0.25">
      <c r="B396" s="641"/>
      <c r="C396" s="493"/>
      <c r="D396" s="245">
        <v>290</v>
      </c>
      <c r="E396" s="190" t="s">
        <v>639</v>
      </c>
      <c r="F396" s="314">
        <v>200.45</v>
      </c>
      <c r="G396" s="190">
        <v>4869</v>
      </c>
      <c r="H396" s="190">
        <v>4869</v>
      </c>
      <c r="I396" s="198">
        <f t="shared" si="71"/>
        <v>1</v>
      </c>
      <c r="J396" s="190">
        <v>46.08</v>
      </c>
      <c r="K396" s="198">
        <f t="shared" si="72"/>
        <v>9.4639556377079485E-3</v>
      </c>
      <c r="L396" s="314">
        <v>4.3499999999999996</v>
      </c>
      <c r="M396" s="198">
        <f t="shared" si="73"/>
        <v>1.0094639556377079</v>
      </c>
      <c r="N396" s="314">
        <v>200.45</v>
      </c>
      <c r="O396" s="190">
        <v>46.08</v>
      </c>
      <c r="P396" s="197">
        <f t="shared" si="74"/>
        <v>9.4639556377079485E-3</v>
      </c>
      <c r="Q396" s="196">
        <f t="shared" si="75"/>
        <v>-7.1054273576010019E-14</v>
      </c>
      <c r="R396" s="197">
        <f t="shared" si="76"/>
        <v>-1.4593196462520029E-17</v>
      </c>
      <c r="S396" s="313">
        <f t="shared" si="77"/>
        <v>-3.0908609005564358E-13</v>
      </c>
      <c r="T396" s="190" t="s">
        <v>179</v>
      </c>
      <c r="U396" s="190" t="s">
        <v>537</v>
      </c>
      <c r="V396" s="190" t="s">
        <v>641</v>
      </c>
      <c r="W396" s="196">
        <v>1</v>
      </c>
      <c r="X396" s="190" t="s">
        <v>448</v>
      </c>
    </row>
    <row r="397" spans="2:24" hidden="1" x14ac:dyDescent="0.25">
      <c r="B397" s="639">
        <v>45909</v>
      </c>
      <c r="C397" s="493" t="str">
        <f t="shared" ref="C397" si="85">RIGHT(TEXT(B397,"aaa"),1)</f>
        <v>二</v>
      </c>
      <c r="D397" s="245">
        <v>291</v>
      </c>
      <c r="E397" s="190" t="s">
        <v>637</v>
      </c>
      <c r="F397" s="314">
        <v>1843.07</v>
      </c>
      <c r="G397" s="190">
        <v>14531</v>
      </c>
      <c r="H397" s="190">
        <v>14531</v>
      </c>
      <c r="I397" s="198">
        <f t="shared" si="71"/>
        <v>1</v>
      </c>
      <c r="J397" s="190">
        <v>317.77</v>
      </c>
      <c r="K397" s="198">
        <f t="shared" si="72"/>
        <v>2.1868419241621358E-2</v>
      </c>
      <c r="L397" s="314">
        <v>5.8</v>
      </c>
      <c r="M397" s="198">
        <f t="shared" si="73"/>
        <v>1.0218684192416214</v>
      </c>
      <c r="N397" s="314">
        <v>1843.07</v>
      </c>
      <c r="O397" s="190">
        <v>317.77</v>
      </c>
      <c r="P397" s="197">
        <f t="shared" si="74"/>
        <v>2.1868419241621358E-2</v>
      </c>
      <c r="Q397" s="196">
        <f t="shared" si="75"/>
        <v>4.5474735088646412E-13</v>
      </c>
      <c r="R397" s="197">
        <f t="shared" si="76"/>
        <v>3.1294979759580491E-17</v>
      </c>
      <c r="S397" s="313">
        <f t="shared" si="77"/>
        <v>2.6375346351414918E-12</v>
      </c>
      <c r="T397" s="190" t="s">
        <v>179</v>
      </c>
      <c r="U397" s="190" t="s">
        <v>537</v>
      </c>
      <c r="V397" s="190" t="s">
        <v>641</v>
      </c>
      <c r="W397" s="196">
        <v>1</v>
      </c>
      <c r="X397" s="190" t="s">
        <v>470</v>
      </c>
    </row>
    <row r="398" spans="2:24" hidden="1" x14ac:dyDescent="0.25">
      <c r="B398" s="640"/>
      <c r="C398" s="493"/>
      <c r="D398" s="245">
        <v>292</v>
      </c>
      <c r="E398" s="190" t="s">
        <v>638</v>
      </c>
      <c r="F398" s="314">
        <v>789.8</v>
      </c>
      <c r="G398" s="190">
        <v>6846</v>
      </c>
      <c r="H398" s="190">
        <v>6846</v>
      </c>
      <c r="I398" s="198">
        <f t="shared" si="71"/>
        <v>1</v>
      </c>
      <c r="J398" s="190">
        <v>120.03</v>
      </c>
      <c r="K398" s="198">
        <f t="shared" si="72"/>
        <v>1.7532865907099036E-2</v>
      </c>
      <c r="L398" s="314">
        <v>6.58</v>
      </c>
      <c r="M398" s="198">
        <f t="shared" si="73"/>
        <v>1.017532865907099</v>
      </c>
      <c r="N398" s="314">
        <v>789.8</v>
      </c>
      <c r="O398" s="190">
        <v>120.03</v>
      </c>
      <c r="P398" s="197">
        <f t="shared" si="74"/>
        <v>1.7532865907099036E-2</v>
      </c>
      <c r="Q398" s="196">
        <f t="shared" si="75"/>
        <v>-2.5579538487363607E-13</v>
      </c>
      <c r="R398" s="197">
        <f t="shared" si="76"/>
        <v>-3.7364210469418065E-17</v>
      </c>
      <c r="S398" s="313">
        <f t="shared" si="77"/>
        <v>-1.6831336324685253E-12</v>
      </c>
      <c r="T398" s="190" t="s">
        <v>468</v>
      </c>
      <c r="U398" s="190" t="s">
        <v>221</v>
      </c>
      <c r="V398" s="190" t="s">
        <v>642</v>
      </c>
      <c r="W398" s="196">
        <v>1</v>
      </c>
      <c r="X398" s="190" t="s">
        <v>470</v>
      </c>
    </row>
    <row r="399" spans="2:24" hidden="1" x14ac:dyDescent="0.25">
      <c r="B399" s="640"/>
      <c r="C399" s="493"/>
      <c r="D399" s="245">
        <v>293</v>
      </c>
      <c r="E399" s="190" t="s">
        <v>560</v>
      </c>
      <c r="F399" s="314">
        <v>582.12</v>
      </c>
      <c r="G399" s="190">
        <v>234.33</v>
      </c>
      <c r="H399" s="190">
        <v>234.33</v>
      </c>
      <c r="I399" s="198">
        <f t="shared" si="71"/>
        <v>1</v>
      </c>
      <c r="J399" s="190">
        <v>10.17</v>
      </c>
      <c r="K399" s="198">
        <f t="shared" si="72"/>
        <v>4.3400332863909867E-2</v>
      </c>
      <c r="L399" s="314">
        <v>194.04</v>
      </c>
      <c r="M399" s="198">
        <f t="shared" si="73"/>
        <v>1.0434003328639099</v>
      </c>
      <c r="N399" s="314">
        <v>1973.39</v>
      </c>
      <c r="O399" s="190">
        <v>3</v>
      </c>
      <c r="P399" s="197">
        <f t="shared" si="74"/>
        <v>1.2802458071949813E-2</v>
      </c>
      <c r="Q399" s="196">
        <f t="shared" si="75"/>
        <v>7.1699999999999875</v>
      </c>
      <c r="R399" s="197">
        <f t="shared" si="76"/>
        <v>3.0597874791960002E-2</v>
      </c>
      <c r="S399" s="313">
        <f t="shared" si="77"/>
        <v>1391.2667999999976</v>
      </c>
      <c r="T399" s="190" t="s">
        <v>179</v>
      </c>
      <c r="U399" s="190" t="s">
        <v>715</v>
      </c>
      <c r="V399" s="190" t="s">
        <v>643</v>
      </c>
      <c r="W399" s="196">
        <v>1</v>
      </c>
      <c r="X399" s="190" t="s">
        <v>436</v>
      </c>
    </row>
    <row r="400" spans="2:24" hidden="1" x14ac:dyDescent="0.25">
      <c r="B400" s="640"/>
      <c r="C400" s="493"/>
      <c r="D400" s="245">
        <v>294</v>
      </c>
      <c r="E400" s="190" t="s">
        <v>520</v>
      </c>
      <c r="F400" s="314">
        <v>225</v>
      </c>
      <c r="G400" s="190">
        <v>239.61</v>
      </c>
      <c r="H400" s="190">
        <v>239.61</v>
      </c>
      <c r="I400" s="198">
        <f t="shared" si="71"/>
        <v>1</v>
      </c>
      <c r="J400" s="190">
        <v>10.4</v>
      </c>
      <c r="K400" s="198">
        <f t="shared" si="72"/>
        <v>4.3403864613329991E-2</v>
      </c>
      <c r="L400" s="314">
        <v>99.12</v>
      </c>
      <c r="M400" s="198">
        <f t="shared" si="73"/>
        <v>1.0434038646133301</v>
      </c>
      <c r="N400" s="314">
        <v>1030.8499999999999</v>
      </c>
      <c r="O400" s="190">
        <v>2.27</v>
      </c>
      <c r="P400" s="197">
        <f t="shared" si="74"/>
        <v>9.4737281415633728E-3</v>
      </c>
      <c r="Q400" s="196">
        <f t="shared" si="75"/>
        <v>8.1300000000000061</v>
      </c>
      <c r="R400" s="197">
        <f t="shared" si="76"/>
        <v>3.3930136471766646E-2</v>
      </c>
      <c r="S400" s="313">
        <f t="shared" si="77"/>
        <v>805.84560000000067</v>
      </c>
      <c r="T400" s="190" t="s">
        <v>179</v>
      </c>
      <c r="U400" s="190" t="s">
        <v>715</v>
      </c>
      <c r="V400" s="190" t="s">
        <v>510</v>
      </c>
      <c r="W400" s="196">
        <v>1</v>
      </c>
      <c r="X400" s="190" t="s">
        <v>470</v>
      </c>
    </row>
    <row r="401" spans="2:24" hidden="1" x14ac:dyDescent="0.25">
      <c r="B401" s="640"/>
      <c r="C401" s="493"/>
      <c r="D401" s="245">
        <v>295</v>
      </c>
      <c r="E401" s="190" t="s">
        <v>664</v>
      </c>
      <c r="F401" s="314">
        <v>221.83</v>
      </c>
      <c r="G401" s="190">
        <v>9085</v>
      </c>
      <c r="H401" s="190">
        <v>9085</v>
      </c>
      <c r="I401" s="198">
        <f t="shared" ref="I401:I456" si="86">H401/G401</f>
        <v>1</v>
      </c>
      <c r="J401" s="190">
        <v>31.69</v>
      </c>
      <c r="K401" s="198">
        <f t="shared" ref="K401:K456" si="87">J401/G401</f>
        <v>3.4881673087506881E-3</v>
      </c>
      <c r="L401" s="314">
        <v>7</v>
      </c>
      <c r="M401" s="198">
        <f t="shared" ref="M401:M456" si="88">(H401+J401)/G401</f>
        <v>1.0034881673087508</v>
      </c>
      <c r="N401" s="314">
        <v>221.83</v>
      </c>
      <c r="O401" s="190">
        <v>31.69</v>
      </c>
      <c r="P401" s="197">
        <f t="shared" ref="P401:P456" si="89">O401/G401</f>
        <v>3.4881673087506881E-3</v>
      </c>
      <c r="Q401" s="196">
        <f t="shared" ref="Q401:Q456" si="90">(H401+J401)-G401-O401</f>
        <v>5.0803805606847163E-13</v>
      </c>
      <c r="R401" s="197">
        <f t="shared" ref="R401:R456" si="91">Q401/G401</f>
        <v>5.5920534514966611E-17</v>
      </c>
      <c r="S401" s="313">
        <f t="shared" ref="S401:S456" si="92">Q401*L401</f>
        <v>3.5562663924793014E-12</v>
      </c>
      <c r="T401" s="190" t="s">
        <v>468</v>
      </c>
      <c r="U401" s="190" t="s">
        <v>221</v>
      </c>
      <c r="V401" s="190" t="s">
        <v>642</v>
      </c>
      <c r="W401" s="196">
        <v>1</v>
      </c>
      <c r="X401" s="190" t="s">
        <v>470</v>
      </c>
    </row>
    <row r="402" spans="2:24" hidden="1" x14ac:dyDescent="0.25">
      <c r="B402" s="640"/>
      <c r="C402" s="493"/>
      <c r="D402" s="245">
        <v>296</v>
      </c>
      <c r="E402" s="190" t="s">
        <v>681</v>
      </c>
      <c r="F402" s="314">
        <v>204.79</v>
      </c>
      <c r="G402" s="190">
        <v>106.45</v>
      </c>
      <c r="H402" s="190">
        <v>106.45</v>
      </c>
      <c r="I402" s="198">
        <f t="shared" si="86"/>
        <v>1</v>
      </c>
      <c r="J402" s="190">
        <v>4.62</v>
      </c>
      <c r="K402" s="198">
        <f t="shared" si="87"/>
        <v>4.3400657585720995E-2</v>
      </c>
      <c r="L402" s="314">
        <v>110.1</v>
      </c>
      <c r="M402" s="198">
        <f t="shared" si="88"/>
        <v>1.0434006575857211</v>
      </c>
      <c r="N402" s="314">
        <v>508.66</v>
      </c>
      <c r="O402" s="190">
        <v>1.86</v>
      </c>
      <c r="P402" s="197">
        <f t="shared" si="89"/>
        <v>1.7472992015030532E-2</v>
      </c>
      <c r="Q402" s="196">
        <f t="shared" si="90"/>
        <v>2.7600000000000042</v>
      </c>
      <c r="R402" s="197">
        <f t="shared" si="91"/>
        <v>2.5927665570690504E-2</v>
      </c>
      <c r="S402" s="313">
        <f t="shared" si="92"/>
        <v>303.87600000000043</v>
      </c>
      <c r="T402" s="190" t="s">
        <v>179</v>
      </c>
      <c r="U402" s="190" t="s">
        <v>715</v>
      </c>
      <c r="V402" s="190" t="s">
        <v>510</v>
      </c>
      <c r="W402" s="196">
        <v>1</v>
      </c>
      <c r="X402" s="190" t="s">
        <v>470</v>
      </c>
    </row>
    <row r="403" spans="2:24" hidden="1" x14ac:dyDescent="0.25">
      <c r="B403" s="640"/>
      <c r="C403" s="493"/>
      <c r="D403" s="245">
        <v>297</v>
      </c>
      <c r="E403" s="190" t="s">
        <v>493</v>
      </c>
      <c r="F403" s="314">
        <v>194.36</v>
      </c>
      <c r="G403" s="190">
        <v>380.23</v>
      </c>
      <c r="H403" s="190">
        <v>380.23</v>
      </c>
      <c r="I403" s="198">
        <f t="shared" si="86"/>
        <v>1</v>
      </c>
      <c r="J403" s="190">
        <v>21.22</v>
      </c>
      <c r="K403" s="198">
        <f t="shared" si="87"/>
        <v>5.5808326539199954E-2</v>
      </c>
      <c r="L403" s="314">
        <v>156.74</v>
      </c>
      <c r="M403" s="198">
        <f t="shared" si="88"/>
        <v>1.0558083265392</v>
      </c>
      <c r="N403" s="314">
        <v>3326.02</v>
      </c>
      <c r="O403" s="190">
        <v>1.24</v>
      </c>
      <c r="P403" s="197">
        <f t="shared" si="89"/>
        <v>3.2611840201983008E-3</v>
      </c>
      <c r="Q403" s="196">
        <f t="shared" si="90"/>
        <v>19.980000000000029</v>
      </c>
      <c r="R403" s="197">
        <f t="shared" si="91"/>
        <v>5.2547142519001729E-2</v>
      </c>
      <c r="S403" s="313">
        <f t="shared" si="92"/>
        <v>3131.6652000000049</v>
      </c>
      <c r="T403" s="190" t="s">
        <v>468</v>
      </c>
      <c r="U403" s="190" t="s">
        <v>221</v>
      </c>
      <c r="V403" s="190" t="s">
        <v>513</v>
      </c>
      <c r="W403" s="196">
        <v>1</v>
      </c>
      <c r="X403" s="190" t="s">
        <v>470</v>
      </c>
    </row>
    <row r="404" spans="2:24" hidden="1" x14ac:dyDescent="0.25">
      <c r="B404" s="640"/>
      <c r="C404" s="493"/>
      <c r="D404" s="245">
        <v>298</v>
      </c>
      <c r="E404" s="190" t="s">
        <v>482</v>
      </c>
      <c r="F404" s="314">
        <v>183.48</v>
      </c>
      <c r="G404" s="190">
        <v>332.7</v>
      </c>
      <c r="H404" s="190">
        <v>332.7</v>
      </c>
      <c r="I404" s="198">
        <f t="shared" si="86"/>
        <v>1</v>
      </c>
      <c r="J404" s="190">
        <v>14.44</v>
      </c>
      <c r="K404" s="198">
        <f t="shared" si="87"/>
        <v>4.3402464682897504E-2</v>
      </c>
      <c r="L404" s="314">
        <v>111.2</v>
      </c>
      <c r="M404" s="198">
        <f t="shared" si="88"/>
        <v>1.0434024646828974</v>
      </c>
      <c r="N404" s="314">
        <v>1605.73</v>
      </c>
      <c r="O404" s="190">
        <v>1.65</v>
      </c>
      <c r="P404" s="197">
        <f t="shared" si="89"/>
        <v>4.9594229035166814E-3</v>
      </c>
      <c r="Q404" s="196">
        <f t="shared" si="90"/>
        <v>12.789999999999997</v>
      </c>
      <c r="R404" s="197">
        <f t="shared" si="91"/>
        <v>3.8443041779380814E-2</v>
      </c>
      <c r="S404" s="313">
        <f t="shared" si="92"/>
        <v>1422.2479999999998</v>
      </c>
      <c r="T404" s="190" t="s">
        <v>179</v>
      </c>
      <c r="U404" s="190" t="s">
        <v>715</v>
      </c>
      <c r="V404" s="190" t="s">
        <v>643</v>
      </c>
      <c r="W404" s="196">
        <v>1</v>
      </c>
      <c r="X404" s="190" t="s">
        <v>430</v>
      </c>
    </row>
    <row r="405" spans="2:24" hidden="1" x14ac:dyDescent="0.25">
      <c r="B405" s="640"/>
      <c r="C405" s="493"/>
      <c r="D405" s="245">
        <v>299</v>
      </c>
      <c r="E405" s="190" t="s">
        <v>548</v>
      </c>
      <c r="F405" s="314">
        <v>146.86000000000001</v>
      </c>
      <c r="G405" s="190">
        <v>73.61</v>
      </c>
      <c r="H405" s="190">
        <v>73.61</v>
      </c>
      <c r="I405" s="198">
        <f t="shared" si="86"/>
        <v>1</v>
      </c>
      <c r="J405" s="190">
        <v>3.65</v>
      </c>
      <c r="K405" s="198">
        <f t="shared" si="87"/>
        <v>4.9585654123081101E-2</v>
      </c>
      <c r="L405" s="314">
        <v>90.1</v>
      </c>
      <c r="M405" s="198">
        <f t="shared" si="88"/>
        <v>1.0495856541230812</v>
      </c>
      <c r="N405" s="314">
        <v>328.87</v>
      </c>
      <c r="O405" s="190">
        <v>1.63</v>
      </c>
      <c r="P405" s="197">
        <f t="shared" si="89"/>
        <v>2.214373047140334E-2</v>
      </c>
      <c r="Q405" s="196">
        <f t="shared" si="90"/>
        <v>2.0200000000000058</v>
      </c>
      <c r="R405" s="197">
        <f t="shared" si="91"/>
        <v>2.744192365167784E-2</v>
      </c>
      <c r="S405" s="313">
        <f t="shared" si="92"/>
        <v>182.00200000000052</v>
      </c>
      <c r="T405" s="190" t="s">
        <v>468</v>
      </c>
      <c r="U405" s="190" t="s">
        <v>221</v>
      </c>
      <c r="V405" s="190" t="s">
        <v>686</v>
      </c>
      <c r="W405" s="196">
        <v>1</v>
      </c>
      <c r="X405" s="190" t="s">
        <v>416</v>
      </c>
    </row>
    <row r="406" spans="2:24" hidden="1" x14ac:dyDescent="0.25">
      <c r="B406" s="641"/>
      <c r="C406" s="493"/>
      <c r="D406" s="245">
        <v>300</v>
      </c>
      <c r="E406" s="190" t="s">
        <v>463</v>
      </c>
      <c r="F406" s="314">
        <v>125.41</v>
      </c>
      <c r="G406" s="190">
        <v>10.119999999999999</v>
      </c>
      <c r="H406" s="190">
        <v>10.119999999999999</v>
      </c>
      <c r="I406" s="198">
        <f t="shared" si="86"/>
        <v>1</v>
      </c>
      <c r="J406" s="190">
        <v>0.32</v>
      </c>
      <c r="K406" s="198">
        <f t="shared" si="87"/>
        <v>3.1620553359683799E-2</v>
      </c>
      <c r="L406" s="314">
        <v>1567.63</v>
      </c>
      <c r="M406" s="198">
        <f t="shared" si="88"/>
        <v>1.0316205533596838</v>
      </c>
      <c r="N406" s="314">
        <v>501.64</v>
      </c>
      <c r="O406" s="190">
        <v>0.08</v>
      </c>
      <c r="P406" s="197">
        <f t="shared" si="89"/>
        <v>7.9051383399209498E-3</v>
      </c>
      <c r="Q406" s="196">
        <f t="shared" si="90"/>
        <v>0.24000000000000027</v>
      </c>
      <c r="R406" s="197">
        <f t="shared" si="91"/>
        <v>2.3715415019762875E-2</v>
      </c>
      <c r="S406" s="313">
        <f t="shared" si="92"/>
        <v>376.23120000000046</v>
      </c>
      <c r="T406" s="190" t="s">
        <v>179</v>
      </c>
      <c r="U406" s="190" t="s">
        <v>715</v>
      </c>
      <c r="V406" s="190" t="s">
        <v>510</v>
      </c>
      <c r="W406" s="196">
        <v>1</v>
      </c>
      <c r="X406" s="190" t="s">
        <v>417</v>
      </c>
    </row>
    <row r="407" spans="2:24" hidden="1" x14ac:dyDescent="0.25">
      <c r="B407" s="639">
        <v>45910</v>
      </c>
      <c r="C407" s="493" t="str">
        <f t="shared" ref="C407" si="93">RIGHT(TEXT(B407,"aaa"),1)</f>
        <v>三</v>
      </c>
      <c r="D407" s="245">
        <v>301</v>
      </c>
      <c r="E407" s="190" t="s">
        <v>638</v>
      </c>
      <c r="F407" s="314">
        <v>1521.1</v>
      </c>
      <c r="G407" s="190">
        <v>6885</v>
      </c>
      <c r="H407" s="190">
        <v>6885</v>
      </c>
      <c r="I407" s="198">
        <f t="shared" si="86"/>
        <v>1</v>
      </c>
      <c r="J407" s="190">
        <v>231.17</v>
      </c>
      <c r="K407" s="198">
        <f t="shared" si="87"/>
        <v>3.3575889615105298E-2</v>
      </c>
      <c r="L407" s="314">
        <v>6.58</v>
      </c>
      <c r="M407" s="198">
        <f t="shared" si="88"/>
        <v>1.0335758896151053</v>
      </c>
      <c r="N407" s="314">
        <v>1521.1</v>
      </c>
      <c r="O407" s="190">
        <v>231.17</v>
      </c>
      <c r="P407" s="197">
        <f t="shared" si="89"/>
        <v>3.3575889615105298E-2</v>
      </c>
      <c r="Q407" s="196">
        <f t="shared" si="90"/>
        <v>0</v>
      </c>
      <c r="R407" s="197">
        <f t="shared" si="91"/>
        <v>0</v>
      </c>
      <c r="S407" s="313">
        <f t="shared" si="92"/>
        <v>0</v>
      </c>
      <c r="T407" s="190" t="s">
        <v>468</v>
      </c>
      <c r="U407" s="190" t="s">
        <v>221</v>
      </c>
      <c r="V407" s="190" t="s">
        <v>642</v>
      </c>
      <c r="W407" s="196">
        <v>1</v>
      </c>
      <c r="X407" s="190" t="s">
        <v>470</v>
      </c>
    </row>
    <row r="408" spans="2:24" hidden="1" x14ac:dyDescent="0.25">
      <c r="B408" s="640"/>
      <c r="C408" s="493"/>
      <c r="D408" s="245">
        <v>302</v>
      </c>
      <c r="E408" s="190" t="s">
        <v>637</v>
      </c>
      <c r="F408" s="314">
        <v>1043.42</v>
      </c>
      <c r="G408" s="190">
        <v>15274</v>
      </c>
      <c r="H408" s="190">
        <v>15274</v>
      </c>
      <c r="I408" s="198">
        <f t="shared" si="86"/>
        <v>1</v>
      </c>
      <c r="J408" s="190">
        <v>179.9</v>
      </c>
      <c r="K408" s="198">
        <f t="shared" si="87"/>
        <v>1.1778185151237398E-2</v>
      </c>
      <c r="L408" s="314">
        <v>5.8</v>
      </c>
      <c r="M408" s="198">
        <f t="shared" si="88"/>
        <v>1.0117781851512373</v>
      </c>
      <c r="N408" s="314">
        <v>1043.42</v>
      </c>
      <c r="O408" s="190">
        <v>179.9</v>
      </c>
      <c r="P408" s="197">
        <f t="shared" si="89"/>
        <v>1.1778185151237398E-2</v>
      </c>
      <c r="Q408" s="196">
        <f t="shared" si="90"/>
        <v>-3.694822225952521E-13</v>
      </c>
      <c r="R408" s="197">
        <f t="shared" si="91"/>
        <v>-2.4190272528168921E-17</v>
      </c>
      <c r="S408" s="313">
        <f t="shared" si="92"/>
        <v>-2.1429968910524619E-12</v>
      </c>
      <c r="T408" s="190" t="s">
        <v>179</v>
      </c>
      <c r="U408" s="190" t="s">
        <v>537</v>
      </c>
      <c r="V408" s="190" t="s">
        <v>641</v>
      </c>
      <c r="W408" s="196">
        <v>1</v>
      </c>
      <c r="X408" s="190" t="s">
        <v>470</v>
      </c>
    </row>
    <row r="409" spans="2:24" hidden="1" x14ac:dyDescent="0.25">
      <c r="B409" s="640"/>
      <c r="C409" s="493"/>
      <c r="D409" s="245">
        <v>303</v>
      </c>
      <c r="E409" s="190" t="s">
        <v>664</v>
      </c>
      <c r="F409" s="314">
        <v>669.34</v>
      </c>
      <c r="G409" s="190">
        <v>9655</v>
      </c>
      <c r="H409" s="190">
        <v>9655</v>
      </c>
      <c r="I409" s="198">
        <f t="shared" si="86"/>
        <v>1</v>
      </c>
      <c r="J409" s="190">
        <v>95.62</v>
      </c>
      <c r="K409" s="198">
        <f t="shared" si="87"/>
        <v>9.903676851372346E-3</v>
      </c>
      <c r="L409" s="314">
        <v>7</v>
      </c>
      <c r="M409" s="198">
        <f t="shared" si="88"/>
        <v>1.0099036768513725</v>
      </c>
      <c r="N409" s="314">
        <v>669.34</v>
      </c>
      <c r="O409" s="190">
        <v>95.62</v>
      </c>
      <c r="P409" s="197">
        <f t="shared" si="89"/>
        <v>9.903676851372346E-3</v>
      </c>
      <c r="Q409" s="196">
        <f t="shared" si="90"/>
        <v>7.9580786405131221E-13</v>
      </c>
      <c r="R409" s="197">
        <f t="shared" si="91"/>
        <v>8.2424429212978997E-17</v>
      </c>
      <c r="S409" s="313">
        <f t="shared" si="92"/>
        <v>5.5706550483591855E-12</v>
      </c>
      <c r="T409" s="190" t="s">
        <v>468</v>
      </c>
      <c r="U409" s="190" t="s">
        <v>221</v>
      </c>
      <c r="V409" s="190" t="s">
        <v>642</v>
      </c>
      <c r="W409" s="196">
        <v>1</v>
      </c>
      <c r="X409" s="190" t="s">
        <v>470</v>
      </c>
    </row>
    <row r="410" spans="2:24" hidden="1" x14ac:dyDescent="0.25">
      <c r="B410" s="640"/>
      <c r="C410" s="493"/>
      <c r="D410" s="245">
        <v>304</v>
      </c>
      <c r="E410" s="190" t="s">
        <v>663</v>
      </c>
      <c r="F410" s="314">
        <v>297.97000000000003</v>
      </c>
      <c r="G410" s="190">
        <v>5734</v>
      </c>
      <c r="H410" s="190">
        <v>5734</v>
      </c>
      <c r="I410" s="198">
        <f t="shared" si="86"/>
        <v>1</v>
      </c>
      <c r="J410" s="190">
        <v>67.72</v>
      </c>
      <c r="K410" s="198">
        <f t="shared" si="87"/>
        <v>1.1810254621555633E-2</v>
      </c>
      <c r="L410" s="314">
        <v>4.4000000000000004</v>
      </c>
      <c r="M410" s="198">
        <f t="shared" si="88"/>
        <v>1.0118102546215557</v>
      </c>
      <c r="N410" s="314">
        <v>297.97000000000003</v>
      </c>
      <c r="O410" s="190">
        <v>67.72</v>
      </c>
      <c r="P410" s="197">
        <f t="shared" si="89"/>
        <v>1.1810254621555633E-2</v>
      </c>
      <c r="Q410" s="196">
        <f t="shared" si="90"/>
        <v>2.5579538487363607E-13</v>
      </c>
      <c r="R410" s="197">
        <f t="shared" si="91"/>
        <v>4.4610286863208246E-17</v>
      </c>
      <c r="S410" s="313">
        <f t="shared" si="92"/>
        <v>1.1254996934439987E-12</v>
      </c>
      <c r="T410" s="190" t="s">
        <v>179</v>
      </c>
      <c r="U410" s="190" t="s">
        <v>537</v>
      </c>
      <c r="V410" s="190" t="s">
        <v>641</v>
      </c>
      <c r="W410" s="196">
        <v>1</v>
      </c>
      <c r="X410" s="190" t="s">
        <v>470</v>
      </c>
    </row>
    <row r="411" spans="2:24" hidden="1" x14ac:dyDescent="0.25">
      <c r="B411" s="640"/>
      <c r="C411" s="493"/>
      <c r="D411" s="245">
        <v>305</v>
      </c>
      <c r="E411" s="190" t="s">
        <v>639</v>
      </c>
      <c r="F411" s="314">
        <v>282.14</v>
      </c>
      <c r="G411" s="190">
        <v>4804</v>
      </c>
      <c r="H411" s="190">
        <v>4804</v>
      </c>
      <c r="I411" s="198">
        <f t="shared" si="86"/>
        <v>1</v>
      </c>
      <c r="J411" s="190">
        <v>64.86</v>
      </c>
      <c r="K411" s="198">
        <f t="shared" si="87"/>
        <v>1.3501248959200665E-2</v>
      </c>
      <c r="L411" s="314">
        <v>4.3499999999999996</v>
      </c>
      <c r="M411" s="198">
        <f t="shared" si="88"/>
        <v>1.0135012489592006</v>
      </c>
      <c r="N411" s="314">
        <v>282.14</v>
      </c>
      <c r="O411" s="190">
        <v>64.86</v>
      </c>
      <c r="P411" s="197">
        <f t="shared" si="89"/>
        <v>1.3501248959200665E-2</v>
      </c>
      <c r="Q411" s="196">
        <f t="shared" si="90"/>
        <v>-3.2684965844964609E-13</v>
      </c>
      <c r="R411" s="197">
        <f t="shared" si="91"/>
        <v>-6.8036981359210255E-17</v>
      </c>
      <c r="S411" s="313">
        <f t="shared" si="92"/>
        <v>-1.4217960142559604E-12</v>
      </c>
      <c r="T411" s="190" t="s">
        <v>179</v>
      </c>
      <c r="U411" s="190" t="s">
        <v>537</v>
      </c>
      <c r="V411" s="190" t="s">
        <v>641</v>
      </c>
      <c r="W411" s="196">
        <v>1</v>
      </c>
      <c r="X411" s="190" t="s">
        <v>448</v>
      </c>
    </row>
    <row r="412" spans="2:24" hidden="1" x14ac:dyDescent="0.25">
      <c r="B412" s="640"/>
      <c r="C412" s="493"/>
      <c r="D412" s="245">
        <v>306</v>
      </c>
      <c r="E412" s="190" t="s">
        <v>466</v>
      </c>
      <c r="F412" s="314">
        <v>276.81</v>
      </c>
      <c r="G412" s="190">
        <v>35.340000000000003</v>
      </c>
      <c r="H412" s="190">
        <v>35.340000000000003</v>
      </c>
      <c r="I412" s="198">
        <f t="shared" si="86"/>
        <v>1</v>
      </c>
      <c r="J412" s="190">
        <v>2.44</v>
      </c>
      <c r="K412" s="198">
        <f t="shared" si="87"/>
        <v>6.9043576683644581E-2</v>
      </c>
      <c r="L412" s="314">
        <v>814.16</v>
      </c>
      <c r="M412" s="198">
        <f t="shared" si="88"/>
        <v>1.0690435766836446</v>
      </c>
      <c r="N412" s="314">
        <v>1986.55</v>
      </c>
      <c r="O412" s="190">
        <v>0.34</v>
      </c>
      <c r="P412" s="197">
        <f t="shared" si="89"/>
        <v>9.6208262591963786E-3</v>
      </c>
      <c r="Q412" s="196">
        <f t="shared" si="90"/>
        <v>2.0999999999999979</v>
      </c>
      <c r="R412" s="197">
        <f t="shared" si="91"/>
        <v>5.9422750424448154E-2</v>
      </c>
      <c r="S412" s="313">
        <f t="shared" si="92"/>
        <v>1709.7359999999983</v>
      </c>
      <c r="T412" s="190" t="s">
        <v>179</v>
      </c>
      <c r="U412" s="190" t="s">
        <v>222</v>
      </c>
      <c r="V412" s="190" t="s">
        <v>490</v>
      </c>
      <c r="W412" s="196">
        <v>1</v>
      </c>
      <c r="X412" s="190" t="s">
        <v>415</v>
      </c>
    </row>
    <row r="413" spans="2:24" hidden="1" x14ac:dyDescent="0.25">
      <c r="B413" s="640"/>
      <c r="C413" s="493"/>
      <c r="D413" s="245">
        <v>307</v>
      </c>
      <c r="E413" s="190" t="s">
        <v>520</v>
      </c>
      <c r="F413" s="314">
        <v>248.79</v>
      </c>
      <c r="G413" s="190">
        <v>240.97</v>
      </c>
      <c r="H413" s="190">
        <v>240.97</v>
      </c>
      <c r="I413" s="198">
        <f t="shared" si="86"/>
        <v>1</v>
      </c>
      <c r="J413" s="190">
        <v>11.64</v>
      </c>
      <c r="K413" s="198">
        <f t="shared" si="87"/>
        <v>4.8304768228410178E-2</v>
      </c>
      <c r="L413" s="314">
        <v>99.12</v>
      </c>
      <c r="M413" s="198">
        <f t="shared" si="88"/>
        <v>1.0483047682284103</v>
      </c>
      <c r="N413" s="314">
        <v>1153.76</v>
      </c>
      <c r="O413" s="190">
        <v>2.5099999999999998</v>
      </c>
      <c r="P413" s="197">
        <f t="shared" si="89"/>
        <v>1.0416234386023156E-2</v>
      </c>
      <c r="Q413" s="196">
        <f t="shared" si="90"/>
        <v>9.130000000000015</v>
      </c>
      <c r="R413" s="197">
        <f t="shared" si="91"/>
        <v>3.7888533842387079E-2</v>
      </c>
      <c r="S413" s="313">
        <f t="shared" si="92"/>
        <v>904.96560000000147</v>
      </c>
      <c r="T413" s="190" t="s">
        <v>179</v>
      </c>
      <c r="U413" s="190" t="s">
        <v>715</v>
      </c>
      <c r="V413" s="190" t="s">
        <v>510</v>
      </c>
      <c r="W413" s="196">
        <v>1</v>
      </c>
      <c r="X413" s="190" t="s">
        <v>470</v>
      </c>
    </row>
    <row r="414" spans="2:24" hidden="1" x14ac:dyDescent="0.25">
      <c r="B414" s="640"/>
      <c r="C414" s="493"/>
      <c r="D414" s="245">
        <v>308</v>
      </c>
      <c r="E414" s="190" t="s">
        <v>482</v>
      </c>
      <c r="F414" s="314">
        <v>235.74</v>
      </c>
      <c r="G414" s="190">
        <v>340.2</v>
      </c>
      <c r="H414" s="190">
        <v>340.2</v>
      </c>
      <c r="I414" s="198">
        <f t="shared" si="86"/>
        <v>1</v>
      </c>
      <c r="J414" s="190">
        <v>16.43</v>
      </c>
      <c r="K414" s="198">
        <f t="shared" si="87"/>
        <v>4.8295120517342742E-2</v>
      </c>
      <c r="L414" s="314">
        <v>111.2</v>
      </c>
      <c r="M414" s="198">
        <f t="shared" si="88"/>
        <v>1.0482951205173427</v>
      </c>
      <c r="N414" s="314">
        <v>1827.02</v>
      </c>
      <c r="O414" s="190">
        <v>2.12</v>
      </c>
      <c r="P414" s="197">
        <f t="shared" si="89"/>
        <v>6.231628453850677E-3</v>
      </c>
      <c r="Q414" s="196">
        <f t="shared" si="90"/>
        <v>14.310000000000006</v>
      </c>
      <c r="R414" s="197">
        <f t="shared" si="91"/>
        <v>4.2063492063492081E-2</v>
      </c>
      <c r="S414" s="313">
        <f t="shared" si="92"/>
        <v>1591.2720000000006</v>
      </c>
      <c r="T414" s="190" t="s">
        <v>179</v>
      </c>
      <c r="U414" s="190" t="s">
        <v>715</v>
      </c>
      <c r="V414" s="190" t="s">
        <v>643</v>
      </c>
      <c r="W414" s="196">
        <v>1</v>
      </c>
      <c r="X414" s="190" t="s">
        <v>430</v>
      </c>
    </row>
    <row r="415" spans="2:24" hidden="1" x14ac:dyDescent="0.25">
      <c r="B415" s="640"/>
      <c r="C415" s="493"/>
      <c r="D415" s="245">
        <v>309</v>
      </c>
      <c r="E415" s="190" t="s">
        <v>681</v>
      </c>
      <c r="F415" s="314">
        <v>212.49</v>
      </c>
      <c r="G415" s="190">
        <v>118.36</v>
      </c>
      <c r="H415" s="190">
        <v>118.36</v>
      </c>
      <c r="I415" s="198">
        <f t="shared" si="86"/>
        <v>1</v>
      </c>
      <c r="J415" s="190">
        <v>5.72</v>
      </c>
      <c r="K415" s="198">
        <f t="shared" si="87"/>
        <v>4.8327137546468397E-2</v>
      </c>
      <c r="L415" s="314">
        <v>110.1</v>
      </c>
      <c r="M415" s="198">
        <f t="shared" si="88"/>
        <v>1.0483271375464684</v>
      </c>
      <c r="N415" s="314">
        <v>629.77</v>
      </c>
      <c r="O415" s="190">
        <v>1.93</v>
      </c>
      <c r="P415" s="197">
        <f t="shared" si="89"/>
        <v>1.6306184521797905E-2</v>
      </c>
      <c r="Q415" s="196">
        <f t="shared" si="90"/>
        <v>3.7899999999999991</v>
      </c>
      <c r="R415" s="197">
        <f t="shared" si="91"/>
        <v>3.2020953024670493E-2</v>
      </c>
      <c r="S415" s="313">
        <f t="shared" si="92"/>
        <v>417.27899999999988</v>
      </c>
      <c r="T415" s="190" t="s">
        <v>179</v>
      </c>
      <c r="U415" s="190" t="s">
        <v>715</v>
      </c>
      <c r="V415" s="190" t="s">
        <v>510</v>
      </c>
      <c r="W415" s="196">
        <v>1</v>
      </c>
      <c r="X415" s="190" t="s">
        <v>470</v>
      </c>
    </row>
    <row r="416" spans="2:24" hidden="1" x14ac:dyDescent="0.25">
      <c r="B416" s="641"/>
      <c r="C416" s="493"/>
      <c r="D416" s="245">
        <v>310</v>
      </c>
      <c r="E416" s="190" t="s">
        <v>506</v>
      </c>
      <c r="F416" s="314">
        <v>134.68</v>
      </c>
      <c r="G416" s="190">
        <v>33.5</v>
      </c>
      <c r="H416" s="190">
        <v>33.5</v>
      </c>
      <c r="I416" s="198">
        <f t="shared" si="86"/>
        <v>1</v>
      </c>
      <c r="J416" s="190">
        <v>2.77</v>
      </c>
      <c r="K416" s="198">
        <f t="shared" si="87"/>
        <v>8.2686567164179103E-2</v>
      </c>
      <c r="L416" s="314">
        <v>113.18</v>
      </c>
      <c r="M416" s="198">
        <f t="shared" si="88"/>
        <v>1.0826865671641792</v>
      </c>
      <c r="N416" s="314">
        <v>313.51</v>
      </c>
      <c r="O416" s="190">
        <v>1.19</v>
      </c>
      <c r="P416" s="197">
        <f t="shared" si="89"/>
        <v>3.5522388059701489E-2</v>
      </c>
      <c r="Q416" s="196">
        <f t="shared" si="90"/>
        <v>1.5800000000000032</v>
      </c>
      <c r="R416" s="197">
        <f t="shared" si="91"/>
        <v>4.7164179104477705E-2</v>
      </c>
      <c r="S416" s="313">
        <f t="shared" si="92"/>
        <v>178.82440000000037</v>
      </c>
      <c r="T416" s="190" t="s">
        <v>179</v>
      </c>
      <c r="U416" s="190" t="s">
        <v>715</v>
      </c>
      <c r="V416" s="190" t="s">
        <v>510</v>
      </c>
      <c r="W416" s="196">
        <v>1</v>
      </c>
      <c r="X416" s="190" t="s">
        <v>462</v>
      </c>
    </row>
    <row r="417" spans="2:24" hidden="1" x14ac:dyDescent="0.25">
      <c r="B417" s="639">
        <v>45911</v>
      </c>
      <c r="C417" s="493" t="str">
        <f t="shared" ref="C417" si="94">RIGHT(TEXT(B417,"aaa"),1)</f>
        <v>四</v>
      </c>
      <c r="D417" s="245">
        <v>311</v>
      </c>
      <c r="E417" s="190" t="s">
        <v>637</v>
      </c>
      <c r="F417" s="314">
        <v>1326.92</v>
      </c>
      <c r="G417" s="190">
        <v>13939</v>
      </c>
      <c r="H417" s="190">
        <v>13939</v>
      </c>
      <c r="I417" s="198">
        <f t="shared" si="86"/>
        <v>1</v>
      </c>
      <c r="J417" s="190">
        <v>228.78</v>
      </c>
      <c r="K417" s="198">
        <f t="shared" si="87"/>
        <v>1.6412942104885572E-2</v>
      </c>
      <c r="L417" s="314">
        <v>5.8</v>
      </c>
      <c r="M417" s="198">
        <f t="shared" si="88"/>
        <v>1.0164129421048855</v>
      </c>
      <c r="N417" s="314">
        <v>1326.92</v>
      </c>
      <c r="O417" s="190">
        <v>228.78</v>
      </c>
      <c r="P417" s="197">
        <f t="shared" si="89"/>
        <v>1.6412942104885572E-2</v>
      </c>
      <c r="Q417" s="196">
        <f t="shared" si="90"/>
        <v>6.5369931689929217E-13</v>
      </c>
      <c r="R417" s="197">
        <f t="shared" si="91"/>
        <v>4.6897145914290274E-17</v>
      </c>
      <c r="S417" s="313">
        <f t="shared" si="92"/>
        <v>3.7914560380158948E-12</v>
      </c>
      <c r="T417" s="190" t="s">
        <v>179</v>
      </c>
      <c r="U417" s="190" t="s">
        <v>537</v>
      </c>
      <c r="V417" s="190" t="s">
        <v>641</v>
      </c>
      <c r="W417" s="196">
        <v>1</v>
      </c>
      <c r="X417" s="190" t="s">
        <v>470</v>
      </c>
    </row>
    <row r="418" spans="2:24" hidden="1" x14ac:dyDescent="0.25">
      <c r="B418" s="640"/>
      <c r="C418" s="493"/>
      <c r="D418" s="245">
        <v>312</v>
      </c>
      <c r="E418" s="190" t="s">
        <v>638</v>
      </c>
      <c r="F418" s="314">
        <v>934.29</v>
      </c>
      <c r="G418" s="190">
        <v>6476</v>
      </c>
      <c r="H418" s="190">
        <v>6476</v>
      </c>
      <c r="I418" s="198">
        <f t="shared" si="86"/>
        <v>1</v>
      </c>
      <c r="J418" s="190">
        <v>141.99</v>
      </c>
      <c r="K418" s="198">
        <f t="shared" si="87"/>
        <v>2.192557134033354E-2</v>
      </c>
      <c r="L418" s="314">
        <v>6.58</v>
      </c>
      <c r="M418" s="198">
        <f t="shared" si="88"/>
        <v>1.0219255713403335</v>
      </c>
      <c r="N418" s="314">
        <v>934.29</v>
      </c>
      <c r="O418" s="190">
        <v>141.99</v>
      </c>
      <c r="P418" s="197">
        <f t="shared" si="89"/>
        <v>2.192557134033354E-2</v>
      </c>
      <c r="Q418" s="196">
        <f t="shared" si="90"/>
        <v>-2.2737367544323206E-13</v>
      </c>
      <c r="R418" s="197">
        <f t="shared" si="91"/>
        <v>-3.5110203125885126E-17</v>
      </c>
      <c r="S418" s="313">
        <f t="shared" si="92"/>
        <v>-1.496118784416467E-12</v>
      </c>
      <c r="T418" s="190" t="s">
        <v>468</v>
      </c>
      <c r="U418" s="190" t="s">
        <v>221</v>
      </c>
      <c r="V418" s="190" t="s">
        <v>642</v>
      </c>
      <c r="W418" s="196">
        <v>1</v>
      </c>
      <c r="X418" s="190" t="s">
        <v>470</v>
      </c>
    </row>
    <row r="419" spans="2:24" hidden="1" x14ac:dyDescent="0.25">
      <c r="B419" s="640"/>
      <c r="C419" s="493"/>
      <c r="D419" s="245">
        <v>313</v>
      </c>
      <c r="E419" s="190" t="s">
        <v>681</v>
      </c>
      <c r="F419" s="314">
        <v>291.77</v>
      </c>
      <c r="G419" s="190">
        <v>114.06</v>
      </c>
      <c r="H419" s="190">
        <v>114.06</v>
      </c>
      <c r="I419" s="198">
        <f t="shared" si="86"/>
        <v>1</v>
      </c>
      <c r="J419" s="190">
        <v>5.35</v>
      </c>
      <c r="K419" s="198">
        <f t="shared" si="87"/>
        <v>4.6905137646852529E-2</v>
      </c>
      <c r="L419" s="314">
        <v>110.1</v>
      </c>
      <c r="M419" s="198">
        <f t="shared" si="88"/>
        <v>1.0469051376468526</v>
      </c>
      <c r="N419" s="314">
        <v>589.03</v>
      </c>
      <c r="O419" s="190">
        <v>2.65</v>
      </c>
      <c r="P419" s="197">
        <f t="shared" si="89"/>
        <v>2.3233385937226021E-2</v>
      </c>
      <c r="Q419" s="196">
        <f t="shared" si="90"/>
        <v>2.6999999999999944</v>
      </c>
      <c r="R419" s="197">
        <f t="shared" si="91"/>
        <v>2.3671751709626463E-2</v>
      </c>
      <c r="S419" s="313">
        <f t="shared" si="92"/>
        <v>297.26999999999936</v>
      </c>
      <c r="T419" s="190" t="s">
        <v>179</v>
      </c>
      <c r="U419" s="190" t="s">
        <v>715</v>
      </c>
      <c r="V419" s="190" t="s">
        <v>510</v>
      </c>
      <c r="W419" s="196">
        <v>1</v>
      </c>
      <c r="X419" s="190" t="s">
        <v>470</v>
      </c>
    </row>
    <row r="420" spans="2:24" hidden="1" x14ac:dyDescent="0.25">
      <c r="B420" s="640"/>
      <c r="C420" s="493"/>
      <c r="D420" s="245">
        <v>314</v>
      </c>
      <c r="E420" s="190" t="s">
        <v>665</v>
      </c>
      <c r="F420" s="314">
        <v>267.54000000000002</v>
      </c>
      <c r="G420" s="190">
        <v>3576</v>
      </c>
      <c r="H420" s="190">
        <v>3576</v>
      </c>
      <c r="I420" s="198">
        <f t="shared" si="86"/>
        <v>1</v>
      </c>
      <c r="J420" s="190">
        <v>38.22</v>
      </c>
      <c r="K420" s="198">
        <f t="shared" si="87"/>
        <v>1.0687919463087248E-2</v>
      </c>
      <c r="L420" s="314">
        <v>7</v>
      </c>
      <c r="M420" s="198">
        <f t="shared" si="88"/>
        <v>1.0106879194630871</v>
      </c>
      <c r="N420" s="314">
        <v>267.54000000000002</v>
      </c>
      <c r="O420" s="190">
        <v>38.22</v>
      </c>
      <c r="P420" s="197">
        <f t="shared" si="89"/>
        <v>1.0687919463087248E-2</v>
      </c>
      <c r="Q420" s="196">
        <f t="shared" si="90"/>
        <v>-1.9895196601282805E-13</v>
      </c>
      <c r="R420" s="197">
        <f t="shared" si="91"/>
        <v>-5.5635337251909412E-17</v>
      </c>
      <c r="S420" s="313">
        <f t="shared" si="92"/>
        <v>-1.3926637620897964E-12</v>
      </c>
      <c r="T420" s="190" t="s">
        <v>468</v>
      </c>
      <c r="U420" s="190" t="s">
        <v>221</v>
      </c>
      <c r="V420" s="190" t="s">
        <v>642</v>
      </c>
      <c r="W420" s="196">
        <v>1</v>
      </c>
      <c r="X420" s="190" t="s">
        <v>470</v>
      </c>
    </row>
    <row r="421" spans="2:24" hidden="1" x14ac:dyDescent="0.25">
      <c r="B421" s="640"/>
      <c r="C421" s="493"/>
      <c r="D421" s="245">
        <v>315</v>
      </c>
      <c r="E421" s="190" t="s">
        <v>664</v>
      </c>
      <c r="F421" s="314">
        <v>262.85000000000002</v>
      </c>
      <c r="G421" s="190">
        <v>9252</v>
      </c>
      <c r="H421" s="190">
        <v>9252</v>
      </c>
      <c r="I421" s="198">
        <f t="shared" si="86"/>
        <v>1</v>
      </c>
      <c r="J421" s="190">
        <v>37.549999999999997</v>
      </c>
      <c r="K421" s="198">
        <f t="shared" si="87"/>
        <v>4.0585819282317331E-3</v>
      </c>
      <c r="L421" s="314">
        <v>7</v>
      </c>
      <c r="M421" s="198">
        <f t="shared" si="88"/>
        <v>1.0040585819282317</v>
      </c>
      <c r="N421" s="314">
        <v>262.85000000000002</v>
      </c>
      <c r="O421" s="190">
        <v>37.549999999999997</v>
      </c>
      <c r="P421" s="197">
        <f t="shared" si="89"/>
        <v>4.0585819282317331E-3</v>
      </c>
      <c r="Q421" s="196">
        <f t="shared" si="90"/>
        <v>-7.2475359047530219E-13</v>
      </c>
      <c r="R421" s="197">
        <f t="shared" si="91"/>
        <v>-7.8334802256301582E-17</v>
      </c>
      <c r="S421" s="313">
        <f t="shared" si="92"/>
        <v>-5.0732751333271153E-12</v>
      </c>
      <c r="T421" s="190" t="s">
        <v>468</v>
      </c>
      <c r="U421" s="190" t="s">
        <v>221</v>
      </c>
      <c r="V421" s="190" t="s">
        <v>642</v>
      </c>
      <c r="W421" s="196">
        <v>1</v>
      </c>
      <c r="X421" s="190" t="s">
        <v>470</v>
      </c>
    </row>
    <row r="422" spans="2:24" hidden="1" x14ac:dyDescent="0.25">
      <c r="B422" s="640"/>
      <c r="C422" s="493"/>
      <c r="D422" s="245">
        <v>316</v>
      </c>
      <c r="E422" s="190" t="s">
        <v>484</v>
      </c>
      <c r="F422" s="314">
        <v>246.95</v>
      </c>
      <c r="G422" s="190">
        <v>155.69999999999999</v>
      </c>
      <c r="H422" s="190">
        <v>155.69999999999999</v>
      </c>
      <c r="I422" s="198">
        <f t="shared" si="86"/>
        <v>1</v>
      </c>
      <c r="J422" s="190">
        <v>6.26</v>
      </c>
      <c r="K422" s="198">
        <f t="shared" si="87"/>
        <v>4.0205523442517661E-2</v>
      </c>
      <c r="L422" s="314">
        <v>212.89</v>
      </c>
      <c r="M422" s="198">
        <f t="shared" si="88"/>
        <v>1.0402055234425176</v>
      </c>
      <c r="N422" s="314">
        <v>1332.69</v>
      </c>
      <c r="O422" s="190">
        <v>1.1599999999999999</v>
      </c>
      <c r="P422" s="197">
        <f t="shared" si="89"/>
        <v>7.4502247912652539E-3</v>
      </c>
      <c r="Q422" s="196">
        <f t="shared" si="90"/>
        <v>5.0999999999999908</v>
      </c>
      <c r="R422" s="197">
        <f t="shared" si="91"/>
        <v>3.2755298651252353E-2</v>
      </c>
      <c r="S422" s="313">
        <f t="shared" si="92"/>
        <v>1085.738999999998</v>
      </c>
      <c r="T422" s="190" t="s">
        <v>179</v>
      </c>
      <c r="U422" s="190" t="s">
        <v>715</v>
      </c>
      <c r="V422" s="190" t="s">
        <v>510</v>
      </c>
      <c r="W422" s="196">
        <v>1</v>
      </c>
      <c r="X422" s="190" t="s">
        <v>470</v>
      </c>
    </row>
    <row r="423" spans="2:24" hidden="1" x14ac:dyDescent="0.25">
      <c r="B423" s="640"/>
      <c r="C423" s="493"/>
      <c r="D423" s="245">
        <v>317</v>
      </c>
      <c r="E423" s="190" t="s">
        <v>630</v>
      </c>
      <c r="F423" s="314">
        <v>222.26</v>
      </c>
      <c r="G423" s="190">
        <v>93.8</v>
      </c>
      <c r="H423" s="190">
        <v>93.8</v>
      </c>
      <c r="I423" s="198">
        <f t="shared" si="86"/>
        <v>1</v>
      </c>
      <c r="J423" s="190">
        <v>4.4000000000000004</v>
      </c>
      <c r="K423" s="198">
        <f t="shared" si="87"/>
        <v>4.6908315565031986E-2</v>
      </c>
      <c r="L423" s="314">
        <v>104.84</v>
      </c>
      <c r="M423" s="198">
        <f t="shared" si="88"/>
        <v>1.0469083155650321</v>
      </c>
      <c r="N423" s="314">
        <v>461.3</v>
      </c>
      <c r="O423" s="190">
        <v>2.12</v>
      </c>
      <c r="P423" s="197">
        <f t="shared" si="89"/>
        <v>2.2601279317697232E-2</v>
      </c>
      <c r="Q423" s="196">
        <f t="shared" si="90"/>
        <v>2.2800000000000056</v>
      </c>
      <c r="R423" s="197">
        <f t="shared" si="91"/>
        <v>2.4307036247334816E-2</v>
      </c>
      <c r="S423" s="313">
        <f t="shared" si="92"/>
        <v>239.0352000000006</v>
      </c>
      <c r="T423" s="190" t="s">
        <v>179</v>
      </c>
      <c r="U423" s="190" t="s">
        <v>715</v>
      </c>
      <c r="V423" s="190" t="s">
        <v>510</v>
      </c>
      <c r="W423" s="196">
        <v>1</v>
      </c>
      <c r="X423" s="190" t="s">
        <v>470</v>
      </c>
    </row>
    <row r="424" spans="2:24" hidden="1" x14ac:dyDescent="0.25">
      <c r="B424" s="640"/>
      <c r="C424" s="493"/>
      <c r="D424" s="245">
        <v>318</v>
      </c>
      <c r="E424" s="190" t="s">
        <v>622</v>
      </c>
      <c r="F424" s="314">
        <v>179.24</v>
      </c>
      <c r="G424" s="190">
        <v>35.76</v>
      </c>
      <c r="H424" s="190">
        <v>35.76</v>
      </c>
      <c r="I424" s="198">
        <f t="shared" si="86"/>
        <v>1</v>
      </c>
      <c r="J424" s="190">
        <v>1.68</v>
      </c>
      <c r="K424" s="198">
        <f t="shared" si="87"/>
        <v>4.6979865771812082E-2</v>
      </c>
      <c r="L424" s="314">
        <v>271.57</v>
      </c>
      <c r="M424" s="198">
        <f t="shared" si="88"/>
        <v>1.0469798657718121</v>
      </c>
      <c r="N424" s="314">
        <v>456.24</v>
      </c>
      <c r="O424" s="190">
        <v>0.66</v>
      </c>
      <c r="P424" s="197">
        <f t="shared" si="89"/>
        <v>1.8456375838926176E-2</v>
      </c>
      <c r="Q424" s="196">
        <f t="shared" si="90"/>
        <v>1.0199999999999996</v>
      </c>
      <c r="R424" s="197">
        <f t="shared" si="91"/>
        <v>2.8523489932885896E-2</v>
      </c>
      <c r="S424" s="313">
        <f t="shared" si="92"/>
        <v>277.00139999999988</v>
      </c>
      <c r="T424" s="190" t="s">
        <v>179</v>
      </c>
      <c r="U424" s="190" t="s">
        <v>715</v>
      </c>
      <c r="V424" s="190" t="s">
        <v>643</v>
      </c>
      <c r="W424" s="196">
        <v>1</v>
      </c>
      <c r="X424" s="190" t="s">
        <v>470</v>
      </c>
    </row>
    <row r="425" spans="2:24" hidden="1" x14ac:dyDescent="0.25">
      <c r="B425" s="640"/>
      <c r="C425" s="493"/>
      <c r="D425" s="245">
        <v>319</v>
      </c>
      <c r="E425" s="190" t="s">
        <v>520</v>
      </c>
      <c r="F425" s="314">
        <v>174.45</v>
      </c>
      <c r="G425" s="190">
        <v>226.67</v>
      </c>
      <c r="H425" s="190">
        <v>226.67</v>
      </c>
      <c r="I425" s="198">
        <f t="shared" si="86"/>
        <v>1</v>
      </c>
      <c r="J425" s="190">
        <v>10.63</v>
      </c>
      <c r="K425" s="198">
        <f t="shared" si="87"/>
        <v>4.6896369171041612E-2</v>
      </c>
      <c r="L425" s="314">
        <v>99.12</v>
      </c>
      <c r="M425" s="198">
        <f t="shared" si="88"/>
        <v>1.0468963691710416</v>
      </c>
      <c r="N425" s="314">
        <v>1053.6500000000001</v>
      </c>
      <c r="O425" s="190">
        <v>1.76</v>
      </c>
      <c r="P425" s="197">
        <f t="shared" si="89"/>
        <v>7.7645916971809245E-3</v>
      </c>
      <c r="Q425" s="196">
        <f t="shared" si="90"/>
        <v>8.8699999999999957</v>
      </c>
      <c r="R425" s="197">
        <f t="shared" si="91"/>
        <v>3.9131777473860659E-2</v>
      </c>
      <c r="S425" s="313">
        <f t="shared" si="92"/>
        <v>879.19439999999963</v>
      </c>
      <c r="T425" s="190" t="s">
        <v>179</v>
      </c>
      <c r="U425" s="190" t="s">
        <v>715</v>
      </c>
      <c r="V425" s="190" t="s">
        <v>510</v>
      </c>
      <c r="W425" s="196">
        <v>1</v>
      </c>
      <c r="X425" s="190" t="s">
        <v>470</v>
      </c>
    </row>
    <row r="426" spans="2:24" hidden="1" x14ac:dyDescent="0.25">
      <c r="B426" s="641"/>
      <c r="C426" s="493"/>
      <c r="D426" s="245">
        <v>320</v>
      </c>
      <c r="E426" s="190" t="s">
        <v>463</v>
      </c>
      <c r="F426" s="314">
        <v>125.41</v>
      </c>
      <c r="G426" s="190">
        <v>7.82</v>
      </c>
      <c r="H426" s="190">
        <v>7.82</v>
      </c>
      <c r="I426" s="198">
        <f t="shared" si="86"/>
        <v>1</v>
      </c>
      <c r="J426" s="190">
        <v>0.26</v>
      </c>
      <c r="K426" s="198">
        <f t="shared" si="87"/>
        <v>3.3248081841432228E-2</v>
      </c>
      <c r="L426" s="314">
        <v>1567.63</v>
      </c>
      <c r="M426" s="198">
        <f t="shared" si="88"/>
        <v>1.0332480818414322</v>
      </c>
      <c r="N426" s="314">
        <v>407.58</v>
      </c>
      <c r="O426" s="190">
        <v>0.08</v>
      </c>
      <c r="P426" s="197">
        <f t="shared" si="89"/>
        <v>1.0230179028132991E-2</v>
      </c>
      <c r="Q426" s="196">
        <f t="shared" si="90"/>
        <v>0.17999999999999977</v>
      </c>
      <c r="R426" s="197">
        <f t="shared" si="91"/>
        <v>2.3017902813299202E-2</v>
      </c>
      <c r="S426" s="313">
        <f t="shared" si="92"/>
        <v>282.17339999999967</v>
      </c>
      <c r="T426" s="190" t="s">
        <v>179</v>
      </c>
      <c r="U426" s="190" t="s">
        <v>715</v>
      </c>
      <c r="V426" s="190" t="s">
        <v>510</v>
      </c>
      <c r="W426" s="196">
        <v>1</v>
      </c>
      <c r="X426" s="190" t="s">
        <v>417</v>
      </c>
    </row>
    <row r="427" spans="2:24" hidden="1" x14ac:dyDescent="0.25">
      <c r="B427" s="639">
        <v>45912</v>
      </c>
      <c r="C427" s="493" t="str">
        <f t="shared" ref="C427" si="95">RIGHT(TEXT(B427,"aaa"),1)</f>
        <v>五</v>
      </c>
      <c r="D427" s="245">
        <v>321</v>
      </c>
      <c r="E427" s="190" t="s">
        <v>637</v>
      </c>
      <c r="F427" s="314">
        <v>885.66</v>
      </c>
      <c r="G427" s="190">
        <v>11232</v>
      </c>
      <c r="H427" s="190">
        <v>11232</v>
      </c>
      <c r="I427" s="198">
        <f t="shared" si="86"/>
        <v>1</v>
      </c>
      <c r="J427" s="190">
        <v>152.69999999999999</v>
      </c>
      <c r="K427" s="198">
        <f t="shared" si="87"/>
        <v>1.3595085470085469E-2</v>
      </c>
      <c r="L427" s="314">
        <v>5.8</v>
      </c>
      <c r="M427" s="198">
        <f t="shared" si="88"/>
        <v>1.0135950854700855</v>
      </c>
      <c r="N427" s="314">
        <v>885.66</v>
      </c>
      <c r="O427" s="190">
        <v>152.69999999999999</v>
      </c>
      <c r="P427" s="197">
        <f t="shared" si="89"/>
        <v>1.3595085470085469E-2</v>
      </c>
      <c r="Q427" s="196">
        <f t="shared" si="90"/>
        <v>7.3896444519050419E-13</v>
      </c>
      <c r="R427" s="197">
        <f t="shared" si="91"/>
        <v>6.5790994051861125E-17</v>
      </c>
      <c r="S427" s="313">
        <f t="shared" si="92"/>
        <v>4.2859937821049238E-12</v>
      </c>
      <c r="T427" s="190" t="s">
        <v>179</v>
      </c>
      <c r="U427" s="190" t="s">
        <v>537</v>
      </c>
      <c r="V427" s="190" t="s">
        <v>641</v>
      </c>
      <c r="W427" s="196">
        <v>1</v>
      </c>
      <c r="X427" s="190" t="s">
        <v>470</v>
      </c>
    </row>
    <row r="428" spans="2:24" hidden="1" x14ac:dyDescent="0.25">
      <c r="B428" s="640"/>
      <c r="C428" s="493"/>
      <c r="D428" s="245">
        <v>322</v>
      </c>
      <c r="E428" s="190" t="s">
        <v>638</v>
      </c>
      <c r="F428" s="314">
        <v>722.48</v>
      </c>
      <c r="G428" s="190">
        <v>5280</v>
      </c>
      <c r="H428" s="190">
        <v>5280</v>
      </c>
      <c r="I428" s="198">
        <f t="shared" si="86"/>
        <v>1</v>
      </c>
      <c r="J428" s="190">
        <v>109.8</v>
      </c>
      <c r="K428" s="198">
        <f t="shared" si="87"/>
        <v>2.0795454545454544E-2</v>
      </c>
      <c r="L428" s="314">
        <v>6.58</v>
      </c>
      <c r="M428" s="198">
        <f t="shared" si="88"/>
        <v>1.0207954545454545</v>
      </c>
      <c r="N428" s="314">
        <v>722.48</v>
      </c>
      <c r="O428" s="190">
        <v>109.8</v>
      </c>
      <c r="P428" s="197">
        <f t="shared" si="89"/>
        <v>2.0795454545454544E-2</v>
      </c>
      <c r="Q428" s="196">
        <f t="shared" si="90"/>
        <v>1.8474111129762605E-13</v>
      </c>
      <c r="R428" s="197">
        <f t="shared" si="91"/>
        <v>3.4988846836671597E-17</v>
      </c>
      <c r="S428" s="313">
        <f t="shared" si="92"/>
        <v>1.2155965123383795E-12</v>
      </c>
      <c r="T428" s="190" t="s">
        <v>468</v>
      </c>
      <c r="U428" s="190" t="s">
        <v>221</v>
      </c>
      <c r="V428" s="190" t="s">
        <v>642</v>
      </c>
      <c r="W428" s="196">
        <v>1</v>
      </c>
      <c r="X428" s="190" t="s">
        <v>470</v>
      </c>
    </row>
    <row r="429" spans="2:24" hidden="1" x14ac:dyDescent="0.25">
      <c r="B429" s="640"/>
      <c r="C429" s="493"/>
      <c r="D429" s="245">
        <v>323</v>
      </c>
      <c r="E429" s="190" t="s">
        <v>545</v>
      </c>
      <c r="F429" s="314">
        <v>548.55999999999995</v>
      </c>
      <c r="G429" s="190">
        <v>252.83</v>
      </c>
      <c r="H429" s="190">
        <v>252.83</v>
      </c>
      <c r="I429" s="198">
        <f t="shared" si="86"/>
        <v>1</v>
      </c>
      <c r="J429" s="190">
        <v>9.33</v>
      </c>
      <c r="K429" s="198">
        <f t="shared" si="87"/>
        <v>3.6902266344974885E-2</v>
      </c>
      <c r="L429" s="314">
        <v>156.72999999999999</v>
      </c>
      <c r="M429" s="198">
        <f t="shared" si="88"/>
        <v>1.036902266344975</v>
      </c>
      <c r="N429" s="314">
        <v>1462.29</v>
      </c>
      <c r="O429" s="190">
        <v>3.5</v>
      </c>
      <c r="P429" s="197">
        <f t="shared" si="89"/>
        <v>1.3843293912905905E-2</v>
      </c>
      <c r="Q429" s="196">
        <f t="shared" si="90"/>
        <v>5.8300000000000125</v>
      </c>
      <c r="R429" s="197">
        <f t="shared" si="91"/>
        <v>2.3058972432069027E-2</v>
      </c>
      <c r="S429" s="313">
        <f t="shared" si="92"/>
        <v>913.73590000000195</v>
      </c>
      <c r="T429" s="190" t="s">
        <v>468</v>
      </c>
      <c r="U429" s="190" t="s">
        <v>221</v>
      </c>
      <c r="V429" s="190" t="s">
        <v>513</v>
      </c>
      <c r="W429" s="196">
        <v>1</v>
      </c>
      <c r="X429" s="190" t="s">
        <v>470</v>
      </c>
    </row>
    <row r="430" spans="2:24" hidden="1" x14ac:dyDescent="0.25">
      <c r="B430" s="640"/>
      <c r="C430" s="493"/>
      <c r="D430" s="245">
        <v>324</v>
      </c>
      <c r="E430" s="190" t="s">
        <v>482</v>
      </c>
      <c r="F430" s="314">
        <v>454.81</v>
      </c>
      <c r="G430" s="190">
        <v>282</v>
      </c>
      <c r="H430" s="190">
        <v>282</v>
      </c>
      <c r="I430" s="198">
        <f t="shared" si="86"/>
        <v>1</v>
      </c>
      <c r="J430" s="190">
        <v>8.09</v>
      </c>
      <c r="K430" s="198">
        <f t="shared" si="87"/>
        <v>2.8687943262411347E-2</v>
      </c>
      <c r="L430" s="314">
        <v>111.2</v>
      </c>
      <c r="M430" s="198">
        <f t="shared" si="88"/>
        <v>1.0286879432624112</v>
      </c>
      <c r="N430" s="314">
        <v>899.61</v>
      </c>
      <c r="O430" s="190">
        <v>4.09</v>
      </c>
      <c r="P430" s="197">
        <f t="shared" si="89"/>
        <v>1.450354609929078E-2</v>
      </c>
      <c r="Q430" s="196">
        <f t="shared" si="90"/>
        <v>3.9999999999999751</v>
      </c>
      <c r="R430" s="197">
        <f t="shared" si="91"/>
        <v>1.4184397163120479E-2</v>
      </c>
      <c r="S430" s="313">
        <f t="shared" si="92"/>
        <v>444.79999999999723</v>
      </c>
      <c r="T430" s="190" t="s">
        <v>179</v>
      </c>
      <c r="U430" s="190" t="s">
        <v>715</v>
      </c>
      <c r="V430" s="190" t="s">
        <v>643</v>
      </c>
      <c r="W430" s="196">
        <v>1</v>
      </c>
      <c r="X430" s="190" t="s">
        <v>430</v>
      </c>
    </row>
    <row r="431" spans="2:24" hidden="1" x14ac:dyDescent="0.25">
      <c r="B431" s="640"/>
      <c r="C431" s="493"/>
      <c r="D431" s="245">
        <v>325</v>
      </c>
      <c r="E431" s="190" t="s">
        <v>664</v>
      </c>
      <c r="F431" s="314">
        <v>427</v>
      </c>
      <c r="G431" s="190">
        <v>7910</v>
      </c>
      <c r="H431" s="190">
        <v>7910</v>
      </c>
      <c r="I431" s="198">
        <f t="shared" si="86"/>
        <v>1</v>
      </c>
      <c r="J431" s="190">
        <v>42.4</v>
      </c>
      <c r="K431" s="198">
        <f t="shared" si="87"/>
        <v>5.3603034134007584E-3</v>
      </c>
      <c r="L431" s="314">
        <v>7</v>
      </c>
      <c r="M431" s="198">
        <f t="shared" si="88"/>
        <v>1.0053603034134007</v>
      </c>
      <c r="N431" s="314">
        <v>296.8</v>
      </c>
      <c r="O431" s="190">
        <v>61</v>
      </c>
      <c r="P431" s="197">
        <f t="shared" si="89"/>
        <v>7.7117572692793936E-3</v>
      </c>
      <c r="Q431" s="196">
        <f t="shared" si="90"/>
        <v>-18.600000000000364</v>
      </c>
      <c r="R431" s="197">
        <f t="shared" si="91"/>
        <v>-2.3514538558786807E-3</v>
      </c>
      <c r="S431" s="313">
        <f t="shared" si="92"/>
        <v>-130.20000000000255</v>
      </c>
      <c r="T431" s="190" t="s">
        <v>468</v>
      </c>
      <c r="U431" s="190" t="s">
        <v>221</v>
      </c>
      <c r="V431" s="190" t="s">
        <v>642</v>
      </c>
      <c r="W431" s="196">
        <v>1</v>
      </c>
      <c r="X431" s="190" t="s">
        <v>470</v>
      </c>
    </row>
    <row r="432" spans="2:24" hidden="1" x14ac:dyDescent="0.25">
      <c r="B432" s="640"/>
      <c r="C432" s="493"/>
      <c r="D432" s="245">
        <v>326</v>
      </c>
      <c r="E432" s="190" t="s">
        <v>560</v>
      </c>
      <c r="F432" s="314">
        <v>413.31</v>
      </c>
      <c r="G432" s="190">
        <v>149.88</v>
      </c>
      <c r="H432" s="190">
        <v>149.88</v>
      </c>
      <c r="I432" s="198">
        <f t="shared" si="86"/>
        <v>1</v>
      </c>
      <c r="J432" s="190">
        <v>4.3</v>
      </c>
      <c r="K432" s="198">
        <f t="shared" si="87"/>
        <v>2.8689618361355751E-2</v>
      </c>
      <c r="L432" s="314">
        <v>194.04</v>
      </c>
      <c r="M432" s="198">
        <f t="shared" si="88"/>
        <v>1.0286896183613559</v>
      </c>
      <c r="N432" s="314">
        <v>834.37</v>
      </c>
      <c r="O432" s="190">
        <v>2.13</v>
      </c>
      <c r="P432" s="197">
        <f t="shared" si="89"/>
        <v>1.4211369095276221E-2</v>
      </c>
      <c r="Q432" s="196">
        <f t="shared" si="90"/>
        <v>2.1700000000000115</v>
      </c>
      <c r="R432" s="197">
        <f t="shared" si="91"/>
        <v>1.4478249266079607E-2</v>
      </c>
      <c r="S432" s="313">
        <f t="shared" si="92"/>
        <v>421.06680000000222</v>
      </c>
      <c r="T432" s="190" t="s">
        <v>179</v>
      </c>
      <c r="U432" s="190" t="s">
        <v>715</v>
      </c>
      <c r="V432" s="190" t="s">
        <v>643</v>
      </c>
      <c r="W432" s="196">
        <v>1</v>
      </c>
      <c r="X432" s="190" t="s">
        <v>436</v>
      </c>
    </row>
    <row r="433" spans="2:24" hidden="1" x14ac:dyDescent="0.25">
      <c r="B433" s="640"/>
      <c r="C433" s="493"/>
      <c r="D433" s="245">
        <v>327</v>
      </c>
      <c r="E433" s="190" t="s">
        <v>551</v>
      </c>
      <c r="F433" s="314">
        <v>247.17</v>
      </c>
      <c r="G433" s="190">
        <v>77.150000000000006</v>
      </c>
      <c r="H433" s="190">
        <v>77.150000000000006</v>
      </c>
      <c r="I433" s="198">
        <f t="shared" si="86"/>
        <v>1</v>
      </c>
      <c r="J433" s="190">
        <v>3.17</v>
      </c>
      <c r="K433" s="198">
        <f t="shared" si="87"/>
        <v>4.1088788075178219E-2</v>
      </c>
      <c r="L433" s="314">
        <v>160.5</v>
      </c>
      <c r="M433" s="198">
        <f t="shared" si="88"/>
        <v>1.0410887880751782</v>
      </c>
      <c r="N433" s="314">
        <v>508.79</v>
      </c>
      <c r="O433" s="190">
        <v>1.54</v>
      </c>
      <c r="P433" s="197">
        <f t="shared" si="89"/>
        <v>1.9961114711600777E-2</v>
      </c>
      <c r="Q433" s="196">
        <f t="shared" si="90"/>
        <v>1.6300000000000017</v>
      </c>
      <c r="R433" s="197">
        <f t="shared" si="91"/>
        <v>2.1127673363577466E-2</v>
      </c>
      <c r="S433" s="313">
        <f t="shared" si="92"/>
        <v>261.61500000000029</v>
      </c>
      <c r="T433" s="190" t="s">
        <v>179</v>
      </c>
      <c r="U433" s="190" t="s">
        <v>715</v>
      </c>
      <c r="V433" s="190" t="s">
        <v>510</v>
      </c>
      <c r="W433" s="196">
        <v>1</v>
      </c>
      <c r="X433" s="190" t="s">
        <v>470</v>
      </c>
    </row>
    <row r="434" spans="2:24" hidden="1" x14ac:dyDescent="0.25">
      <c r="B434" s="640"/>
      <c r="C434" s="493"/>
      <c r="D434" s="245">
        <v>328</v>
      </c>
      <c r="E434" s="190" t="s">
        <v>681</v>
      </c>
      <c r="F434" s="314">
        <v>97.99</v>
      </c>
      <c r="G434" s="190">
        <v>102.2</v>
      </c>
      <c r="H434" s="190">
        <v>102.2</v>
      </c>
      <c r="I434" s="198">
        <f t="shared" si="86"/>
        <v>1</v>
      </c>
      <c r="J434" s="190">
        <v>2.93</v>
      </c>
      <c r="K434" s="198">
        <f t="shared" si="87"/>
        <v>2.8669275929549903E-2</v>
      </c>
      <c r="L434" s="314">
        <v>110.1</v>
      </c>
      <c r="M434" s="198">
        <f t="shared" si="88"/>
        <v>1.0286692759295499</v>
      </c>
      <c r="N434" s="314">
        <v>322.58999999999997</v>
      </c>
      <c r="O434" s="190">
        <v>0.89</v>
      </c>
      <c r="P434" s="197">
        <f t="shared" si="89"/>
        <v>8.7084148727984336E-3</v>
      </c>
      <c r="Q434" s="196">
        <f t="shared" si="90"/>
        <v>2.0400000000000067</v>
      </c>
      <c r="R434" s="197">
        <f t="shared" si="91"/>
        <v>1.9960861056751534E-2</v>
      </c>
      <c r="S434" s="313">
        <f t="shared" si="92"/>
        <v>224.60400000000072</v>
      </c>
      <c r="T434" s="190" t="s">
        <v>179</v>
      </c>
      <c r="U434" s="190" t="s">
        <v>715</v>
      </c>
      <c r="V434" s="190" t="s">
        <v>510</v>
      </c>
      <c r="W434" s="196">
        <v>1</v>
      </c>
      <c r="X434" s="190" t="s">
        <v>470</v>
      </c>
    </row>
    <row r="435" spans="2:24" hidden="1" x14ac:dyDescent="0.25">
      <c r="B435" s="640"/>
      <c r="C435" s="493"/>
      <c r="D435" s="245">
        <v>329</v>
      </c>
      <c r="E435" s="190" t="s">
        <v>520</v>
      </c>
      <c r="F435" s="314">
        <v>74.34</v>
      </c>
      <c r="G435" s="190">
        <v>184.8</v>
      </c>
      <c r="H435" s="190">
        <v>184.8</v>
      </c>
      <c r="I435" s="198">
        <f t="shared" si="86"/>
        <v>1</v>
      </c>
      <c r="J435" s="190">
        <v>5.31</v>
      </c>
      <c r="K435" s="198">
        <f t="shared" si="87"/>
        <v>2.8733766233766229E-2</v>
      </c>
      <c r="L435" s="314">
        <v>99.12</v>
      </c>
      <c r="M435" s="198">
        <f t="shared" si="88"/>
        <v>1.0287337662337663</v>
      </c>
      <c r="N435" s="314">
        <v>526.33000000000004</v>
      </c>
      <c r="O435" s="190">
        <v>0.75</v>
      </c>
      <c r="P435" s="197">
        <f t="shared" si="89"/>
        <v>4.0584415584415581E-3</v>
      </c>
      <c r="Q435" s="196">
        <f t="shared" si="90"/>
        <v>4.5600000000000023</v>
      </c>
      <c r="R435" s="197">
        <f t="shared" si="91"/>
        <v>2.4675324675324687E-2</v>
      </c>
      <c r="S435" s="313">
        <f t="shared" si="92"/>
        <v>451.98720000000026</v>
      </c>
      <c r="T435" s="190" t="s">
        <v>179</v>
      </c>
      <c r="U435" s="190" t="s">
        <v>715</v>
      </c>
      <c r="V435" s="190" t="s">
        <v>510</v>
      </c>
      <c r="W435" s="196">
        <v>1</v>
      </c>
      <c r="X435" s="190" t="s">
        <v>470</v>
      </c>
    </row>
    <row r="436" spans="2:24" hidden="1" x14ac:dyDescent="0.25">
      <c r="B436" s="641"/>
      <c r="C436" s="493"/>
      <c r="D436" s="245">
        <v>330</v>
      </c>
      <c r="E436" s="190" t="s">
        <v>651</v>
      </c>
      <c r="F436" s="314">
        <v>68.59</v>
      </c>
      <c r="G436" s="190">
        <v>4104</v>
      </c>
      <c r="H436" s="190">
        <v>4104</v>
      </c>
      <c r="I436" s="198">
        <f t="shared" si="86"/>
        <v>1</v>
      </c>
      <c r="J436" s="190">
        <v>15.95</v>
      </c>
      <c r="K436" s="198">
        <f t="shared" si="87"/>
        <v>3.8864522417153993E-3</v>
      </c>
      <c r="L436" s="314">
        <v>4.3</v>
      </c>
      <c r="M436" s="198">
        <f t="shared" si="88"/>
        <v>1.0038864522417155</v>
      </c>
      <c r="N436" s="314">
        <v>68.58</v>
      </c>
      <c r="O436" s="190">
        <v>15.95</v>
      </c>
      <c r="P436" s="197">
        <f t="shared" si="89"/>
        <v>3.8864522417153993E-3</v>
      </c>
      <c r="Q436" s="196">
        <f t="shared" si="90"/>
        <v>-1.8118839761882555E-13</v>
      </c>
      <c r="R436" s="197">
        <f t="shared" si="91"/>
        <v>-4.4149219692696281E-17</v>
      </c>
      <c r="S436" s="313">
        <f t="shared" si="92"/>
        <v>-7.7911010976094979E-13</v>
      </c>
      <c r="T436" s="190" t="s">
        <v>179</v>
      </c>
      <c r="U436" s="190" t="s">
        <v>537</v>
      </c>
      <c r="V436" s="190" t="s">
        <v>641</v>
      </c>
      <c r="W436" s="196">
        <v>1</v>
      </c>
      <c r="X436" s="190" t="s">
        <v>470</v>
      </c>
    </row>
    <row r="437" spans="2:24" hidden="1" x14ac:dyDescent="0.25">
      <c r="B437" s="639">
        <v>45913</v>
      </c>
      <c r="C437" s="493" t="str">
        <f t="shared" ref="C437" si="96">RIGHT(TEXT(B437,"aaa"),1)</f>
        <v>六</v>
      </c>
      <c r="D437" s="245">
        <v>331</v>
      </c>
      <c r="E437" s="190" t="s">
        <v>482</v>
      </c>
      <c r="F437" s="314">
        <v>1840.36</v>
      </c>
      <c r="G437" s="190">
        <v>294</v>
      </c>
      <c r="H437" s="190">
        <v>294</v>
      </c>
      <c r="I437" s="198">
        <f t="shared" si="86"/>
        <v>1</v>
      </c>
      <c r="J437" s="190">
        <v>25.74</v>
      </c>
      <c r="K437" s="198">
        <f t="shared" si="87"/>
        <v>8.755102040816326E-2</v>
      </c>
      <c r="L437" s="314">
        <v>111.2</v>
      </c>
      <c r="M437" s="198">
        <f t="shared" si="88"/>
        <v>1.0875510204081633</v>
      </c>
      <c r="N437" s="314">
        <v>2862.29</v>
      </c>
      <c r="O437" s="190">
        <v>16.55</v>
      </c>
      <c r="P437" s="197">
        <f t="shared" si="89"/>
        <v>5.6292517006802725E-2</v>
      </c>
      <c r="Q437" s="196">
        <f t="shared" si="90"/>
        <v>9.1900000000000084</v>
      </c>
      <c r="R437" s="197">
        <f t="shared" si="91"/>
        <v>3.125850340136057E-2</v>
      </c>
      <c r="S437" s="313">
        <f t="shared" si="92"/>
        <v>1021.9280000000009</v>
      </c>
      <c r="T437" s="190" t="s">
        <v>179</v>
      </c>
      <c r="U437" s="190" t="s">
        <v>715</v>
      </c>
      <c r="V437" s="190" t="s">
        <v>643</v>
      </c>
      <c r="W437" s="196">
        <v>1</v>
      </c>
      <c r="X437" s="190" t="s">
        <v>430</v>
      </c>
    </row>
    <row r="438" spans="2:24" hidden="1" x14ac:dyDescent="0.25">
      <c r="B438" s="640"/>
      <c r="C438" s="493"/>
      <c r="D438" s="245">
        <v>332</v>
      </c>
      <c r="E438" s="190" t="s">
        <v>637</v>
      </c>
      <c r="F438" s="314">
        <v>923.01</v>
      </c>
      <c r="G438" s="190">
        <v>11631</v>
      </c>
      <c r="H438" s="190">
        <v>11631</v>
      </c>
      <c r="I438" s="198">
        <f t="shared" si="86"/>
        <v>1</v>
      </c>
      <c r="J438" s="190">
        <v>159.13999999999999</v>
      </c>
      <c r="K438" s="198">
        <f t="shared" si="87"/>
        <v>1.3682400481471927E-2</v>
      </c>
      <c r="L438" s="314">
        <v>5.8</v>
      </c>
      <c r="M438" s="198">
        <f t="shared" si="88"/>
        <v>1.013682400481472</v>
      </c>
      <c r="N438" s="314">
        <v>923.01</v>
      </c>
      <c r="O438" s="190">
        <v>159.13999999999999</v>
      </c>
      <c r="P438" s="197">
        <f t="shared" si="89"/>
        <v>1.3682400481471927E-2</v>
      </c>
      <c r="Q438" s="196">
        <f t="shared" si="90"/>
        <v>-5.6843418860808015E-13</v>
      </c>
      <c r="R438" s="197">
        <f t="shared" si="91"/>
        <v>-4.8872340177807594E-17</v>
      </c>
      <c r="S438" s="313">
        <f t="shared" si="92"/>
        <v>-3.2969182939268649E-12</v>
      </c>
      <c r="T438" s="190" t="s">
        <v>179</v>
      </c>
      <c r="U438" s="190" t="s">
        <v>537</v>
      </c>
      <c r="V438" s="190" t="s">
        <v>641</v>
      </c>
      <c r="W438" s="196">
        <v>1</v>
      </c>
      <c r="X438" s="190" t="s">
        <v>470</v>
      </c>
    </row>
    <row r="439" spans="2:24" hidden="1" x14ac:dyDescent="0.25">
      <c r="B439" s="640"/>
      <c r="C439" s="493"/>
      <c r="D439" s="245">
        <v>333</v>
      </c>
      <c r="E439" s="190" t="s">
        <v>560</v>
      </c>
      <c r="F439" s="314">
        <v>818.85</v>
      </c>
      <c r="G439" s="190">
        <v>152.13</v>
      </c>
      <c r="H439" s="190">
        <v>152.13</v>
      </c>
      <c r="I439" s="198">
        <f t="shared" si="86"/>
        <v>1</v>
      </c>
      <c r="J439" s="190">
        <v>8.42</v>
      </c>
      <c r="K439" s="198">
        <f t="shared" si="87"/>
        <v>5.534740024978637E-2</v>
      </c>
      <c r="L439" s="314">
        <v>194.04</v>
      </c>
      <c r="M439" s="198">
        <f t="shared" si="88"/>
        <v>1.0553474002497862</v>
      </c>
      <c r="N439" s="314">
        <v>1633.82</v>
      </c>
      <c r="O439" s="190">
        <v>4.22</v>
      </c>
      <c r="P439" s="197">
        <f t="shared" si="89"/>
        <v>2.7739433379346611E-2</v>
      </c>
      <c r="Q439" s="196">
        <f t="shared" si="90"/>
        <v>4.1999999999999877</v>
      </c>
      <c r="R439" s="197">
        <f t="shared" si="91"/>
        <v>2.7607966870439676E-2</v>
      </c>
      <c r="S439" s="313">
        <f t="shared" si="92"/>
        <v>814.96799999999757</v>
      </c>
      <c r="T439" s="190" t="s">
        <v>179</v>
      </c>
      <c r="U439" s="190" t="s">
        <v>715</v>
      </c>
      <c r="V439" s="190" t="s">
        <v>643</v>
      </c>
      <c r="W439" s="196">
        <v>1</v>
      </c>
      <c r="X439" s="190" t="s">
        <v>436</v>
      </c>
    </row>
    <row r="440" spans="2:24" hidden="1" x14ac:dyDescent="0.25">
      <c r="B440" s="640"/>
      <c r="C440" s="493"/>
      <c r="D440" s="245">
        <v>334</v>
      </c>
      <c r="E440" s="190" t="s">
        <v>638</v>
      </c>
      <c r="F440" s="314">
        <v>550.41999999999996</v>
      </c>
      <c r="G440" s="190">
        <v>5390</v>
      </c>
      <c r="H440" s="190">
        <v>5390</v>
      </c>
      <c r="I440" s="198">
        <f t="shared" si="86"/>
        <v>1</v>
      </c>
      <c r="J440" s="190">
        <v>83.65</v>
      </c>
      <c r="K440" s="198">
        <f t="shared" si="87"/>
        <v>1.551948051948052E-2</v>
      </c>
      <c r="L440" s="314">
        <v>6.58</v>
      </c>
      <c r="M440" s="198">
        <f t="shared" si="88"/>
        <v>1.0155194805194805</v>
      </c>
      <c r="N440" s="314">
        <v>550.41999999999996</v>
      </c>
      <c r="O440" s="190">
        <v>83.65</v>
      </c>
      <c r="P440" s="197">
        <f t="shared" si="89"/>
        <v>1.551948051948052E-2</v>
      </c>
      <c r="Q440" s="196">
        <f t="shared" si="90"/>
        <v>-3.694822225952521E-13</v>
      </c>
      <c r="R440" s="197">
        <f t="shared" si="91"/>
        <v>-6.8549577475928034E-17</v>
      </c>
      <c r="S440" s="313">
        <f t="shared" si="92"/>
        <v>-2.431193024676759E-12</v>
      </c>
      <c r="T440" s="190" t="s">
        <v>468</v>
      </c>
      <c r="U440" s="190" t="s">
        <v>221</v>
      </c>
      <c r="V440" s="190" t="s">
        <v>642</v>
      </c>
      <c r="W440" s="196">
        <v>1</v>
      </c>
      <c r="X440" s="190" t="s">
        <v>470</v>
      </c>
    </row>
    <row r="441" spans="2:24" hidden="1" x14ac:dyDescent="0.25">
      <c r="B441" s="640"/>
      <c r="C441" s="493"/>
      <c r="D441" s="245">
        <v>335</v>
      </c>
      <c r="E441" s="190" t="s">
        <v>520</v>
      </c>
      <c r="F441" s="314">
        <v>376.66</v>
      </c>
      <c r="G441" s="190">
        <v>188.66</v>
      </c>
      <c r="H441" s="190">
        <v>188.66</v>
      </c>
      <c r="I441" s="198">
        <f t="shared" si="86"/>
        <v>1</v>
      </c>
      <c r="J441" s="190">
        <v>7.55</v>
      </c>
      <c r="K441" s="198">
        <f t="shared" si="87"/>
        <v>4.0019081946358531E-2</v>
      </c>
      <c r="L441" s="314">
        <v>99.12</v>
      </c>
      <c r="M441" s="198">
        <f t="shared" si="88"/>
        <v>1.0400190819463586</v>
      </c>
      <c r="N441" s="314">
        <v>748.36</v>
      </c>
      <c r="O441" s="190">
        <v>3.8</v>
      </c>
      <c r="P441" s="197">
        <f t="shared" si="89"/>
        <v>2.0142054489557935E-2</v>
      </c>
      <c r="Q441" s="196">
        <f t="shared" si="90"/>
        <v>3.7500000000000115</v>
      </c>
      <c r="R441" s="197">
        <f t="shared" si="91"/>
        <v>1.9877027456800655E-2</v>
      </c>
      <c r="S441" s="313">
        <f t="shared" si="92"/>
        <v>371.70000000000118</v>
      </c>
      <c r="T441" s="190" t="s">
        <v>179</v>
      </c>
      <c r="U441" s="190" t="s">
        <v>715</v>
      </c>
      <c r="V441" s="190" t="s">
        <v>510</v>
      </c>
      <c r="W441" s="196">
        <v>1</v>
      </c>
      <c r="X441" s="190" t="s">
        <v>470</v>
      </c>
    </row>
    <row r="442" spans="2:24" hidden="1" x14ac:dyDescent="0.25">
      <c r="B442" s="640"/>
      <c r="C442" s="493"/>
      <c r="D442" s="245">
        <v>336</v>
      </c>
      <c r="E442" s="190" t="s">
        <v>551</v>
      </c>
      <c r="F442" s="314">
        <v>266.43</v>
      </c>
      <c r="G442" s="190">
        <v>76.73</v>
      </c>
      <c r="H442" s="190">
        <v>76.73</v>
      </c>
      <c r="I442" s="198">
        <f t="shared" si="86"/>
        <v>1</v>
      </c>
      <c r="J442" s="190">
        <v>3.34</v>
      </c>
      <c r="K442" s="198">
        <f t="shared" si="87"/>
        <v>4.3529258438681086E-2</v>
      </c>
      <c r="L442" s="314">
        <v>160.5</v>
      </c>
      <c r="M442" s="198">
        <f t="shared" si="88"/>
        <v>1.0435292584386811</v>
      </c>
      <c r="N442" s="314">
        <v>536.07000000000005</v>
      </c>
      <c r="O442" s="190">
        <v>1.66</v>
      </c>
      <c r="P442" s="197">
        <f t="shared" si="89"/>
        <v>2.1634302098266646E-2</v>
      </c>
      <c r="Q442" s="196">
        <f t="shared" si="90"/>
        <v>1.6800000000000035</v>
      </c>
      <c r="R442" s="197">
        <f t="shared" si="91"/>
        <v>2.1894956340414485E-2</v>
      </c>
      <c r="S442" s="313">
        <f t="shared" si="92"/>
        <v>269.64000000000055</v>
      </c>
      <c r="T442" s="190" t="s">
        <v>179</v>
      </c>
      <c r="U442" s="190" t="s">
        <v>715</v>
      </c>
      <c r="V442" s="190" t="s">
        <v>510</v>
      </c>
      <c r="W442" s="196">
        <v>1</v>
      </c>
      <c r="X442" s="190" t="s">
        <v>470</v>
      </c>
    </row>
    <row r="443" spans="2:24" hidden="1" x14ac:dyDescent="0.25">
      <c r="B443" s="640"/>
      <c r="C443" s="493"/>
      <c r="D443" s="245">
        <v>337</v>
      </c>
      <c r="E443" s="190" t="s">
        <v>664</v>
      </c>
      <c r="F443" s="314">
        <v>251.09</v>
      </c>
      <c r="G443" s="190">
        <v>8033</v>
      </c>
      <c r="H443" s="190">
        <v>8033</v>
      </c>
      <c r="I443" s="198">
        <f t="shared" si="86"/>
        <v>1</v>
      </c>
      <c r="J443" s="190">
        <v>35.869999999999997</v>
      </c>
      <c r="K443" s="198">
        <f t="shared" si="87"/>
        <v>4.4653305116394868E-3</v>
      </c>
      <c r="L443" s="314">
        <v>7</v>
      </c>
      <c r="M443" s="198">
        <f t="shared" si="88"/>
        <v>1.0044653305116396</v>
      </c>
      <c r="N443" s="314">
        <v>251.09</v>
      </c>
      <c r="O443" s="190">
        <v>35.869999999999997</v>
      </c>
      <c r="P443" s="197">
        <f t="shared" si="89"/>
        <v>4.4653305116394868E-3</v>
      </c>
      <c r="Q443" s="196">
        <f t="shared" si="90"/>
        <v>-1.0658141036401503E-13</v>
      </c>
      <c r="R443" s="197">
        <f t="shared" si="91"/>
        <v>-1.3267946018176898E-17</v>
      </c>
      <c r="S443" s="313">
        <f t="shared" si="92"/>
        <v>-7.460698725481052E-13</v>
      </c>
      <c r="T443" s="190" t="s">
        <v>468</v>
      </c>
      <c r="U443" s="190" t="s">
        <v>221</v>
      </c>
      <c r="V443" s="190" t="s">
        <v>642</v>
      </c>
      <c r="W443" s="196">
        <v>1</v>
      </c>
      <c r="X443" s="190" t="s">
        <v>470</v>
      </c>
    </row>
    <row r="444" spans="2:24" hidden="1" x14ac:dyDescent="0.25">
      <c r="B444" s="640"/>
      <c r="C444" s="493"/>
      <c r="D444" s="245">
        <v>338</v>
      </c>
      <c r="E444" s="190" t="s">
        <v>463</v>
      </c>
      <c r="F444" s="314">
        <v>235.14</v>
      </c>
      <c r="G444" s="190">
        <v>9.5299999999999994</v>
      </c>
      <c r="H444" s="190">
        <v>9.5299999999999994</v>
      </c>
      <c r="I444" s="198">
        <f t="shared" si="86"/>
        <v>1</v>
      </c>
      <c r="J444" s="190">
        <v>0.3</v>
      </c>
      <c r="K444" s="198">
        <f t="shared" si="87"/>
        <v>3.1479538300104935E-2</v>
      </c>
      <c r="L444" s="314">
        <v>1567.63</v>
      </c>
      <c r="M444" s="198">
        <f t="shared" si="88"/>
        <v>1.031479538300105</v>
      </c>
      <c r="N444" s="314">
        <v>470.29</v>
      </c>
      <c r="O444" s="190">
        <v>0.15</v>
      </c>
      <c r="P444" s="197">
        <f t="shared" si="89"/>
        <v>1.5739769150052468E-2</v>
      </c>
      <c r="Q444" s="196">
        <f t="shared" si="90"/>
        <v>0.15000000000000072</v>
      </c>
      <c r="R444" s="197">
        <f t="shared" si="91"/>
        <v>1.5739769150052541E-2</v>
      </c>
      <c r="S444" s="313">
        <f t="shared" si="92"/>
        <v>235.14450000000113</v>
      </c>
      <c r="T444" s="190" t="s">
        <v>179</v>
      </c>
      <c r="U444" s="190" t="s">
        <v>715</v>
      </c>
      <c r="V444" s="190" t="s">
        <v>510</v>
      </c>
      <c r="W444" s="196">
        <v>1</v>
      </c>
      <c r="X444" s="190" t="s">
        <v>417</v>
      </c>
    </row>
    <row r="445" spans="2:24" hidden="1" x14ac:dyDescent="0.25">
      <c r="B445" s="640"/>
      <c r="C445" s="493"/>
      <c r="D445" s="245">
        <v>339</v>
      </c>
      <c r="E445" s="190" t="s">
        <v>681</v>
      </c>
      <c r="F445" s="314">
        <v>221.3</v>
      </c>
      <c r="G445" s="190">
        <v>100.53</v>
      </c>
      <c r="H445" s="190">
        <v>100.53</v>
      </c>
      <c r="I445" s="198">
        <f t="shared" si="86"/>
        <v>1</v>
      </c>
      <c r="J445" s="190">
        <v>3.97</v>
      </c>
      <c r="K445" s="198">
        <f t="shared" si="87"/>
        <v>3.9490699293743166E-2</v>
      </c>
      <c r="L445" s="314">
        <v>110.1</v>
      </c>
      <c r="M445" s="198">
        <f t="shared" si="88"/>
        <v>1.0394906992937432</v>
      </c>
      <c r="N445" s="314">
        <v>437.1</v>
      </c>
      <c r="O445" s="190">
        <v>2.0099999999999998</v>
      </c>
      <c r="P445" s="197">
        <f t="shared" si="89"/>
        <v>1.9994031632348551E-2</v>
      </c>
      <c r="Q445" s="196">
        <f t="shared" si="90"/>
        <v>1.9599999999999991</v>
      </c>
      <c r="R445" s="197">
        <f t="shared" si="91"/>
        <v>1.9496667661394598E-2</v>
      </c>
      <c r="S445" s="313">
        <f t="shared" si="92"/>
        <v>215.79599999999988</v>
      </c>
      <c r="T445" s="190" t="s">
        <v>179</v>
      </c>
      <c r="U445" s="190" t="s">
        <v>715</v>
      </c>
      <c r="V445" s="190" t="s">
        <v>510</v>
      </c>
      <c r="W445" s="196">
        <v>1</v>
      </c>
      <c r="X445" s="190" t="s">
        <v>470</v>
      </c>
    </row>
    <row r="446" spans="2:24" hidden="1" x14ac:dyDescent="0.25">
      <c r="B446" s="641"/>
      <c r="C446" s="493"/>
      <c r="D446" s="245">
        <v>340</v>
      </c>
      <c r="E446" s="190" t="s">
        <v>662</v>
      </c>
      <c r="F446" s="314">
        <v>59.64</v>
      </c>
      <c r="G446" s="190">
        <v>1653</v>
      </c>
      <c r="H446" s="190">
        <v>1653</v>
      </c>
      <c r="I446" s="198">
        <f t="shared" si="86"/>
        <v>1</v>
      </c>
      <c r="J446" s="190">
        <v>16.57</v>
      </c>
      <c r="K446" s="198">
        <f t="shared" si="87"/>
        <v>1.0024198427102239E-2</v>
      </c>
      <c r="L446" s="314">
        <v>7.3</v>
      </c>
      <c r="M446" s="198">
        <f t="shared" si="88"/>
        <v>1.0100241984271021</v>
      </c>
      <c r="N446" s="314">
        <v>120.96</v>
      </c>
      <c r="O446" s="190">
        <v>8.17</v>
      </c>
      <c r="P446" s="197">
        <f t="shared" si="89"/>
        <v>4.9425287356321835E-3</v>
      </c>
      <c r="Q446" s="196">
        <f t="shared" si="90"/>
        <v>8.3999999999999364</v>
      </c>
      <c r="R446" s="197">
        <f t="shared" si="91"/>
        <v>5.0816696914700163E-3</v>
      </c>
      <c r="S446" s="313">
        <f t="shared" si="92"/>
        <v>61.319999999999531</v>
      </c>
      <c r="T446" s="190" t="s">
        <v>179</v>
      </c>
      <c r="U446" s="190" t="s">
        <v>537</v>
      </c>
      <c r="V446" s="190" t="s">
        <v>641</v>
      </c>
      <c r="W446" s="196">
        <v>1</v>
      </c>
      <c r="X446" s="190" t="s">
        <v>449</v>
      </c>
    </row>
    <row r="447" spans="2:24" hidden="1" x14ac:dyDescent="0.25">
      <c r="B447" s="639">
        <v>45914</v>
      </c>
      <c r="C447" s="493" t="str">
        <f t="shared" ref="C447" si="97">RIGHT(TEXT(B447,"aaa"),1)</f>
        <v>日</v>
      </c>
      <c r="D447" s="245">
        <v>341</v>
      </c>
      <c r="E447" s="190" t="s">
        <v>560</v>
      </c>
      <c r="F447" s="314">
        <v>1245.74</v>
      </c>
      <c r="G447" s="190">
        <v>233.91</v>
      </c>
      <c r="H447" s="190">
        <v>233.91</v>
      </c>
      <c r="I447" s="198">
        <f t="shared" si="86"/>
        <v>1</v>
      </c>
      <c r="J447" s="190">
        <v>15.88</v>
      </c>
      <c r="K447" s="198">
        <f t="shared" si="87"/>
        <v>6.7889359155230644E-2</v>
      </c>
      <c r="L447" s="314">
        <v>194.04</v>
      </c>
      <c r="M447" s="198">
        <f t="shared" si="88"/>
        <v>1.0678893591552305</v>
      </c>
      <c r="N447" s="314">
        <v>3081.36</v>
      </c>
      <c r="O447" s="190">
        <v>6.42</v>
      </c>
      <c r="P447" s="197">
        <f t="shared" si="89"/>
        <v>2.7446453764268307E-2</v>
      </c>
      <c r="Q447" s="196">
        <f t="shared" si="90"/>
        <v>9.4599999999999955</v>
      </c>
      <c r="R447" s="197">
        <f t="shared" si="91"/>
        <v>4.0442905390962319E-2</v>
      </c>
      <c r="S447" s="313">
        <f t="shared" si="92"/>
        <v>1835.6183999999992</v>
      </c>
      <c r="T447" s="190" t="s">
        <v>179</v>
      </c>
      <c r="U447" s="190" t="s">
        <v>715</v>
      </c>
      <c r="V447" s="190" t="s">
        <v>643</v>
      </c>
      <c r="W447" s="196">
        <v>1</v>
      </c>
      <c r="X447" s="190" t="s">
        <v>436</v>
      </c>
    </row>
    <row r="448" spans="2:24" hidden="1" x14ac:dyDescent="0.25">
      <c r="B448" s="640"/>
      <c r="C448" s="493"/>
      <c r="D448" s="245">
        <v>342</v>
      </c>
      <c r="E448" s="190" t="s">
        <v>638</v>
      </c>
      <c r="F448" s="314">
        <v>982.85</v>
      </c>
      <c r="G448" s="190">
        <v>7469</v>
      </c>
      <c r="H448" s="190">
        <v>7469</v>
      </c>
      <c r="I448" s="198">
        <f t="shared" si="86"/>
        <v>1</v>
      </c>
      <c r="J448" s="190">
        <v>149.37</v>
      </c>
      <c r="K448" s="198">
        <f t="shared" si="87"/>
        <v>1.9998661132681752E-2</v>
      </c>
      <c r="L448" s="314">
        <v>6.58</v>
      </c>
      <c r="M448" s="198">
        <f t="shared" si="88"/>
        <v>1.0199986611326817</v>
      </c>
      <c r="N448" s="314">
        <v>982.85</v>
      </c>
      <c r="O448" s="190">
        <v>149.37</v>
      </c>
      <c r="P448" s="197">
        <f t="shared" si="89"/>
        <v>1.9998661132681752E-2</v>
      </c>
      <c r="Q448" s="196">
        <f t="shared" si="90"/>
        <v>0</v>
      </c>
      <c r="R448" s="197">
        <f t="shared" si="91"/>
        <v>0</v>
      </c>
      <c r="S448" s="313">
        <f t="shared" si="92"/>
        <v>0</v>
      </c>
      <c r="T448" s="190" t="s">
        <v>468</v>
      </c>
      <c r="U448" s="190" t="s">
        <v>221</v>
      </c>
      <c r="V448" s="190" t="s">
        <v>642</v>
      </c>
      <c r="W448" s="196">
        <v>1</v>
      </c>
      <c r="X448" s="190" t="s">
        <v>470</v>
      </c>
    </row>
    <row r="449" spans="2:24" hidden="1" x14ac:dyDescent="0.25">
      <c r="B449" s="640"/>
      <c r="C449" s="493"/>
      <c r="D449" s="245">
        <v>343</v>
      </c>
      <c r="E449" s="190" t="s">
        <v>664</v>
      </c>
      <c r="F449" s="314">
        <v>733.53</v>
      </c>
      <c r="G449" s="190">
        <v>10392</v>
      </c>
      <c r="H449" s="190">
        <v>10392</v>
      </c>
      <c r="I449" s="198">
        <f t="shared" si="86"/>
        <v>1</v>
      </c>
      <c r="J449" s="190">
        <v>104.79</v>
      </c>
      <c r="K449" s="198">
        <f t="shared" si="87"/>
        <v>1.0083718244803697E-2</v>
      </c>
      <c r="L449" s="314">
        <v>7</v>
      </c>
      <c r="M449" s="198">
        <f t="shared" si="88"/>
        <v>1.0100837182448037</v>
      </c>
      <c r="N449" s="314">
        <v>733.53</v>
      </c>
      <c r="O449" s="190">
        <v>104.79</v>
      </c>
      <c r="P449" s="197">
        <f t="shared" si="89"/>
        <v>1.0083718244803697E-2</v>
      </c>
      <c r="Q449" s="196">
        <f t="shared" si="90"/>
        <v>8.6686213762732223E-13</v>
      </c>
      <c r="R449" s="197">
        <f t="shared" si="91"/>
        <v>8.3416294998780048E-17</v>
      </c>
      <c r="S449" s="313">
        <f t="shared" si="92"/>
        <v>6.0680349633912556E-12</v>
      </c>
      <c r="T449" s="190" t="s">
        <v>468</v>
      </c>
      <c r="U449" s="190" t="s">
        <v>221</v>
      </c>
      <c r="V449" s="190" t="s">
        <v>642</v>
      </c>
      <c r="W449" s="196">
        <v>1</v>
      </c>
      <c r="X449" s="190" t="s">
        <v>470</v>
      </c>
    </row>
    <row r="450" spans="2:24" hidden="1" x14ac:dyDescent="0.25">
      <c r="B450" s="640"/>
      <c r="C450" s="493"/>
      <c r="D450" s="245">
        <v>344</v>
      </c>
      <c r="E450" s="190" t="s">
        <v>637</v>
      </c>
      <c r="F450" s="314">
        <v>641.71</v>
      </c>
      <c r="G450" s="190">
        <v>15352</v>
      </c>
      <c r="H450" s="190">
        <v>15352</v>
      </c>
      <c r="I450" s="198">
        <f t="shared" si="86"/>
        <v>1</v>
      </c>
      <c r="J450" s="190">
        <v>110.64</v>
      </c>
      <c r="K450" s="198">
        <f t="shared" si="87"/>
        <v>7.2068785825951014E-3</v>
      </c>
      <c r="L450" s="314">
        <v>5.8</v>
      </c>
      <c r="M450" s="198">
        <f t="shared" si="88"/>
        <v>1.0072068785825952</v>
      </c>
      <c r="N450" s="314">
        <v>641.71</v>
      </c>
      <c r="O450" s="190">
        <v>110.64</v>
      </c>
      <c r="P450" s="197">
        <f t="shared" si="89"/>
        <v>7.2068785825951014E-3</v>
      </c>
      <c r="Q450" s="196">
        <f t="shared" si="90"/>
        <v>-5.8264504332328215E-13</v>
      </c>
      <c r="R450" s="197">
        <f t="shared" si="91"/>
        <v>-3.7952386876190866E-17</v>
      </c>
      <c r="S450" s="313">
        <f t="shared" si="92"/>
        <v>-3.3793412512750362E-12</v>
      </c>
      <c r="T450" s="190" t="s">
        <v>179</v>
      </c>
      <c r="U450" s="190" t="s">
        <v>537</v>
      </c>
      <c r="V450" s="190" t="s">
        <v>641</v>
      </c>
      <c r="W450" s="196">
        <v>1</v>
      </c>
      <c r="X450" s="190" t="s">
        <v>470</v>
      </c>
    </row>
    <row r="451" spans="2:24" hidden="1" x14ac:dyDescent="0.25">
      <c r="B451" s="640"/>
      <c r="C451" s="493"/>
      <c r="D451" s="245">
        <v>345</v>
      </c>
      <c r="E451" s="190" t="s">
        <v>617</v>
      </c>
      <c r="F451" s="314">
        <v>629.63</v>
      </c>
      <c r="G451" s="190">
        <v>209.5</v>
      </c>
      <c r="H451" s="190">
        <v>209.5</v>
      </c>
      <c r="I451" s="198">
        <f t="shared" si="86"/>
        <v>1</v>
      </c>
      <c r="J451" s="190">
        <v>14.23</v>
      </c>
      <c r="K451" s="198">
        <f t="shared" si="87"/>
        <v>6.7923627684964197E-2</v>
      </c>
      <c r="L451" s="314">
        <v>147.80000000000001</v>
      </c>
      <c r="M451" s="198">
        <f t="shared" si="88"/>
        <v>1.0679236276849642</v>
      </c>
      <c r="N451" s="314">
        <v>2103.19</v>
      </c>
      <c r="O451" s="190">
        <v>4.26</v>
      </c>
      <c r="P451" s="197">
        <f t="shared" si="89"/>
        <v>2.0334128878281621E-2</v>
      </c>
      <c r="Q451" s="196">
        <f t="shared" si="90"/>
        <v>9.96999999999999</v>
      </c>
      <c r="R451" s="197">
        <f t="shared" si="91"/>
        <v>4.7589498806682527E-2</v>
      </c>
      <c r="S451" s="313">
        <f t="shared" si="92"/>
        <v>1473.5659999999987</v>
      </c>
      <c r="T451" s="190" t="s">
        <v>179</v>
      </c>
      <c r="U451" s="190" t="s">
        <v>715</v>
      </c>
      <c r="V451" s="190" t="s">
        <v>643</v>
      </c>
      <c r="W451" s="196">
        <v>1</v>
      </c>
      <c r="X451" s="190" t="s">
        <v>540</v>
      </c>
    </row>
    <row r="452" spans="2:24" hidden="1" x14ac:dyDescent="0.25">
      <c r="B452" s="640"/>
      <c r="C452" s="493"/>
      <c r="D452" s="245">
        <v>346</v>
      </c>
      <c r="E452" s="190" t="s">
        <v>661</v>
      </c>
      <c r="F452" s="314">
        <v>390.87</v>
      </c>
      <c r="G452" s="190">
        <v>92.53</v>
      </c>
      <c r="H452" s="190">
        <v>92.53</v>
      </c>
      <c r="I452" s="198">
        <f t="shared" si="86"/>
        <v>1</v>
      </c>
      <c r="J452" s="190">
        <v>8.08</v>
      </c>
      <c r="K452" s="198">
        <f t="shared" si="87"/>
        <v>8.732303036852912E-2</v>
      </c>
      <c r="L452" s="314">
        <v>228.58</v>
      </c>
      <c r="M452" s="198">
        <f t="shared" si="88"/>
        <v>1.0873230303685291</v>
      </c>
      <c r="N452" s="314">
        <v>1846.93</v>
      </c>
      <c r="O452" s="190">
        <v>1.71</v>
      </c>
      <c r="P452" s="197">
        <f t="shared" si="89"/>
        <v>1.8480492813141684E-2</v>
      </c>
      <c r="Q452" s="196">
        <f t="shared" si="90"/>
        <v>6.3699999999999983</v>
      </c>
      <c r="R452" s="197">
        <f t="shared" si="91"/>
        <v>6.8842537555387426E-2</v>
      </c>
      <c r="S452" s="313">
        <f t="shared" si="92"/>
        <v>1456.0545999999997</v>
      </c>
      <c r="T452" s="190" t="s">
        <v>179</v>
      </c>
      <c r="U452" s="190" t="s">
        <v>715</v>
      </c>
      <c r="V452" s="190" t="s">
        <v>643</v>
      </c>
      <c r="W452" s="196">
        <v>1</v>
      </c>
      <c r="X452" s="190" t="s">
        <v>635</v>
      </c>
    </row>
    <row r="453" spans="2:24" hidden="1" x14ac:dyDescent="0.25">
      <c r="B453" s="640"/>
      <c r="C453" s="493"/>
      <c r="D453" s="245">
        <v>347</v>
      </c>
      <c r="E453" s="190" t="s">
        <v>491</v>
      </c>
      <c r="F453" s="314">
        <v>386.02</v>
      </c>
      <c r="G453" s="190">
        <v>164.32</v>
      </c>
      <c r="H453" s="190">
        <v>164.32</v>
      </c>
      <c r="I453" s="198">
        <f t="shared" si="86"/>
        <v>1</v>
      </c>
      <c r="J453" s="190">
        <v>14.35</v>
      </c>
      <c r="K453" s="198">
        <f t="shared" si="87"/>
        <v>8.732960077896787E-2</v>
      </c>
      <c r="L453" s="314">
        <v>127.4</v>
      </c>
      <c r="M453" s="198">
        <f t="shared" si="88"/>
        <v>1.0873296007789679</v>
      </c>
      <c r="N453" s="314">
        <v>1828.19</v>
      </c>
      <c r="O453" s="190">
        <v>3.03</v>
      </c>
      <c r="P453" s="197">
        <f t="shared" si="89"/>
        <v>1.8439629990262902E-2</v>
      </c>
      <c r="Q453" s="196">
        <f t="shared" si="90"/>
        <v>11.319999999999995</v>
      </c>
      <c r="R453" s="197">
        <f t="shared" si="91"/>
        <v>6.8889970788704943E-2</v>
      </c>
      <c r="S453" s="313">
        <f t="shared" si="92"/>
        <v>1442.1679999999994</v>
      </c>
      <c r="T453" s="190" t="s">
        <v>179</v>
      </c>
      <c r="U453" s="190" t="s">
        <v>715</v>
      </c>
      <c r="V453" s="190" t="s">
        <v>643</v>
      </c>
      <c r="W453" s="196">
        <v>1</v>
      </c>
      <c r="X453" s="190" t="s">
        <v>470</v>
      </c>
    </row>
    <row r="454" spans="2:24" hidden="1" x14ac:dyDescent="0.25">
      <c r="B454" s="640"/>
      <c r="C454" s="493"/>
      <c r="D454" s="245">
        <v>348</v>
      </c>
      <c r="E454" s="190" t="s">
        <v>482</v>
      </c>
      <c r="F454" s="314">
        <v>371.41</v>
      </c>
      <c r="G454" s="190">
        <v>365.5</v>
      </c>
      <c r="H454" s="190">
        <v>365.5</v>
      </c>
      <c r="I454" s="198">
        <f t="shared" si="86"/>
        <v>1</v>
      </c>
      <c r="J454" s="190">
        <v>24.82</v>
      </c>
      <c r="K454" s="198">
        <f t="shared" si="87"/>
        <v>6.7906976744186054E-2</v>
      </c>
      <c r="L454" s="314">
        <v>111.2</v>
      </c>
      <c r="M454" s="198">
        <f t="shared" si="88"/>
        <v>1.067906976744186</v>
      </c>
      <c r="N454" s="314">
        <v>2759.98</v>
      </c>
      <c r="O454" s="190">
        <v>3.34</v>
      </c>
      <c r="P454" s="197">
        <f t="shared" si="89"/>
        <v>9.1381668946648419E-3</v>
      </c>
      <c r="Q454" s="196">
        <f t="shared" si="90"/>
        <v>21.479999999999993</v>
      </c>
      <c r="R454" s="197">
        <f t="shared" si="91"/>
        <v>5.8768809849521188E-2</v>
      </c>
      <c r="S454" s="313">
        <f t="shared" si="92"/>
        <v>2388.5759999999991</v>
      </c>
      <c r="T454" s="190" t="s">
        <v>179</v>
      </c>
      <c r="U454" s="190" t="s">
        <v>715</v>
      </c>
      <c r="V454" s="190" t="s">
        <v>643</v>
      </c>
      <c r="W454" s="196">
        <v>1</v>
      </c>
      <c r="X454" s="190" t="s">
        <v>430</v>
      </c>
    </row>
    <row r="455" spans="2:24" hidden="1" x14ac:dyDescent="0.25">
      <c r="B455" s="640"/>
      <c r="C455" s="493"/>
      <c r="D455" s="245">
        <v>349</v>
      </c>
      <c r="E455" s="190" t="s">
        <v>648</v>
      </c>
      <c r="F455" s="314">
        <v>290.49</v>
      </c>
      <c r="G455" s="190">
        <v>105.03</v>
      </c>
      <c r="H455" s="190">
        <v>105.03</v>
      </c>
      <c r="I455" s="198">
        <f t="shared" si="86"/>
        <v>1</v>
      </c>
      <c r="J455" s="190">
        <v>5.09</v>
      </c>
      <c r="K455" s="198">
        <f t="shared" si="87"/>
        <v>4.8462344092164142E-2</v>
      </c>
      <c r="L455" s="314">
        <v>114.14</v>
      </c>
      <c r="M455" s="198">
        <f t="shared" si="88"/>
        <v>1.0484623440921641</v>
      </c>
      <c r="N455" s="314">
        <v>580.97</v>
      </c>
      <c r="O455" s="190">
        <v>2.5450000000000017</v>
      </c>
      <c r="P455" s="197">
        <f t="shared" si="89"/>
        <v>2.4231172046082088E-2</v>
      </c>
      <c r="Q455" s="196">
        <f t="shared" si="90"/>
        <v>2.5450000000000017</v>
      </c>
      <c r="R455" s="197">
        <f t="shared" si="91"/>
        <v>2.4231172046082088E-2</v>
      </c>
      <c r="S455" s="313">
        <f t="shared" si="92"/>
        <v>290.4863000000002</v>
      </c>
      <c r="T455" s="190" t="s">
        <v>179</v>
      </c>
      <c r="U455" s="190" t="s">
        <v>715</v>
      </c>
      <c r="V455" s="190" t="s">
        <v>643</v>
      </c>
      <c r="W455" s="196">
        <v>1</v>
      </c>
      <c r="X455" s="190" t="s">
        <v>431</v>
      </c>
    </row>
    <row r="456" spans="2:24" hidden="1" x14ac:dyDescent="0.25">
      <c r="B456" s="641"/>
      <c r="C456" s="493"/>
      <c r="D456" s="245">
        <v>350</v>
      </c>
      <c r="E456" s="190" t="s">
        <v>687</v>
      </c>
      <c r="F456" s="314">
        <v>273.98</v>
      </c>
      <c r="G456" s="190">
        <v>93.98</v>
      </c>
      <c r="H456" s="190">
        <v>93.98</v>
      </c>
      <c r="I456" s="198">
        <f t="shared" si="86"/>
        <v>1</v>
      </c>
      <c r="J456" s="190">
        <v>4.5599999999999996</v>
      </c>
      <c r="K456" s="198">
        <f t="shared" si="87"/>
        <v>4.8520961906788673E-2</v>
      </c>
      <c r="L456" s="314">
        <v>119.12</v>
      </c>
      <c r="M456" s="198">
        <f t="shared" si="88"/>
        <v>1.0485209619067888</v>
      </c>
      <c r="N456" s="314">
        <v>543.19000000000005</v>
      </c>
      <c r="O456" s="190">
        <v>2.2999999999999998</v>
      </c>
      <c r="P456" s="197">
        <f t="shared" si="89"/>
        <v>2.447329218982762E-2</v>
      </c>
      <c r="Q456" s="196">
        <f t="shared" si="90"/>
        <v>2.2600000000000025</v>
      </c>
      <c r="R456" s="197">
        <f t="shared" si="91"/>
        <v>2.4047669716961081E-2</v>
      </c>
      <c r="S456" s="313">
        <f t="shared" si="92"/>
        <v>269.2112000000003</v>
      </c>
      <c r="T456" s="190" t="s">
        <v>179</v>
      </c>
      <c r="U456" s="190" t="s">
        <v>715</v>
      </c>
      <c r="V456" s="190" t="s">
        <v>643</v>
      </c>
      <c r="W456" s="196">
        <v>1</v>
      </c>
      <c r="X456" s="190" t="s">
        <v>431</v>
      </c>
    </row>
    <row r="457" spans="2:24" hidden="1" x14ac:dyDescent="0.25">
      <c r="B457" s="639">
        <v>45915</v>
      </c>
      <c r="C457" s="493" t="str">
        <f t="shared" ref="C457" si="98">RIGHT(TEXT(B457,"aaa"),1)</f>
        <v>一</v>
      </c>
      <c r="D457" s="245">
        <v>351</v>
      </c>
      <c r="E457" s="190" t="s">
        <v>637</v>
      </c>
      <c r="F457" s="314">
        <v>2016.89</v>
      </c>
      <c r="G457" s="190">
        <v>15515</v>
      </c>
      <c r="H457" s="190">
        <v>15515</v>
      </c>
      <c r="I457" s="198">
        <f t="shared" ref="I457:I520" si="99">H457/G457</f>
        <v>1</v>
      </c>
      <c r="J457" s="190">
        <v>347.74</v>
      </c>
      <c r="K457" s="198">
        <f t="shared" ref="K457:K520" si="100">J457/G457</f>
        <v>2.2413148565903963E-2</v>
      </c>
      <c r="L457" s="314">
        <v>5.8</v>
      </c>
      <c r="M457" s="198">
        <f t="shared" ref="M457:M520" si="101">(H457+J457)/G457</f>
        <v>1.022413148565904</v>
      </c>
      <c r="N457" s="314">
        <v>2016.89</v>
      </c>
      <c r="O457" s="190">
        <v>347.74</v>
      </c>
      <c r="P457" s="197">
        <f t="shared" ref="P457:P520" si="102">O457/G457</f>
        <v>2.2413148565903963E-2</v>
      </c>
      <c r="Q457" s="196">
        <f t="shared" ref="Q457:Q520" si="103">(H457+J457)-G457-O457</f>
        <v>0</v>
      </c>
      <c r="R457" s="197">
        <f t="shared" ref="R457:R520" si="104">Q457/G457</f>
        <v>0</v>
      </c>
      <c r="S457" s="313">
        <f t="shared" ref="S457:S520" si="105">Q457*L457</f>
        <v>0</v>
      </c>
      <c r="T457" s="190" t="s">
        <v>179</v>
      </c>
      <c r="U457" s="190" t="s">
        <v>537</v>
      </c>
      <c r="V457" s="190" t="s">
        <v>641</v>
      </c>
      <c r="W457" s="196">
        <v>1</v>
      </c>
      <c r="X457" s="190" t="s">
        <v>470</v>
      </c>
    </row>
    <row r="458" spans="2:24" hidden="1" x14ac:dyDescent="0.25">
      <c r="B458" s="640"/>
      <c r="C458" s="493"/>
      <c r="D458" s="245">
        <v>352</v>
      </c>
      <c r="E458" s="190" t="s">
        <v>638</v>
      </c>
      <c r="F458" s="314">
        <v>1368.71</v>
      </c>
      <c r="G458" s="190">
        <v>7529</v>
      </c>
      <c r="H458" s="190">
        <v>7529</v>
      </c>
      <c r="I458" s="198">
        <f t="shared" si="99"/>
        <v>1</v>
      </c>
      <c r="J458" s="190">
        <v>208.01</v>
      </c>
      <c r="K458" s="198">
        <f t="shared" si="100"/>
        <v>2.7627839022446539E-2</v>
      </c>
      <c r="L458" s="314">
        <v>6.58</v>
      </c>
      <c r="M458" s="198">
        <f t="shared" si="101"/>
        <v>1.0276278390224465</v>
      </c>
      <c r="N458" s="314">
        <v>1368.71</v>
      </c>
      <c r="O458" s="190">
        <v>208.01</v>
      </c>
      <c r="P458" s="197">
        <f t="shared" si="102"/>
        <v>2.7627839022446539E-2</v>
      </c>
      <c r="Q458" s="196">
        <f t="shared" si="103"/>
        <v>2.2737367544323206E-13</v>
      </c>
      <c r="R458" s="197">
        <f t="shared" si="104"/>
        <v>3.019971781687237E-17</v>
      </c>
      <c r="S458" s="313">
        <f t="shared" si="105"/>
        <v>1.496118784416467E-12</v>
      </c>
      <c r="T458" s="190" t="s">
        <v>468</v>
      </c>
      <c r="U458" s="190" t="s">
        <v>221</v>
      </c>
      <c r="V458" s="190" t="s">
        <v>642</v>
      </c>
      <c r="W458" s="196">
        <v>1</v>
      </c>
      <c r="X458" s="190" t="s">
        <v>470</v>
      </c>
    </row>
    <row r="459" spans="2:24" hidden="1" x14ac:dyDescent="0.25">
      <c r="B459" s="640"/>
      <c r="C459" s="493"/>
      <c r="D459" s="245">
        <v>353</v>
      </c>
      <c r="E459" s="190" t="s">
        <v>560</v>
      </c>
      <c r="F459" s="314">
        <v>927.51</v>
      </c>
      <c r="G459" s="190">
        <v>241.2</v>
      </c>
      <c r="H459" s="190">
        <v>241.2</v>
      </c>
      <c r="I459" s="198">
        <f t="shared" si="99"/>
        <v>1</v>
      </c>
      <c r="J459" s="190">
        <v>10.44</v>
      </c>
      <c r="K459" s="198">
        <f t="shared" si="100"/>
        <v>4.3283582089552242E-2</v>
      </c>
      <c r="L459" s="314">
        <v>194.04</v>
      </c>
      <c r="M459" s="198">
        <f t="shared" si="101"/>
        <v>1.0432835820895523</v>
      </c>
      <c r="N459" s="314">
        <v>2025.78</v>
      </c>
      <c r="O459" s="190">
        <v>4.78</v>
      </c>
      <c r="P459" s="197">
        <f t="shared" si="102"/>
        <v>1.9817578772802654E-2</v>
      </c>
      <c r="Q459" s="196">
        <f t="shared" si="103"/>
        <v>5.6599999999999975</v>
      </c>
      <c r="R459" s="197">
        <f t="shared" si="104"/>
        <v>2.3466003316749577E-2</v>
      </c>
      <c r="S459" s="313">
        <f t="shared" si="105"/>
        <v>1098.2663999999995</v>
      </c>
      <c r="T459" s="190" t="s">
        <v>179</v>
      </c>
      <c r="U459" s="190" t="s">
        <v>715</v>
      </c>
      <c r="V459" s="190" t="s">
        <v>643</v>
      </c>
      <c r="W459" s="196">
        <v>1</v>
      </c>
      <c r="X459" s="190" t="s">
        <v>436</v>
      </c>
    </row>
    <row r="460" spans="2:24" hidden="1" x14ac:dyDescent="0.25">
      <c r="B460" s="640"/>
      <c r="C460" s="493"/>
      <c r="D460" s="245">
        <v>354</v>
      </c>
      <c r="E460" s="190" t="s">
        <v>663</v>
      </c>
      <c r="F460" s="314">
        <v>282.35000000000002</v>
      </c>
      <c r="G460" s="190">
        <v>6002</v>
      </c>
      <c r="H460" s="190">
        <v>6002</v>
      </c>
      <c r="I460" s="198">
        <f t="shared" si="99"/>
        <v>1</v>
      </c>
      <c r="J460" s="190">
        <v>64.17</v>
      </c>
      <c r="K460" s="198">
        <f t="shared" si="100"/>
        <v>1.0691436187937355E-2</v>
      </c>
      <c r="L460" s="314">
        <v>4.4000000000000004</v>
      </c>
      <c r="M460" s="198">
        <f t="shared" si="101"/>
        <v>1.0106914361879373</v>
      </c>
      <c r="N460" s="314">
        <v>282.35000000000002</v>
      </c>
      <c r="O460" s="190">
        <v>64.17</v>
      </c>
      <c r="P460" s="197">
        <f t="shared" si="102"/>
        <v>1.0691436187937355E-2</v>
      </c>
      <c r="Q460" s="196">
        <f t="shared" si="103"/>
        <v>0</v>
      </c>
      <c r="R460" s="197">
        <f t="shared" si="104"/>
        <v>0</v>
      </c>
      <c r="S460" s="313">
        <f t="shared" si="105"/>
        <v>0</v>
      </c>
      <c r="T460" s="190" t="s">
        <v>179</v>
      </c>
      <c r="U460" s="190" t="s">
        <v>537</v>
      </c>
      <c r="V460" s="190" t="s">
        <v>641</v>
      </c>
      <c r="W460" s="196">
        <v>1</v>
      </c>
      <c r="X460" s="190" t="s">
        <v>470</v>
      </c>
    </row>
    <row r="461" spans="2:24" hidden="1" x14ac:dyDescent="0.25">
      <c r="B461" s="640"/>
      <c r="C461" s="493"/>
      <c r="D461" s="245">
        <v>355</v>
      </c>
      <c r="E461" s="190" t="s">
        <v>688</v>
      </c>
      <c r="F461" s="314">
        <v>281.62</v>
      </c>
      <c r="G461" s="190">
        <v>44.56</v>
      </c>
      <c r="H461" s="190">
        <v>44.56</v>
      </c>
      <c r="I461" s="198">
        <f t="shared" si="99"/>
        <v>1</v>
      </c>
      <c r="J461" s="190">
        <v>2.0099999999999998</v>
      </c>
      <c r="K461" s="198">
        <f t="shared" si="100"/>
        <v>4.5107719928186706E-2</v>
      </c>
      <c r="L461" s="314">
        <v>278.83</v>
      </c>
      <c r="M461" s="198">
        <f t="shared" si="101"/>
        <v>1.0451077199281866</v>
      </c>
      <c r="N461" s="314">
        <v>560.45000000000005</v>
      </c>
      <c r="O461" s="190">
        <v>1.01</v>
      </c>
      <c r="P461" s="197">
        <f t="shared" si="102"/>
        <v>2.2666068222621183E-2</v>
      </c>
      <c r="Q461" s="196">
        <f t="shared" si="103"/>
        <v>0.999999999999998</v>
      </c>
      <c r="R461" s="197">
        <f t="shared" si="104"/>
        <v>2.2441651705565484E-2</v>
      </c>
      <c r="S461" s="313">
        <f t="shared" si="105"/>
        <v>278.82999999999942</v>
      </c>
      <c r="T461" s="190" t="s">
        <v>179</v>
      </c>
      <c r="U461" s="190" t="s">
        <v>715</v>
      </c>
      <c r="V461" s="190" t="s">
        <v>643</v>
      </c>
      <c r="W461" s="196">
        <v>1</v>
      </c>
      <c r="X461" s="190" t="s">
        <v>432</v>
      </c>
    </row>
    <row r="462" spans="2:24" hidden="1" x14ac:dyDescent="0.25">
      <c r="B462" s="640"/>
      <c r="C462" s="493"/>
      <c r="D462" s="245">
        <v>356</v>
      </c>
      <c r="E462" s="190" t="s">
        <v>525</v>
      </c>
      <c r="F462" s="314">
        <v>219</v>
      </c>
      <c r="G462" s="190">
        <v>36.270000000000003</v>
      </c>
      <c r="H462" s="190">
        <v>36.270000000000003</v>
      </c>
      <c r="I462" s="198">
        <f t="shared" si="99"/>
        <v>1</v>
      </c>
      <c r="J462" s="190">
        <v>1.63</v>
      </c>
      <c r="K462" s="198">
        <f t="shared" si="100"/>
        <v>4.4940722360077193E-2</v>
      </c>
      <c r="L462" s="314">
        <v>268.70999999999998</v>
      </c>
      <c r="M462" s="198">
        <f t="shared" si="101"/>
        <v>1.0449407223600773</v>
      </c>
      <c r="N462" s="314">
        <v>438</v>
      </c>
      <c r="O462" s="190">
        <v>0.81500000000000128</v>
      </c>
      <c r="P462" s="197">
        <f t="shared" si="102"/>
        <v>2.2470361180038631E-2</v>
      </c>
      <c r="Q462" s="196">
        <f t="shared" si="103"/>
        <v>0.81500000000000128</v>
      </c>
      <c r="R462" s="197">
        <f t="shared" si="104"/>
        <v>2.2470361180038631E-2</v>
      </c>
      <c r="S462" s="313">
        <f t="shared" si="105"/>
        <v>218.99865000000034</v>
      </c>
      <c r="T462" s="190" t="s">
        <v>179</v>
      </c>
      <c r="U462" s="190" t="s">
        <v>715</v>
      </c>
      <c r="V462" s="190" t="s">
        <v>643</v>
      </c>
      <c r="W462" s="196">
        <v>1</v>
      </c>
      <c r="X462" s="190" t="s">
        <v>435</v>
      </c>
    </row>
    <row r="463" spans="2:24" hidden="1" x14ac:dyDescent="0.25">
      <c r="B463" s="640"/>
      <c r="C463" s="493"/>
      <c r="D463" s="245">
        <v>357</v>
      </c>
      <c r="E463" s="190" t="s">
        <v>664</v>
      </c>
      <c r="F463" s="314">
        <v>196.7</v>
      </c>
      <c r="G463" s="190">
        <v>10173</v>
      </c>
      <c r="H463" s="190">
        <v>10173</v>
      </c>
      <c r="I463" s="198">
        <f t="shared" si="99"/>
        <v>1</v>
      </c>
      <c r="J463" s="190">
        <v>28.1</v>
      </c>
      <c r="K463" s="198">
        <f t="shared" si="100"/>
        <v>2.762213702939153E-3</v>
      </c>
      <c r="L463" s="314">
        <v>7</v>
      </c>
      <c r="M463" s="198">
        <f t="shared" si="101"/>
        <v>1.0027622137029393</v>
      </c>
      <c r="N463" s="314">
        <v>196.7</v>
      </c>
      <c r="O463" s="190">
        <v>28.1</v>
      </c>
      <c r="P463" s="197">
        <f t="shared" si="102"/>
        <v>2.762213702939153E-3</v>
      </c>
      <c r="Q463" s="196">
        <f t="shared" si="103"/>
        <v>3.6237679523765109E-13</v>
      </c>
      <c r="R463" s="197">
        <f t="shared" si="104"/>
        <v>3.562142880543115E-17</v>
      </c>
      <c r="S463" s="313">
        <f t="shared" si="105"/>
        <v>2.5366375666635577E-12</v>
      </c>
      <c r="T463" s="190" t="s">
        <v>468</v>
      </c>
      <c r="U463" s="190" t="s">
        <v>221</v>
      </c>
      <c r="V463" s="190" t="s">
        <v>642</v>
      </c>
      <c r="W463" s="196">
        <v>1</v>
      </c>
      <c r="X463" s="190" t="s">
        <v>470</v>
      </c>
    </row>
    <row r="464" spans="2:24" hidden="1" x14ac:dyDescent="0.25">
      <c r="B464" s="640"/>
      <c r="C464" s="493"/>
      <c r="D464" s="245">
        <v>358</v>
      </c>
      <c r="E464" s="190" t="s">
        <v>520</v>
      </c>
      <c r="F464" s="314">
        <v>184.36</v>
      </c>
      <c r="G464" s="190">
        <v>263.51</v>
      </c>
      <c r="H464" s="190">
        <v>263.51</v>
      </c>
      <c r="I464" s="198">
        <f t="shared" si="99"/>
        <v>1</v>
      </c>
      <c r="J464" s="190">
        <v>9.2200000000000006</v>
      </c>
      <c r="K464" s="198">
        <f t="shared" si="100"/>
        <v>3.4989184471177569E-2</v>
      </c>
      <c r="L464" s="314">
        <v>99.12</v>
      </c>
      <c r="M464" s="198">
        <f t="shared" si="101"/>
        <v>1.0349891844711776</v>
      </c>
      <c r="N464" s="314">
        <v>913.89</v>
      </c>
      <c r="O464" s="190">
        <v>1.86</v>
      </c>
      <c r="P464" s="197">
        <f t="shared" si="102"/>
        <v>7.0585556525369067E-3</v>
      </c>
      <c r="Q464" s="196">
        <f t="shared" si="103"/>
        <v>7.360000000000027</v>
      </c>
      <c r="R464" s="197">
        <f t="shared" si="104"/>
        <v>2.7930628818640762E-2</v>
      </c>
      <c r="S464" s="313">
        <f t="shared" si="105"/>
        <v>729.5232000000027</v>
      </c>
      <c r="T464" s="190" t="s">
        <v>179</v>
      </c>
      <c r="U464" s="190" t="s">
        <v>715</v>
      </c>
      <c r="V464" s="190" t="s">
        <v>510</v>
      </c>
      <c r="W464" s="196">
        <v>1</v>
      </c>
      <c r="X464" s="190" t="s">
        <v>470</v>
      </c>
    </row>
    <row r="465" spans="2:24" hidden="1" x14ac:dyDescent="0.25">
      <c r="B465" s="640"/>
      <c r="C465" s="493"/>
      <c r="D465" s="245">
        <v>359</v>
      </c>
      <c r="E465" s="190" t="s">
        <v>681</v>
      </c>
      <c r="F465" s="314">
        <v>167.35</v>
      </c>
      <c r="G465" s="190">
        <v>120.63</v>
      </c>
      <c r="H465" s="190">
        <v>120.63</v>
      </c>
      <c r="I465" s="198">
        <f t="shared" si="99"/>
        <v>1</v>
      </c>
      <c r="J465" s="190">
        <v>4.22</v>
      </c>
      <c r="K465" s="198">
        <f t="shared" si="100"/>
        <v>3.4983005885766395E-2</v>
      </c>
      <c r="L465" s="314">
        <v>110.1</v>
      </c>
      <c r="M465" s="198">
        <f t="shared" si="101"/>
        <v>1.0349830058857663</v>
      </c>
      <c r="N465" s="314">
        <v>464.62</v>
      </c>
      <c r="O465" s="190">
        <v>1.52</v>
      </c>
      <c r="P465" s="197">
        <f t="shared" si="102"/>
        <v>1.260051396833292E-2</v>
      </c>
      <c r="Q465" s="196">
        <f t="shared" si="103"/>
        <v>2.6999999999999988</v>
      </c>
      <c r="R465" s="197">
        <f t="shared" si="104"/>
        <v>2.2382491917433467E-2</v>
      </c>
      <c r="S465" s="313">
        <f t="shared" si="105"/>
        <v>297.26999999999987</v>
      </c>
      <c r="T465" s="190" t="s">
        <v>179</v>
      </c>
      <c r="U465" s="190" t="s">
        <v>715</v>
      </c>
      <c r="V465" s="190" t="s">
        <v>646</v>
      </c>
      <c r="W465" s="196">
        <v>1</v>
      </c>
      <c r="X465" s="190" t="s">
        <v>470</v>
      </c>
    </row>
    <row r="466" spans="2:24" hidden="1" x14ac:dyDescent="0.25">
      <c r="B466" s="641"/>
      <c r="C466" s="493"/>
      <c r="D466" s="245">
        <v>360</v>
      </c>
      <c r="E466" s="190" t="s">
        <v>466</v>
      </c>
      <c r="F466" s="314">
        <v>162.83000000000001</v>
      </c>
      <c r="G466" s="190">
        <v>41.72</v>
      </c>
      <c r="H466" s="190">
        <v>41.72</v>
      </c>
      <c r="I466" s="198">
        <f t="shared" si="99"/>
        <v>1</v>
      </c>
      <c r="J466" s="190">
        <v>2.09</v>
      </c>
      <c r="K466" s="198">
        <f t="shared" si="100"/>
        <v>5.0095877277085331E-2</v>
      </c>
      <c r="L466" s="314">
        <v>814.16</v>
      </c>
      <c r="M466" s="198">
        <f t="shared" si="101"/>
        <v>1.0500958772770854</v>
      </c>
      <c r="N466" s="314">
        <v>1701.59</v>
      </c>
      <c r="O466" s="190">
        <v>0.2</v>
      </c>
      <c r="P466" s="197">
        <f t="shared" si="102"/>
        <v>4.7938638542665392E-3</v>
      </c>
      <c r="Q466" s="196">
        <f t="shared" si="103"/>
        <v>1.8900000000000035</v>
      </c>
      <c r="R466" s="197">
        <f t="shared" si="104"/>
        <v>4.5302013422818879E-2</v>
      </c>
      <c r="S466" s="313">
        <f t="shared" si="105"/>
        <v>1538.7624000000028</v>
      </c>
      <c r="T466" s="190" t="s">
        <v>179</v>
      </c>
      <c r="U466" s="190" t="s">
        <v>222</v>
      </c>
      <c r="V466" s="190" t="s">
        <v>490</v>
      </c>
      <c r="W466" s="196">
        <v>1</v>
      </c>
      <c r="X466" s="190" t="s">
        <v>415</v>
      </c>
    </row>
    <row r="467" spans="2:24" hidden="1" x14ac:dyDescent="0.25">
      <c r="B467" s="639">
        <v>45916</v>
      </c>
      <c r="C467" s="493" t="str">
        <f t="shared" ref="C467" si="106">RIGHT(TEXT(B467,"aaa"),1)</f>
        <v>二</v>
      </c>
      <c r="D467" s="245">
        <v>361</v>
      </c>
      <c r="E467" s="190" t="s">
        <v>637</v>
      </c>
      <c r="F467" s="314">
        <v>2308.52</v>
      </c>
      <c r="G467" s="190">
        <v>15049</v>
      </c>
      <c r="H467" s="190">
        <v>15049</v>
      </c>
      <c r="I467" s="198">
        <f t="shared" si="99"/>
        <v>1</v>
      </c>
      <c r="J467" s="190">
        <v>398.02</v>
      </c>
      <c r="K467" s="198">
        <f t="shared" si="100"/>
        <v>2.6448268987972621E-2</v>
      </c>
      <c r="L467" s="314">
        <v>5.8</v>
      </c>
      <c r="M467" s="198">
        <f t="shared" si="101"/>
        <v>1.0264482689879726</v>
      </c>
      <c r="N467" s="314">
        <v>2308.52</v>
      </c>
      <c r="O467" s="190">
        <v>398.02</v>
      </c>
      <c r="P467" s="197">
        <f t="shared" si="102"/>
        <v>2.6448268987972621E-2</v>
      </c>
      <c r="Q467" s="196">
        <f t="shared" si="103"/>
        <v>4.5474735088646412E-13</v>
      </c>
      <c r="R467" s="197">
        <f t="shared" si="104"/>
        <v>3.0217778648844718E-17</v>
      </c>
      <c r="S467" s="313">
        <f t="shared" si="105"/>
        <v>2.6375346351414918E-12</v>
      </c>
      <c r="T467" s="190" t="s">
        <v>179</v>
      </c>
      <c r="U467" s="190" t="s">
        <v>537</v>
      </c>
      <c r="V467" s="190" t="s">
        <v>641</v>
      </c>
      <c r="W467" s="196">
        <v>1</v>
      </c>
      <c r="X467" s="190" t="s">
        <v>470</v>
      </c>
    </row>
    <row r="468" spans="2:24" hidden="1" x14ac:dyDescent="0.25">
      <c r="B468" s="640"/>
      <c r="C468" s="493"/>
      <c r="D468" s="245">
        <v>362</v>
      </c>
      <c r="E468" s="190" t="s">
        <v>638</v>
      </c>
      <c r="F468" s="314">
        <v>1542.88</v>
      </c>
      <c r="G468" s="190">
        <v>7412</v>
      </c>
      <c r="H468" s="190">
        <v>7412</v>
      </c>
      <c r="I468" s="198">
        <f t="shared" si="99"/>
        <v>1</v>
      </c>
      <c r="J468" s="190">
        <v>234.48</v>
      </c>
      <c r="K468" s="198">
        <f t="shared" si="100"/>
        <v>3.1635186184565567E-2</v>
      </c>
      <c r="L468" s="314">
        <v>6.58</v>
      </c>
      <c r="M468" s="198">
        <f t="shared" si="101"/>
        <v>1.0316351861845654</v>
      </c>
      <c r="N468" s="314">
        <v>1542.88</v>
      </c>
      <c r="O468" s="190">
        <v>234.48</v>
      </c>
      <c r="P468" s="197">
        <f t="shared" si="102"/>
        <v>3.1635186184565567E-2</v>
      </c>
      <c r="Q468" s="196">
        <f t="shared" si="103"/>
        <v>-4.2632564145606011E-13</v>
      </c>
      <c r="R468" s="197">
        <f t="shared" si="104"/>
        <v>-5.7518300250412856E-17</v>
      </c>
      <c r="S468" s="313">
        <f t="shared" si="105"/>
        <v>-2.8052227207808756E-12</v>
      </c>
      <c r="T468" s="190" t="s">
        <v>468</v>
      </c>
      <c r="U468" s="190" t="s">
        <v>221</v>
      </c>
      <c r="V468" s="190" t="s">
        <v>642</v>
      </c>
      <c r="W468" s="196">
        <v>1</v>
      </c>
      <c r="X468" s="190" t="s">
        <v>470</v>
      </c>
    </row>
    <row r="469" spans="2:24" hidden="1" x14ac:dyDescent="0.25">
      <c r="B469" s="640"/>
      <c r="C469" s="493"/>
      <c r="D469" s="245">
        <v>363</v>
      </c>
      <c r="E469" s="190" t="s">
        <v>664</v>
      </c>
      <c r="F469" s="314">
        <v>471.59</v>
      </c>
      <c r="G469" s="190">
        <v>9665</v>
      </c>
      <c r="H469" s="190">
        <v>9665</v>
      </c>
      <c r="I469" s="198">
        <f t="shared" si="99"/>
        <v>1</v>
      </c>
      <c r="J469" s="190">
        <v>67.37</v>
      </c>
      <c r="K469" s="198">
        <f t="shared" si="100"/>
        <v>6.970512157268495E-3</v>
      </c>
      <c r="L469" s="314">
        <v>7</v>
      </c>
      <c r="M469" s="198">
        <f t="shared" si="101"/>
        <v>1.0069705121572685</v>
      </c>
      <c r="N469" s="314">
        <v>471.59</v>
      </c>
      <c r="O469" s="190">
        <v>67.37</v>
      </c>
      <c r="P469" s="197">
        <f t="shared" si="102"/>
        <v>6.970512157268495E-3</v>
      </c>
      <c r="Q469" s="196">
        <f t="shared" si="103"/>
        <v>7.9580786405131221E-13</v>
      </c>
      <c r="R469" s="197">
        <f t="shared" si="104"/>
        <v>8.2339147858387192E-17</v>
      </c>
      <c r="S469" s="313">
        <f t="shared" si="105"/>
        <v>5.5706550483591855E-12</v>
      </c>
      <c r="T469" s="190" t="s">
        <v>468</v>
      </c>
      <c r="U469" s="190" t="s">
        <v>221</v>
      </c>
      <c r="V469" s="190" t="s">
        <v>642</v>
      </c>
      <c r="W469" s="196">
        <v>1</v>
      </c>
      <c r="X469" s="190" t="s">
        <v>470</v>
      </c>
    </row>
    <row r="470" spans="2:24" hidden="1" x14ac:dyDescent="0.25">
      <c r="B470" s="640"/>
      <c r="C470" s="493"/>
      <c r="D470" s="245">
        <v>364</v>
      </c>
      <c r="E470" s="190" t="s">
        <v>472</v>
      </c>
      <c r="F470" s="314">
        <v>291.52999999999997</v>
      </c>
      <c r="G470" s="190">
        <v>52.01</v>
      </c>
      <c r="H470" s="190">
        <v>52.01</v>
      </c>
      <c r="I470" s="198">
        <f t="shared" si="99"/>
        <v>1</v>
      </c>
      <c r="J470" s="190">
        <v>4.96</v>
      </c>
      <c r="K470" s="198">
        <f t="shared" si="100"/>
        <v>9.5366275716208426E-2</v>
      </c>
      <c r="L470" s="314">
        <v>118.99</v>
      </c>
      <c r="M470" s="198">
        <f t="shared" si="101"/>
        <v>1.0953662757162084</v>
      </c>
      <c r="N470" s="314">
        <v>590.19000000000005</v>
      </c>
      <c r="O470" s="190">
        <v>2.4500000000000002</v>
      </c>
      <c r="P470" s="197">
        <f t="shared" si="102"/>
        <v>4.7106325706594891E-2</v>
      </c>
      <c r="Q470" s="196">
        <f t="shared" si="103"/>
        <v>2.5100000000000007</v>
      </c>
      <c r="R470" s="197">
        <f t="shared" si="104"/>
        <v>4.8259950009613549E-2</v>
      </c>
      <c r="S470" s="313">
        <f t="shared" si="105"/>
        <v>298.66490000000005</v>
      </c>
      <c r="T470" s="190" t="s">
        <v>179</v>
      </c>
      <c r="U470" s="190" t="s">
        <v>715</v>
      </c>
      <c r="V470" s="190" t="s">
        <v>510</v>
      </c>
      <c r="W470" s="196">
        <v>1</v>
      </c>
      <c r="X470" s="190" t="s">
        <v>461</v>
      </c>
    </row>
    <row r="471" spans="2:24" hidden="1" x14ac:dyDescent="0.25">
      <c r="B471" s="640"/>
      <c r="C471" s="493"/>
      <c r="D471" s="245">
        <v>365</v>
      </c>
      <c r="E471" s="190" t="s">
        <v>663</v>
      </c>
      <c r="F471" s="314">
        <v>268.70999999999998</v>
      </c>
      <c r="G471" s="190">
        <v>5610</v>
      </c>
      <c r="H471" s="190">
        <v>5610</v>
      </c>
      <c r="I471" s="198">
        <f t="shared" si="99"/>
        <v>1</v>
      </c>
      <c r="J471" s="190">
        <v>61.07</v>
      </c>
      <c r="K471" s="198">
        <f t="shared" si="100"/>
        <v>1.0885918003565063E-2</v>
      </c>
      <c r="L471" s="314">
        <v>4.4000000000000004</v>
      </c>
      <c r="M471" s="198">
        <f t="shared" si="101"/>
        <v>1.010885918003565</v>
      </c>
      <c r="N471" s="314">
        <v>268.70999999999998</v>
      </c>
      <c r="O471" s="190">
        <v>61.07</v>
      </c>
      <c r="P471" s="197">
        <f t="shared" si="102"/>
        <v>1.0885918003565063E-2</v>
      </c>
      <c r="Q471" s="196">
        <f t="shared" si="103"/>
        <v>-2.9132252166164108E-13</v>
      </c>
      <c r="R471" s="197">
        <f t="shared" si="104"/>
        <v>-5.1929148246281829E-17</v>
      </c>
      <c r="S471" s="313">
        <f t="shared" si="105"/>
        <v>-1.2818190953112208E-12</v>
      </c>
      <c r="T471" s="190" t="s">
        <v>179</v>
      </c>
      <c r="U471" s="190" t="s">
        <v>537</v>
      </c>
      <c r="V471" s="190" t="s">
        <v>641</v>
      </c>
      <c r="W471" s="196">
        <v>1</v>
      </c>
      <c r="X471" s="190" t="s">
        <v>470</v>
      </c>
    </row>
    <row r="472" spans="2:24" hidden="1" x14ac:dyDescent="0.25">
      <c r="B472" s="640"/>
      <c r="C472" s="493"/>
      <c r="D472" s="245">
        <v>366</v>
      </c>
      <c r="E472" s="190" t="s">
        <v>482</v>
      </c>
      <c r="F472" s="314">
        <v>232.41</v>
      </c>
      <c r="G472" s="190">
        <v>352</v>
      </c>
      <c r="H472" s="190">
        <v>352</v>
      </c>
      <c r="I472" s="198">
        <f t="shared" si="99"/>
        <v>1</v>
      </c>
      <c r="J472" s="190">
        <v>15.52</v>
      </c>
      <c r="K472" s="198">
        <f t="shared" si="100"/>
        <v>4.409090909090909E-2</v>
      </c>
      <c r="L472" s="314">
        <v>111.2</v>
      </c>
      <c r="M472" s="198">
        <f t="shared" si="101"/>
        <v>1.044090909090909</v>
      </c>
      <c r="N472" s="314">
        <v>1725.82</v>
      </c>
      <c r="O472" s="190">
        <v>2.09</v>
      </c>
      <c r="P472" s="197">
        <f t="shared" si="102"/>
        <v>5.9374999999999992E-3</v>
      </c>
      <c r="Q472" s="196">
        <f t="shared" si="103"/>
        <v>13.429999999999982</v>
      </c>
      <c r="R472" s="197">
        <f t="shared" si="104"/>
        <v>3.8153409090909036E-2</v>
      </c>
      <c r="S472" s="313">
        <f t="shared" si="105"/>
        <v>1493.4159999999981</v>
      </c>
      <c r="T472" s="190" t="s">
        <v>179</v>
      </c>
      <c r="U472" s="190" t="s">
        <v>715</v>
      </c>
      <c r="V472" s="190" t="s">
        <v>643</v>
      </c>
      <c r="W472" s="196">
        <v>1</v>
      </c>
      <c r="X472" s="190" t="s">
        <v>430</v>
      </c>
    </row>
    <row r="473" spans="2:24" hidden="1" x14ac:dyDescent="0.25">
      <c r="B473" s="640"/>
      <c r="C473" s="493"/>
      <c r="D473" s="245">
        <v>367</v>
      </c>
      <c r="E473" s="190" t="s">
        <v>681</v>
      </c>
      <c r="F473" s="314">
        <v>200.38</v>
      </c>
      <c r="G473" s="190">
        <v>112.56</v>
      </c>
      <c r="H473" s="190">
        <v>112.56</v>
      </c>
      <c r="I473" s="198">
        <f t="shared" si="99"/>
        <v>1</v>
      </c>
      <c r="J473" s="190">
        <v>4.96</v>
      </c>
      <c r="K473" s="198">
        <f t="shared" si="100"/>
        <v>4.4065387348969434E-2</v>
      </c>
      <c r="L473" s="314">
        <v>110.1</v>
      </c>
      <c r="M473" s="198">
        <f t="shared" si="101"/>
        <v>1.0440653873489694</v>
      </c>
      <c r="N473" s="314">
        <v>546.1</v>
      </c>
      <c r="O473" s="190">
        <v>1.82</v>
      </c>
      <c r="P473" s="197">
        <f t="shared" si="102"/>
        <v>1.6169154228855721E-2</v>
      </c>
      <c r="Q473" s="196">
        <f t="shared" si="103"/>
        <v>3.1399999999999935</v>
      </c>
      <c r="R473" s="197">
        <f t="shared" si="104"/>
        <v>2.7896233120113658E-2</v>
      </c>
      <c r="S473" s="313">
        <f t="shared" si="105"/>
        <v>345.71399999999926</v>
      </c>
      <c r="T473" s="190" t="s">
        <v>179</v>
      </c>
      <c r="U473" s="190" t="s">
        <v>715</v>
      </c>
      <c r="V473" s="190" t="s">
        <v>646</v>
      </c>
      <c r="W473" s="196">
        <v>1</v>
      </c>
      <c r="X473" s="190" t="s">
        <v>470</v>
      </c>
    </row>
    <row r="474" spans="2:24" hidden="1" x14ac:dyDescent="0.25">
      <c r="B474" s="640"/>
      <c r="C474" s="493"/>
      <c r="D474" s="245">
        <v>368</v>
      </c>
      <c r="E474" s="190" t="s">
        <v>520</v>
      </c>
      <c r="F474" s="314">
        <v>187.34</v>
      </c>
      <c r="G474" s="190">
        <v>259.42</v>
      </c>
      <c r="H474" s="190">
        <v>259.42</v>
      </c>
      <c r="I474" s="198">
        <f t="shared" si="99"/>
        <v>1</v>
      </c>
      <c r="J474" s="190">
        <v>11.44</v>
      </c>
      <c r="K474" s="198">
        <f t="shared" si="100"/>
        <v>4.4098373294271832E-2</v>
      </c>
      <c r="L474" s="314">
        <v>99.12</v>
      </c>
      <c r="M474" s="198">
        <f t="shared" si="101"/>
        <v>1.0440983732942719</v>
      </c>
      <c r="N474" s="314">
        <v>1133.93</v>
      </c>
      <c r="O474" s="190">
        <v>1.89</v>
      </c>
      <c r="P474" s="197">
        <f t="shared" si="102"/>
        <v>7.2854830005396644E-3</v>
      </c>
      <c r="Q474" s="196">
        <f t="shared" si="103"/>
        <v>9.5499999999999972</v>
      </c>
      <c r="R474" s="197">
        <f t="shared" si="104"/>
        <v>3.6812890293732158E-2</v>
      </c>
      <c r="S474" s="313">
        <f t="shared" si="105"/>
        <v>946.59599999999978</v>
      </c>
      <c r="T474" s="190" t="s">
        <v>179</v>
      </c>
      <c r="U474" s="190" t="s">
        <v>715</v>
      </c>
      <c r="V474" s="190" t="s">
        <v>510</v>
      </c>
      <c r="W474" s="196">
        <v>1</v>
      </c>
      <c r="X474" s="190" t="s">
        <v>470</v>
      </c>
    </row>
    <row r="475" spans="2:24" hidden="1" x14ac:dyDescent="0.25">
      <c r="B475" s="640"/>
      <c r="C475" s="493"/>
      <c r="D475" s="245">
        <v>369</v>
      </c>
      <c r="E475" s="190" t="s">
        <v>543</v>
      </c>
      <c r="F475" s="314">
        <v>161.16999999999999</v>
      </c>
      <c r="G475" s="190">
        <v>77.44</v>
      </c>
      <c r="H475" s="190">
        <v>77.44</v>
      </c>
      <c r="I475" s="198">
        <f t="shared" si="99"/>
        <v>1</v>
      </c>
      <c r="J475" s="190">
        <v>3.91</v>
      </c>
      <c r="K475" s="198">
        <f t="shared" si="100"/>
        <v>5.0490702479338845E-2</v>
      </c>
      <c r="L475" s="314">
        <v>159.57</v>
      </c>
      <c r="M475" s="198">
        <f t="shared" si="101"/>
        <v>1.0504907024793388</v>
      </c>
      <c r="N475" s="314">
        <v>623.91999999999996</v>
      </c>
      <c r="O475" s="190">
        <v>1.01</v>
      </c>
      <c r="P475" s="197">
        <f t="shared" si="102"/>
        <v>1.3042355371900826E-2</v>
      </c>
      <c r="Q475" s="196">
        <f t="shared" si="103"/>
        <v>2.8999999999999968</v>
      </c>
      <c r="R475" s="197">
        <f t="shared" si="104"/>
        <v>3.7448347107437975E-2</v>
      </c>
      <c r="S475" s="313">
        <f t="shared" si="105"/>
        <v>462.75299999999947</v>
      </c>
      <c r="T475" s="190" t="s">
        <v>179</v>
      </c>
      <c r="U475" s="190" t="s">
        <v>715</v>
      </c>
      <c r="V475" s="190" t="s">
        <v>643</v>
      </c>
      <c r="W475" s="196">
        <v>1</v>
      </c>
      <c r="X475" s="190" t="s">
        <v>470</v>
      </c>
    </row>
    <row r="476" spans="2:24" hidden="1" x14ac:dyDescent="0.25">
      <c r="B476" s="641"/>
      <c r="C476" s="493"/>
      <c r="D476" s="245">
        <v>370</v>
      </c>
      <c r="E476" s="190" t="s">
        <v>639</v>
      </c>
      <c r="F476" s="314">
        <v>160.47</v>
      </c>
      <c r="G476" s="190">
        <v>4761</v>
      </c>
      <c r="H476" s="190">
        <v>4761</v>
      </c>
      <c r="I476" s="198">
        <f t="shared" si="99"/>
        <v>1</v>
      </c>
      <c r="J476" s="190">
        <v>36.89</v>
      </c>
      <c r="K476" s="198">
        <f t="shared" si="100"/>
        <v>7.7483721907162361E-3</v>
      </c>
      <c r="L476" s="314">
        <v>4.3499999999999996</v>
      </c>
      <c r="M476" s="198">
        <f t="shared" si="101"/>
        <v>1.0077483721907163</v>
      </c>
      <c r="N476" s="314">
        <v>160.47</v>
      </c>
      <c r="O476" s="190">
        <v>36.89</v>
      </c>
      <c r="P476" s="197">
        <f t="shared" si="102"/>
        <v>7.7483721907162361E-3</v>
      </c>
      <c r="Q476" s="196">
        <f t="shared" si="103"/>
        <v>3.2684965844964609E-13</v>
      </c>
      <c r="R476" s="197">
        <f t="shared" si="104"/>
        <v>6.8651472054115957E-17</v>
      </c>
      <c r="S476" s="313">
        <f t="shared" si="105"/>
        <v>1.4217960142559604E-12</v>
      </c>
      <c r="T476" s="190" t="s">
        <v>179</v>
      </c>
      <c r="U476" s="190" t="s">
        <v>537</v>
      </c>
      <c r="V476" s="190" t="s">
        <v>641</v>
      </c>
      <c r="W476" s="196">
        <v>1</v>
      </c>
      <c r="X476" s="190" t="s">
        <v>448</v>
      </c>
    </row>
    <row r="477" spans="2:24" hidden="1" x14ac:dyDescent="0.25">
      <c r="B477" s="639">
        <v>45917</v>
      </c>
      <c r="C477" s="493" t="str">
        <f t="shared" ref="C477" si="107">RIGHT(TEXT(B477,"aaa"),1)</f>
        <v>三</v>
      </c>
      <c r="D477" s="245">
        <v>371</v>
      </c>
      <c r="E477" s="190" t="s">
        <v>560</v>
      </c>
      <c r="F477" s="314">
        <v>1668.74</v>
      </c>
      <c r="G477" s="190">
        <v>231.57</v>
      </c>
      <c r="H477" s="190">
        <v>231.57</v>
      </c>
      <c r="I477" s="198">
        <f t="shared" si="99"/>
        <v>1</v>
      </c>
      <c r="J477" s="190">
        <v>17.16</v>
      </c>
      <c r="K477" s="198">
        <f t="shared" si="100"/>
        <v>7.4102863065163879E-2</v>
      </c>
      <c r="L477" s="314">
        <v>194.04</v>
      </c>
      <c r="M477" s="198">
        <f t="shared" si="101"/>
        <v>1.0741028630651639</v>
      </c>
      <c r="N477" s="314">
        <v>3329.73</v>
      </c>
      <c r="O477" s="190">
        <v>8.6</v>
      </c>
      <c r="P477" s="197">
        <f t="shared" si="102"/>
        <v>3.713779850585136E-2</v>
      </c>
      <c r="Q477" s="196">
        <f t="shared" si="103"/>
        <v>8.5599999999999969</v>
      </c>
      <c r="R477" s="197">
        <f t="shared" si="104"/>
        <v>3.6965064559312505E-2</v>
      </c>
      <c r="S477" s="313">
        <f t="shared" si="105"/>
        <v>1660.9823999999994</v>
      </c>
      <c r="T477" s="190" t="s">
        <v>179</v>
      </c>
      <c r="U477" s="190" t="s">
        <v>715</v>
      </c>
      <c r="V477" s="190" t="s">
        <v>643</v>
      </c>
      <c r="W477" s="196">
        <v>1</v>
      </c>
      <c r="X477" s="190" t="s">
        <v>436</v>
      </c>
    </row>
    <row r="478" spans="2:24" hidden="1" x14ac:dyDescent="0.25">
      <c r="B478" s="640"/>
      <c r="C478" s="493"/>
      <c r="D478" s="245">
        <v>372</v>
      </c>
      <c r="E478" s="190" t="s">
        <v>637</v>
      </c>
      <c r="F478" s="314">
        <v>1269.04</v>
      </c>
      <c r="G478" s="190">
        <v>15840</v>
      </c>
      <c r="H478" s="190">
        <v>15840</v>
      </c>
      <c r="I478" s="198">
        <f t="shared" si="99"/>
        <v>1</v>
      </c>
      <c r="J478" s="190">
        <v>218.8</v>
      </c>
      <c r="K478" s="198">
        <f t="shared" si="100"/>
        <v>1.3813131313131314E-2</v>
      </c>
      <c r="L478" s="314">
        <v>5.8</v>
      </c>
      <c r="M478" s="198">
        <f t="shared" si="101"/>
        <v>1.0138131313131313</v>
      </c>
      <c r="N478" s="314">
        <v>1269.04</v>
      </c>
      <c r="O478" s="190">
        <v>218.8</v>
      </c>
      <c r="P478" s="197">
        <f t="shared" si="102"/>
        <v>1.3813131313131314E-2</v>
      </c>
      <c r="Q478" s="196">
        <f t="shared" si="103"/>
        <v>-7.3896444519050419E-13</v>
      </c>
      <c r="R478" s="197">
        <f t="shared" si="104"/>
        <v>-4.6651795782228799E-17</v>
      </c>
      <c r="S478" s="313">
        <f t="shared" si="105"/>
        <v>-4.2859937821049238E-12</v>
      </c>
      <c r="T478" s="190" t="s">
        <v>179</v>
      </c>
      <c r="U478" s="190" t="s">
        <v>537</v>
      </c>
      <c r="V478" s="190" t="s">
        <v>641</v>
      </c>
      <c r="W478" s="196">
        <v>1</v>
      </c>
      <c r="X478" s="190" t="s">
        <v>470</v>
      </c>
    </row>
    <row r="479" spans="2:24" hidden="1" x14ac:dyDescent="0.25">
      <c r="B479" s="640"/>
      <c r="C479" s="493"/>
      <c r="D479" s="245">
        <v>373</v>
      </c>
      <c r="E479" s="190" t="s">
        <v>638</v>
      </c>
      <c r="F479" s="314">
        <v>695.7</v>
      </c>
      <c r="G479" s="190">
        <v>7586</v>
      </c>
      <c r="H479" s="190">
        <v>7586</v>
      </c>
      <c r="I479" s="198">
        <f t="shared" si="99"/>
        <v>1</v>
      </c>
      <c r="J479" s="190">
        <v>105.73</v>
      </c>
      <c r="K479" s="198">
        <f t="shared" si="100"/>
        <v>1.3937516477722121E-2</v>
      </c>
      <c r="L479" s="314">
        <v>6.58</v>
      </c>
      <c r="M479" s="198">
        <f t="shared" si="101"/>
        <v>1.013937516477722</v>
      </c>
      <c r="N479" s="314">
        <v>695.7</v>
      </c>
      <c r="O479" s="190">
        <v>105.73</v>
      </c>
      <c r="P479" s="197">
        <f t="shared" si="102"/>
        <v>1.3937516477722121E-2</v>
      </c>
      <c r="Q479" s="196">
        <f t="shared" si="103"/>
        <v>-4.4053649617126212E-13</v>
      </c>
      <c r="R479" s="197">
        <f t="shared" si="104"/>
        <v>-5.8072303739950187E-17</v>
      </c>
      <c r="S479" s="313">
        <f t="shared" si="105"/>
        <v>-2.8987301448069046E-12</v>
      </c>
      <c r="T479" s="190" t="s">
        <v>468</v>
      </c>
      <c r="U479" s="190" t="s">
        <v>221</v>
      </c>
      <c r="V479" s="190" t="s">
        <v>642</v>
      </c>
      <c r="W479" s="196">
        <v>1</v>
      </c>
      <c r="X479" s="190" t="s">
        <v>470</v>
      </c>
    </row>
    <row r="480" spans="2:24" hidden="1" x14ac:dyDescent="0.25">
      <c r="B480" s="640"/>
      <c r="C480" s="493"/>
      <c r="D480" s="245">
        <v>374</v>
      </c>
      <c r="E480" s="190" t="s">
        <v>482</v>
      </c>
      <c r="F480" s="314">
        <v>512.63</v>
      </c>
      <c r="G480" s="190">
        <v>360.7</v>
      </c>
      <c r="H480" s="190">
        <v>360.7</v>
      </c>
      <c r="I480" s="198">
        <f t="shared" si="99"/>
        <v>1</v>
      </c>
      <c r="J480" s="190">
        <v>9.6</v>
      </c>
      <c r="K480" s="198">
        <f t="shared" si="100"/>
        <v>2.6614915442195731E-2</v>
      </c>
      <c r="L480" s="314">
        <v>111.2</v>
      </c>
      <c r="M480" s="198">
        <f t="shared" si="101"/>
        <v>1.0266149154421957</v>
      </c>
      <c r="N480" s="314">
        <v>1067.52</v>
      </c>
      <c r="O480" s="190">
        <v>4.6100000000000003</v>
      </c>
      <c r="P480" s="197">
        <f t="shared" si="102"/>
        <v>1.278070418630441E-2</v>
      </c>
      <c r="Q480" s="196">
        <f t="shared" si="103"/>
        <v>4.9900000000000224</v>
      </c>
      <c r="R480" s="197">
        <f t="shared" si="104"/>
        <v>1.3834211255891385E-2</v>
      </c>
      <c r="S480" s="313">
        <f t="shared" si="105"/>
        <v>554.88800000000253</v>
      </c>
      <c r="T480" s="190" t="s">
        <v>179</v>
      </c>
      <c r="U480" s="190" t="s">
        <v>715</v>
      </c>
      <c r="V480" s="190" t="s">
        <v>643</v>
      </c>
      <c r="W480" s="196">
        <v>1</v>
      </c>
      <c r="X480" s="190" t="s">
        <v>430</v>
      </c>
    </row>
    <row r="481" spans="2:24" hidden="1" x14ac:dyDescent="0.25">
      <c r="B481" s="640"/>
      <c r="C481" s="493"/>
      <c r="D481" s="245">
        <v>375</v>
      </c>
      <c r="E481" s="190" t="s">
        <v>530</v>
      </c>
      <c r="F481" s="314">
        <v>503.78</v>
      </c>
      <c r="G481" s="190">
        <v>492.3</v>
      </c>
      <c r="H481" s="190">
        <v>492.3</v>
      </c>
      <c r="I481" s="198">
        <f t="shared" si="99"/>
        <v>1</v>
      </c>
      <c r="J481" s="190">
        <v>14.96</v>
      </c>
      <c r="K481" s="198">
        <f t="shared" si="100"/>
        <v>3.0387974812106439E-2</v>
      </c>
      <c r="L481" s="314">
        <v>79.459999999999994</v>
      </c>
      <c r="M481" s="198">
        <f t="shared" si="101"/>
        <v>1.0303879748121063</v>
      </c>
      <c r="N481" s="314">
        <v>1188.72</v>
      </c>
      <c r="O481" s="190">
        <v>6.34</v>
      </c>
      <c r="P481" s="197">
        <f t="shared" si="102"/>
        <v>1.2878326223847247E-2</v>
      </c>
      <c r="Q481" s="196">
        <f t="shared" si="103"/>
        <v>8.6199999999999797</v>
      </c>
      <c r="R481" s="197">
        <f t="shared" si="104"/>
        <v>1.7509648588259149E-2</v>
      </c>
      <c r="S481" s="313">
        <f t="shared" si="105"/>
        <v>684.94519999999829</v>
      </c>
      <c r="T481" s="190" t="s">
        <v>179</v>
      </c>
      <c r="U481" s="190" t="s">
        <v>715</v>
      </c>
      <c r="V481" s="190" t="s">
        <v>532</v>
      </c>
      <c r="W481" s="196">
        <v>1</v>
      </c>
      <c r="X481" s="190" t="s">
        <v>416</v>
      </c>
    </row>
    <row r="482" spans="2:24" hidden="1" x14ac:dyDescent="0.25">
      <c r="B482" s="640"/>
      <c r="C482" s="493"/>
      <c r="D482" s="245">
        <v>376</v>
      </c>
      <c r="E482" s="190" t="s">
        <v>664</v>
      </c>
      <c r="F482" s="314">
        <v>453.6</v>
      </c>
      <c r="G482" s="190">
        <v>9992</v>
      </c>
      <c r="H482" s="190">
        <v>9992</v>
      </c>
      <c r="I482" s="198">
        <f t="shared" si="99"/>
        <v>1</v>
      </c>
      <c r="J482" s="190">
        <v>64.8</v>
      </c>
      <c r="K482" s="198">
        <f t="shared" si="100"/>
        <v>6.4851881505204158E-3</v>
      </c>
      <c r="L482" s="314">
        <v>7</v>
      </c>
      <c r="M482" s="198">
        <f t="shared" si="101"/>
        <v>1.0064851881505203</v>
      </c>
      <c r="N482" s="314">
        <v>453.6</v>
      </c>
      <c r="O482" s="190">
        <v>64.8</v>
      </c>
      <c r="P482" s="197">
        <f t="shared" si="102"/>
        <v>6.4851881505204158E-3</v>
      </c>
      <c r="Q482" s="196">
        <f t="shared" si="103"/>
        <v>-7.2475359047530219E-13</v>
      </c>
      <c r="R482" s="197">
        <f t="shared" si="104"/>
        <v>-7.2533385756135133E-17</v>
      </c>
      <c r="S482" s="313">
        <f t="shared" si="105"/>
        <v>-5.0732751333271153E-12</v>
      </c>
      <c r="T482" s="190" t="s">
        <v>468</v>
      </c>
      <c r="U482" s="190" t="s">
        <v>221</v>
      </c>
      <c r="V482" s="190" t="s">
        <v>642</v>
      </c>
      <c r="W482" s="196">
        <v>1</v>
      </c>
      <c r="X482" s="190" t="s">
        <v>470</v>
      </c>
    </row>
    <row r="483" spans="2:24" hidden="1" x14ac:dyDescent="0.25">
      <c r="B483" s="640"/>
      <c r="C483" s="493"/>
      <c r="D483" s="245">
        <v>377</v>
      </c>
      <c r="E483" s="190" t="s">
        <v>681</v>
      </c>
      <c r="F483" s="314">
        <v>171.76</v>
      </c>
      <c r="G483" s="190">
        <v>118.08</v>
      </c>
      <c r="H483" s="190">
        <v>118.08</v>
      </c>
      <c r="I483" s="198">
        <f t="shared" si="99"/>
        <v>1</v>
      </c>
      <c r="J483" s="190">
        <v>3.14</v>
      </c>
      <c r="K483" s="198">
        <f t="shared" si="100"/>
        <v>2.6592140921409217E-2</v>
      </c>
      <c r="L483" s="314">
        <v>110.1</v>
      </c>
      <c r="M483" s="198">
        <f t="shared" si="101"/>
        <v>1.0265921409214092</v>
      </c>
      <c r="N483" s="314">
        <v>345.71</v>
      </c>
      <c r="O483" s="190">
        <v>1.56</v>
      </c>
      <c r="P483" s="197">
        <f t="shared" si="102"/>
        <v>1.3211382113821139E-2</v>
      </c>
      <c r="Q483" s="196">
        <f t="shared" si="103"/>
        <v>1.5800000000000005</v>
      </c>
      <c r="R483" s="197">
        <f t="shared" si="104"/>
        <v>1.3380758807588081E-2</v>
      </c>
      <c r="S483" s="313">
        <f t="shared" si="105"/>
        <v>173.95800000000006</v>
      </c>
      <c r="T483" s="190" t="s">
        <v>179</v>
      </c>
      <c r="U483" s="190" t="s">
        <v>715</v>
      </c>
      <c r="V483" s="190" t="s">
        <v>510</v>
      </c>
      <c r="W483" s="196">
        <v>1</v>
      </c>
      <c r="X483" s="190" t="s">
        <v>470</v>
      </c>
    </row>
    <row r="484" spans="2:24" hidden="1" x14ac:dyDescent="0.25">
      <c r="B484" s="640"/>
      <c r="C484" s="493"/>
      <c r="D484" s="245">
        <v>378</v>
      </c>
      <c r="E484" s="190" t="s">
        <v>630</v>
      </c>
      <c r="F484" s="314">
        <v>136.29</v>
      </c>
      <c r="G484" s="190">
        <v>105.38</v>
      </c>
      <c r="H484" s="190">
        <v>105.38</v>
      </c>
      <c r="I484" s="198">
        <f t="shared" si="99"/>
        <v>1</v>
      </c>
      <c r="J484" s="190">
        <v>2.8</v>
      </c>
      <c r="K484" s="198">
        <f t="shared" si="100"/>
        <v>2.657050673752135E-2</v>
      </c>
      <c r="L484" s="314">
        <v>104.84</v>
      </c>
      <c r="M484" s="198">
        <f t="shared" si="101"/>
        <v>1.0265705067375213</v>
      </c>
      <c r="N484" s="314">
        <v>293.55</v>
      </c>
      <c r="O484" s="190">
        <v>1.3</v>
      </c>
      <c r="P484" s="197">
        <f t="shared" si="102"/>
        <v>1.2336306699563485E-2</v>
      </c>
      <c r="Q484" s="196">
        <f t="shared" si="103"/>
        <v>1.4999999999999971</v>
      </c>
      <c r="R484" s="197">
        <f t="shared" si="104"/>
        <v>1.4234200037957841E-2</v>
      </c>
      <c r="S484" s="313">
        <f t="shared" si="105"/>
        <v>157.25999999999971</v>
      </c>
      <c r="T484" s="190" t="s">
        <v>179</v>
      </c>
      <c r="U484" s="190" t="s">
        <v>715</v>
      </c>
      <c r="V484" s="190" t="s">
        <v>510</v>
      </c>
      <c r="W484" s="196">
        <v>1</v>
      </c>
      <c r="X484" s="190" t="s">
        <v>470</v>
      </c>
    </row>
    <row r="485" spans="2:24" hidden="1" x14ac:dyDescent="0.25">
      <c r="B485" s="640"/>
      <c r="C485" s="493"/>
      <c r="D485" s="245">
        <v>379</v>
      </c>
      <c r="E485" s="190" t="s">
        <v>648</v>
      </c>
      <c r="F485" s="314">
        <v>102.73</v>
      </c>
      <c r="G485" s="190">
        <v>100.02</v>
      </c>
      <c r="H485" s="190">
        <v>104.9</v>
      </c>
      <c r="I485" s="198">
        <f t="shared" si="99"/>
        <v>1.0487902419516097</v>
      </c>
      <c r="J485" s="190">
        <v>1.9</v>
      </c>
      <c r="K485" s="198">
        <f t="shared" si="100"/>
        <v>1.899620075984803E-2</v>
      </c>
      <c r="L485" s="314">
        <v>114.14</v>
      </c>
      <c r="M485" s="198">
        <f t="shared" si="101"/>
        <v>1.0677864427114578</v>
      </c>
      <c r="N485" s="314">
        <v>773.87</v>
      </c>
      <c r="O485" s="190">
        <v>0.9</v>
      </c>
      <c r="P485" s="197">
        <f t="shared" si="102"/>
        <v>8.9982003599280158E-3</v>
      </c>
      <c r="Q485" s="196">
        <f t="shared" si="103"/>
        <v>5.880000000000015</v>
      </c>
      <c r="R485" s="197">
        <f t="shared" si="104"/>
        <v>5.8788242351529844E-2</v>
      </c>
      <c r="S485" s="313">
        <f t="shared" si="105"/>
        <v>671.14320000000168</v>
      </c>
      <c r="T485" s="190" t="s">
        <v>179</v>
      </c>
      <c r="U485" s="190" t="s">
        <v>715</v>
      </c>
      <c r="V485" s="190" t="s">
        <v>643</v>
      </c>
      <c r="W485" s="196">
        <v>1</v>
      </c>
      <c r="X485" s="190" t="s">
        <v>431</v>
      </c>
    </row>
    <row r="486" spans="2:24" hidden="1" x14ac:dyDescent="0.25">
      <c r="B486" s="641"/>
      <c r="C486" s="493"/>
      <c r="D486" s="245">
        <v>380</v>
      </c>
      <c r="E486" s="190" t="s">
        <v>663</v>
      </c>
      <c r="F486" s="314">
        <v>97.68</v>
      </c>
      <c r="G486" s="190">
        <v>5676</v>
      </c>
      <c r="H486" s="190">
        <v>5676</v>
      </c>
      <c r="I486" s="198">
        <f t="shared" si="99"/>
        <v>1</v>
      </c>
      <c r="J486" s="190">
        <v>22.2</v>
      </c>
      <c r="K486" s="198">
        <f t="shared" si="100"/>
        <v>3.9112050739957714E-3</v>
      </c>
      <c r="L486" s="314">
        <v>4.4000000000000004</v>
      </c>
      <c r="M486" s="198">
        <f t="shared" si="101"/>
        <v>1.0039112050739958</v>
      </c>
      <c r="N486" s="314">
        <v>97.68</v>
      </c>
      <c r="O486" s="190">
        <v>22.2</v>
      </c>
      <c r="P486" s="197">
        <f t="shared" si="102"/>
        <v>3.9112050739957714E-3</v>
      </c>
      <c r="Q486" s="196">
        <f t="shared" si="103"/>
        <v>-1.8118839761882555E-13</v>
      </c>
      <c r="R486" s="197">
        <f t="shared" si="104"/>
        <v>-3.192184595116729E-17</v>
      </c>
      <c r="S486" s="313">
        <f t="shared" si="105"/>
        <v>-7.9722894952283243E-13</v>
      </c>
      <c r="T486" s="190" t="s">
        <v>179</v>
      </c>
      <c r="U486" s="190" t="s">
        <v>537</v>
      </c>
      <c r="V486" s="190" t="s">
        <v>641</v>
      </c>
      <c r="W486" s="196">
        <v>1</v>
      </c>
      <c r="X486" s="190" t="s">
        <v>470</v>
      </c>
    </row>
    <row r="487" spans="2:24" hidden="1" x14ac:dyDescent="0.25">
      <c r="B487" s="639">
        <v>45918</v>
      </c>
      <c r="C487" s="493" t="str">
        <f t="shared" ref="C487" si="108">RIGHT(TEXT(B487,"aaa"),1)</f>
        <v>四</v>
      </c>
      <c r="D487" s="245">
        <v>381</v>
      </c>
      <c r="E487" s="190" t="s">
        <v>638</v>
      </c>
      <c r="F487" s="314">
        <v>1412.59</v>
      </c>
      <c r="G487" s="190">
        <v>7240</v>
      </c>
      <c r="H487" s="190">
        <v>7240</v>
      </c>
      <c r="I487" s="198">
        <f t="shared" si="99"/>
        <v>1</v>
      </c>
      <c r="J487" s="190">
        <v>214.68</v>
      </c>
      <c r="K487" s="198">
        <f t="shared" si="100"/>
        <v>2.965193370165746E-2</v>
      </c>
      <c r="L487" s="314">
        <v>6.58</v>
      </c>
      <c r="M487" s="198">
        <f t="shared" si="101"/>
        <v>1.0296519337016574</v>
      </c>
      <c r="N487" s="314">
        <v>1412.59</v>
      </c>
      <c r="O487" s="190">
        <v>214.68</v>
      </c>
      <c r="P487" s="197">
        <f t="shared" si="102"/>
        <v>2.965193370165746E-2</v>
      </c>
      <c r="Q487" s="196">
        <f t="shared" si="103"/>
        <v>2.8421709430404007E-13</v>
      </c>
      <c r="R487" s="197">
        <f t="shared" si="104"/>
        <v>3.925650473812708E-17</v>
      </c>
      <c r="S487" s="313">
        <f t="shared" si="105"/>
        <v>1.8701484805205836E-12</v>
      </c>
      <c r="T487" s="190" t="s">
        <v>468</v>
      </c>
      <c r="U487" s="190" t="s">
        <v>221</v>
      </c>
      <c r="V487" s="190" t="s">
        <v>642</v>
      </c>
      <c r="W487" s="196">
        <v>1</v>
      </c>
      <c r="X487" s="190" t="s">
        <v>470</v>
      </c>
    </row>
    <row r="488" spans="2:24" hidden="1" x14ac:dyDescent="0.25">
      <c r="B488" s="640"/>
      <c r="C488" s="493"/>
      <c r="D488" s="245">
        <v>382</v>
      </c>
      <c r="E488" s="190" t="s">
        <v>664</v>
      </c>
      <c r="F488" s="314">
        <v>1147.3</v>
      </c>
      <c r="G488" s="190">
        <v>9309</v>
      </c>
      <c r="H488" s="190">
        <v>9309</v>
      </c>
      <c r="I488" s="198">
        <f t="shared" si="99"/>
        <v>1</v>
      </c>
      <c r="J488" s="190">
        <v>163.9</v>
      </c>
      <c r="K488" s="198">
        <f t="shared" si="100"/>
        <v>1.7606617252121603E-2</v>
      </c>
      <c r="L488" s="314">
        <v>7</v>
      </c>
      <c r="M488" s="198">
        <f t="shared" si="101"/>
        <v>1.0176066172521216</v>
      </c>
      <c r="N488" s="314">
        <v>1147.3</v>
      </c>
      <c r="O488" s="190">
        <v>163.9</v>
      </c>
      <c r="P488" s="197">
        <f t="shared" si="102"/>
        <v>1.7606617252121603E-2</v>
      </c>
      <c r="Q488" s="196">
        <f t="shared" si="103"/>
        <v>-3.694822225952521E-13</v>
      </c>
      <c r="R488" s="197">
        <f t="shared" si="104"/>
        <v>-3.9690860736411223E-17</v>
      </c>
      <c r="S488" s="313">
        <f t="shared" si="105"/>
        <v>-2.5863755581667647E-12</v>
      </c>
      <c r="T488" s="190" t="s">
        <v>468</v>
      </c>
      <c r="U488" s="190" t="s">
        <v>221</v>
      </c>
      <c r="V488" s="190" t="s">
        <v>642</v>
      </c>
      <c r="W488" s="196">
        <v>1</v>
      </c>
      <c r="X488" s="190" t="s">
        <v>470</v>
      </c>
    </row>
    <row r="489" spans="2:24" hidden="1" x14ac:dyDescent="0.25">
      <c r="B489" s="640"/>
      <c r="C489" s="493"/>
      <c r="D489" s="245">
        <v>383</v>
      </c>
      <c r="E489" s="190" t="s">
        <v>637</v>
      </c>
      <c r="F489" s="314">
        <v>738.05</v>
      </c>
      <c r="G489" s="190">
        <v>14665</v>
      </c>
      <c r="H489" s="190">
        <v>14665</v>
      </c>
      <c r="I489" s="198">
        <f t="shared" si="99"/>
        <v>1</v>
      </c>
      <c r="J489" s="190">
        <v>127.25</v>
      </c>
      <c r="K489" s="198">
        <f t="shared" si="100"/>
        <v>8.6771224002727583E-3</v>
      </c>
      <c r="L489" s="314">
        <v>5.8</v>
      </c>
      <c r="M489" s="198">
        <f t="shared" si="101"/>
        <v>1.0086771224002729</v>
      </c>
      <c r="N489" s="314">
        <v>738.05</v>
      </c>
      <c r="O489" s="190">
        <v>127.25</v>
      </c>
      <c r="P489" s="197">
        <f t="shared" si="102"/>
        <v>8.6771224002727583E-3</v>
      </c>
      <c r="Q489" s="196">
        <f t="shared" si="103"/>
        <v>0</v>
      </c>
      <c r="R489" s="197">
        <f t="shared" si="104"/>
        <v>0</v>
      </c>
      <c r="S489" s="313">
        <f t="shared" si="105"/>
        <v>0</v>
      </c>
      <c r="T489" s="190" t="s">
        <v>179</v>
      </c>
      <c r="U489" s="190" t="s">
        <v>537</v>
      </c>
      <c r="V489" s="190" t="s">
        <v>641</v>
      </c>
      <c r="W489" s="196">
        <v>1</v>
      </c>
      <c r="X489" s="190" t="s">
        <v>470</v>
      </c>
    </row>
    <row r="490" spans="2:24" hidden="1" x14ac:dyDescent="0.25">
      <c r="B490" s="640"/>
      <c r="C490" s="493"/>
      <c r="D490" s="245">
        <v>384</v>
      </c>
      <c r="E490" s="190" t="s">
        <v>482</v>
      </c>
      <c r="F490" s="314">
        <v>538.21</v>
      </c>
      <c r="G490" s="190">
        <v>353.3</v>
      </c>
      <c r="H490" s="190">
        <v>368.2</v>
      </c>
      <c r="I490" s="198">
        <f t="shared" si="99"/>
        <v>1.0421737899801868</v>
      </c>
      <c r="J490" s="190">
        <v>11.62</v>
      </c>
      <c r="K490" s="198">
        <f t="shared" si="100"/>
        <v>3.2889895273138972E-2</v>
      </c>
      <c r="L490" s="314">
        <v>111.2</v>
      </c>
      <c r="M490" s="198">
        <f t="shared" si="101"/>
        <v>1.0750636852533257</v>
      </c>
      <c r="N490" s="314">
        <v>2949.02</v>
      </c>
      <c r="O490" s="190">
        <v>4.84</v>
      </c>
      <c r="P490" s="197">
        <f t="shared" si="102"/>
        <v>1.3699405604302292E-2</v>
      </c>
      <c r="Q490" s="196">
        <f t="shared" si="103"/>
        <v>21.679999999999982</v>
      </c>
      <c r="R490" s="197">
        <f t="shared" si="104"/>
        <v>6.136427964902344E-2</v>
      </c>
      <c r="S490" s="313">
        <f t="shared" si="105"/>
        <v>2410.815999999998</v>
      </c>
      <c r="T490" s="190" t="s">
        <v>179</v>
      </c>
      <c r="U490" s="190" t="s">
        <v>715</v>
      </c>
      <c r="V490" s="190" t="s">
        <v>643</v>
      </c>
      <c r="W490" s="196">
        <v>1</v>
      </c>
      <c r="X490" s="190" t="s">
        <v>430</v>
      </c>
    </row>
    <row r="491" spans="2:24" hidden="1" x14ac:dyDescent="0.25">
      <c r="B491" s="640"/>
      <c r="C491" s="493"/>
      <c r="D491" s="245">
        <v>385</v>
      </c>
      <c r="E491" s="190" t="s">
        <v>520</v>
      </c>
      <c r="F491" s="314">
        <v>417.3</v>
      </c>
      <c r="G491" s="190">
        <v>253.4</v>
      </c>
      <c r="H491" s="190">
        <v>261</v>
      </c>
      <c r="I491" s="198">
        <f t="shared" si="99"/>
        <v>1.0299921073401737</v>
      </c>
      <c r="J491" s="190">
        <v>8.34</v>
      </c>
      <c r="K491" s="198">
        <f t="shared" si="100"/>
        <v>3.2912391475927387E-2</v>
      </c>
      <c r="L491" s="314">
        <v>99.12</v>
      </c>
      <c r="M491" s="198">
        <f t="shared" si="101"/>
        <v>1.0629044988161009</v>
      </c>
      <c r="N491" s="314">
        <v>1579.97</v>
      </c>
      <c r="O491" s="190">
        <v>4.21</v>
      </c>
      <c r="P491" s="197">
        <f t="shared" si="102"/>
        <v>1.6614048934490921E-2</v>
      </c>
      <c r="Q491" s="196">
        <f t="shared" si="103"/>
        <v>11.729999999999968</v>
      </c>
      <c r="R491" s="197">
        <f t="shared" si="104"/>
        <v>4.6290449881609977E-2</v>
      </c>
      <c r="S491" s="313">
        <f t="shared" si="105"/>
        <v>1162.677599999997</v>
      </c>
      <c r="T491" s="190" t="s">
        <v>179</v>
      </c>
      <c r="U491" s="190" t="s">
        <v>715</v>
      </c>
      <c r="V491" s="190" t="s">
        <v>510</v>
      </c>
      <c r="W491" s="196">
        <v>1</v>
      </c>
      <c r="X491" s="190" t="s">
        <v>470</v>
      </c>
    </row>
    <row r="492" spans="2:24" hidden="1" x14ac:dyDescent="0.25">
      <c r="B492" s="640"/>
      <c r="C492" s="493"/>
      <c r="D492" s="245">
        <v>386</v>
      </c>
      <c r="E492" s="190" t="s">
        <v>669</v>
      </c>
      <c r="F492" s="314">
        <v>263.27999999999997</v>
      </c>
      <c r="G492" s="190">
        <v>393.86</v>
      </c>
      <c r="H492" s="190">
        <v>393.86</v>
      </c>
      <c r="I492" s="198">
        <f t="shared" si="99"/>
        <v>1</v>
      </c>
      <c r="J492" s="190">
        <v>16.66</v>
      </c>
      <c r="K492" s="198">
        <f t="shared" si="100"/>
        <v>4.2299294165439497E-2</v>
      </c>
      <c r="L492" s="314">
        <v>85.48</v>
      </c>
      <c r="M492" s="198">
        <f t="shared" si="101"/>
        <v>1.0422992941654396</v>
      </c>
      <c r="N492" s="314">
        <v>1424.1</v>
      </c>
      <c r="O492" s="190">
        <v>3.08</v>
      </c>
      <c r="P492" s="197">
        <f t="shared" si="102"/>
        <v>7.8200375768039398E-3</v>
      </c>
      <c r="Q492" s="196">
        <f t="shared" si="103"/>
        <v>13.580000000000025</v>
      </c>
      <c r="R492" s="197">
        <f t="shared" si="104"/>
        <v>3.4479256588635619E-2</v>
      </c>
      <c r="S492" s="313">
        <f t="shared" si="105"/>
        <v>1160.8184000000022</v>
      </c>
      <c r="T492" s="190" t="s">
        <v>179</v>
      </c>
      <c r="U492" s="190" t="s">
        <v>715</v>
      </c>
      <c r="V492" s="190" t="s">
        <v>646</v>
      </c>
      <c r="W492" s="196">
        <v>1</v>
      </c>
      <c r="X492" s="190" t="s">
        <v>426</v>
      </c>
    </row>
    <row r="493" spans="2:24" hidden="1" x14ac:dyDescent="0.25">
      <c r="B493" s="640"/>
      <c r="C493" s="493"/>
      <c r="D493" s="245">
        <v>387</v>
      </c>
      <c r="E493" s="190" t="s">
        <v>545</v>
      </c>
      <c r="F493" s="314">
        <v>181.81</v>
      </c>
      <c r="G493" s="190">
        <v>324.3</v>
      </c>
      <c r="H493" s="190">
        <v>324.3</v>
      </c>
      <c r="I493" s="198">
        <f t="shared" si="99"/>
        <v>1</v>
      </c>
      <c r="J493" s="190">
        <v>13.72</v>
      </c>
      <c r="K493" s="198">
        <f t="shared" si="100"/>
        <v>4.2306506321307433E-2</v>
      </c>
      <c r="L493" s="314">
        <v>156.72999999999999</v>
      </c>
      <c r="M493" s="198">
        <f t="shared" si="101"/>
        <v>1.0423065063213075</v>
      </c>
      <c r="N493" s="314">
        <v>2150.34</v>
      </c>
      <c r="O493" s="190">
        <v>1.1599999999999999</v>
      </c>
      <c r="P493" s="197">
        <f t="shared" si="102"/>
        <v>3.5769349367869253E-3</v>
      </c>
      <c r="Q493" s="196">
        <f t="shared" si="103"/>
        <v>12.560000000000027</v>
      </c>
      <c r="R493" s="197">
        <f t="shared" si="104"/>
        <v>3.8729571384520586E-2</v>
      </c>
      <c r="S493" s="313">
        <f t="shared" si="105"/>
        <v>1968.5288000000041</v>
      </c>
      <c r="T493" s="190" t="s">
        <v>468</v>
      </c>
      <c r="U493" s="190" t="s">
        <v>221</v>
      </c>
      <c r="V493" s="190" t="s">
        <v>642</v>
      </c>
      <c r="W493" s="196">
        <v>1</v>
      </c>
      <c r="X493" s="190" t="s">
        <v>470</v>
      </c>
    </row>
    <row r="494" spans="2:24" hidden="1" x14ac:dyDescent="0.25">
      <c r="B494" s="640"/>
      <c r="C494" s="493"/>
      <c r="D494" s="245">
        <v>388</v>
      </c>
      <c r="E494" s="190" t="s">
        <v>560</v>
      </c>
      <c r="F494" s="314">
        <v>108.66</v>
      </c>
      <c r="G494" s="190">
        <v>222.12</v>
      </c>
      <c r="H494" s="190">
        <v>222.12</v>
      </c>
      <c r="I494" s="198">
        <f t="shared" si="99"/>
        <v>1</v>
      </c>
      <c r="J494" s="190">
        <v>7.31</v>
      </c>
      <c r="K494" s="198">
        <f t="shared" si="100"/>
        <v>3.2910138663785338E-2</v>
      </c>
      <c r="L494" s="314">
        <v>194.04</v>
      </c>
      <c r="M494" s="198">
        <f t="shared" si="101"/>
        <v>1.0329101386637853</v>
      </c>
      <c r="N494" s="314">
        <v>1418.43</v>
      </c>
      <c r="O494" s="190">
        <v>0.56000000000000005</v>
      </c>
      <c r="P494" s="197">
        <f t="shared" si="102"/>
        <v>2.5211597334773997E-3</v>
      </c>
      <c r="Q494" s="196">
        <f t="shared" si="103"/>
        <v>6.7500000000000018</v>
      </c>
      <c r="R494" s="197">
        <f t="shared" si="104"/>
        <v>3.0388978930307949E-2</v>
      </c>
      <c r="S494" s="313">
        <f t="shared" si="105"/>
        <v>1309.7700000000002</v>
      </c>
      <c r="T494" s="190" t="s">
        <v>179</v>
      </c>
      <c r="U494" s="190" t="s">
        <v>715</v>
      </c>
      <c r="V494" s="190" t="s">
        <v>643</v>
      </c>
      <c r="W494" s="196">
        <v>1</v>
      </c>
      <c r="X494" s="190" t="s">
        <v>436</v>
      </c>
    </row>
    <row r="495" spans="2:24" hidden="1" x14ac:dyDescent="0.25">
      <c r="B495" s="640"/>
      <c r="C495" s="493"/>
      <c r="D495" s="245">
        <v>389</v>
      </c>
      <c r="E495" s="190" t="s">
        <v>550</v>
      </c>
      <c r="F495" s="314">
        <v>103.24</v>
      </c>
      <c r="G495" s="190">
        <v>48.6</v>
      </c>
      <c r="H495" s="190">
        <v>48.6</v>
      </c>
      <c r="I495" s="198">
        <f t="shared" si="99"/>
        <v>1</v>
      </c>
      <c r="J495" s="190">
        <v>2.0499999999999998</v>
      </c>
      <c r="K495" s="198">
        <f t="shared" si="100"/>
        <v>4.2181069958847732E-2</v>
      </c>
      <c r="L495" s="314">
        <v>124.39</v>
      </c>
      <c r="M495" s="198">
        <f t="shared" si="101"/>
        <v>1.0421810699588476</v>
      </c>
      <c r="N495" s="314">
        <v>255</v>
      </c>
      <c r="O495" s="190">
        <v>0.83</v>
      </c>
      <c r="P495" s="197">
        <f t="shared" si="102"/>
        <v>1.7078189300411523E-2</v>
      </c>
      <c r="Q495" s="196">
        <f t="shared" si="103"/>
        <v>1.2199999999999971</v>
      </c>
      <c r="R495" s="197">
        <f t="shared" si="104"/>
        <v>2.5102880658436154E-2</v>
      </c>
      <c r="S495" s="313">
        <f t="shared" si="105"/>
        <v>151.75579999999962</v>
      </c>
      <c r="T495" s="190" t="s">
        <v>468</v>
      </c>
      <c r="U495" s="190" t="s">
        <v>221</v>
      </c>
      <c r="V495" s="190" t="s">
        <v>686</v>
      </c>
      <c r="W495" s="196">
        <v>1</v>
      </c>
      <c r="X495" s="190" t="s">
        <v>416</v>
      </c>
    </row>
    <row r="496" spans="2:24" hidden="1" x14ac:dyDescent="0.25">
      <c r="B496" s="641"/>
      <c r="C496" s="493"/>
      <c r="D496" s="245">
        <v>390</v>
      </c>
      <c r="E496" s="190" t="s">
        <v>618</v>
      </c>
      <c r="F496" s="314">
        <v>103.2</v>
      </c>
      <c r="G496" s="190">
        <v>13.38</v>
      </c>
      <c r="H496" s="190">
        <v>13.38</v>
      </c>
      <c r="I496" s="198">
        <f t="shared" si="99"/>
        <v>1</v>
      </c>
      <c r="J496" s="190">
        <v>0.63</v>
      </c>
      <c r="K496" s="198">
        <f t="shared" si="100"/>
        <v>4.708520179372197E-2</v>
      </c>
      <c r="L496" s="314">
        <v>469.08</v>
      </c>
      <c r="M496" s="198">
        <f t="shared" si="101"/>
        <v>1.047085201793722</v>
      </c>
      <c r="N496" s="314">
        <v>295.52</v>
      </c>
      <c r="O496" s="190">
        <v>0.22</v>
      </c>
      <c r="P496" s="197">
        <f t="shared" si="102"/>
        <v>1.6442451420029893E-2</v>
      </c>
      <c r="Q496" s="196">
        <f t="shared" si="103"/>
        <v>0.41000000000000081</v>
      </c>
      <c r="R496" s="197">
        <f t="shared" si="104"/>
        <v>3.0642750373692136E-2</v>
      </c>
      <c r="S496" s="313">
        <f t="shared" si="105"/>
        <v>192.32280000000037</v>
      </c>
      <c r="T496" s="190" t="s">
        <v>179</v>
      </c>
      <c r="U496" s="190" t="s">
        <v>715</v>
      </c>
      <c r="V496" s="190" t="s">
        <v>510</v>
      </c>
      <c r="W496" s="196">
        <v>1</v>
      </c>
      <c r="X496" s="190" t="s">
        <v>461</v>
      </c>
    </row>
    <row r="497" spans="2:24" hidden="1" x14ac:dyDescent="0.25">
      <c r="B497" s="639">
        <v>45919</v>
      </c>
      <c r="C497" s="493" t="str">
        <f t="shared" ref="C497" si="109">RIGHT(TEXT(B497,"aaa"),1)</f>
        <v>五</v>
      </c>
      <c r="D497" s="245">
        <v>391</v>
      </c>
      <c r="E497" s="190" t="s">
        <v>637</v>
      </c>
      <c r="F497" s="314">
        <v>3288.6</v>
      </c>
      <c r="G497" s="190">
        <v>11763</v>
      </c>
      <c r="H497" s="190">
        <v>11763</v>
      </c>
      <c r="I497" s="198">
        <f t="shared" si="99"/>
        <v>1</v>
      </c>
      <c r="J497" s="190">
        <v>567</v>
      </c>
      <c r="K497" s="198">
        <f t="shared" si="100"/>
        <v>4.8201989288446823E-2</v>
      </c>
      <c r="L497" s="314">
        <v>5.8</v>
      </c>
      <c r="M497" s="198">
        <f t="shared" si="101"/>
        <v>1.0482019892884469</v>
      </c>
      <c r="N497" s="314">
        <v>3288.6</v>
      </c>
      <c r="O497" s="190">
        <v>567</v>
      </c>
      <c r="P497" s="197">
        <f t="shared" si="102"/>
        <v>4.8201989288446823E-2</v>
      </c>
      <c r="Q497" s="196">
        <f t="shared" si="103"/>
        <v>0</v>
      </c>
      <c r="R497" s="197">
        <f t="shared" si="104"/>
        <v>0</v>
      </c>
      <c r="S497" s="313">
        <f t="shared" si="105"/>
        <v>0</v>
      </c>
      <c r="T497" s="190" t="s">
        <v>179</v>
      </c>
      <c r="U497" s="190" t="s">
        <v>537</v>
      </c>
      <c r="V497" s="190" t="s">
        <v>641</v>
      </c>
      <c r="W497" s="196">
        <v>1</v>
      </c>
      <c r="X497" s="190" t="s">
        <v>470</v>
      </c>
    </row>
    <row r="498" spans="2:24" hidden="1" x14ac:dyDescent="0.25">
      <c r="B498" s="640"/>
      <c r="C498" s="493"/>
      <c r="D498" s="245">
        <v>392</v>
      </c>
      <c r="E498" s="190" t="s">
        <v>638</v>
      </c>
      <c r="F498" s="314">
        <v>1230.5899999999999</v>
      </c>
      <c r="G498" s="190">
        <v>5575</v>
      </c>
      <c r="H498" s="190">
        <v>5575</v>
      </c>
      <c r="I498" s="198">
        <f t="shared" si="99"/>
        <v>1</v>
      </c>
      <c r="J498" s="190">
        <v>187.02</v>
      </c>
      <c r="K498" s="198">
        <f t="shared" si="100"/>
        <v>3.3546188340807179E-2</v>
      </c>
      <c r="L498" s="314">
        <v>6.58</v>
      </c>
      <c r="M498" s="198">
        <f t="shared" si="101"/>
        <v>1.0335461883408072</v>
      </c>
      <c r="N498" s="314">
        <v>1230.5899999999999</v>
      </c>
      <c r="O498" s="190">
        <v>187.02</v>
      </c>
      <c r="P498" s="197">
        <f t="shared" si="102"/>
        <v>3.3546188340807179E-2</v>
      </c>
      <c r="Q498" s="196">
        <f t="shared" si="103"/>
        <v>4.2632564145606011E-13</v>
      </c>
      <c r="R498" s="197">
        <f t="shared" si="104"/>
        <v>7.6470967077320203E-17</v>
      </c>
      <c r="S498" s="313">
        <f t="shared" si="105"/>
        <v>2.8052227207808756E-12</v>
      </c>
      <c r="T498" s="190" t="s">
        <v>468</v>
      </c>
      <c r="U498" s="190" t="s">
        <v>221</v>
      </c>
      <c r="V498" s="190" t="s">
        <v>642</v>
      </c>
      <c r="W498" s="196">
        <v>1</v>
      </c>
      <c r="X498" s="190" t="s">
        <v>470</v>
      </c>
    </row>
    <row r="499" spans="2:24" hidden="1" x14ac:dyDescent="0.25">
      <c r="B499" s="640"/>
      <c r="C499" s="493"/>
      <c r="D499" s="245">
        <v>393</v>
      </c>
      <c r="E499" s="190" t="s">
        <v>663</v>
      </c>
      <c r="F499" s="314">
        <v>1100</v>
      </c>
      <c r="G499" s="190">
        <v>4641</v>
      </c>
      <c r="H499" s="190">
        <v>4641</v>
      </c>
      <c r="I499" s="198">
        <f t="shared" si="99"/>
        <v>1</v>
      </c>
      <c r="J499" s="190">
        <v>250</v>
      </c>
      <c r="K499" s="198">
        <f t="shared" si="100"/>
        <v>5.3867700926524459E-2</v>
      </c>
      <c r="L499" s="314">
        <v>4.4000000000000004</v>
      </c>
      <c r="M499" s="198">
        <f t="shared" si="101"/>
        <v>1.0538677009265245</v>
      </c>
      <c r="N499" s="314">
        <v>1100</v>
      </c>
      <c r="O499" s="190">
        <v>250</v>
      </c>
      <c r="P499" s="197">
        <f t="shared" si="102"/>
        <v>5.3867700926524459E-2</v>
      </c>
      <c r="Q499" s="196">
        <f t="shared" si="103"/>
        <v>0</v>
      </c>
      <c r="R499" s="197">
        <f t="shared" si="104"/>
        <v>0</v>
      </c>
      <c r="S499" s="313">
        <f t="shared" si="105"/>
        <v>0</v>
      </c>
      <c r="T499" s="190" t="s">
        <v>179</v>
      </c>
      <c r="U499" s="190" t="s">
        <v>537</v>
      </c>
      <c r="V499" s="190" t="s">
        <v>641</v>
      </c>
      <c r="W499" s="196">
        <v>1</v>
      </c>
      <c r="X499" s="190" t="s">
        <v>470</v>
      </c>
    </row>
    <row r="500" spans="2:24" hidden="1" x14ac:dyDescent="0.25">
      <c r="B500" s="640"/>
      <c r="C500" s="493"/>
      <c r="D500" s="245">
        <v>394</v>
      </c>
      <c r="E500" s="190" t="s">
        <v>664</v>
      </c>
      <c r="F500" s="314">
        <v>861</v>
      </c>
      <c r="G500" s="190">
        <v>7639</v>
      </c>
      <c r="H500" s="190">
        <v>7639</v>
      </c>
      <c r="I500" s="198">
        <f t="shared" si="99"/>
        <v>1</v>
      </c>
      <c r="J500" s="190">
        <v>123</v>
      </c>
      <c r="K500" s="198">
        <f t="shared" si="100"/>
        <v>1.6101583976960335E-2</v>
      </c>
      <c r="L500" s="314">
        <v>7</v>
      </c>
      <c r="M500" s="198">
        <f t="shared" si="101"/>
        <v>1.0161015839769603</v>
      </c>
      <c r="N500" s="314">
        <v>861</v>
      </c>
      <c r="O500" s="190">
        <v>123</v>
      </c>
      <c r="P500" s="197">
        <f t="shared" si="102"/>
        <v>1.6101583976960335E-2</v>
      </c>
      <c r="Q500" s="196">
        <f t="shared" si="103"/>
        <v>0</v>
      </c>
      <c r="R500" s="197">
        <f t="shared" si="104"/>
        <v>0</v>
      </c>
      <c r="S500" s="313">
        <f t="shared" si="105"/>
        <v>0</v>
      </c>
      <c r="T500" s="190" t="s">
        <v>468</v>
      </c>
      <c r="U500" s="190" t="s">
        <v>221</v>
      </c>
      <c r="V500" s="190" t="s">
        <v>642</v>
      </c>
      <c r="W500" s="196">
        <v>1</v>
      </c>
      <c r="X500" s="190" t="s">
        <v>470</v>
      </c>
    </row>
    <row r="501" spans="2:24" hidden="1" x14ac:dyDescent="0.25">
      <c r="B501" s="640"/>
      <c r="C501" s="493"/>
      <c r="D501" s="245">
        <v>395</v>
      </c>
      <c r="E501" s="190" t="s">
        <v>615</v>
      </c>
      <c r="F501" s="314">
        <v>832.32</v>
      </c>
      <c r="G501" s="190">
        <v>218.39</v>
      </c>
      <c r="H501" s="190">
        <v>218.39</v>
      </c>
      <c r="I501" s="198">
        <f t="shared" si="99"/>
        <v>1</v>
      </c>
      <c r="J501" s="190">
        <v>19.399999999999999</v>
      </c>
      <c r="K501" s="198">
        <f t="shared" si="100"/>
        <v>8.8831906222812396E-2</v>
      </c>
      <c r="L501" s="314">
        <v>95.34</v>
      </c>
      <c r="M501" s="198">
        <f t="shared" si="101"/>
        <v>1.0888319062228125</v>
      </c>
      <c r="N501" s="314">
        <v>1849.6</v>
      </c>
      <c r="O501" s="190">
        <v>8.73</v>
      </c>
      <c r="P501" s="197">
        <f t="shared" si="102"/>
        <v>3.9974357800265585E-2</v>
      </c>
      <c r="Q501" s="196">
        <f t="shared" si="103"/>
        <v>10.670000000000005</v>
      </c>
      <c r="R501" s="197">
        <f t="shared" si="104"/>
        <v>4.8857548422546845E-2</v>
      </c>
      <c r="S501" s="313">
        <f t="shared" si="105"/>
        <v>1017.2778000000005</v>
      </c>
      <c r="T501" s="190" t="s">
        <v>179</v>
      </c>
      <c r="U501" s="190" t="s">
        <v>715</v>
      </c>
      <c r="V501" s="190" t="s">
        <v>643</v>
      </c>
      <c r="W501" s="196">
        <v>1</v>
      </c>
      <c r="X501" s="190" t="s">
        <v>470</v>
      </c>
    </row>
    <row r="502" spans="2:24" hidden="1" x14ac:dyDescent="0.25">
      <c r="B502" s="640"/>
      <c r="C502" s="493"/>
      <c r="D502" s="245">
        <v>396</v>
      </c>
      <c r="E502" s="190" t="s">
        <v>520</v>
      </c>
      <c r="F502" s="314">
        <v>167.51</v>
      </c>
      <c r="G502" s="190">
        <v>195.13</v>
      </c>
      <c r="H502" s="190">
        <v>203</v>
      </c>
      <c r="I502" s="198">
        <f t="shared" si="99"/>
        <v>1.04033208630144</v>
      </c>
      <c r="J502" s="190">
        <v>1.8</v>
      </c>
      <c r="K502" s="198">
        <f t="shared" si="100"/>
        <v>9.2246194844462677E-3</v>
      </c>
      <c r="L502" s="314">
        <v>99.12</v>
      </c>
      <c r="M502" s="198">
        <f t="shared" si="101"/>
        <v>1.0495567057858863</v>
      </c>
      <c r="N502" s="314">
        <v>958.49</v>
      </c>
      <c r="O502" s="190">
        <v>1.69</v>
      </c>
      <c r="P502" s="197">
        <f t="shared" si="102"/>
        <v>8.6608927381745509E-3</v>
      </c>
      <c r="Q502" s="196">
        <f t="shared" si="103"/>
        <v>7.9800000000000164</v>
      </c>
      <c r="R502" s="197">
        <f t="shared" si="104"/>
        <v>4.0895813047711865E-2</v>
      </c>
      <c r="S502" s="313">
        <f t="shared" si="105"/>
        <v>790.97760000000164</v>
      </c>
      <c r="T502" s="190" t="s">
        <v>179</v>
      </c>
      <c r="U502" s="190" t="s">
        <v>715</v>
      </c>
      <c r="V502" s="190" t="s">
        <v>510</v>
      </c>
      <c r="W502" s="196">
        <v>1</v>
      </c>
      <c r="X502" s="190" t="s">
        <v>470</v>
      </c>
    </row>
    <row r="503" spans="2:24" hidden="1" x14ac:dyDescent="0.25">
      <c r="B503" s="640"/>
      <c r="C503" s="493"/>
      <c r="D503" s="245">
        <v>397</v>
      </c>
      <c r="E503" s="190" t="s">
        <v>545</v>
      </c>
      <c r="F503" s="314">
        <v>150.46</v>
      </c>
      <c r="G503" s="190">
        <v>244.4</v>
      </c>
      <c r="H503" s="190">
        <v>244.4</v>
      </c>
      <c r="I503" s="198">
        <f t="shared" si="99"/>
        <v>1</v>
      </c>
      <c r="J503" s="190">
        <v>8.58</v>
      </c>
      <c r="K503" s="198">
        <f t="shared" si="100"/>
        <v>3.5106382978723406E-2</v>
      </c>
      <c r="L503" s="314">
        <v>156.72999999999999</v>
      </c>
      <c r="M503" s="198">
        <f t="shared" si="101"/>
        <v>1.0351063829787235</v>
      </c>
      <c r="N503" s="314">
        <v>1344.74</v>
      </c>
      <c r="O503" s="190">
        <v>0.96</v>
      </c>
      <c r="P503" s="197">
        <f t="shared" si="102"/>
        <v>3.9279869067103106E-3</v>
      </c>
      <c r="Q503" s="196">
        <f t="shared" si="103"/>
        <v>7.6200000000000125</v>
      </c>
      <c r="R503" s="197">
        <f t="shared" si="104"/>
        <v>3.1178396072013143E-2</v>
      </c>
      <c r="S503" s="313">
        <f t="shared" si="105"/>
        <v>1194.2826000000018</v>
      </c>
      <c r="T503" s="190" t="s">
        <v>468</v>
      </c>
      <c r="U503" s="190" t="s">
        <v>221</v>
      </c>
      <c r="V503" s="190" t="s">
        <v>642</v>
      </c>
      <c r="W503" s="196">
        <v>1</v>
      </c>
      <c r="X503" s="190" t="s">
        <v>470</v>
      </c>
    </row>
    <row r="504" spans="2:24" hidden="1" x14ac:dyDescent="0.25">
      <c r="B504" s="640"/>
      <c r="C504" s="493"/>
      <c r="D504" s="245">
        <v>398</v>
      </c>
      <c r="E504" s="190" t="s">
        <v>681</v>
      </c>
      <c r="F504" s="314">
        <v>132.12</v>
      </c>
      <c r="G504" s="190">
        <v>89.66</v>
      </c>
      <c r="H504" s="190">
        <v>89.66</v>
      </c>
      <c r="I504" s="198">
        <f t="shared" si="99"/>
        <v>1</v>
      </c>
      <c r="J504" s="190">
        <v>2.4500000000000002</v>
      </c>
      <c r="K504" s="198">
        <f t="shared" si="100"/>
        <v>2.7325451706446579E-2</v>
      </c>
      <c r="L504" s="314">
        <v>110.1</v>
      </c>
      <c r="M504" s="198">
        <f t="shared" si="101"/>
        <v>1.0273254517064465</v>
      </c>
      <c r="N504" s="314">
        <v>269.75</v>
      </c>
      <c r="O504" s="190">
        <v>1.2</v>
      </c>
      <c r="P504" s="197">
        <f t="shared" si="102"/>
        <v>1.3383894713361589E-2</v>
      </c>
      <c r="Q504" s="196">
        <f t="shared" si="103"/>
        <v>1.2500000000000029</v>
      </c>
      <c r="R504" s="197">
        <f t="shared" si="104"/>
        <v>1.3941556993085021E-2</v>
      </c>
      <c r="S504" s="313">
        <f t="shared" si="105"/>
        <v>137.62500000000031</v>
      </c>
      <c r="T504" s="190" t="s">
        <v>179</v>
      </c>
      <c r="U504" s="190" t="s">
        <v>715</v>
      </c>
      <c r="V504" s="190" t="s">
        <v>646</v>
      </c>
      <c r="W504" s="196">
        <v>1</v>
      </c>
      <c r="X504" s="190" t="s">
        <v>470</v>
      </c>
    </row>
    <row r="505" spans="2:24" hidden="1" x14ac:dyDescent="0.25">
      <c r="B505" s="640"/>
      <c r="C505" s="493"/>
      <c r="D505" s="245">
        <v>399</v>
      </c>
      <c r="E505" s="190" t="s">
        <v>630</v>
      </c>
      <c r="F505" s="314">
        <v>115.32</v>
      </c>
      <c r="G505" s="190">
        <v>81.06</v>
      </c>
      <c r="H505" s="190">
        <v>81.06</v>
      </c>
      <c r="I505" s="198">
        <f t="shared" si="99"/>
        <v>1</v>
      </c>
      <c r="J505" s="190">
        <v>2.21</v>
      </c>
      <c r="K505" s="198">
        <f t="shared" si="100"/>
        <v>2.7263755243029854E-2</v>
      </c>
      <c r="L505" s="314">
        <v>104.84</v>
      </c>
      <c r="M505" s="198">
        <f t="shared" si="101"/>
        <v>1.0272637552430297</v>
      </c>
      <c r="N505" s="314">
        <v>231.7</v>
      </c>
      <c r="O505" s="190">
        <v>1.1000000000000001</v>
      </c>
      <c r="P505" s="197">
        <f t="shared" si="102"/>
        <v>1.3570194917345178E-2</v>
      </c>
      <c r="Q505" s="196">
        <f t="shared" si="103"/>
        <v>1.1099999999999937</v>
      </c>
      <c r="R505" s="197">
        <f t="shared" si="104"/>
        <v>1.36935603256846E-2</v>
      </c>
      <c r="S505" s="313">
        <f t="shared" si="105"/>
        <v>116.37239999999935</v>
      </c>
      <c r="T505" s="190" t="s">
        <v>179</v>
      </c>
      <c r="U505" s="190" t="s">
        <v>715</v>
      </c>
      <c r="V505" s="190" t="s">
        <v>510</v>
      </c>
      <c r="W505" s="196">
        <v>1</v>
      </c>
      <c r="X505" s="190" t="s">
        <v>470</v>
      </c>
    </row>
    <row r="506" spans="2:24" hidden="1" x14ac:dyDescent="0.25">
      <c r="B506" s="641"/>
      <c r="C506" s="493"/>
      <c r="D506" s="245">
        <v>400</v>
      </c>
      <c r="E506" s="190" t="s">
        <v>465</v>
      </c>
      <c r="F506" s="314">
        <v>33.86</v>
      </c>
      <c r="G506" s="190">
        <v>12.08</v>
      </c>
      <c r="H506" s="190">
        <v>11.8</v>
      </c>
      <c r="I506" s="198">
        <f t="shared" si="99"/>
        <v>0.97682119205298024</v>
      </c>
      <c r="J506" s="190">
        <v>0.38</v>
      </c>
      <c r="K506" s="198">
        <f t="shared" si="100"/>
        <v>3.1456953642384107E-2</v>
      </c>
      <c r="L506" s="314">
        <v>846.44</v>
      </c>
      <c r="M506" s="198">
        <f t="shared" si="101"/>
        <v>1.0082781456953644</v>
      </c>
      <c r="N506" s="314">
        <v>84.64</v>
      </c>
      <c r="O506" s="190">
        <v>0.04</v>
      </c>
      <c r="P506" s="197">
        <f t="shared" si="102"/>
        <v>3.3112582781456954E-3</v>
      </c>
      <c r="Q506" s="196">
        <f t="shared" si="103"/>
        <v>6.000000000000142E-2</v>
      </c>
      <c r="R506" s="197">
        <f t="shared" si="104"/>
        <v>4.9668874172186604E-3</v>
      </c>
      <c r="S506" s="313">
        <f t="shared" si="105"/>
        <v>50.786400000001208</v>
      </c>
      <c r="T506" s="190" t="s">
        <v>179</v>
      </c>
      <c r="U506" s="190" t="s">
        <v>715</v>
      </c>
      <c r="V506" s="190" t="s">
        <v>643</v>
      </c>
      <c r="W506" s="196">
        <v>1</v>
      </c>
      <c r="X506" s="190" t="s">
        <v>426</v>
      </c>
    </row>
    <row r="507" spans="2:24" hidden="1" x14ac:dyDescent="0.25">
      <c r="B507" s="639">
        <v>45920</v>
      </c>
      <c r="C507" s="493" t="str">
        <f t="shared" ref="C507" si="110">RIGHT(TEXT(B507,"aaa"),1)</f>
        <v>六</v>
      </c>
      <c r="D507" s="245">
        <v>401</v>
      </c>
      <c r="E507" s="190" t="s">
        <v>637</v>
      </c>
      <c r="F507" s="314">
        <v>1195.73</v>
      </c>
      <c r="G507" s="190">
        <v>12116</v>
      </c>
      <c r="H507" s="190">
        <v>12116</v>
      </c>
      <c r="I507" s="198">
        <f t="shared" si="99"/>
        <v>1</v>
      </c>
      <c r="J507" s="190">
        <v>206.16</v>
      </c>
      <c r="K507" s="198">
        <f t="shared" si="100"/>
        <v>1.7015516672169034E-2</v>
      </c>
      <c r="L507" s="314">
        <v>5.8</v>
      </c>
      <c r="M507" s="198">
        <f t="shared" si="101"/>
        <v>1.0170155166721691</v>
      </c>
      <c r="N507" s="314">
        <v>1195.73</v>
      </c>
      <c r="O507" s="190">
        <v>206.16</v>
      </c>
      <c r="P507" s="197">
        <f t="shared" si="102"/>
        <v>1.7015516672169034E-2</v>
      </c>
      <c r="Q507" s="196">
        <f t="shared" si="103"/>
        <v>0</v>
      </c>
      <c r="R507" s="197">
        <f t="shared" si="104"/>
        <v>0</v>
      </c>
      <c r="S507" s="313">
        <f t="shared" si="105"/>
        <v>0</v>
      </c>
      <c r="T507" s="190" t="s">
        <v>179</v>
      </c>
      <c r="U507" s="190" t="s">
        <v>537</v>
      </c>
      <c r="V507" s="190" t="s">
        <v>641</v>
      </c>
      <c r="W507" s="196">
        <v>1</v>
      </c>
      <c r="X507" s="190" t="s">
        <v>470</v>
      </c>
    </row>
    <row r="508" spans="2:24" hidden="1" x14ac:dyDescent="0.25">
      <c r="B508" s="640"/>
      <c r="C508" s="493"/>
      <c r="D508" s="245">
        <v>402</v>
      </c>
      <c r="E508" s="190" t="s">
        <v>664</v>
      </c>
      <c r="F508" s="314">
        <v>836.78</v>
      </c>
      <c r="G508" s="190">
        <v>7685</v>
      </c>
      <c r="H508" s="190">
        <v>7685</v>
      </c>
      <c r="I508" s="198">
        <f t="shared" si="99"/>
        <v>1</v>
      </c>
      <c r="J508" s="190">
        <v>119.54</v>
      </c>
      <c r="K508" s="198">
        <f t="shared" si="100"/>
        <v>1.555497722836695E-2</v>
      </c>
      <c r="L508" s="314">
        <v>7</v>
      </c>
      <c r="M508" s="198">
        <f t="shared" si="101"/>
        <v>1.015554977228367</v>
      </c>
      <c r="N508" s="314">
        <v>836.78</v>
      </c>
      <c r="O508" s="190">
        <v>119.54</v>
      </c>
      <c r="P508" s="197">
        <f t="shared" si="102"/>
        <v>1.555497722836695E-2</v>
      </c>
      <c r="Q508" s="196">
        <f t="shared" si="103"/>
        <v>0</v>
      </c>
      <c r="R508" s="197">
        <f t="shared" si="104"/>
        <v>0</v>
      </c>
      <c r="S508" s="313">
        <f t="shared" si="105"/>
        <v>0</v>
      </c>
      <c r="T508" s="190" t="s">
        <v>468</v>
      </c>
      <c r="U508" s="190" t="s">
        <v>221</v>
      </c>
      <c r="V508" s="190" t="s">
        <v>642</v>
      </c>
      <c r="W508" s="196">
        <v>1</v>
      </c>
      <c r="X508" s="190" t="s">
        <v>470</v>
      </c>
    </row>
    <row r="509" spans="2:24" hidden="1" x14ac:dyDescent="0.25">
      <c r="B509" s="640"/>
      <c r="C509" s="493"/>
      <c r="D509" s="245">
        <v>403</v>
      </c>
      <c r="E509" s="190" t="s">
        <v>545</v>
      </c>
      <c r="F509" s="314">
        <v>590.87</v>
      </c>
      <c r="G509" s="190">
        <v>242.4</v>
      </c>
      <c r="H509" s="190">
        <v>242.4</v>
      </c>
      <c r="I509" s="198">
        <f t="shared" si="99"/>
        <v>1</v>
      </c>
      <c r="J509" s="190">
        <v>19.55</v>
      </c>
      <c r="K509" s="198">
        <f t="shared" si="100"/>
        <v>8.0651815181518149E-2</v>
      </c>
      <c r="L509" s="314">
        <v>156.72999999999999</v>
      </c>
      <c r="M509" s="198">
        <f t="shared" si="101"/>
        <v>1.0806518151815181</v>
      </c>
      <c r="N509" s="314">
        <v>3064.07</v>
      </c>
      <c r="O509" s="190">
        <v>3.77</v>
      </c>
      <c r="P509" s="197">
        <f t="shared" si="102"/>
        <v>1.5552805280528053E-2</v>
      </c>
      <c r="Q509" s="196">
        <f t="shared" si="103"/>
        <v>15.779999999999983</v>
      </c>
      <c r="R509" s="197">
        <f t="shared" si="104"/>
        <v>6.5099009900990032E-2</v>
      </c>
      <c r="S509" s="313">
        <f t="shared" si="105"/>
        <v>2473.1993999999972</v>
      </c>
      <c r="T509" s="190" t="s">
        <v>468</v>
      </c>
      <c r="U509" s="190" t="s">
        <v>221</v>
      </c>
      <c r="V509" s="190" t="s">
        <v>642</v>
      </c>
      <c r="W509" s="196">
        <v>1</v>
      </c>
      <c r="X509" s="190" t="s">
        <v>470</v>
      </c>
    </row>
    <row r="510" spans="2:24" hidden="1" x14ac:dyDescent="0.25">
      <c r="B510" s="640"/>
      <c r="C510" s="493"/>
      <c r="D510" s="245">
        <v>404</v>
      </c>
      <c r="E510" s="190" t="s">
        <v>493</v>
      </c>
      <c r="F510" s="314">
        <v>460.82</v>
      </c>
      <c r="G510" s="190">
        <v>181.09</v>
      </c>
      <c r="H510" s="190">
        <v>181.09</v>
      </c>
      <c r="I510" s="198">
        <f t="shared" si="99"/>
        <v>1</v>
      </c>
      <c r="J510" s="190">
        <v>14.85</v>
      </c>
      <c r="K510" s="198">
        <f t="shared" si="100"/>
        <v>8.2003423711966422E-2</v>
      </c>
      <c r="L510" s="314">
        <v>156.74</v>
      </c>
      <c r="M510" s="198">
        <f t="shared" si="101"/>
        <v>1.0820034237119664</v>
      </c>
      <c r="N510" s="314">
        <v>2327.59</v>
      </c>
      <c r="O510" s="190">
        <v>2.94</v>
      </c>
      <c r="P510" s="197">
        <f t="shared" si="102"/>
        <v>1.6235021260146889E-2</v>
      </c>
      <c r="Q510" s="196">
        <f t="shared" si="103"/>
        <v>11.909999999999995</v>
      </c>
      <c r="R510" s="197">
        <f t="shared" si="104"/>
        <v>6.5768402451819502E-2</v>
      </c>
      <c r="S510" s="313">
        <f t="shared" si="105"/>
        <v>1866.7733999999994</v>
      </c>
      <c r="T510" s="190" t="s">
        <v>468</v>
      </c>
      <c r="U510" s="190" t="s">
        <v>221</v>
      </c>
      <c r="V510" s="190" t="s">
        <v>642</v>
      </c>
      <c r="W510" s="196">
        <v>1</v>
      </c>
      <c r="X510" s="190" t="s">
        <v>470</v>
      </c>
    </row>
    <row r="511" spans="2:24" hidden="1" x14ac:dyDescent="0.25">
      <c r="B511" s="640"/>
      <c r="C511" s="493"/>
      <c r="D511" s="245">
        <v>405</v>
      </c>
      <c r="E511" s="190" t="s">
        <v>663</v>
      </c>
      <c r="F511" s="314">
        <v>313.68</v>
      </c>
      <c r="G511" s="190">
        <v>4750</v>
      </c>
      <c r="H511" s="190">
        <v>4750</v>
      </c>
      <c r="I511" s="198">
        <f t="shared" si="99"/>
        <v>1</v>
      </c>
      <c r="J511" s="190">
        <v>71.290000000000006</v>
      </c>
      <c r="K511" s="198">
        <f t="shared" si="100"/>
        <v>1.5008421052631581E-2</v>
      </c>
      <c r="L511" s="314">
        <v>4.4000000000000004</v>
      </c>
      <c r="M511" s="198">
        <f t="shared" si="101"/>
        <v>1.0150084210526316</v>
      </c>
      <c r="N511" s="314">
        <v>313.68</v>
      </c>
      <c r="O511" s="190">
        <v>71.290000000000006</v>
      </c>
      <c r="P511" s="197">
        <f t="shared" si="102"/>
        <v>1.5008421052631581E-2</v>
      </c>
      <c r="Q511" s="196">
        <f t="shared" si="103"/>
        <v>0</v>
      </c>
      <c r="R511" s="197">
        <f t="shared" si="104"/>
        <v>0</v>
      </c>
      <c r="S511" s="313">
        <f t="shared" si="105"/>
        <v>0</v>
      </c>
      <c r="T511" s="190" t="s">
        <v>179</v>
      </c>
      <c r="U511" s="190" t="s">
        <v>537</v>
      </c>
      <c r="V511" s="190" t="s">
        <v>641</v>
      </c>
      <c r="W511" s="196">
        <v>1</v>
      </c>
      <c r="X511" s="190" t="s">
        <v>470</v>
      </c>
    </row>
    <row r="512" spans="2:24" hidden="1" x14ac:dyDescent="0.25">
      <c r="B512" s="640"/>
      <c r="C512" s="493"/>
      <c r="D512" s="245">
        <v>406</v>
      </c>
      <c r="E512" s="190" t="s">
        <v>551</v>
      </c>
      <c r="F512" s="314">
        <v>210.26</v>
      </c>
      <c r="G512" s="190">
        <v>73.73</v>
      </c>
      <c r="H512" s="190">
        <v>73.73</v>
      </c>
      <c r="I512" s="198">
        <f t="shared" si="99"/>
        <v>1</v>
      </c>
      <c r="J512" s="190">
        <v>6.26</v>
      </c>
      <c r="K512" s="198">
        <f t="shared" si="100"/>
        <v>8.4904380849043795E-2</v>
      </c>
      <c r="L512" s="314">
        <v>160.5</v>
      </c>
      <c r="M512" s="198">
        <f t="shared" si="101"/>
        <v>1.0849043808490439</v>
      </c>
      <c r="N512" s="314">
        <v>1004.73</v>
      </c>
      <c r="O512" s="190">
        <v>1.31</v>
      </c>
      <c r="P512" s="197">
        <f t="shared" si="102"/>
        <v>1.7767530177675302E-2</v>
      </c>
      <c r="Q512" s="196">
        <f t="shared" si="103"/>
        <v>4.9500000000000046</v>
      </c>
      <c r="R512" s="197">
        <f t="shared" si="104"/>
        <v>6.713685067136857E-2</v>
      </c>
      <c r="S512" s="313">
        <f t="shared" si="105"/>
        <v>794.4750000000007</v>
      </c>
      <c r="T512" s="190" t="s">
        <v>179</v>
      </c>
      <c r="U512" s="190" t="s">
        <v>715</v>
      </c>
      <c r="V512" s="190" t="s">
        <v>510</v>
      </c>
      <c r="W512" s="196">
        <v>1</v>
      </c>
      <c r="X512" s="190" t="s">
        <v>470</v>
      </c>
    </row>
    <row r="513" spans="2:24" hidden="1" x14ac:dyDescent="0.25">
      <c r="B513" s="640"/>
      <c r="C513" s="493"/>
      <c r="D513" s="245">
        <v>407</v>
      </c>
      <c r="E513" s="190" t="s">
        <v>520</v>
      </c>
      <c r="F513" s="314">
        <v>181.39</v>
      </c>
      <c r="G513" s="190">
        <v>197.76</v>
      </c>
      <c r="H513" s="190">
        <v>197.76</v>
      </c>
      <c r="I513" s="198">
        <f t="shared" si="99"/>
        <v>1</v>
      </c>
      <c r="J513" s="190">
        <v>11.76</v>
      </c>
      <c r="K513" s="198">
        <f t="shared" si="100"/>
        <v>5.946601941747573E-2</v>
      </c>
      <c r="L513" s="314">
        <v>99.12</v>
      </c>
      <c r="M513" s="198">
        <f t="shared" si="101"/>
        <v>1.0594660194174756</v>
      </c>
      <c r="N513" s="314">
        <v>1165.6500000000001</v>
      </c>
      <c r="O513" s="190">
        <v>1.83</v>
      </c>
      <c r="P513" s="197">
        <f t="shared" si="102"/>
        <v>9.2536407766990302E-3</v>
      </c>
      <c r="Q513" s="196">
        <f t="shared" si="103"/>
        <v>9.9299999999999908</v>
      </c>
      <c r="R513" s="197">
        <f t="shared" si="104"/>
        <v>5.0212378640776656E-2</v>
      </c>
      <c r="S513" s="313">
        <f t="shared" si="105"/>
        <v>984.26159999999913</v>
      </c>
      <c r="T513" s="190" t="s">
        <v>179</v>
      </c>
      <c r="U513" s="190" t="s">
        <v>715</v>
      </c>
      <c r="V513" s="190" t="s">
        <v>510</v>
      </c>
      <c r="W513" s="196">
        <v>1</v>
      </c>
      <c r="X513" s="190" t="s">
        <v>470</v>
      </c>
    </row>
    <row r="514" spans="2:24" hidden="1" x14ac:dyDescent="0.25">
      <c r="B514" s="640"/>
      <c r="C514" s="493"/>
      <c r="D514" s="245">
        <v>408</v>
      </c>
      <c r="E514" s="190" t="s">
        <v>630</v>
      </c>
      <c r="F514" s="314">
        <v>181.37</v>
      </c>
      <c r="G514" s="190">
        <v>81.38</v>
      </c>
      <c r="H514" s="190">
        <v>81.38</v>
      </c>
      <c r="I514" s="198">
        <f t="shared" si="99"/>
        <v>1</v>
      </c>
      <c r="J514" s="190">
        <v>4.8499999999999996</v>
      </c>
      <c r="K514" s="198">
        <f t="shared" si="100"/>
        <v>5.9596952568198573E-2</v>
      </c>
      <c r="L514" s="314">
        <v>104.84</v>
      </c>
      <c r="M514" s="198">
        <f t="shared" si="101"/>
        <v>1.0595969525681985</v>
      </c>
      <c r="N514" s="314">
        <v>508.47</v>
      </c>
      <c r="O514" s="190">
        <v>1.73</v>
      </c>
      <c r="P514" s="197">
        <f t="shared" si="102"/>
        <v>2.1258294421233719E-2</v>
      </c>
      <c r="Q514" s="196">
        <f t="shared" si="103"/>
        <v>3.1199999999999943</v>
      </c>
      <c r="R514" s="197">
        <f t="shared" si="104"/>
        <v>3.8338658146964792E-2</v>
      </c>
      <c r="S514" s="313">
        <f t="shared" si="105"/>
        <v>327.10079999999942</v>
      </c>
      <c r="T514" s="190" t="s">
        <v>179</v>
      </c>
      <c r="U514" s="190" t="s">
        <v>715</v>
      </c>
      <c r="V514" s="190" t="s">
        <v>510</v>
      </c>
      <c r="W514" s="196">
        <v>1</v>
      </c>
      <c r="X514" s="190" t="s">
        <v>470</v>
      </c>
    </row>
    <row r="515" spans="2:24" hidden="1" x14ac:dyDescent="0.25">
      <c r="B515" s="640"/>
      <c r="C515" s="493"/>
      <c r="D515" s="245">
        <v>409</v>
      </c>
      <c r="E515" s="190" t="s">
        <v>698</v>
      </c>
      <c r="F515" s="314">
        <v>180.76</v>
      </c>
      <c r="G515" s="190">
        <v>39.020000000000003</v>
      </c>
      <c r="H515" s="190">
        <v>39.020000000000003</v>
      </c>
      <c r="I515" s="198">
        <f t="shared" si="99"/>
        <v>1</v>
      </c>
      <c r="J515" s="190">
        <v>2.98</v>
      </c>
      <c r="K515" s="198">
        <f t="shared" si="100"/>
        <v>7.6371091747821626E-2</v>
      </c>
      <c r="L515" s="314">
        <v>225.95</v>
      </c>
      <c r="M515" s="198">
        <f t="shared" si="101"/>
        <v>1.0763710917478215</v>
      </c>
      <c r="N515" s="314">
        <v>673.33</v>
      </c>
      <c r="O515" s="190">
        <v>0.8</v>
      </c>
      <c r="P515" s="197">
        <f t="shared" si="102"/>
        <v>2.0502306509482315E-2</v>
      </c>
      <c r="Q515" s="196">
        <f t="shared" si="103"/>
        <v>2.1799999999999971</v>
      </c>
      <c r="R515" s="197">
        <f t="shared" si="104"/>
        <v>5.5868785238339234E-2</v>
      </c>
      <c r="S515" s="313">
        <f t="shared" si="105"/>
        <v>492.57099999999929</v>
      </c>
      <c r="T515" s="190" t="s">
        <v>179</v>
      </c>
      <c r="U515" s="190" t="s">
        <v>715</v>
      </c>
      <c r="V515" s="190" t="s">
        <v>510</v>
      </c>
      <c r="W515" s="196">
        <v>1</v>
      </c>
      <c r="X515" s="190" t="s">
        <v>674</v>
      </c>
    </row>
    <row r="516" spans="2:24" hidden="1" x14ac:dyDescent="0.25">
      <c r="B516" s="641"/>
      <c r="C516" s="493"/>
      <c r="D516" s="245">
        <v>410</v>
      </c>
      <c r="E516" s="190" t="s">
        <v>699</v>
      </c>
      <c r="F516" s="314">
        <v>180.68</v>
      </c>
      <c r="G516" s="190">
        <v>21.68</v>
      </c>
      <c r="H516" s="190">
        <v>21.68</v>
      </c>
      <c r="I516" s="198">
        <f t="shared" si="99"/>
        <v>1</v>
      </c>
      <c r="J516" s="190">
        <v>1.66</v>
      </c>
      <c r="K516" s="198">
        <f t="shared" si="100"/>
        <v>7.656826568265683E-2</v>
      </c>
      <c r="L516" s="314">
        <v>354.28</v>
      </c>
      <c r="M516" s="198">
        <f t="shared" si="101"/>
        <v>1.0765682656826567</v>
      </c>
      <c r="N516" s="314">
        <v>588.1</v>
      </c>
      <c r="O516" s="190">
        <v>0.51</v>
      </c>
      <c r="P516" s="197">
        <f t="shared" si="102"/>
        <v>2.3523985239852399E-2</v>
      </c>
      <c r="Q516" s="196">
        <f t="shared" si="103"/>
        <v>1.1500000000000001</v>
      </c>
      <c r="R516" s="197">
        <f t="shared" si="104"/>
        <v>5.3044280442804438E-2</v>
      </c>
      <c r="S516" s="313">
        <f t="shared" si="105"/>
        <v>407.42200000000003</v>
      </c>
      <c r="T516" s="190" t="s">
        <v>179</v>
      </c>
      <c r="U516" s="190" t="s">
        <v>715</v>
      </c>
      <c r="V516" s="190" t="s">
        <v>510</v>
      </c>
      <c r="W516" s="196">
        <v>1</v>
      </c>
      <c r="X516" s="190" t="s">
        <v>674</v>
      </c>
    </row>
    <row r="517" spans="2:24" hidden="1" x14ac:dyDescent="0.25">
      <c r="B517" s="639">
        <v>45921</v>
      </c>
      <c r="C517" s="493" t="str">
        <f t="shared" ref="C517" si="111">RIGHT(TEXT(B517,"aaa"),1)</f>
        <v>日</v>
      </c>
      <c r="D517" s="245">
        <v>411</v>
      </c>
      <c r="E517" s="190" t="s">
        <v>637</v>
      </c>
      <c r="F517" s="314">
        <v>2276.27</v>
      </c>
      <c r="G517" s="190">
        <v>16334</v>
      </c>
      <c r="H517" s="190">
        <v>16334</v>
      </c>
      <c r="I517" s="198">
        <f t="shared" si="99"/>
        <v>1</v>
      </c>
      <c r="J517" s="190">
        <v>392.46</v>
      </c>
      <c r="K517" s="198">
        <f t="shared" si="100"/>
        <v>2.4027182563976981E-2</v>
      </c>
      <c r="L517" s="314">
        <v>5.8</v>
      </c>
      <c r="M517" s="198">
        <f t="shared" si="101"/>
        <v>1.0240271825639768</v>
      </c>
      <c r="N517" s="314">
        <v>2276.27</v>
      </c>
      <c r="O517" s="190">
        <v>392.46</v>
      </c>
      <c r="P517" s="197">
        <f t="shared" si="102"/>
        <v>2.4027182563976981E-2</v>
      </c>
      <c r="Q517" s="196">
        <f t="shared" si="103"/>
        <v>-8.5265128291212022E-13</v>
      </c>
      <c r="R517" s="197">
        <f t="shared" si="104"/>
        <v>-5.2201009116696476E-17</v>
      </c>
      <c r="S517" s="313">
        <f t="shared" si="105"/>
        <v>-4.9453774408902973E-12</v>
      </c>
      <c r="T517" s="190" t="s">
        <v>179</v>
      </c>
      <c r="U517" s="190" t="s">
        <v>537</v>
      </c>
      <c r="V517" s="190" t="s">
        <v>703</v>
      </c>
      <c r="W517" s="196">
        <v>1</v>
      </c>
      <c r="X517" s="190" t="s">
        <v>470</v>
      </c>
    </row>
    <row r="518" spans="2:24" hidden="1" x14ac:dyDescent="0.25">
      <c r="B518" s="640"/>
      <c r="C518" s="493"/>
      <c r="D518" s="245">
        <v>412</v>
      </c>
      <c r="E518" s="190" t="s">
        <v>638</v>
      </c>
      <c r="F518" s="314">
        <v>1550.51</v>
      </c>
      <c r="G518" s="190">
        <v>8004</v>
      </c>
      <c r="H518" s="190">
        <v>8004</v>
      </c>
      <c r="I518" s="198">
        <f t="shared" si="99"/>
        <v>1</v>
      </c>
      <c r="J518" s="190">
        <v>235.64</v>
      </c>
      <c r="K518" s="198">
        <f t="shared" si="100"/>
        <v>2.9440279860069963E-2</v>
      </c>
      <c r="L518" s="314">
        <v>6.58</v>
      </c>
      <c r="M518" s="198">
        <f t="shared" si="101"/>
        <v>1.0294402798600699</v>
      </c>
      <c r="N518" s="314">
        <v>1550.51</v>
      </c>
      <c r="O518" s="190">
        <v>235.64</v>
      </c>
      <c r="P518" s="197">
        <f t="shared" si="102"/>
        <v>2.9440279860069963E-2</v>
      </c>
      <c r="Q518" s="196">
        <f t="shared" si="103"/>
        <v>-5.6843418860808015E-13</v>
      </c>
      <c r="R518" s="197">
        <f t="shared" si="104"/>
        <v>-7.1018764193913066E-17</v>
      </c>
      <c r="S518" s="313">
        <f t="shared" si="105"/>
        <v>-3.7402969610411672E-12</v>
      </c>
      <c r="T518" s="190" t="s">
        <v>468</v>
      </c>
      <c r="U518" s="190" t="s">
        <v>221</v>
      </c>
      <c r="V518" s="190" t="s">
        <v>642</v>
      </c>
      <c r="W518" s="196">
        <v>1</v>
      </c>
      <c r="X518" s="190" t="s">
        <v>470</v>
      </c>
    </row>
    <row r="519" spans="2:24" hidden="1" x14ac:dyDescent="0.25">
      <c r="B519" s="640"/>
      <c r="C519" s="493"/>
      <c r="D519" s="245">
        <v>413</v>
      </c>
      <c r="E519" s="190" t="s">
        <v>664</v>
      </c>
      <c r="F519" s="314">
        <v>729.82</v>
      </c>
      <c r="G519" s="190">
        <v>10053</v>
      </c>
      <c r="H519" s="190">
        <v>10053</v>
      </c>
      <c r="I519" s="198">
        <f t="shared" si="99"/>
        <v>1</v>
      </c>
      <c r="J519" s="190">
        <v>104.26</v>
      </c>
      <c r="K519" s="198">
        <f t="shared" si="100"/>
        <v>1.0371033522331643E-2</v>
      </c>
      <c r="L519" s="314">
        <v>7</v>
      </c>
      <c r="M519" s="198">
        <f t="shared" si="101"/>
        <v>1.0103710335223317</v>
      </c>
      <c r="N519" s="314">
        <v>729.82</v>
      </c>
      <c r="O519" s="190">
        <v>104.26</v>
      </c>
      <c r="P519" s="197">
        <f t="shared" si="102"/>
        <v>1.0371033522331643E-2</v>
      </c>
      <c r="Q519" s="196">
        <f t="shared" si="103"/>
        <v>2.1316282072803006E-13</v>
      </c>
      <c r="R519" s="197">
        <f t="shared" si="104"/>
        <v>2.1203901395407346E-17</v>
      </c>
      <c r="S519" s="313">
        <f t="shared" si="105"/>
        <v>1.4921397450962104E-12</v>
      </c>
      <c r="T519" s="190" t="s">
        <v>468</v>
      </c>
      <c r="U519" s="190" t="s">
        <v>221</v>
      </c>
      <c r="V519" s="190" t="s">
        <v>642</v>
      </c>
      <c r="W519" s="196">
        <v>1</v>
      </c>
      <c r="X519" s="190" t="s">
        <v>470</v>
      </c>
    </row>
    <row r="520" spans="2:24" hidden="1" x14ac:dyDescent="0.25">
      <c r="B520" s="640"/>
      <c r="C520" s="493"/>
      <c r="D520" s="245">
        <v>414</v>
      </c>
      <c r="E520" s="190" t="s">
        <v>663</v>
      </c>
      <c r="F520" s="314">
        <v>314.73</v>
      </c>
      <c r="G520" s="190">
        <v>6004</v>
      </c>
      <c r="H520" s="190">
        <v>6004</v>
      </c>
      <c r="I520" s="198">
        <f t="shared" si="99"/>
        <v>1</v>
      </c>
      <c r="J520" s="190">
        <v>71.53</v>
      </c>
      <c r="K520" s="198">
        <f t="shared" si="100"/>
        <v>1.1913724183877416E-2</v>
      </c>
      <c r="L520" s="314">
        <v>4.4000000000000004</v>
      </c>
      <c r="M520" s="198">
        <f t="shared" si="101"/>
        <v>1.0119137241838774</v>
      </c>
      <c r="N520" s="314">
        <v>314.73</v>
      </c>
      <c r="O520" s="190">
        <v>71.53</v>
      </c>
      <c r="P520" s="197">
        <f t="shared" si="102"/>
        <v>1.1913724183877416E-2</v>
      </c>
      <c r="Q520" s="196">
        <f t="shared" si="103"/>
        <v>-2.5579538487363607E-13</v>
      </c>
      <c r="R520" s="197">
        <f t="shared" si="104"/>
        <v>-4.2604161371358437E-17</v>
      </c>
      <c r="S520" s="313">
        <f t="shared" si="105"/>
        <v>-1.1254996934439987E-12</v>
      </c>
      <c r="T520" s="190" t="s">
        <v>179</v>
      </c>
      <c r="U520" s="190" t="s">
        <v>537</v>
      </c>
      <c r="V520" s="190" t="s">
        <v>641</v>
      </c>
      <c r="W520" s="196">
        <v>1</v>
      </c>
      <c r="X520" s="190" t="s">
        <v>470</v>
      </c>
    </row>
    <row r="521" spans="2:24" hidden="1" x14ac:dyDescent="0.25">
      <c r="B521" s="640"/>
      <c r="C521" s="493"/>
      <c r="D521" s="245">
        <v>415</v>
      </c>
      <c r="E521" s="190" t="s">
        <v>551</v>
      </c>
      <c r="F521" s="314">
        <v>239.15</v>
      </c>
      <c r="G521" s="190">
        <v>102.56</v>
      </c>
      <c r="H521" s="190">
        <v>102.56</v>
      </c>
      <c r="I521" s="198">
        <f t="shared" ref="I521:I546" si="112">H521/G521</f>
        <v>1</v>
      </c>
      <c r="J521" s="190">
        <v>2.98</v>
      </c>
      <c r="K521" s="198">
        <f t="shared" ref="K521:K546" si="113">J521/G521</f>
        <v>2.905616224648986E-2</v>
      </c>
      <c r="L521" s="314">
        <v>160.5</v>
      </c>
      <c r="M521" s="198">
        <f t="shared" ref="M521:M546" si="114">(H521+J521)/G521</f>
        <v>1.02905616224649</v>
      </c>
      <c r="N521" s="314">
        <v>478.29</v>
      </c>
      <c r="O521" s="190">
        <v>1.49</v>
      </c>
      <c r="P521" s="197">
        <f t="shared" ref="P521:P546" si="115">O521/G521</f>
        <v>1.452808112324493E-2</v>
      </c>
      <c r="Q521" s="196">
        <f t="shared" ref="Q521:Q546" si="116">(H521+J521)-G521-O521</f>
        <v>1.490000000000004</v>
      </c>
      <c r="R521" s="197">
        <f t="shared" ref="R521:R546" si="117">Q521/G521</f>
        <v>1.4528081123244968E-2</v>
      </c>
      <c r="S521" s="313">
        <f t="shared" ref="S521:S546" si="118">Q521*L521</f>
        <v>239.14500000000064</v>
      </c>
      <c r="T521" s="190" t="s">
        <v>179</v>
      </c>
      <c r="U521" s="190" t="s">
        <v>715</v>
      </c>
      <c r="V521" s="190" t="s">
        <v>510</v>
      </c>
      <c r="W521" s="196">
        <v>1</v>
      </c>
      <c r="X521" s="190" t="s">
        <v>470</v>
      </c>
    </row>
    <row r="522" spans="2:24" hidden="1" x14ac:dyDescent="0.25">
      <c r="B522" s="640"/>
      <c r="C522" s="493"/>
      <c r="D522" s="245">
        <v>416</v>
      </c>
      <c r="E522" s="190" t="s">
        <v>506</v>
      </c>
      <c r="F522" s="314">
        <v>187.88</v>
      </c>
      <c r="G522" s="190">
        <v>36.369999999999997</v>
      </c>
      <c r="H522" s="190">
        <v>36.369999999999997</v>
      </c>
      <c r="I522" s="198">
        <f t="shared" si="112"/>
        <v>1</v>
      </c>
      <c r="J522" s="190">
        <v>3.56</v>
      </c>
      <c r="K522" s="198">
        <f t="shared" si="113"/>
        <v>9.7882870497662922E-2</v>
      </c>
      <c r="L522" s="314">
        <v>113.18</v>
      </c>
      <c r="M522" s="198">
        <f t="shared" si="114"/>
        <v>1.0978828704976631</v>
      </c>
      <c r="N522" s="314">
        <v>402.92</v>
      </c>
      <c r="O522" s="190">
        <v>1.66</v>
      </c>
      <c r="P522" s="197">
        <f t="shared" si="115"/>
        <v>4.5642012647786639E-2</v>
      </c>
      <c r="Q522" s="196">
        <f t="shared" si="116"/>
        <v>1.9000000000000024</v>
      </c>
      <c r="R522" s="197">
        <f t="shared" si="117"/>
        <v>5.2240857849876338E-2</v>
      </c>
      <c r="S522" s="313">
        <f t="shared" si="118"/>
        <v>215.04200000000029</v>
      </c>
      <c r="T522" s="190" t="s">
        <v>179</v>
      </c>
      <c r="U522" s="190" t="s">
        <v>715</v>
      </c>
      <c r="V522" s="190" t="s">
        <v>510</v>
      </c>
      <c r="W522" s="196">
        <v>1</v>
      </c>
      <c r="X522" s="190" t="s">
        <v>462</v>
      </c>
    </row>
    <row r="523" spans="2:24" hidden="1" x14ac:dyDescent="0.25">
      <c r="B523" s="640"/>
      <c r="C523" s="493"/>
      <c r="D523" s="245">
        <v>417</v>
      </c>
      <c r="E523" s="190" t="s">
        <v>700</v>
      </c>
      <c r="F523" s="314">
        <v>163.49</v>
      </c>
      <c r="G523" s="190">
        <v>186.8</v>
      </c>
      <c r="H523" s="190">
        <v>186.8</v>
      </c>
      <c r="I523" s="198">
        <f t="shared" si="112"/>
        <v>1</v>
      </c>
      <c r="J523" s="190">
        <v>9.74</v>
      </c>
      <c r="K523" s="198">
        <f t="shared" si="113"/>
        <v>5.2141327623126336E-2</v>
      </c>
      <c r="L523" s="314">
        <v>39.020000000000003</v>
      </c>
      <c r="M523" s="198">
        <f t="shared" si="114"/>
        <v>1.0521413276231264</v>
      </c>
      <c r="N523" s="314">
        <v>380.05</v>
      </c>
      <c r="O523" s="190">
        <v>4.1900000000000004</v>
      </c>
      <c r="P523" s="197">
        <f t="shared" si="115"/>
        <v>2.2430406852248393E-2</v>
      </c>
      <c r="Q523" s="196">
        <f t="shared" si="116"/>
        <v>5.5500000000000087</v>
      </c>
      <c r="R523" s="197">
        <f t="shared" si="117"/>
        <v>2.9710920770877988E-2</v>
      </c>
      <c r="S523" s="313">
        <f t="shared" si="118"/>
        <v>216.56100000000035</v>
      </c>
      <c r="T523" s="190" t="s">
        <v>179</v>
      </c>
      <c r="U523" s="190" t="s">
        <v>715</v>
      </c>
      <c r="V523" s="190" t="s">
        <v>646</v>
      </c>
      <c r="W523" s="196">
        <v>1</v>
      </c>
      <c r="X523" s="190" t="s">
        <v>461</v>
      </c>
    </row>
    <row r="524" spans="2:24" hidden="1" x14ac:dyDescent="0.25">
      <c r="B524" s="640"/>
      <c r="C524" s="493"/>
      <c r="D524" s="245">
        <v>418</v>
      </c>
      <c r="E524" s="190" t="s">
        <v>520</v>
      </c>
      <c r="F524" s="314">
        <v>150.66</v>
      </c>
      <c r="G524" s="190">
        <v>280.14</v>
      </c>
      <c r="H524" s="190">
        <v>280.14</v>
      </c>
      <c r="I524" s="198">
        <f t="shared" si="112"/>
        <v>1</v>
      </c>
      <c r="J524" s="190">
        <v>5.69</v>
      </c>
      <c r="K524" s="198">
        <f t="shared" si="113"/>
        <v>2.0311272934961093E-2</v>
      </c>
      <c r="L524" s="314">
        <v>99.12</v>
      </c>
      <c r="M524" s="198">
        <f t="shared" si="114"/>
        <v>1.020311272934961</v>
      </c>
      <c r="N524" s="314">
        <v>563.99</v>
      </c>
      <c r="O524" s="190">
        <v>1.52</v>
      </c>
      <c r="P524" s="197">
        <f t="shared" si="115"/>
        <v>5.4258584993217684E-3</v>
      </c>
      <c r="Q524" s="196">
        <f t="shared" si="116"/>
        <v>4.1699999999999982</v>
      </c>
      <c r="R524" s="197">
        <f t="shared" si="117"/>
        <v>1.4885414435639318E-2</v>
      </c>
      <c r="S524" s="313">
        <f t="shared" si="118"/>
        <v>413.33039999999983</v>
      </c>
      <c r="T524" s="190" t="s">
        <v>179</v>
      </c>
      <c r="U524" s="190" t="s">
        <v>715</v>
      </c>
      <c r="V524" s="190" t="s">
        <v>510</v>
      </c>
      <c r="W524" s="196">
        <v>1</v>
      </c>
      <c r="X524" s="190" t="s">
        <v>470</v>
      </c>
    </row>
    <row r="525" spans="2:24" hidden="1" x14ac:dyDescent="0.25">
      <c r="B525" s="640"/>
      <c r="C525" s="493"/>
      <c r="D525" s="245">
        <v>419</v>
      </c>
      <c r="E525" s="190" t="s">
        <v>681</v>
      </c>
      <c r="F525" s="314">
        <v>129.91999999999999</v>
      </c>
      <c r="G525" s="190">
        <v>116.13</v>
      </c>
      <c r="H525" s="190">
        <v>116.13</v>
      </c>
      <c r="I525" s="198">
        <f t="shared" si="112"/>
        <v>1</v>
      </c>
      <c r="J525" s="190">
        <v>2.36</v>
      </c>
      <c r="K525" s="198">
        <f t="shared" si="113"/>
        <v>2.0322052871781623E-2</v>
      </c>
      <c r="L525" s="314">
        <v>110.1</v>
      </c>
      <c r="M525" s="198">
        <f t="shared" si="114"/>
        <v>1.0203220528717816</v>
      </c>
      <c r="N525" s="314">
        <v>259.83999999999997</v>
      </c>
      <c r="O525" s="190">
        <v>1.18</v>
      </c>
      <c r="P525" s="197">
        <f t="shared" si="115"/>
        <v>1.0161026435890811E-2</v>
      </c>
      <c r="Q525" s="196">
        <f t="shared" si="116"/>
        <v>1.1799999999999995</v>
      </c>
      <c r="R525" s="197">
        <f t="shared" si="117"/>
        <v>1.0161026435890808E-2</v>
      </c>
      <c r="S525" s="313">
        <f t="shared" si="118"/>
        <v>129.91799999999995</v>
      </c>
      <c r="T525" s="190" t="s">
        <v>179</v>
      </c>
      <c r="U525" s="190" t="s">
        <v>715</v>
      </c>
      <c r="V525" s="190" t="s">
        <v>646</v>
      </c>
      <c r="W525" s="196">
        <v>1</v>
      </c>
      <c r="X525" s="190" t="s">
        <v>470</v>
      </c>
    </row>
    <row r="526" spans="2:24" hidden="1" x14ac:dyDescent="0.25">
      <c r="B526" s="641"/>
      <c r="C526" s="493"/>
      <c r="D526" s="245">
        <v>420</v>
      </c>
      <c r="E526" s="190" t="s">
        <v>463</v>
      </c>
      <c r="F526" s="314">
        <v>109.73</v>
      </c>
      <c r="G526" s="190">
        <v>10.039999999999999</v>
      </c>
      <c r="H526" s="190">
        <v>10.039999999999999</v>
      </c>
      <c r="I526" s="198">
        <f t="shared" si="112"/>
        <v>1</v>
      </c>
      <c r="J526" s="190">
        <v>0.15</v>
      </c>
      <c r="K526" s="198">
        <f t="shared" si="113"/>
        <v>1.4940239043824702E-2</v>
      </c>
      <c r="L526" s="314">
        <v>1567.63</v>
      </c>
      <c r="M526" s="198">
        <f t="shared" si="114"/>
        <v>1.0149402390438247</v>
      </c>
      <c r="N526" s="314">
        <v>235.14</v>
      </c>
      <c r="O526" s="190">
        <v>7.0000000000000007E-2</v>
      </c>
      <c r="P526" s="197">
        <f t="shared" si="115"/>
        <v>6.9721115537848622E-3</v>
      </c>
      <c r="Q526" s="196">
        <f t="shared" si="116"/>
        <v>8.0000000000000349E-2</v>
      </c>
      <c r="R526" s="197">
        <f t="shared" si="117"/>
        <v>7.9681274900398752E-3</v>
      </c>
      <c r="S526" s="313">
        <f t="shared" si="118"/>
        <v>125.41040000000055</v>
      </c>
      <c r="T526" s="190" t="s">
        <v>179</v>
      </c>
      <c r="U526" s="190" t="s">
        <v>715</v>
      </c>
      <c r="V526" s="190" t="s">
        <v>510</v>
      </c>
      <c r="W526" s="196">
        <v>1</v>
      </c>
      <c r="X526" s="190" t="s">
        <v>417</v>
      </c>
    </row>
    <row r="527" spans="2:24" hidden="1" x14ac:dyDescent="0.25">
      <c r="B527" s="639">
        <v>45922</v>
      </c>
      <c r="C527" s="493" t="str">
        <f t="shared" ref="C527" si="119">RIGHT(TEXT(B527,"aaa"),1)</f>
        <v>一</v>
      </c>
      <c r="D527" s="245">
        <v>421</v>
      </c>
      <c r="E527" s="190" t="s">
        <v>664</v>
      </c>
      <c r="F527" s="314">
        <v>1423.8</v>
      </c>
      <c r="G527" s="190">
        <v>9685</v>
      </c>
      <c r="H527" s="190">
        <v>9685</v>
      </c>
      <c r="I527" s="198">
        <f t="shared" si="112"/>
        <v>1</v>
      </c>
      <c r="J527" s="190">
        <v>203.4</v>
      </c>
      <c r="K527" s="198">
        <f t="shared" si="113"/>
        <v>2.1001548786783685E-2</v>
      </c>
      <c r="L527" s="314">
        <v>7</v>
      </c>
      <c r="M527" s="198">
        <f t="shared" si="114"/>
        <v>1.0210015487867836</v>
      </c>
      <c r="N527" s="314">
        <v>1423.8</v>
      </c>
      <c r="O527" s="190">
        <v>203.4</v>
      </c>
      <c r="P527" s="197">
        <f t="shared" si="115"/>
        <v>2.1001548786783685E-2</v>
      </c>
      <c r="Q527" s="196">
        <f t="shared" si="116"/>
        <v>-3.694822225952521E-13</v>
      </c>
      <c r="R527" s="197">
        <f t="shared" si="117"/>
        <v>-3.8149945544166451E-17</v>
      </c>
      <c r="S527" s="313">
        <f t="shared" si="118"/>
        <v>-2.5863755581667647E-12</v>
      </c>
      <c r="T527" s="190" t="s">
        <v>468</v>
      </c>
      <c r="U527" s="190" t="s">
        <v>221</v>
      </c>
      <c r="V527" s="190" t="s">
        <v>642</v>
      </c>
      <c r="W527" s="196">
        <v>1</v>
      </c>
      <c r="X527" s="190" t="s">
        <v>470</v>
      </c>
    </row>
    <row r="528" spans="2:24" hidden="1" x14ac:dyDescent="0.25">
      <c r="B528" s="640"/>
      <c r="C528" s="493"/>
      <c r="D528" s="245">
        <v>422</v>
      </c>
      <c r="E528" s="190" t="s">
        <v>638</v>
      </c>
      <c r="F528" s="314">
        <v>1244.94</v>
      </c>
      <c r="G528" s="190">
        <v>7707</v>
      </c>
      <c r="H528" s="190">
        <v>7707</v>
      </c>
      <c r="I528" s="198">
        <f t="shared" si="112"/>
        <v>1</v>
      </c>
      <c r="J528" s="190">
        <v>189.2</v>
      </c>
      <c r="K528" s="198">
        <f t="shared" si="113"/>
        <v>2.454911119761256E-2</v>
      </c>
      <c r="L528" s="314">
        <v>6.58</v>
      </c>
      <c r="M528" s="198">
        <f t="shared" si="114"/>
        <v>1.0245491111976126</v>
      </c>
      <c r="N528" s="314">
        <v>1244.94</v>
      </c>
      <c r="O528" s="190">
        <v>189.2</v>
      </c>
      <c r="P528" s="197">
        <f t="shared" si="115"/>
        <v>2.454911119761256E-2</v>
      </c>
      <c r="Q528" s="196">
        <f t="shared" si="116"/>
        <v>0</v>
      </c>
      <c r="R528" s="197">
        <f t="shared" si="117"/>
        <v>0</v>
      </c>
      <c r="S528" s="313">
        <f t="shared" si="118"/>
        <v>0</v>
      </c>
      <c r="T528" s="190" t="s">
        <v>468</v>
      </c>
      <c r="U528" s="190" t="s">
        <v>221</v>
      </c>
      <c r="V528" s="190" t="s">
        <v>642</v>
      </c>
      <c r="W528" s="196">
        <v>1</v>
      </c>
      <c r="X528" s="190" t="s">
        <v>470</v>
      </c>
    </row>
    <row r="529" spans="2:24" hidden="1" x14ac:dyDescent="0.25">
      <c r="B529" s="640"/>
      <c r="C529" s="493"/>
      <c r="D529" s="245">
        <v>423</v>
      </c>
      <c r="E529" s="190" t="s">
        <v>549</v>
      </c>
      <c r="F529" s="314">
        <v>911.75</v>
      </c>
      <c r="G529" s="190">
        <v>26.55</v>
      </c>
      <c r="H529" s="190">
        <v>26.55</v>
      </c>
      <c r="I529" s="198">
        <f t="shared" si="112"/>
        <v>1</v>
      </c>
      <c r="J529" s="190">
        <v>2</v>
      </c>
      <c r="K529" s="198">
        <f t="shared" si="113"/>
        <v>7.5329566854990579E-2</v>
      </c>
      <c r="L529" s="314">
        <v>930.36</v>
      </c>
      <c r="M529" s="198">
        <f t="shared" si="114"/>
        <v>1.0753295668549905</v>
      </c>
      <c r="N529" s="314">
        <v>1860.72</v>
      </c>
      <c r="O529" s="190">
        <v>0.98</v>
      </c>
      <c r="P529" s="197">
        <f t="shared" si="115"/>
        <v>3.6911487758945385E-2</v>
      </c>
      <c r="Q529" s="196">
        <f t="shared" si="116"/>
        <v>1.02</v>
      </c>
      <c r="R529" s="197">
        <f t="shared" si="117"/>
        <v>3.84180790960452E-2</v>
      </c>
      <c r="S529" s="313">
        <f t="shared" si="118"/>
        <v>948.96720000000005</v>
      </c>
      <c r="T529" s="190" t="s">
        <v>179</v>
      </c>
      <c r="U529" s="190" t="s">
        <v>715</v>
      </c>
      <c r="V529" s="190" t="s">
        <v>643</v>
      </c>
      <c r="W529" s="196">
        <v>1</v>
      </c>
      <c r="X529" s="190" t="s">
        <v>425</v>
      </c>
    </row>
    <row r="530" spans="2:24" hidden="1" x14ac:dyDescent="0.25">
      <c r="B530" s="640"/>
      <c r="C530" s="493"/>
      <c r="D530" s="245">
        <v>424</v>
      </c>
      <c r="E530" s="190" t="s">
        <v>637</v>
      </c>
      <c r="F530" s="314">
        <v>870</v>
      </c>
      <c r="G530" s="190">
        <v>16035</v>
      </c>
      <c r="H530" s="190">
        <v>16035</v>
      </c>
      <c r="I530" s="198">
        <f t="shared" si="112"/>
        <v>1</v>
      </c>
      <c r="J530" s="190">
        <v>150</v>
      </c>
      <c r="K530" s="198">
        <f t="shared" si="113"/>
        <v>9.3545369504209538E-3</v>
      </c>
      <c r="L530" s="314">
        <v>5.8</v>
      </c>
      <c r="M530" s="198">
        <f t="shared" si="114"/>
        <v>1.0093545369504209</v>
      </c>
      <c r="N530" s="314">
        <v>870</v>
      </c>
      <c r="O530" s="190">
        <v>150</v>
      </c>
      <c r="P530" s="197">
        <f t="shared" si="115"/>
        <v>9.3545369504209538E-3</v>
      </c>
      <c r="Q530" s="196">
        <f t="shared" si="116"/>
        <v>0</v>
      </c>
      <c r="R530" s="197">
        <f t="shared" si="117"/>
        <v>0</v>
      </c>
      <c r="S530" s="313">
        <f t="shared" si="118"/>
        <v>0</v>
      </c>
      <c r="T530" s="190" t="s">
        <v>179</v>
      </c>
      <c r="U530" s="190" t="s">
        <v>537</v>
      </c>
      <c r="V530" s="190" t="s">
        <v>703</v>
      </c>
      <c r="W530" s="196">
        <v>1</v>
      </c>
      <c r="X530" s="190" t="s">
        <v>470</v>
      </c>
    </row>
    <row r="531" spans="2:24" hidden="1" x14ac:dyDescent="0.25">
      <c r="B531" s="640"/>
      <c r="C531" s="493"/>
      <c r="D531" s="245">
        <v>425</v>
      </c>
      <c r="E531" s="190" t="s">
        <v>691</v>
      </c>
      <c r="F531" s="314">
        <v>504.9</v>
      </c>
      <c r="G531" s="190">
        <v>115.61</v>
      </c>
      <c r="H531" s="190">
        <v>115.61</v>
      </c>
      <c r="I531" s="198">
        <f t="shared" si="112"/>
        <v>1</v>
      </c>
      <c r="J531" s="190">
        <v>5.43</v>
      </c>
      <c r="K531" s="198">
        <f t="shared" si="113"/>
        <v>4.6968255341233452E-2</v>
      </c>
      <c r="L531" s="314">
        <v>313.60000000000002</v>
      </c>
      <c r="M531" s="198">
        <f t="shared" si="114"/>
        <v>1.0469682553412334</v>
      </c>
      <c r="N531" s="314">
        <v>1702.85</v>
      </c>
      <c r="O531" s="190">
        <v>1.61</v>
      </c>
      <c r="P531" s="197">
        <f t="shared" si="115"/>
        <v>1.3926130957529627E-2</v>
      </c>
      <c r="Q531" s="196">
        <f t="shared" si="116"/>
        <v>3.8199999999999923</v>
      </c>
      <c r="R531" s="197">
        <f t="shared" si="117"/>
        <v>3.3042124383703762E-2</v>
      </c>
      <c r="S531" s="313">
        <f t="shared" si="118"/>
        <v>1197.9519999999977</v>
      </c>
      <c r="T531" s="190" t="s">
        <v>468</v>
      </c>
      <c r="U531" s="190" t="s">
        <v>221</v>
      </c>
      <c r="V531" s="190" t="s">
        <v>642</v>
      </c>
      <c r="W531" s="196">
        <v>1</v>
      </c>
      <c r="X531" s="190" t="s">
        <v>470</v>
      </c>
    </row>
    <row r="532" spans="2:24" hidden="1" x14ac:dyDescent="0.25">
      <c r="B532" s="640"/>
      <c r="C532" s="493"/>
      <c r="D532" s="245">
        <v>426</v>
      </c>
      <c r="E532" s="190" t="s">
        <v>615</v>
      </c>
      <c r="F532" s="314">
        <v>413.78</v>
      </c>
      <c r="G532" s="190">
        <v>331.95</v>
      </c>
      <c r="H532" s="190">
        <v>331.95</v>
      </c>
      <c r="I532" s="198">
        <f t="shared" si="112"/>
        <v>1</v>
      </c>
      <c r="J532" s="190">
        <v>9.36</v>
      </c>
      <c r="K532" s="198">
        <f t="shared" si="113"/>
        <v>2.8197017623136013E-2</v>
      </c>
      <c r="L532" s="314">
        <v>95.34</v>
      </c>
      <c r="M532" s="198">
        <f t="shared" si="114"/>
        <v>1.0281970176231361</v>
      </c>
      <c r="N532" s="314">
        <v>892.38</v>
      </c>
      <c r="O532" s="190">
        <v>4.34</v>
      </c>
      <c r="P532" s="197">
        <f t="shared" si="115"/>
        <v>1.3074258171411357E-2</v>
      </c>
      <c r="Q532" s="196">
        <f t="shared" si="116"/>
        <v>5.0200000000000138</v>
      </c>
      <c r="R532" s="197">
        <f t="shared" si="117"/>
        <v>1.5122759451724699E-2</v>
      </c>
      <c r="S532" s="313">
        <f t="shared" si="118"/>
        <v>478.60680000000133</v>
      </c>
      <c r="T532" s="190" t="s">
        <v>179</v>
      </c>
      <c r="U532" s="190" t="s">
        <v>715</v>
      </c>
      <c r="V532" s="190" t="s">
        <v>643</v>
      </c>
      <c r="W532" s="196">
        <v>1</v>
      </c>
      <c r="X532" s="190" t="s">
        <v>470</v>
      </c>
    </row>
    <row r="533" spans="2:24" hidden="1" x14ac:dyDescent="0.25">
      <c r="B533" s="640"/>
      <c r="C533" s="493"/>
      <c r="D533" s="245">
        <v>427</v>
      </c>
      <c r="E533" s="190" t="s">
        <v>681</v>
      </c>
      <c r="F533" s="314">
        <v>200.38</v>
      </c>
      <c r="G533" s="190">
        <v>109.33</v>
      </c>
      <c r="H533" s="190">
        <v>109.33</v>
      </c>
      <c r="I533" s="198">
        <f t="shared" si="112"/>
        <v>1</v>
      </c>
      <c r="J533" s="190">
        <v>3.6</v>
      </c>
      <c r="K533" s="198">
        <f t="shared" si="113"/>
        <v>3.2927833165645293E-2</v>
      </c>
      <c r="L533" s="314">
        <v>110.1</v>
      </c>
      <c r="M533" s="198">
        <f t="shared" si="114"/>
        <v>1.0329278331656453</v>
      </c>
      <c r="N533" s="314">
        <v>396.36</v>
      </c>
      <c r="O533" s="190">
        <v>1.82</v>
      </c>
      <c r="P533" s="197">
        <f t="shared" si="115"/>
        <v>1.6646848989298454E-2</v>
      </c>
      <c r="Q533" s="196">
        <f t="shared" si="116"/>
        <v>1.7799999999999943</v>
      </c>
      <c r="R533" s="197">
        <f t="shared" si="117"/>
        <v>1.6280984176346786E-2</v>
      </c>
      <c r="S533" s="313">
        <f t="shared" si="118"/>
        <v>195.97799999999935</v>
      </c>
      <c r="T533" s="190" t="s">
        <v>179</v>
      </c>
      <c r="U533" s="190" t="s">
        <v>715</v>
      </c>
      <c r="V533" s="190" t="s">
        <v>646</v>
      </c>
      <c r="W533" s="196">
        <v>1</v>
      </c>
      <c r="X533" s="190" t="s">
        <v>470</v>
      </c>
    </row>
    <row r="534" spans="2:24" hidden="1" x14ac:dyDescent="0.25">
      <c r="B534" s="640"/>
      <c r="C534" s="493"/>
      <c r="D534" s="245">
        <v>428</v>
      </c>
      <c r="E534" s="190" t="s">
        <v>663</v>
      </c>
      <c r="F534" s="314">
        <v>184.62</v>
      </c>
      <c r="G534" s="190">
        <v>6012</v>
      </c>
      <c r="H534" s="190">
        <v>6012</v>
      </c>
      <c r="I534" s="198">
        <f t="shared" si="112"/>
        <v>1</v>
      </c>
      <c r="J534" s="190">
        <v>41.96</v>
      </c>
      <c r="K534" s="198">
        <f t="shared" si="113"/>
        <v>6.9793745841650037E-3</v>
      </c>
      <c r="L534" s="314">
        <v>4.4000000000000004</v>
      </c>
      <c r="M534" s="198">
        <f t="shared" si="114"/>
        <v>1.0069793745841651</v>
      </c>
      <c r="N534" s="314">
        <v>184.62</v>
      </c>
      <c r="O534" s="190">
        <v>41.96</v>
      </c>
      <c r="P534" s="197">
        <f t="shared" si="115"/>
        <v>6.9793745841650037E-3</v>
      </c>
      <c r="Q534" s="196">
        <f t="shared" si="116"/>
        <v>0</v>
      </c>
      <c r="R534" s="197">
        <f t="shared" si="117"/>
        <v>0</v>
      </c>
      <c r="S534" s="313">
        <f t="shared" si="118"/>
        <v>0</v>
      </c>
      <c r="T534" s="190" t="s">
        <v>179</v>
      </c>
      <c r="U534" s="190" t="s">
        <v>537</v>
      </c>
      <c r="V534" s="190" t="s">
        <v>641</v>
      </c>
      <c r="W534" s="196">
        <v>1</v>
      </c>
      <c r="X534" s="190" t="s">
        <v>470</v>
      </c>
    </row>
    <row r="535" spans="2:24" hidden="1" x14ac:dyDescent="0.25">
      <c r="B535" s="640"/>
      <c r="C535" s="493"/>
      <c r="D535" s="245">
        <v>429</v>
      </c>
      <c r="E535" s="190" t="s">
        <v>506</v>
      </c>
      <c r="F535" s="314">
        <v>175.43</v>
      </c>
      <c r="G535" s="190">
        <v>35.619999999999997</v>
      </c>
      <c r="H535" s="190">
        <v>35.619999999999997</v>
      </c>
      <c r="I535" s="198">
        <f t="shared" si="112"/>
        <v>1</v>
      </c>
      <c r="J535" s="190">
        <v>3.09</v>
      </c>
      <c r="K535" s="198">
        <f t="shared" si="113"/>
        <v>8.6749017405951714E-2</v>
      </c>
      <c r="L535" s="314">
        <v>113.18</v>
      </c>
      <c r="M535" s="198">
        <f t="shared" si="114"/>
        <v>1.0867490174059515</v>
      </c>
      <c r="N535" s="314">
        <v>349.73</v>
      </c>
      <c r="O535" s="190">
        <v>1.55</v>
      </c>
      <c r="P535" s="197">
        <f t="shared" si="115"/>
        <v>4.351487928130264E-2</v>
      </c>
      <c r="Q535" s="196">
        <f t="shared" si="116"/>
        <v>1.5399999999999963</v>
      </c>
      <c r="R535" s="197">
        <f t="shared" si="117"/>
        <v>4.323413812464897E-2</v>
      </c>
      <c r="S535" s="313">
        <f t="shared" si="118"/>
        <v>174.29719999999958</v>
      </c>
      <c r="T535" s="190" t="s">
        <v>179</v>
      </c>
      <c r="U535" s="190" t="s">
        <v>715</v>
      </c>
      <c r="V535" s="190" t="s">
        <v>510</v>
      </c>
      <c r="W535" s="196">
        <v>1</v>
      </c>
      <c r="X535" s="190" t="s">
        <v>462</v>
      </c>
    </row>
    <row r="536" spans="2:24" hidden="1" x14ac:dyDescent="0.25">
      <c r="B536" s="641"/>
      <c r="C536" s="493"/>
      <c r="D536" s="245">
        <v>430</v>
      </c>
      <c r="E536" s="190" t="s">
        <v>525</v>
      </c>
      <c r="F536" s="314">
        <v>147.79</v>
      </c>
      <c r="G536" s="190">
        <v>36.08</v>
      </c>
      <c r="H536" s="190">
        <v>36.08</v>
      </c>
      <c r="I536" s="198">
        <f t="shared" si="112"/>
        <v>1</v>
      </c>
      <c r="J536" s="190">
        <v>1.53</v>
      </c>
      <c r="K536" s="198">
        <f t="shared" si="113"/>
        <v>4.2405764966740582E-2</v>
      </c>
      <c r="L536" s="314">
        <v>268.70999999999998</v>
      </c>
      <c r="M536" s="198">
        <f t="shared" si="114"/>
        <v>1.0424057649667406</v>
      </c>
      <c r="N536" s="314">
        <v>411.13</v>
      </c>
      <c r="O536" s="190">
        <v>0.55000000000000004</v>
      </c>
      <c r="P536" s="197">
        <f t="shared" si="115"/>
        <v>1.5243902439024392E-2</v>
      </c>
      <c r="Q536" s="196">
        <f t="shared" si="116"/>
        <v>0.98000000000000109</v>
      </c>
      <c r="R536" s="197">
        <f t="shared" si="117"/>
        <v>2.7161862527716216E-2</v>
      </c>
      <c r="S536" s="313">
        <f t="shared" si="118"/>
        <v>263.33580000000029</v>
      </c>
      <c r="T536" s="190" t="s">
        <v>179</v>
      </c>
      <c r="U536" s="190" t="s">
        <v>715</v>
      </c>
      <c r="V536" s="190" t="s">
        <v>643</v>
      </c>
      <c r="W536" s="196">
        <v>1</v>
      </c>
      <c r="X536" s="190" t="s">
        <v>435</v>
      </c>
    </row>
    <row r="537" spans="2:24" hidden="1" x14ac:dyDescent="0.25">
      <c r="B537" s="639">
        <v>45923</v>
      </c>
      <c r="C537" s="493" t="str">
        <f t="shared" ref="C537" si="120">RIGHT(TEXT(B537,"aaa"),1)</f>
        <v>二</v>
      </c>
      <c r="D537" s="245">
        <v>431</v>
      </c>
      <c r="E537" s="190" t="s">
        <v>638</v>
      </c>
      <c r="F537" s="314">
        <v>2092.5700000000002</v>
      </c>
      <c r="G537" s="190">
        <v>7623</v>
      </c>
      <c r="H537" s="190">
        <v>7623</v>
      </c>
      <c r="I537" s="198">
        <f t="shared" si="112"/>
        <v>1</v>
      </c>
      <c r="J537" s="190">
        <v>318.02</v>
      </c>
      <c r="K537" s="198">
        <f t="shared" si="113"/>
        <v>4.1718483536665352E-2</v>
      </c>
      <c r="L537" s="314">
        <v>6.58</v>
      </c>
      <c r="M537" s="198">
        <f t="shared" si="114"/>
        <v>1.0417184835366655</v>
      </c>
      <c r="N537" s="314">
        <v>2092.5700000000002</v>
      </c>
      <c r="O537" s="190">
        <v>318.02</v>
      </c>
      <c r="P537" s="197">
        <f t="shared" si="115"/>
        <v>4.1718483536665352E-2</v>
      </c>
      <c r="Q537" s="196">
        <f t="shared" si="116"/>
        <v>4.5474735088646412E-13</v>
      </c>
      <c r="R537" s="197">
        <f t="shared" si="117"/>
        <v>5.965464395729557E-17</v>
      </c>
      <c r="S537" s="313">
        <f t="shared" si="118"/>
        <v>2.9922375688329339E-12</v>
      </c>
      <c r="T537" s="190" t="s">
        <v>468</v>
      </c>
      <c r="U537" s="190" t="s">
        <v>221</v>
      </c>
      <c r="V537" s="190" t="s">
        <v>642</v>
      </c>
      <c r="W537" s="196">
        <v>1</v>
      </c>
      <c r="X537" s="190" t="s">
        <v>470</v>
      </c>
    </row>
    <row r="538" spans="2:24" hidden="1" x14ac:dyDescent="0.25">
      <c r="B538" s="640"/>
      <c r="C538" s="493"/>
      <c r="D538" s="245">
        <v>432</v>
      </c>
      <c r="E538" s="190" t="s">
        <v>637</v>
      </c>
      <c r="F538" s="314">
        <v>1473.03</v>
      </c>
      <c r="G538" s="190">
        <v>15482</v>
      </c>
      <c r="H538" s="190">
        <v>15482</v>
      </c>
      <c r="I538" s="198">
        <f t="shared" si="112"/>
        <v>1</v>
      </c>
      <c r="J538" s="190">
        <v>253.97</v>
      </c>
      <c r="K538" s="198">
        <f t="shared" si="113"/>
        <v>1.640421134220385E-2</v>
      </c>
      <c r="L538" s="314">
        <v>5.8</v>
      </c>
      <c r="M538" s="198">
        <f t="shared" si="114"/>
        <v>1.0164042113422038</v>
      </c>
      <c r="N538" s="314">
        <v>1473.03</v>
      </c>
      <c r="O538" s="190">
        <v>253.97</v>
      </c>
      <c r="P538" s="197">
        <f t="shared" si="115"/>
        <v>1.640421134220385E-2</v>
      </c>
      <c r="Q538" s="196">
        <f t="shared" si="116"/>
        <v>-6.5369931689929217E-13</v>
      </c>
      <c r="R538" s="197">
        <f t="shared" si="117"/>
        <v>-4.2223182851007116E-17</v>
      </c>
      <c r="S538" s="313">
        <f t="shared" si="118"/>
        <v>-3.7914560380158948E-12</v>
      </c>
      <c r="T538" s="190" t="s">
        <v>179</v>
      </c>
      <c r="U538" s="190" t="s">
        <v>537</v>
      </c>
      <c r="V538" s="190" t="s">
        <v>703</v>
      </c>
      <c r="W538" s="196">
        <v>1</v>
      </c>
      <c r="X538" s="190" t="s">
        <v>470</v>
      </c>
    </row>
    <row r="539" spans="2:24" hidden="1" x14ac:dyDescent="0.25">
      <c r="B539" s="640"/>
      <c r="C539" s="493"/>
      <c r="D539" s="245">
        <v>433</v>
      </c>
      <c r="E539" s="190" t="s">
        <v>691</v>
      </c>
      <c r="F539" s="314">
        <v>511.17</v>
      </c>
      <c r="G539" s="190">
        <v>114.35</v>
      </c>
      <c r="H539" s="190">
        <v>114.35</v>
      </c>
      <c r="I539" s="198">
        <f t="shared" si="112"/>
        <v>1</v>
      </c>
      <c r="J539" s="190">
        <v>3.32</v>
      </c>
      <c r="K539" s="198">
        <f t="shared" si="113"/>
        <v>2.9033668561434193E-2</v>
      </c>
      <c r="L539" s="314">
        <v>313.60000000000002</v>
      </c>
      <c r="M539" s="198">
        <f t="shared" si="114"/>
        <v>1.0290336685614341</v>
      </c>
      <c r="N539" s="314">
        <v>1041.1500000000001</v>
      </c>
      <c r="O539" s="190">
        <v>1.63</v>
      </c>
      <c r="P539" s="197">
        <f t="shared" si="115"/>
        <v>1.4254481853957149E-2</v>
      </c>
      <c r="Q539" s="196">
        <f t="shared" si="116"/>
        <v>1.6899999999999933</v>
      </c>
      <c r="R539" s="197">
        <f t="shared" si="117"/>
        <v>1.4779186707476986E-2</v>
      </c>
      <c r="S539" s="313">
        <f t="shared" si="118"/>
        <v>529.98399999999788</v>
      </c>
      <c r="T539" s="190" t="s">
        <v>468</v>
      </c>
      <c r="U539" s="190" t="s">
        <v>221</v>
      </c>
      <c r="V539" s="190" t="s">
        <v>513</v>
      </c>
      <c r="W539" s="196">
        <v>1</v>
      </c>
      <c r="X539" s="190" t="s">
        <v>470</v>
      </c>
    </row>
    <row r="540" spans="2:24" hidden="1" x14ac:dyDescent="0.25">
      <c r="B540" s="640"/>
      <c r="C540" s="493"/>
      <c r="D540" s="245">
        <v>434</v>
      </c>
      <c r="E540" s="190" t="s">
        <v>664</v>
      </c>
      <c r="F540" s="314">
        <v>486.36</v>
      </c>
      <c r="G540" s="190">
        <v>8999</v>
      </c>
      <c r="H540" s="190">
        <v>8999</v>
      </c>
      <c r="I540" s="198">
        <f t="shared" si="112"/>
        <v>1</v>
      </c>
      <c r="J540" s="190">
        <v>69.48</v>
      </c>
      <c r="K540" s="198">
        <f t="shared" si="113"/>
        <v>7.7208578730970116E-3</v>
      </c>
      <c r="L540" s="314">
        <v>7</v>
      </c>
      <c r="M540" s="198">
        <f t="shared" si="114"/>
        <v>1.007720857873097</v>
      </c>
      <c r="N540" s="314">
        <v>486.36</v>
      </c>
      <c r="O540" s="190">
        <v>69.48</v>
      </c>
      <c r="P540" s="197">
        <f t="shared" si="115"/>
        <v>7.7208578730970116E-3</v>
      </c>
      <c r="Q540" s="196">
        <f t="shared" si="116"/>
        <v>-4.4053649617126212E-13</v>
      </c>
      <c r="R540" s="197">
        <f t="shared" si="117"/>
        <v>-4.895393890112925E-17</v>
      </c>
      <c r="S540" s="313">
        <f t="shared" si="118"/>
        <v>-3.0837554731988348E-12</v>
      </c>
      <c r="T540" s="190" t="s">
        <v>468</v>
      </c>
      <c r="U540" s="190" t="s">
        <v>221</v>
      </c>
      <c r="V540" s="190" t="s">
        <v>642</v>
      </c>
      <c r="W540" s="196">
        <v>1</v>
      </c>
      <c r="X540" s="190" t="s">
        <v>470</v>
      </c>
    </row>
    <row r="541" spans="2:24" hidden="1" x14ac:dyDescent="0.25">
      <c r="B541" s="640"/>
      <c r="C541" s="493"/>
      <c r="D541" s="245">
        <v>435</v>
      </c>
      <c r="E541" s="190" t="s">
        <v>663</v>
      </c>
      <c r="F541" s="314">
        <v>218.28</v>
      </c>
      <c r="G541" s="190">
        <v>5611</v>
      </c>
      <c r="H541" s="190">
        <v>5611</v>
      </c>
      <c r="I541" s="198">
        <f t="shared" si="112"/>
        <v>1</v>
      </c>
      <c r="J541" s="190">
        <v>49.61</v>
      </c>
      <c r="K541" s="198">
        <f t="shared" si="113"/>
        <v>8.8415612190340404E-3</v>
      </c>
      <c r="L541" s="314">
        <v>4.4000000000000004</v>
      </c>
      <c r="M541" s="198">
        <f t="shared" si="114"/>
        <v>1.008841561219034</v>
      </c>
      <c r="N541" s="314">
        <v>218.28</v>
      </c>
      <c r="O541" s="190">
        <v>49.61</v>
      </c>
      <c r="P541" s="197">
        <f t="shared" si="115"/>
        <v>8.8415612190340404E-3</v>
      </c>
      <c r="Q541" s="196">
        <f t="shared" si="116"/>
        <v>-3.2684965844964609E-13</v>
      </c>
      <c r="R541" s="197">
        <f t="shared" si="117"/>
        <v>-5.8251587675930509E-17</v>
      </c>
      <c r="S541" s="313">
        <f t="shared" si="118"/>
        <v>-1.4381384971784428E-12</v>
      </c>
      <c r="T541" s="190" t="s">
        <v>179</v>
      </c>
      <c r="U541" s="190" t="s">
        <v>537</v>
      </c>
      <c r="V541" s="190" t="s">
        <v>641</v>
      </c>
      <c r="W541" s="196">
        <v>1</v>
      </c>
      <c r="X541" s="190" t="s">
        <v>470</v>
      </c>
    </row>
    <row r="542" spans="2:24" hidden="1" x14ac:dyDescent="0.25">
      <c r="B542" s="640"/>
      <c r="C542" s="493"/>
      <c r="D542" s="245">
        <v>436</v>
      </c>
      <c r="E542" s="190" t="s">
        <v>520</v>
      </c>
      <c r="F542" s="314">
        <v>188.33</v>
      </c>
      <c r="G542" s="190">
        <v>266.81</v>
      </c>
      <c r="H542" s="190">
        <v>266.81</v>
      </c>
      <c r="I542" s="198">
        <f t="shared" si="112"/>
        <v>1</v>
      </c>
      <c r="J542" s="190">
        <v>3.87</v>
      </c>
      <c r="K542" s="198">
        <f t="shared" si="113"/>
        <v>1.450470372174956E-2</v>
      </c>
      <c r="L542" s="314">
        <v>99.12</v>
      </c>
      <c r="M542" s="198">
        <f t="shared" si="114"/>
        <v>1.0145047037217496</v>
      </c>
      <c r="N542" s="314">
        <v>383.59</v>
      </c>
      <c r="O542" s="190">
        <v>1.9</v>
      </c>
      <c r="P542" s="197">
        <f t="shared" si="115"/>
        <v>7.1211723698512046E-3</v>
      </c>
      <c r="Q542" s="196">
        <f t="shared" si="116"/>
        <v>1.9700000000000046</v>
      </c>
      <c r="R542" s="197">
        <f t="shared" si="117"/>
        <v>7.383531351898372E-3</v>
      </c>
      <c r="S542" s="313">
        <f t="shared" si="118"/>
        <v>195.26640000000046</v>
      </c>
      <c r="T542" s="190" t="s">
        <v>179</v>
      </c>
      <c r="U542" s="190" t="s">
        <v>715</v>
      </c>
      <c r="V542" s="190" t="s">
        <v>510</v>
      </c>
      <c r="W542" s="196">
        <v>1</v>
      </c>
      <c r="X542" s="190" t="s">
        <v>470</v>
      </c>
    </row>
    <row r="543" spans="2:24" hidden="1" x14ac:dyDescent="0.25">
      <c r="B543" s="640"/>
      <c r="C543" s="493"/>
      <c r="D543" s="245">
        <v>437</v>
      </c>
      <c r="E543" s="190" t="s">
        <v>651</v>
      </c>
      <c r="F543" s="314">
        <v>125.17</v>
      </c>
      <c r="G543" s="190">
        <v>3975</v>
      </c>
      <c r="H543" s="190">
        <v>3975</v>
      </c>
      <c r="I543" s="198">
        <f t="shared" si="112"/>
        <v>1</v>
      </c>
      <c r="J543" s="190">
        <v>29.11</v>
      </c>
      <c r="K543" s="198">
        <f t="shared" si="113"/>
        <v>7.323270440251572E-3</v>
      </c>
      <c r="L543" s="314">
        <v>4.3</v>
      </c>
      <c r="M543" s="198">
        <f t="shared" si="114"/>
        <v>1.0073232704402515</v>
      </c>
      <c r="N543" s="314">
        <v>125.17</v>
      </c>
      <c r="O543" s="190">
        <v>29.11</v>
      </c>
      <c r="P543" s="197">
        <f t="shared" si="115"/>
        <v>7.323270440251572E-3</v>
      </c>
      <c r="Q543" s="196">
        <f t="shared" si="116"/>
        <v>1.2789769243681803E-13</v>
      </c>
      <c r="R543" s="197">
        <f t="shared" si="117"/>
        <v>3.2175520109891331E-17</v>
      </c>
      <c r="S543" s="313">
        <f t="shared" si="118"/>
        <v>5.4996007747831748E-13</v>
      </c>
      <c r="T543" s="190" t="s">
        <v>179</v>
      </c>
      <c r="U543" s="190" t="s">
        <v>537</v>
      </c>
      <c r="V543" s="190" t="s">
        <v>641</v>
      </c>
      <c r="W543" s="196">
        <v>1</v>
      </c>
      <c r="X543" s="190" t="s">
        <v>470</v>
      </c>
    </row>
    <row r="544" spans="2:24" hidden="1" x14ac:dyDescent="0.25">
      <c r="B544" s="640"/>
      <c r="C544" s="493"/>
      <c r="D544" s="245">
        <v>438</v>
      </c>
      <c r="E544" s="190" t="s">
        <v>681</v>
      </c>
      <c r="F544" s="314">
        <v>111.2</v>
      </c>
      <c r="G544" s="190">
        <v>97.98</v>
      </c>
      <c r="H544" s="190">
        <v>97.98</v>
      </c>
      <c r="I544" s="198">
        <f t="shared" si="112"/>
        <v>1</v>
      </c>
      <c r="J544" s="190">
        <v>1.99</v>
      </c>
      <c r="K544" s="198">
        <f t="shared" si="113"/>
        <v>2.0310267401510512E-2</v>
      </c>
      <c r="L544" s="314">
        <v>110.1</v>
      </c>
      <c r="M544" s="198">
        <f t="shared" si="114"/>
        <v>1.0203102674015105</v>
      </c>
      <c r="N544" s="314">
        <v>219.1</v>
      </c>
      <c r="O544" s="190">
        <v>1.01</v>
      </c>
      <c r="P544" s="197">
        <f t="shared" si="115"/>
        <v>1.0308226168605838E-2</v>
      </c>
      <c r="Q544" s="196">
        <f t="shared" si="116"/>
        <v>0.97999999999999488</v>
      </c>
      <c r="R544" s="197">
        <f t="shared" si="117"/>
        <v>1.0002041232904622E-2</v>
      </c>
      <c r="S544" s="313">
        <f t="shared" si="118"/>
        <v>107.89799999999943</v>
      </c>
      <c r="T544" s="190" t="s">
        <v>179</v>
      </c>
      <c r="U544" s="190" t="s">
        <v>715</v>
      </c>
      <c r="V544" s="190" t="s">
        <v>646</v>
      </c>
      <c r="W544" s="196">
        <v>1</v>
      </c>
      <c r="X544" s="190" t="s">
        <v>470</v>
      </c>
    </row>
    <row r="545" spans="2:24" hidden="1" x14ac:dyDescent="0.25">
      <c r="B545" s="640"/>
      <c r="C545" s="493"/>
      <c r="D545" s="245">
        <v>439</v>
      </c>
      <c r="E545" s="190" t="s">
        <v>639</v>
      </c>
      <c r="F545" s="314">
        <v>97.57</v>
      </c>
      <c r="G545" s="190">
        <v>5018</v>
      </c>
      <c r="H545" s="190">
        <v>5018</v>
      </c>
      <c r="I545" s="198">
        <f t="shared" si="112"/>
        <v>1</v>
      </c>
      <c r="J545" s="190">
        <v>22.43</v>
      </c>
      <c r="K545" s="198">
        <f t="shared" si="113"/>
        <v>4.4699083300119569E-3</v>
      </c>
      <c r="L545" s="314">
        <v>4.3499999999999996</v>
      </c>
      <c r="M545" s="198">
        <f t="shared" si="114"/>
        <v>1.0044699083300119</v>
      </c>
      <c r="N545" s="314">
        <v>97.57</v>
      </c>
      <c r="O545" s="190">
        <v>22.43</v>
      </c>
      <c r="P545" s="197">
        <f t="shared" si="115"/>
        <v>4.4699083300119569E-3</v>
      </c>
      <c r="Q545" s="196">
        <f t="shared" si="116"/>
        <v>2.9132252166164108E-13</v>
      </c>
      <c r="R545" s="197">
        <f t="shared" si="117"/>
        <v>5.8055504516070365E-17</v>
      </c>
      <c r="S545" s="313">
        <f t="shared" si="118"/>
        <v>1.2672529692281386E-12</v>
      </c>
      <c r="T545" s="190" t="s">
        <v>179</v>
      </c>
      <c r="U545" s="190" t="s">
        <v>537</v>
      </c>
      <c r="V545" s="190" t="s">
        <v>641</v>
      </c>
      <c r="W545" s="196">
        <v>1</v>
      </c>
      <c r="X545" s="190" t="s">
        <v>448</v>
      </c>
    </row>
    <row r="546" spans="2:24" hidden="1" x14ac:dyDescent="0.25">
      <c r="B546" s="641"/>
      <c r="C546" s="493"/>
      <c r="D546" s="245">
        <v>440</v>
      </c>
      <c r="E546" s="190" t="s">
        <v>463</v>
      </c>
      <c r="F546" s="314">
        <v>94.06</v>
      </c>
      <c r="G546" s="190">
        <v>9.23</v>
      </c>
      <c r="H546" s="190">
        <v>9.23</v>
      </c>
      <c r="I546" s="198">
        <f t="shared" si="112"/>
        <v>1</v>
      </c>
      <c r="J546" s="190">
        <v>0.13</v>
      </c>
      <c r="K546" s="198">
        <f t="shared" si="113"/>
        <v>1.4084507042253521E-2</v>
      </c>
      <c r="L546" s="314">
        <v>1567.63</v>
      </c>
      <c r="M546" s="198">
        <f t="shared" si="114"/>
        <v>1.0140845070422535</v>
      </c>
      <c r="N546" s="314">
        <v>203.79</v>
      </c>
      <c r="O546" s="190">
        <v>0.06</v>
      </c>
      <c r="P546" s="197">
        <f t="shared" si="115"/>
        <v>6.5005417118093167E-3</v>
      </c>
      <c r="Q546" s="196">
        <f t="shared" si="116"/>
        <v>7.0000000000000784E-2</v>
      </c>
      <c r="R546" s="197">
        <f t="shared" si="117"/>
        <v>7.5839653304442881E-3</v>
      </c>
      <c r="S546" s="313">
        <f t="shared" si="118"/>
        <v>109.73410000000123</v>
      </c>
      <c r="T546" s="190" t="s">
        <v>179</v>
      </c>
      <c r="U546" s="190" t="s">
        <v>715</v>
      </c>
      <c r="V546" s="190" t="s">
        <v>510</v>
      </c>
      <c r="W546" s="196">
        <v>1</v>
      </c>
      <c r="X546" s="190" t="s">
        <v>417</v>
      </c>
    </row>
    <row r="547" spans="2:24" hidden="1" x14ac:dyDescent="0.25">
      <c r="B547" s="639">
        <v>45924</v>
      </c>
      <c r="C547" s="493" t="str">
        <f t="shared" ref="C547" si="121">RIGHT(TEXT(B547,"aaa"),1)</f>
        <v>三</v>
      </c>
      <c r="D547" s="245">
        <v>441</v>
      </c>
      <c r="E547" s="190" t="s">
        <v>638</v>
      </c>
      <c r="F547" s="314">
        <v>1485.7</v>
      </c>
      <c r="G547" s="190">
        <v>7466</v>
      </c>
      <c r="H547" s="190">
        <v>7466</v>
      </c>
      <c r="I547" s="198">
        <f t="shared" ref="I547:I576" si="122">H547/G547</f>
        <v>1</v>
      </c>
      <c r="J547" s="190">
        <v>225.79</v>
      </c>
      <c r="K547" s="198">
        <f t="shared" ref="K547:K576" si="123">J547/G547</f>
        <v>3.0242432360032146E-2</v>
      </c>
      <c r="L547" s="314">
        <v>6.58</v>
      </c>
      <c r="M547" s="198">
        <f t="shared" ref="M547:M576" si="124">(H547+J547)/G547</f>
        <v>1.0302424323600321</v>
      </c>
      <c r="N547" s="314">
        <v>1485.7</v>
      </c>
      <c r="O547" s="190">
        <v>225.79</v>
      </c>
      <c r="P547" s="197">
        <f t="shared" ref="P547:P576" si="125">O547/G547</f>
        <v>3.0242432360032146E-2</v>
      </c>
      <c r="Q547" s="196">
        <f t="shared" ref="Q547:Q576" si="126">(H547+J547)-G547-O547</f>
        <v>0</v>
      </c>
      <c r="R547" s="197">
        <f t="shared" ref="R547:R576" si="127">Q547/G547</f>
        <v>0</v>
      </c>
      <c r="S547" s="313">
        <f t="shared" ref="S547:S576" si="128">Q547*L547</f>
        <v>0</v>
      </c>
      <c r="T547" s="190" t="s">
        <v>468</v>
      </c>
      <c r="U547" s="190" t="s">
        <v>221</v>
      </c>
      <c r="V547" s="190" t="s">
        <v>642</v>
      </c>
      <c r="W547" s="196">
        <v>1</v>
      </c>
      <c r="X547" s="190" t="s">
        <v>470</v>
      </c>
    </row>
    <row r="548" spans="2:24" hidden="1" x14ac:dyDescent="0.25">
      <c r="B548" s="640"/>
      <c r="C548" s="493"/>
      <c r="D548" s="245">
        <v>442</v>
      </c>
      <c r="E548" s="190" t="s">
        <v>637</v>
      </c>
      <c r="F548" s="314">
        <v>1038.1400000000001</v>
      </c>
      <c r="G548" s="190">
        <v>15462</v>
      </c>
      <c r="H548" s="190">
        <v>15462</v>
      </c>
      <c r="I548" s="198">
        <f t="shared" si="122"/>
        <v>1</v>
      </c>
      <c r="J548" s="190">
        <v>178.99</v>
      </c>
      <c r="K548" s="198">
        <f t="shared" si="123"/>
        <v>1.1576122105807787E-2</v>
      </c>
      <c r="L548" s="314">
        <v>5.8</v>
      </c>
      <c r="M548" s="198">
        <f t="shared" si="124"/>
        <v>1.0115761221058077</v>
      </c>
      <c r="N548" s="314">
        <v>1038.1400000000001</v>
      </c>
      <c r="O548" s="190">
        <v>178.99</v>
      </c>
      <c r="P548" s="197">
        <f t="shared" si="125"/>
        <v>1.1576122105807787E-2</v>
      </c>
      <c r="Q548" s="196">
        <f t="shared" si="126"/>
        <v>-2.2737367544323206E-13</v>
      </c>
      <c r="R548" s="197">
        <f t="shared" si="127"/>
        <v>-1.4705321138483511E-17</v>
      </c>
      <c r="S548" s="313">
        <f t="shared" si="128"/>
        <v>-1.3187673175707459E-12</v>
      </c>
      <c r="T548" s="190" t="s">
        <v>179</v>
      </c>
      <c r="U548" s="190" t="s">
        <v>537</v>
      </c>
      <c r="V548" s="190" t="s">
        <v>703</v>
      </c>
      <c r="W548" s="196">
        <v>1</v>
      </c>
      <c r="X548" s="190" t="s">
        <v>470</v>
      </c>
    </row>
    <row r="549" spans="2:24" hidden="1" x14ac:dyDescent="0.25">
      <c r="B549" s="640"/>
      <c r="C549" s="493"/>
      <c r="D549" s="245">
        <v>443</v>
      </c>
      <c r="E549" s="190" t="s">
        <v>493</v>
      </c>
      <c r="F549" s="314">
        <v>542.32000000000005</v>
      </c>
      <c r="G549" s="190">
        <v>225.35</v>
      </c>
      <c r="H549" s="190">
        <v>225.35</v>
      </c>
      <c r="I549" s="198">
        <f t="shared" si="122"/>
        <v>1</v>
      </c>
      <c r="J549" s="190">
        <v>6.9</v>
      </c>
      <c r="K549" s="198">
        <f t="shared" si="123"/>
        <v>3.0619037053472378E-2</v>
      </c>
      <c r="L549" s="314">
        <v>156.74</v>
      </c>
      <c r="M549" s="198">
        <f t="shared" si="124"/>
        <v>1.0306190370534725</v>
      </c>
      <c r="N549" s="314">
        <v>1081.51</v>
      </c>
      <c r="O549" s="190">
        <v>3.46</v>
      </c>
      <c r="P549" s="197">
        <f t="shared" si="125"/>
        <v>1.5353893942755714E-2</v>
      </c>
      <c r="Q549" s="196">
        <f t="shared" si="126"/>
        <v>3.4400000000000057</v>
      </c>
      <c r="R549" s="197">
        <f t="shared" si="127"/>
        <v>1.5265143110716689E-2</v>
      </c>
      <c r="S549" s="313">
        <f t="shared" si="128"/>
        <v>539.18560000000093</v>
      </c>
      <c r="T549" s="190" t="s">
        <v>468</v>
      </c>
      <c r="U549" s="190" t="s">
        <v>221</v>
      </c>
      <c r="V549" s="190" t="s">
        <v>513</v>
      </c>
      <c r="W549" s="196">
        <v>1</v>
      </c>
      <c r="X549" s="190" t="s">
        <v>470</v>
      </c>
    </row>
    <row r="550" spans="2:24" hidden="1" x14ac:dyDescent="0.25">
      <c r="B550" s="640"/>
      <c r="C550" s="493"/>
      <c r="D550" s="245">
        <v>444</v>
      </c>
      <c r="E550" s="190" t="s">
        <v>707</v>
      </c>
      <c r="F550" s="314">
        <v>489.33</v>
      </c>
      <c r="G550" s="190">
        <v>191.3</v>
      </c>
      <c r="H550" s="190">
        <v>191.3</v>
      </c>
      <c r="I550" s="198">
        <f t="shared" si="122"/>
        <v>1</v>
      </c>
      <c r="J550" s="190">
        <v>5.2</v>
      </c>
      <c r="K550" s="198">
        <f t="shared" si="123"/>
        <v>2.7182435964453737E-2</v>
      </c>
      <c r="L550" s="314">
        <v>195.73</v>
      </c>
      <c r="M550" s="198">
        <f t="shared" si="124"/>
        <v>1.0271824359644537</v>
      </c>
      <c r="N550" s="314">
        <v>1017.8</v>
      </c>
      <c r="O550" s="190">
        <v>2.5</v>
      </c>
      <c r="P550" s="197">
        <f t="shared" si="125"/>
        <v>1.3068478829064296E-2</v>
      </c>
      <c r="Q550" s="196">
        <f t="shared" si="126"/>
        <v>2.6999999999999886</v>
      </c>
      <c r="R550" s="197">
        <f t="shared" si="127"/>
        <v>1.411395713538938E-2</v>
      </c>
      <c r="S550" s="313">
        <f t="shared" si="128"/>
        <v>528.47099999999773</v>
      </c>
      <c r="T550" s="190" t="s">
        <v>179</v>
      </c>
      <c r="U550" s="190" t="s">
        <v>715</v>
      </c>
      <c r="V550" s="190" t="s">
        <v>643</v>
      </c>
      <c r="W550" s="196">
        <v>1</v>
      </c>
      <c r="X550" s="190" t="s">
        <v>706</v>
      </c>
    </row>
    <row r="551" spans="2:24" hidden="1" x14ac:dyDescent="0.25">
      <c r="B551" s="640"/>
      <c r="C551" s="493"/>
      <c r="D551" s="245">
        <v>445</v>
      </c>
      <c r="E551" s="190" t="s">
        <v>664</v>
      </c>
      <c r="F551" s="314">
        <v>378.63</v>
      </c>
      <c r="G551" s="190">
        <v>8869</v>
      </c>
      <c r="H551" s="190">
        <v>8869</v>
      </c>
      <c r="I551" s="198">
        <f t="shared" si="122"/>
        <v>1</v>
      </c>
      <c r="J551" s="190">
        <v>54.09</v>
      </c>
      <c r="K551" s="198">
        <f t="shared" si="123"/>
        <v>6.0987710001127529E-3</v>
      </c>
      <c r="L551" s="314">
        <v>7</v>
      </c>
      <c r="M551" s="198">
        <f t="shared" si="124"/>
        <v>1.0060987710001128</v>
      </c>
      <c r="N551" s="314">
        <v>378.63</v>
      </c>
      <c r="O551" s="190">
        <v>54.09</v>
      </c>
      <c r="P551" s="197">
        <f t="shared" si="125"/>
        <v>6.0987710001127529E-3</v>
      </c>
      <c r="Q551" s="196">
        <f t="shared" si="126"/>
        <v>1.4210854715202004E-13</v>
      </c>
      <c r="R551" s="197">
        <f t="shared" si="127"/>
        <v>1.6023063158419217E-17</v>
      </c>
      <c r="S551" s="313">
        <f t="shared" si="128"/>
        <v>9.9475983006414026E-13</v>
      </c>
      <c r="T551" s="190" t="s">
        <v>468</v>
      </c>
      <c r="U551" s="190" t="s">
        <v>221</v>
      </c>
      <c r="V551" s="190" t="s">
        <v>642</v>
      </c>
      <c r="W551" s="196">
        <v>1</v>
      </c>
      <c r="X551" s="190" t="s">
        <v>470</v>
      </c>
    </row>
    <row r="552" spans="2:24" hidden="1" x14ac:dyDescent="0.25">
      <c r="B552" s="640"/>
      <c r="C552" s="493"/>
      <c r="D552" s="245">
        <v>446</v>
      </c>
      <c r="E552" s="190" t="s">
        <v>663</v>
      </c>
      <c r="F552" s="314">
        <v>344.87</v>
      </c>
      <c r="G552" s="190">
        <v>5464</v>
      </c>
      <c r="H552" s="190">
        <v>5464</v>
      </c>
      <c r="I552" s="198">
        <f t="shared" si="122"/>
        <v>1</v>
      </c>
      <c r="J552" s="190">
        <v>78.38</v>
      </c>
      <c r="K552" s="198">
        <f t="shared" si="123"/>
        <v>1.4344802342606149E-2</v>
      </c>
      <c r="L552" s="314">
        <v>4.4000000000000004</v>
      </c>
      <c r="M552" s="198">
        <f t="shared" si="124"/>
        <v>1.0143448023426063</v>
      </c>
      <c r="N552" s="314">
        <v>344.87</v>
      </c>
      <c r="O552" s="190">
        <v>78.38</v>
      </c>
      <c r="P552" s="197">
        <f t="shared" si="125"/>
        <v>1.4344802342606149E-2</v>
      </c>
      <c r="Q552" s="196">
        <f t="shared" si="126"/>
        <v>1.1368683772161603E-13</v>
      </c>
      <c r="R552" s="197">
        <f t="shared" si="127"/>
        <v>2.0806522277016111E-17</v>
      </c>
      <c r="S552" s="313">
        <f t="shared" si="128"/>
        <v>5.0022208597511057E-13</v>
      </c>
      <c r="T552" s="190" t="s">
        <v>179</v>
      </c>
      <c r="U552" s="190" t="s">
        <v>537</v>
      </c>
      <c r="V552" s="190" t="s">
        <v>641</v>
      </c>
      <c r="W552" s="196">
        <v>1</v>
      </c>
      <c r="X552" s="190" t="s">
        <v>470</v>
      </c>
    </row>
    <row r="553" spans="2:24" hidden="1" x14ac:dyDescent="0.25">
      <c r="B553" s="640"/>
      <c r="C553" s="493"/>
      <c r="D553" s="245">
        <v>447</v>
      </c>
      <c r="E553" s="190" t="s">
        <v>549</v>
      </c>
      <c r="F553" s="314">
        <v>316.32</v>
      </c>
      <c r="G553" s="190">
        <v>24.99</v>
      </c>
      <c r="H553" s="190">
        <v>24.99</v>
      </c>
      <c r="I553" s="198">
        <f t="shared" si="122"/>
        <v>1</v>
      </c>
      <c r="J553" s="190">
        <v>0.68</v>
      </c>
      <c r="K553" s="198">
        <f t="shared" si="123"/>
        <v>2.7210884353741499E-2</v>
      </c>
      <c r="L553" s="314">
        <v>930.36</v>
      </c>
      <c r="M553" s="198">
        <f t="shared" si="124"/>
        <v>1.0272108843537415</v>
      </c>
      <c r="N553" s="314">
        <v>632.64</v>
      </c>
      <c r="O553" s="190">
        <v>0.34</v>
      </c>
      <c r="P553" s="197">
        <f t="shared" si="125"/>
        <v>1.360544217687075E-2</v>
      </c>
      <c r="Q553" s="196">
        <f t="shared" si="126"/>
        <v>0.33999999999999969</v>
      </c>
      <c r="R553" s="197">
        <f t="shared" si="127"/>
        <v>1.3605442176870737E-2</v>
      </c>
      <c r="S553" s="313">
        <f t="shared" si="128"/>
        <v>316.32239999999973</v>
      </c>
      <c r="T553" s="190" t="s">
        <v>179</v>
      </c>
      <c r="U553" s="190" t="s">
        <v>715</v>
      </c>
      <c r="V553" s="190" t="s">
        <v>643</v>
      </c>
      <c r="W553" s="196">
        <v>1</v>
      </c>
      <c r="X553" s="190" t="s">
        <v>425</v>
      </c>
    </row>
    <row r="554" spans="2:24" hidden="1" x14ac:dyDescent="0.25">
      <c r="B554" s="640"/>
      <c r="C554" s="493"/>
      <c r="D554" s="245">
        <v>448</v>
      </c>
      <c r="E554" s="190" t="s">
        <v>520</v>
      </c>
      <c r="F554" s="314">
        <v>309.25</v>
      </c>
      <c r="G554" s="190">
        <v>261.31</v>
      </c>
      <c r="H554" s="190">
        <v>261.31</v>
      </c>
      <c r="I554" s="198">
        <f t="shared" si="122"/>
        <v>1</v>
      </c>
      <c r="J554" s="190">
        <v>6.22</v>
      </c>
      <c r="K554" s="198">
        <f t="shared" si="123"/>
        <v>2.3803145689028356E-2</v>
      </c>
      <c r="L554" s="314">
        <v>99.12</v>
      </c>
      <c r="M554" s="198">
        <f t="shared" si="124"/>
        <v>1.0238031456890284</v>
      </c>
      <c r="N554" s="314">
        <v>616.53</v>
      </c>
      <c r="O554" s="190">
        <v>3.12</v>
      </c>
      <c r="P554" s="197">
        <f t="shared" si="125"/>
        <v>1.1939841567486894E-2</v>
      </c>
      <c r="Q554" s="196">
        <f t="shared" si="126"/>
        <v>3.1000000000000272</v>
      </c>
      <c r="R554" s="197">
        <f t="shared" si="127"/>
        <v>1.1863304121541568E-2</v>
      </c>
      <c r="S554" s="313">
        <f t="shared" si="128"/>
        <v>307.27200000000272</v>
      </c>
      <c r="T554" s="190" t="s">
        <v>179</v>
      </c>
      <c r="U554" s="190" t="s">
        <v>715</v>
      </c>
      <c r="V554" s="190" t="s">
        <v>510</v>
      </c>
      <c r="W554" s="196">
        <v>1</v>
      </c>
      <c r="X554" s="190" t="s">
        <v>470</v>
      </c>
    </row>
    <row r="555" spans="2:24" hidden="1" x14ac:dyDescent="0.25">
      <c r="B555" s="640"/>
      <c r="C555" s="493"/>
      <c r="D555" s="245">
        <v>449</v>
      </c>
      <c r="E555" s="190" t="s">
        <v>700</v>
      </c>
      <c r="F555" s="314">
        <v>261.82</v>
      </c>
      <c r="G555" s="190">
        <v>168.9</v>
      </c>
      <c r="H555" s="190">
        <v>168.9</v>
      </c>
      <c r="I555" s="198">
        <f t="shared" si="122"/>
        <v>1</v>
      </c>
      <c r="J555" s="190">
        <v>13.37</v>
      </c>
      <c r="K555" s="198">
        <f t="shared" si="123"/>
        <v>7.9159265837773829E-2</v>
      </c>
      <c r="L555" s="314">
        <v>39.020000000000003</v>
      </c>
      <c r="M555" s="198">
        <f t="shared" si="124"/>
        <v>1.0791592658377738</v>
      </c>
      <c r="N555" s="314">
        <v>521.70000000000005</v>
      </c>
      <c r="O555" s="190">
        <v>6.71</v>
      </c>
      <c r="P555" s="197">
        <f t="shared" si="125"/>
        <v>3.9727649496743636E-2</v>
      </c>
      <c r="Q555" s="196">
        <f t="shared" si="126"/>
        <v>6.6600000000000046</v>
      </c>
      <c r="R555" s="197">
        <f t="shared" si="127"/>
        <v>3.9431616341030221E-2</v>
      </c>
      <c r="S555" s="313">
        <f t="shared" si="128"/>
        <v>259.87320000000022</v>
      </c>
      <c r="T555" s="190" t="s">
        <v>179</v>
      </c>
      <c r="U555" s="190" t="s">
        <v>715</v>
      </c>
      <c r="V555" s="190" t="s">
        <v>646</v>
      </c>
      <c r="W555" s="196">
        <v>1</v>
      </c>
      <c r="X555" s="190" t="s">
        <v>461</v>
      </c>
    </row>
    <row r="556" spans="2:24" hidden="1" x14ac:dyDescent="0.25">
      <c r="B556" s="641"/>
      <c r="C556" s="493"/>
      <c r="D556" s="245">
        <v>450</v>
      </c>
      <c r="E556" s="190" t="s">
        <v>494</v>
      </c>
      <c r="F556" s="314">
        <v>119.89</v>
      </c>
      <c r="G556" s="190">
        <v>29.57</v>
      </c>
      <c r="H556" s="190">
        <v>29.57</v>
      </c>
      <c r="I556" s="198">
        <f t="shared" si="122"/>
        <v>1</v>
      </c>
      <c r="J556" s="190">
        <v>1.01</v>
      </c>
      <c r="K556" s="198">
        <f t="shared" si="123"/>
        <v>3.4156239431856611E-2</v>
      </c>
      <c r="L556" s="314">
        <v>278.82</v>
      </c>
      <c r="M556" s="198">
        <f t="shared" si="124"/>
        <v>1.0341562394318566</v>
      </c>
      <c r="N556" s="314">
        <v>281.61</v>
      </c>
      <c r="O556" s="190">
        <v>0.43</v>
      </c>
      <c r="P556" s="197">
        <f t="shared" si="125"/>
        <v>1.4541765302671626E-2</v>
      </c>
      <c r="Q556" s="196">
        <f t="shared" si="126"/>
        <v>0.58000000000000163</v>
      </c>
      <c r="R556" s="197">
        <f t="shared" si="127"/>
        <v>1.9614474129185041E-2</v>
      </c>
      <c r="S556" s="313">
        <f t="shared" si="128"/>
        <v>161.71560000000045</v>
      </c>
      <c r="T556" s="190" t="s">
        <v>468</v>
      </c>
      <c r="U556" s="190" t="s">
        <v>221</v>
      </c>
      <c r="V556" s="190" t="s">
        <v>513</v>
      </c>
      <c r="W556" s="196">
        <v>1</v>
      </c>
      <c r="X556" s="190" t="s">
        <v>470</v>
      </c>
    </row>
    <row r="557" spans="2:24" hidden="1" x14ac:dyDescent="0.25">
      <c r="B557" s="639">
        <v>45925</v>
      </c>
      <c r="C557" s="493" t="str">
        <f t="shared" ref="C557" si="129">RIGHT(TEXT(B557,"aaa"),1)</f>
        <v>四</v>
      </c>
      <c r="D557" s="245">
        <v>451</v>
      </c>
      <c r="E557" s="190" t="s">
        <v>637</v>
      </c>
      <c r="F557" s="314">
        <v>7269.14</v>
      </c>
      <c r="G557" s="190">
        <v>14358</v>
      </c>
      <c r="H557" s="190">
        <v>14358</v>
      </c>
      <c r="I557" s="198">
        <f t="shared" si="122"/>
        <v>1</v>
      </c>
      <c r="J557" s="190">
        <v>1253.3</v>
      </c>
      <c r="K557" s="198">
        <f t="shared" si="123"/>
        <v>8.7289316060732688E-2</v>
      </c>
      <c r="L557" s="314">
        <v>5.8</v>
      </c>
      <c r="M557" s="198">
        <f t="shared" si="124"/>
        <v>1.0872893160607326</v>
      </c>
      <c r="N557" s="314">
        <v>7269.14</v>
      </c>
      <c r="O557" s="190">
        <v>1253.3</v>
      </c>
      <c r="P557" s="197">
        <f t="shared" si="125"/>
        <v>8.7289316060732688E-2</v>
      </c>
      <c r="Q557" s="196">
        <f t="shared" si="126"/>
        <v>0</v>
      </c>
      <c r="R557" s="197">
        <f t="shared" si="127"/>
        <v>0</v>
      </c>
      <c r="S557" s="313">
        <f t="shared" si="128"/>
        <v>0</v>
      </c>
      <c r="T557" s="190" t="s">
        <v>179</v>
      </c>
      <c r="U557" s="190" t="s">
        <v>537</v>
      </c>
      <c r="V557" s="190" t="s">
        <v>703</v>
      </c>
      <c r="W557" s="196">
        <v>1</v>
      </c>
      <c r="X557" s="190" t="s">
        <v>470</v>
      </c>
    </row>
    <row r="558" spans="2:24" hidden="1" x14ac:dyDescent="0.25">
      <c r="B558" s="640"/>
      <c r="C558" s="493"/>
      <c r="D558" s="245">
        <v>452</v>
      </c>
      <c r="E558" s="190" t="s">
        <v>664</v>
      </c>
      <c r="F558" s="314">
        <v>952.49</v>
      </c>
      <c r="G558" s="190">
        <v>7973</v>
      </c>
      <c r="H558" s="190">
        <v>7973</v>
      </c>
      <c r="I558" s="198">
        <f t="shared" si="122"/>
        <v>1</v>
      </c>
      <c r="J558" s="190">
        <v>136.07</v>
      </c>
      <c r="K558" s="198">
        <f t="shared" si="123"/>
        <v>1.7066348927630752E-2</v>
      </c>
      <c r="L558" s="314">
        <v>7</v>
      </c>
      <c r="M558" s="198">
        <f t="shared" si="124"/>
        <v>1.0170663489276308</v>
      </c>
      <c r="N558" s="314">
        <v>952.49</v>
      </c>
      <c r="O558" s="190">
        <v>136.07</v>
      </c>
      <c r="P558" s="197">
        <f t="shared" si="125"/>
        <v>1.7066348927630752E-2</v>
      </c>
      <c r="Q558" s="196">
        <f t="shared" si="126"/>
        <v>-2.8421709430404007E-13</v>
      </c>
      <c r="R558" s="197">
        <f t="shared" si="127"/>
        <v>-3.5647446921364617E-17</v>
      </c>
      <c r="S558" s="313">
        <f t="shared" si="128"/>
        <v>-1.9895196601282805E-12</v>
      </c>
      <c r="T558" s="190" t="s">
        <v>468</v>
      </c>
      <c r="U558" s="190" t="s">
        <v>221</v>
      </c>
      <c r="V558" s="190" t="s">
        <v>642</v>
      </c>
      <c r="W558" s="196">
        <v>1</v>
      </c>
      <c r="X558" s="190" t="s">
        <v>470</v>
      </c>
    </row>
    <row r="559" spans="2:24" hidden="1" x14ac:dyDescent="0.25">
      <c r="B559" s="640"/>
      <c r="C559" s="493"/>
      <c r="D559" s="245">
        <v>453</v>
      </c>
      <c r="E559" s="190" t="s">
        <v>467</v>
      </c>
      <c r="F559" s="314">
        <v>427.35</v>
      </c>
      <c r="G559" s="190">
        <v>99.14</v>
      </c>
      <c r="H559" s="190">
        <v>99.14</v>
      </c>
      <c r="I559" s="198">
        <f t="shared" si="122"/>
        <v>1</v>
      </c>
      <c r="J559" s="190">
        <v>4.72</v>
      </c>
      <c r="K559" s="198">
        <f t="shared" si="123"/>
        <v>4.7609441194270727E-2</v>
      </c>
      <c r="L559" s="314">
        <v>203.5</v>
      </c>
      <c r="M559" s="198">
        <f t="shared" si="124"/>
        <v>1.0476094411942707</v>
      </c>
      <c r="N559" s="314">
        <v>960.52</v>
      </c>
      <c r="O559" s="190">
        <v>2.1</v>
      </c>
      <c r="P559" s="197">
        <f t="shared" si="125"/>
        <v>2.1182166633044182E-2</v>
      </c>
      <c r="Q559" s="196">
        <f t="shared" si="126"/>
        <v>2.6199999999999988</v>
      </c>
      <c r="R559" s="197">
        <f t="shared" si="127"/>
        <v>2.6427274561226535E-2</v>
      </c>
      <c r="S559" s="313">
        <f t="shared" si="128"/>
        <v>533.16999999999973</v>
      </c>
      <c r="T559" s="190" t="s">
        <v>468</v>
      </c>
      <c r="U559" s="190" t="s">
        <v>221</v>
      </c>
      <c r="V559" s="190" t="s">
        <v>513</v>
      </c>
      <c r="W559" s="196">
        <v>1</v>
      </c>
      <c r="X559" s="190" t="s">
        <v>470</v>
      </c>
    </row>
    <row r="560" spans="2:24" hidden="1" x14ac:dyDescent="0.25">
      <c r="B560" s="640"/>
      <c r="C560" s="493"/>
      <c r="D560" s="245">
        <v>454</v>
      </c>
      <c r="E560" s="190" t="s">
        <v>663</v>
      </c>
      <c r="F560" s="314">
        <v>406.56</v>
      </c>
      <c r="G560" s="190">
        <v>5439</v>
      </c>
      <c r="H560" s="190">
        <v>5439</v>
      </c>
      <c r="I560" s="198">
        <f t="shared" si="122"/>
        <v>1</v>
      </c>
      <c r="J560" s="190">
        <v>92.4</v>
      </c>
      <c r="K560" s="198">
        <f t="shared" si="123"/>
        <v>1.698841698841699E-2</v>
      </c>
      <c r="L560" s="314">
        <v>4.4000000000000004</v>
      </c>
      <c r="M560" s="198">
        <f t="shared" si="124"/>
        <v>1.0169884169884169</v>
      </c>
      <c r="N560" s="314">
        <v>406.56</v>
      </c>
      <c r="O560" s="190">
        <v>92.4</v>
      </c>
      <c r="P560" s="197">
        <f t="shared" si="125"/>
        <v>1.698841698841699E-2</v>
      </c>
      <c r="Q560" s="196">
        <f t="shared" si="126"/>
        <v>-3.694822225952521E-13</v>
      </c>
      <c r="R560" s="197">
        <f t="shared" si="127"/>
        <v>-6.7932013714883631E-17</v>
      </c>
      <c r="S560" s="313">
        <f t="shared" si="128"/>
        <v>-1.6257217794191093E-12</v>
      </c>
      <c r="T560" s="190" t="s">
        <v>179</v>
      </c>
      <c r="U560" s="190" t="s">
        <v>537</v>
      </c>
      <c r="V560" s="190" t="s">
        <v>641</v>
      </c>
      <c r="W560" s="196">
        <v>1</v>
      </c>
      <c r="X560" s="190" t="s">
        <v>470</v>
      </c>
    </row>
    <row r="561" spans="2:24" hidden="1" x14ac:dyDescent="0.25">
      <c r="B561" s="640"/>
      <c r="C561" s="493"/>
      <c r="D561" s="245">
        <v>455</v>
      </c>
      <c r="E561" s="190" t="s">
        <v>700</v>
      </c>
      <c r="F561" s="314">
        <v>175.59</v>
      </c>
      <c r="G561" s="190">
        <v>148.85</v>
      </c>
      <c r="H561" s="190">
        <v>148.85</v>
      </c>
      <c r="I561" s="198">
        <f t="shared" si="122"/>
        <v>1</v>
      </c>
      <c r="J561" s="190">
        <v>9.0399999999999991</v>
      </c>
      <c r="K561" s="198">
        <f t="shared" si="123"/>
        <v>6.0732280819617061E-2</v>
      </c>
      <c r="L561" s="314">
        <v>39.020000000000003</v>
      </c>
      <c r="M561" s="198">
        <f t="shared" si="124"/>
        <v>1.0607322808196171</v>
      </c>
      <c r="N561" s="314">
        <v>352.74</v>
      </c>
      <c r="O561" s="190">
        <v>4.5</v>
      </c>
      <c r="P561" s="197">
        <f t="shared" si="125"/>
        <v>3.0231776956667789E-2</v>
      </c>
      <c r="Q561" s="196">
        <f t="shared" si="126"/>
        <v>4.539999999999992</v>
      </c>
      <c r="R561" s="197">
        <f t="shared" si="127"/>
        <v>3.0500503862949224E-2</v>
      </c>
      <c r="S561" s="313">
        <f t="shared" si="128"/>
        <v>177.15079999999969</v>
      </c>
      <c r="T561" s="190" t="s">
        <v>179</v>
      </c>
      <c r="U561" s="190" t="s">
        <v>715</v>
      </c>
      <c r="V561" s="190" t="s">
        <v>646</v>
      </c>
      <c r="W561" s="196">
        <v>1</v>
      </c>
      <c r="X561" s="190" t="s">
        <v>461</v>
      </c>
    </row>
    <row r="562" spans="2:24" hidden="1" x14ac:dyDescent="0.25">
      <c r="B562" s="640"/>
      <c r="C562" s="493"/>
      <c r="D562" s="245">
        <v>456</v>
      </c>
      <c r="E562" s="190" t="s">
        <v>520</v>
      </c>
      <c r="F562" s="314">
        <v>107.05</v>
      </c>
      <c r="G562" s="190">
        <v>223.83</v>
      </c>
      <c r="H562" s="190">
        <v>223.83</v>
      </c>
      <c r="I562" s="198">
        <f t="shared" si="122"/>
        <v>1</v>
      </c>
      <c r="J562" s="190">
        <v>2.09</v>
      </c>
      <c r="K562" s="198">
        <f t="shared" si="123"/>
        <v>9.3374435955859338E-3</v>
      </c>
      <c r="L562" s="314">
        <v>99.12</v>
      </c>
      <c r="M562" s="198">
        <f t="shared" si="124"/>
        <v>1.009337443595586</v>
      </c>
      <c r="N562" s="314">
        <v>207.16</v>
      </c>
      <c r="O562" s="190">
        <v>1.08</v>
      </c>
      <c r="P562" s="197">
        <f t="shared" si="125"/>
        <v>4.8250904704463205E-3</v>
      </c>
      <c r="Q562" s="196">
        <f t="shared" si="126"/>
        <v>1.0100000000000033</v>
      </c>
      <c r="R562" s="197">
        <f t="shared" si="127"/>
        <v>4.5123531251396298E-3</v>
      </c>
      <c r="S562" s="313">
        <f t="shared" si="128"/>
        <v>100.11120000000034</v>
      </c>
      <c r="T562" s="190" t="s">
        <v>179</v>
      </c>
      <c r="U562" s="190" t="s">
        <v>715</v>
      </c>
      <c r="V562" s="190" t="s">
        <v>510</v>
      </c>
      <c r="W562" s="196">
        <v>1</v>
      </c>
      <c r="X562" s="190" t="s">
        <v>470</v>
      </c>
    </row>
    <row r="563" spans="2:24" hidden="1" x14ac:dyDescent="0.25">
      <c r="B563" s="640"/>
      <c r="C563" s="493"/>
      <c r="D563" s="245">
        <v>457</v>
      </c>
      <c r="E563" s="190" t="s">
        <v>639</v>
      </c>
      <c r="F563" s="314">
        <v>79.040000000000006</v>
      </c>
      <c r="G563" s="190">
        <v>4539</v>
      </c>
      <c r="H563" s="190">
        <v>4539</v>
      </c>
      <c r="I563" s="198">
        <f t="shared" si="122"/>
        <v>1</v>
      </c>
      <c r="J563" s="190">
        <v>18.170000000000002</v>
      </c>
      <c r="K563" s="198">
        <f t="shared" si="123"/>
        <v>4.003084379819344E-3</v>
      </c>
      <c r="L563" s="314">
        <v>4.3499999999999996</v>
      </c>
      <c r="M563" s="198">
        <f t="shared" si="124"/>
        <v>1.0040030843798193</v>
      </c>
      <c r="N563" s="314">
        <v>79.040000000000006</v>
      </c>
      <c r="O563" s="190">
        <v>18.170000000000002</v>
      </c>
      <c r="P563" s="197">
        <f t="shared" si="125"/>
        <v>4.003084379819344E-3</v>
      </c>
      <c r="Q563" s="196">
        <f t="shared" si="126"/>
        <v>7.1054273576010019E-14</v>
      </c>
      <c r="R563" s="197">
        <f t="shared" si="127"/>
        <v>1.5654169106853936E-17</v>
      </c>
      <c r="S563" s="313">
        <f t="shared" si="128"/>
        <v>3.0908609005564358E-13</v>
      </c>
      <c r="T563" s="190" t="s">
        <v>179</v>
      </c>
      <c r="U563" s="190" t="s">
        <v>537</v>
      </c>
      <c r="V563" s="190" t="s">
        <v>641</v>
      </c>
      <c r="W563" s="196">
        <v>1</v>
      </c>
      <c r="X563" s="190" t="s">
        <v>448</v>
      </c>
    </row>
    <row r="564" spans="2:24" hidden="1" x14ac:dyDescent="0.25">
      <c r="B564" s="640"/>
      <c r="C564" s="493"/>
      <c r="D564" s="245">
        <v>458</v>
      </c>
      <c r="E564" s="190" t="s">
        <v>681</v>
      </c>
      <c r="F564" s="314">
        <v>53.95</v>
      </c>
      <c r="G564" s="190">
        <v>85.8</v>
      </c>
      <c r="H564" s="190">
        <v>85.8</v>
      </c>
      <c r="I564" s="198">
        <f t="shared" si="122"/>
        <v>1</v>
      </c>
      <c r="J564" s="190">
        <v>0.99</v>
      </c>
      <c r="K564" s="198">
        <f t="shared" si="123"/>
        <v>1.1538461538461539E-2</v>
      </c>
      <c r="L564" s="314">
        <v>110.1</v>
      </c>
      <c r="M564" s="198">
        <f t="shared" si="124"/>
        <v>1.0115384615384615</v>
      </c>
      <c r="N564" s="314">
        <v>109</v>
      </c>
      <c r="O564" s="190">
        <v>0.49</v>
      </c>
      <c r="P564" s="197">
        <f t="shared" si="125"/>
        <v>5.7109557109557112E-3</v>
      </c>
      <c r="Q564" s="196">
        <f t="shared" si="126"/>
        <v>0.49999999999999489</v>
      </c>
      <c r="R564" s="197">
        <f t="shared" si="127"/>
        <v>5.8275058275057681E-3</v>
      </c>
      <c r="S564" s="313">
        <f t="shared" si="128"/>
        <v>55.049999999999436</v>
      </c>
      <c r="T564" s="190" t="s">
        <v>179</v>
      </c>
      <c r="U564" s="190" t="s">
        <v>715</v>
      </c>
      <c r="V564" s="190" t="s">
        <v>646</v>
      </c>
      <c r="W564" s="196">
        <v>1</v>
      </c>
      <c r="X564" s="190" t="s">
        <v>470</v>
      </c>
    </row>
    <row r="565" spans="2:24" hidden="1" x14ac:dyDescent="0.25">
      <c r="B565" s="640"/>
      <c r="C565" s="493"/>
      <c r="D565" s="245">
        <v>459</v>
      </c>
      <c r="E565" s="190" t="s">
        <v>630</v>
      </c>
      <c r="F565" s="314">
        <v>47.18</v>
      </c>
      <c r="G565" s="190">
        <v>90.82</v>
      </c>
      <c r="H565" s="190">
        <v>90.82</v>
      </c>
      <c r="I565" s="198">
        <f t="shared" si="122"/>
        <v>1</v>
      </c>
      <c r="J565" s="190">
        <v>1.03</v>
      </c>
      <c r="K565" s="198">
        <f t="shared" si="123"/>
        <v>1.1341114292006167E-2</v>
      </c>
      <c r="L565" s="314">
        <v>104.84</v>
      </c>
      <c r="M565" s="198">
        <f t="shared" si="124"/>
        <v>1.0113411142920061</v>
      </c>
      <c r="N565" s="314">
        <v>107.99</v>
      </c>
      <c r="O565" s="190">
        <v>0.45</v>
      </c>
      <c r="P565" s="197">
        <f t="shared" si="125"/>
        <v>4.9548557586434712E-3</v>
      </c>
      <c r="Q565" s="196">
        <f t="shared" si="126"/>
        <v>0.58000000000000118</v>
      </c>
      <c r="R565" s="197">
        <f t="shared" si="127"/>
        <v>6.3862585333627087E-3</v>
      </c>
      <c r="S565" s="313">
        <f t="shared" si="128"/>
        <v>60.807200000000122</v>
      </c>
      <c r="T565" s="190" t="s">
        <v>179</v>
      </c>
      <c r="U565" s="190" t="s">
        <v>715</v>
      </c>
      <c r="V565" s="190" t="s">
        <v>510</v>
      </c>
      <c r="W565" s="196">
        <v>1</v>
      </c>
      <c r="X565" s="190" t="s">
        <v>470</v>
      </c>
    </row>
    <row r="566" spans="2:24" hidden="1" x14ac:dyDescent="0.25">
      <c r="B566" s="641"/>
      <c r="C566" s="493"/>
      <c r="D566" s="245">
        <v>460</v>
      </c>
      <c r="E566" s="190" t="s">
        <v>524</v>
      </c>
      <c r="F566" s="314">
        <v>37.700000000000003</v>
      </c>
      <c r="G566" s="190">
        <v>41.41</v>
      </c>
      <c r="H566" s="190">
        <v>41.41</v>
      </c>
      <c r="I566" s="198">
        <f t="shared" si="122"/>
        <v>1</v>
      </c>
      <c r="J566" s="190">
        <v>1.0900000000000001</v>
      </c>
      <c r="K566" s="198">
        <f t="shared" si="123"/>
        <v>2.632214440956291E-2</v>
      </c>
      <c r="L566" s="314">
        <v>342.75</v>
      </c>
      <c r="M566" s="198">
        <f t="shared" si="124"/>
        <v>1.0263221444095629</v>
      </c>
      <c r="N566" s="314">
        <v>373.6</v>
      </c>
      <c r="O566" s="190">
        <v>0.11</v>
      </c>
      <c r="P566" s="197">
        <f t="shared" si="125"/>
        <v>2.6563631972953395E-3</v>
      </c>
      <c r="Q566" s="196">
        <f t="shared" si="126"/>
        <v>0.98000000000000342</v>
      </c>
      <c r="R566" s="197">
        <f t="shared" si="127"/>
        <v>2.3665781212267652E-2</v>
      </c>
      <c r="S566" s="313">
        <f t="shared" si="128"/>
        <v>335.89500000000118</v>
      </c>
      <c r="T566" s="190" t="s">
        <v>179</v>
      </c>
      <c r="U566" s="190" t="s">
        <v>715</v>
      </c>
      <c r="V566" s="190" t="s">
        <v>646</v>
      </c>
      <c r="W566" s="196">
        <v>1</v>
      </c>
      <c r="X566" s="190" t="s">
        <v>426</v>
      </c>
    </row>
    <row r="567" spans="2:24" hidden="1" x14ac:dyDescent="0.25">
      <c r="B567" s="639">
        <v>45926</v>
      </c>
      <c r="C567" s="493" t="str">
        <f t="shared" ref="C567" si="130">RIGHT(TEXT(B567,"aaa"),1)</f>
        <v>五</v>
      </c>
      <c r="D567" s="245">
        <v>461</v>
      </c>
      <c r="E567" s="190" t="s">
        <v>637</v>
      </c>
      <c r="F567" s="314">
        <v>1532.71</v>
      </c>
      <c r="G567" s="190">
        <v>11714</v>
      </c>
      <c r="H567" s="190">
        <v>11714</v>
      </c>
      <c r="I567" s="198">
        <f t="shared" si="122"/>
        <v>1</v>
      </c>
      <c r="J567" s="190">
        <v>264.26</v>
      </c>
      <c r="K567" s="198">
        <f t="shared" si="123"/>
        <v>2.25593307153833E-2</v>
      </c>
      <c r="L567" s="314">
        <v>5.8</v>
      </c>
      <c r="M567" s="198">
        <f t="shared" si="124"/>
        <v>1.0225593307153833</v>
      </c>
      <c r="N567" s="314">
        <v>1532.71</v>
      </c>
      <c r="O567" s="190">
        <v>264.26</v>
      </c>
      <c r="P567" s="197">
        <f t="shared" si="125"/>
        <v>2.25593307153833E-2</v>
      </c>
      <c r="Q567" s="196">
        <f t="shared" si="126"/>
        <v>0</v>
      </c>
      <c r="R567" s="197">
        <f t="shared" si="127"/>
        <v>0</v>
      </c>
      <c r="S567" s="313">
        <f t="shared" si="128"/>
        <v>0</v>
      </c>
      <c r="T567" s="190" t="s">
        <v>179</v>
      </c>
      <c r="U567" s="190" t="s">
        <v>537</v>
      </c>
      <c r="V567" s="190" t="s">
        <v>703</v>
      </c>
      <c r="W567" s="196">
        <v>1</v>
      </c>
      <c r="X567" s="190" t="s">
        <v>470</v>
      </c>
    </row>
    <row r="568" spans="2:24" hidden="1" x14ac:dyDescent="0.25">
      <c r="B568" s="640"/>
      <c r="C568" s="493"/>
      <c r="D568" s="245">
        <v>462</v>
      </c>
      <c r="E568" s="190" t="s">
        <v>708</v>
      </c>
      <c r="F568" s="314">
        <v>951.81</v>
      </c>
      <c r="G568" s="190">
        <v>151.09</v>
      </c>
      <c r="H568" s="190">
        <v>151.09</v>
      </c>
      <c r="I568" s="198">
        <f t="shared" si="122"/>
        <v>1</v>
      </c>
      <c r="J568" s="190">
        <v>12.26</v>
      </c>
      <c r="K568" s="198">
        <f t="shared" si="123"/>
        <v>8.1143689191872384E-2</v>
      </c>
      <c r="L568" s="314">
        <v>155.27000000000001</v>
      </c>
      <c r="M568" s="198">
        <f t="shared" si="124"/>
        <v>1.0811436891918724</v>
      </c>
      <c r="N568" s="314">
        <v>1903.61</v>
      </c>
      <c r="O568" s="190">
        <v>6.13</v>
      </c>
      <c r="P568" s="197">
        <f t="shared" si="125"/>
        <v>4.0571844595936192E-2</v>
      </c>
      <c r="Q568" s="196">
        <f t="shared" si="126"/>
        <v>6.129999999999991</v>
      </c>
      <c r="R568" s="197">
        <f t="shared" si="127"/>
        <v>4.0571844595936137E-2</v>
      </c>
      <c r="S568" s="313">
        <f t="shared" si="128"/>
        <v>951.80509999999867</v>
      </c>
      <c r="T568" s="190" t="s">
        <v>179</v>
      </c>
      <c r="U568" s="190" t="s">
        <v>715</v>
      </c>
      <c r="V568" s="190" t="s">
        <v>643</v>
      </c>
      <c r="W568" s="196">
        <v>1</v>
      </c>
      <c r="X568" s="190" t="s">
        <v>706</v>
      </c>
    </row>
    <row r="569" spans="2:24" hidden="1" x14ac:dyDescent="0.25">
      <c r="B569" s="640"/>
      <c r="C569" s="493"/>
      <c r="D569" s="245">
        <v>463</v>
      </c>
      <c r="E569" s="190" t="s">
        <v>707</v>
      </c>
      <c r="F569" s="314">
        <v>825.98</v>
      </c>
      <c r="G569" s="190">
        <v>172.68</v>
      </c>
      <c r="H569" s="190">
        <v>172.68</v>
      </c>
      <c r="I569" s="198">
        <f t="shared" si="122"/>
        <v>1</v>
      </c>
      <c r="J569" s="190">
        <v>9.19</v>
      </c>
      <c r="K569" s="198">
        <f t="shared" si="123"/>
        <v>5.3219828584665271E-2</v>
      </c>
      <c r="L569" s="314">
        <v>195.73</v>
      </c>
      <c r="M569" s="198">
        <f t="shared" si="124"/>
        <v>1.0532198285846652</v>
      </c>
      <c r="N569" s="314">
        <v>1798.76</v>
      </c>
      <c r="O569" s="190">
        <v>4.22</v>
      </c>
      <c r="P569" s="197">
        <f t="shared" si="125"/>
        <v>2.4438267315265227E-2</v>
      </c>
      <c r="Q569" s="196">
        <f t="shared" si="126"/>
        <v>4.969999999999998</v>
      </c>
      <c r="R569" s="197">
        <f t="shared" si="127"/>
        <v>2.8781561269400034E-2</v>
      </c>
      <c r="S569" s="313">
        <f t="shared" si="128"/>
        <v>972.77809999999954</v>
      </c>
      <c r="T569" s="190" t="s">
        <v>179</v>
      </c>
      <c r="U569" s="190" t="s">
        <v>715</v>
      </c>
      <c r="V569" s="190" t="s">
        <v>643</v>
      </c>
      <c r="W569" s="196">
        <v>1</v>
      </c>
      <c r="X569" s="190" t="s">
        <v>706</v>
      </c>
    </row>
    <row r="570" spans="2:24" hidden="1" x14ac:dyDescent="0.25">
      <c r="B570" s="640"/>
      <c r="C570" s="493"/>
      <c r="D570" s="245">
        <v>464</v>
      </c>
      <c r="E570" s="190" t="s">
        <v>664</v>
      </c>
      <c r="F570" s="314">
        <v>335.58</v>
      </c>
      <c r="G570" s="190">
        <v>6043</v>
      </c>
      <c r="H570" s="190">
        <v>6043</v>
      </c>
      <c r="I570" s="198">
        <f t="shared" si="122"/>
        <v>1</v>
      </c>
      <c r="J570" s="190">
        <v>47.94</v>
      </c>
      <c r="K570" s="198">
        <f t="shared" si="123"/>
        <v>7.9331457885156373E-3</v>
      </c>
      <c r="L570" s="314">
        <v>7</v>
      </c>
      <c r="M570" s="198">
        <f t="shared" si="124"/>
        <v>1.0079331457885157</v>
      </c>
      <c r="N570" s="314">
        <v>335.58</v>
      </c>
      <c r="O570" s="190">
        <v>47.94</v>
      </c>
      <c r="P570" s="197">
        <f t="shared" si="125"/>
        <v>7.9331457885156373E-3</v>
      </c>
      <c r="Q570" s="196">
        <f t="shared" si="126"/>
        <v>-3.979039320256561E-13</v>
      </c>
      <c r="R570" s="197">
        <f t="shared" si="127"/>
        <v>-6.5845429757679319E-17</v>
      </c>
      <c r="S570" s="313">
        <f t="shared" si="128"/>
        <v>-2.7853275241795927E-12</v>
      </c>
      <c r="T570" s="190" t="s">
        <v>468</v>
      </c>
      <c r="U570" s="190" t="s">
        <v>221</v>
      </c>
      <c r="V570" s="190" t="s">
        <v>642</v>
      </c>
      <c r="W570" s="196">
        <v>1</v>
      </c>
      <c r="X570" s="190" t="s">
        <v>470</v>
      </c>
    </row>
    <row r="571" spans="2:24" hidden="1" x14ac:dyDescent="0.25">
      <c r="B571" s="640"/>
      <c r="C571" s="493"/>
      <c r="D571" s="245">
        <v>465</v>
      </c>
      <c r="E571" s="190" t="s">
        <v>663</v>
      </c>
      <c r="F571" s="314">
        <v>220.53</v>
      </c>
      <c r="G571" s="190">
        <v>4993</v>
      </c>
      <c r="H571" s="190">
        <v>4993</v>
      </c>
      <c r="I571" s="198">
        <f t="shared" si="122"/>
        <v>1</v>
      </c>
      <c r="J571" s="190">
        <v>50.12</v>
      </c>
      <c r="K571" s="198">
        <f t="shared" si="123"/>
        <v>1.0038053274584418E-2</v>
      </c>
      <c r="L571" s="314">
        <v>4.4000000000000004</v>
      </c>
      <c r="M571" s="198">
        <f t="shared" si="124"/>
        <v>1.0100380532745843</v>
      </c>
      <c r="N571" s="314">
        <v>220.53</v>
      </c>
      <c r="O571" s="190">
        <v>50.12</v>
      </c>
      <c r="P571" s="197">
        <f t="shared" si="125"/>
        <v>1.0038053274584418E-2</v>
      </c>
      <c r="Q571" s="196">
        <f t="shared" si="126"/>
        <v>-1.0658141036401503E-13</v>
      </c>
      <c r="R571" s="197">
        <f t="shared" si="127"/>
        <v>-2.1346166706191674E-17</v>
      </c>
      <c r="S571" s="313">
        <f t="shared" si="128"/>
        <v>-4.6895820560166612E-13</v>
      </c>
      <c r="T571" s="190" t="s">
        <v>179</v>
      </c>
      <c r="U571" s="190" t="s">
        <v>537</v>
      </c>
      <c r="V571" s="190" t="s">
        <v>641</v>
      </c>
      <c r="W571" s="196">
        <v>1</v>
      </c>
      <c r="X571" s="190" t="s">
        <v>470</v>
      </c>
    </row>
    <row r="572" spans="2:24" hidden="1" x14ac:dyDescent="0.25">
      <c r="B572" s="640"/>
      <c r="C572" s="493"/>
      <c r="D572" s="245">
        <v>466</v>
      </c>
      <c r="E572" s="190" t="s">
        <v>639</v>
      </c>
      <c r="F572" s="314">
        <v>89.78</v>
      </c>
      <c r="G572" s="190">
        <v>3983</v>
      </c>
      <c r="H572" s="190">
        <v>3983</v>
      </c>
      <c r="I572" s="198">
        <f t="shared" si="122"/>
        <v>1</v>
      </c>
      <c r="J572" s="190">
        <v>20.64</v>
      </c>
      <c r="K572" s="198">
        <f t="shared" si="123"/>
        <v>5.1820236003012809E-3</v>
      </c>
      <c r="L572" s="314">
        <v>4.3499999999999996</v>
      </c>
      <c r="M572" s="198">
        <f t="shared" si="124"/>
        <v>1.0051820236003013</v>
      </c>
      <c r="N572" s="314">
        <v>89.78</v>
      </c>
      <c r="O572" s="190">
        <v>20.64</v>
      </c>
      <c r="P572" s="197">
        <f t="shared" si="125"/>
        <v>5.1820236003012809E-3</v>
      </c>
      <c r="Q572" s="196">
        <f t="shared" si="126"/>
        <v>-1.2789769243681803E-13</v>
      </c>
      <c r="R572" s="197">
        <f t="shared" si="127"/>
        <v>-3.2110894410448918E-17</v>
      </c>
      <c r="S572" s="313">
        <f t="shared" si="128"/>
        <v>-5.5635496210015843E-13</v>
      </c>
      <c r="T572" s="190" t="s">
        <v>179</v>
      </c>
      <c r="U572" s="190" t="s">
        <v>537</v>
      </c>
      <c r="V572" s="190" t="s">
        <v>641</v>
      </c>
      <c r="W572" s="196">
        <v>1</v>
      </c>
      <c r="X572" s="190" t="s">
        <v>448</v>
      </c>
    </row>
    <row r="573" spans="2:24" hidden="1" x14ac:dyDescent="0.25">
      <c r="B573" s="640"/>
      <c r="C573" s="493"/>
      <c r="D573" s="245">
        <v>467</v>
      </c>
      <c r="E573" s="190" t="s">
        <v>709</v>
      </c>
      <c r="F573" s="314">
        <v>82.37</v>
      </c>
      <c r="G573" s="190">
        <v>34.51</v>
      </c>
      <c r="H573" s="190">
        <v>34.51</v>
      </c>
      <c r="I573" s="198">
        <f t="shared" si="122"/>
        <v>1</v>
      </c>
      <c r="J573" s="190">
        <v>0.72</v>
      </c>
      <c r="K573" s="198">
        <f t="shared" si="123"/>
        <v>2.0863517820921471E-2</v>
      </c>
      <c r="L573" s="314">
        <v>316.8</v>
      </c>
      <c r="M573" s="198">
        <f t="shared" si="124"/>
        <v>1.0208635178209216</v>
      </c>
      <c r="N573" s="314">
        <v>228.1</v>
      </c>
      <c r="O573" s="190">
        <v>0.26</v>
      </c>
      <c r="P573" s="197">
        <f t="shared" si="125"/>
        <v>7.5340481019994208E-3</v>
      </c>
      <c r="Q573" s="196">
        <f t="shared" si="126"/>
        <v>0.45999999999999885</v>
      </c>
      <c r="R573" s="197">
        <f t="shared" si="127"/>
        <v>1.3329469718922019E-2</v>
      </c>
      <c r="S573" s="313">
        <f t="shared" si="128"/>
        <v>145.72799999999964</v>
      </c>
      <c r="T573" s="190" t="s">
        <v>179</v>
      </c>
      <c r="U573" s="190" t="s">
        <v>715</v>
      </c>
      <c r="V573" s="190" t="s">
        <v>643</v>
      </c>
      <c r="W573" s="196">
        <v>1</v>
      </c>
      <c r="X573" s="190" t="s">
        <v>696</v>
      </c>
    </row>
    <row r="574" spans="2:24" hidden="1" x14ac:dyDescent="0.25">
      <c r="B574" s="640"/>
      <c r="C574" s="493"/>
      <c r="D574" s="245">
        <v>468</v>
      </c>
      <c r="E574" s="190" t="s">
        <v>463</v>
      </c>
      <c r="F574" s="314">
        <v>62.71</v>
      </c>
      <c r="G574" s="190">
        <v>7.42</v>
      </c>
      <c r="H574" s="190">
        <v>7.42</v>
      </c>
      <c r="I574" s="198">
        <f t="shared" si="122"/>
        <v>1</v>
      </c>
      <c r="J574" s="190">
        <v>0.1</v>
      </c>
      <c r="K574" s="198">
        <f t="shared" si="123"/>
        <v>1.3477088948787063E-2</v>
      </c>
      <c r="L574" s="314">
        <v>1567.63</v>
      </c>
      <c r="M574" s="198">
        <f t="shared" si="124"/>
        <v>1.013477088948787</v>
      </c>
      <c r="N574" s="314">
        <v>156.76</v>
      </c>
      <c r="O574" s="190">
        <v>0.04</v>
      </c>
      <c r="P574" s="197">
        <f t="shared" si="125"/>
        <v>5.3908355795148251E-3</v>
      </c>
      <c r="Q574" s="196">
        <f t="shared" si="126"/>
        <v>5.9999999999999644E-2</v>
      </c>
      <c r="R574" s="197">
        <f t="shared" si="127"/>
        <v>8.0862533692721891E-3</v>
      </c>
      <c r="S574" s="313">
        <f t="shared" si="128"/>
        <v>94.057799999999446</v>
      </c>
      <c r="T574" s="190" t="s">
        <v>179</v>
      </c>
      <c r="U574" s="190" t="s">
        <v>715</v>
      </c>
      <c r="V574" s="190" t="s">
        <v>510</v>
      </c>
      <c r="W574" s="196">
        <v>1</v>
      </c>
      <c r="X574" s="190" t="s">
        <v>417</v>
      </c>
    </row>
    <row r="575" spans="2:24" hidden="1" x14ac:dyDescent="0.25">
      <c r="B575" s="640"/>
      <c r="C575" s="493"/>
      <c r="D575" s="245">
        <v>469</v>
      </c>
      <c r="E575" s="190" t="s">
        <v>681</v>
      </c>
      <c r="F575" s="314">
        <v>60.56</v>
      </c>
      <c r="G575" s="190">
        <v>62.3</v>
      </c>
      <c r="H575" s="190">
        <v>62.3</v>
      </c>
      <c r="I575" s="198">
        <f t="shared" si="122"/>
        <v>1</v>
      </c>
      <c r="J575" s="190">
        <v>1.1299999999999999</v>
      </c>
      <c r="K575" s="198">
        <f t="shared" si="123"/>
        <v>1.8138041733547352E-2</v>
      </c>
      <c r="L575" s="314">
        <v>110.1</v>
      </c>
      <c r="M575" s="198">
        <f t="shared" si="124"/>
        <v>1.0181380417335475</v>
      </c>
      <c r="N575" s="314">
        <v>124.41</v>
      </c>
      <c r="O575" s="190">
        <v>0.55000000000000004</v>
      </c>
      <c r="P575" s="197">
        <f t="shared" si="125"/>
        <v>8.8282504012841094E-3</v>
      </c>
      <c r="Q575" s="196">
        <f t="shared" si="126"/>
        <v>0.58000000000000251</v>
      </c>
      <c r="R575" s="197">
        <f t="shared" si="127"/>
        <v>9.3097913322632824E-3</v>
      </c>
      <c r="S575" s="313">
        <f t="shared" si="128"/>
        <v>63.858000000000274</v>
      </c>
      <c r="T575" s="190" t="s">
        <v>179</v>
      </c>
      <c r="U575" s="190" t="s">
        <v>715</v>
      </c>
      <c r="V575" s="190" t="s">
        <v>646</v>
      </c>
      <c r="W575" s="196">
        <v>1</v>
      </c>
      <c r="X575" s="190" t="s">
        <v>470</v>
      </c>
    </row>
    <row r="576" spans="2:24" hidden="1" x14ac:dyDescent="0.25">
      <c r="B576" s="641"/>
      <c r="C576" s="493"/>
      <c r="D576" s="245">
        <v>470</v>
      </c>
      <c r="E576" s="190" t="s">
        <v>682</v>
      </c>
      <c r="F576" s="314">
        <v>60.12</v>
      </c>
      <c r="G576" s="190">
        <v>2378</v>
      </c>
      <c r="H576" s="190">
        <v>2378</v>
      </c>
      <c r="I576" s="198">
        <f t="shared" si="122"/>
        <v>1</v>
      </c>
      <c r="J576" s="190">
        <v>8.35</v>
      </c>
      <c r="K576" s="198">
        <f t="shared" si="123"/>
        <v>3.5113540790580318E-3</v>
      </c>
      <c r="L576" s="314">
        <v>7.2</v>
      </c>
      <c r="M576" s="198">
        <f t="shared" si="124"/>
        <v>1.0035113540790579</v>
      </c>
      <c r="N576" s="314">
        <v>60.12</v>
      </c>
      <c r="O576" s="190">
        <v>8.35</v>
      </c>
      <c r="P576" s="197">
        <f t="shared" si="125"/>
        <v>3.5113540790580318E-3</v>
      </c>
      <c r="Q576" s="196">
        <f t="shared" si="126"/>
        <v>-9.0594198809412774E-14</v>
      </c>
      <c r="R576" s="197">
        <f t="shared" si="127"/>
        <v>-3.8096803536338424E-17</v>
      </c>
      <c r="S576" s="313">
        <f t="shared" si="128"/>
        <v>-6.5227823142777195E-13</v>
      </c>
      <c r="T576" s="190" t="s">
        <v>179</v>
      </c>
      <c r="U576" s="190" t="s">
        <v>537</v>
      </c>
      <c r="V576" s="190" t="s">
        <v>641</v>
      </c>
      <c r="W576" s="196">
        <v>1</v>
      </c>
      <c r="X576" s="190" t="s">
        <v>452</v>
      </c>
    </row>
    <row r="577" spans="2:24" hidden="1" x14ac:dyDescent="0.25">
      <c r="B577" s="639">
        <v>45927</v>
      </c>
      <c r="C577" s="493" t="str">
        <f t="shared" ref="C577" si="131">RIGHT(TEXT(B577,"aaa"),1)</f>
        <v>六</v>
      </c>
      <c r="D577" s="245">
        <v>471</v>
      </c>
      <c r="E577" s="190" t="s">
        <v>638</v>
      </c>
      <c r="F577" s="314">
        <v>1380.75</v>
      </c>
      <c r="G577" s="190">
        <v>4830</v>
      </c>
      <c r="H577" s="190">
        <v>4830</v>
      </c>
      <c r="I577" s="198">
        <f t="shared" ref="I577:I596" si="132">H577/G577</f>
        <v>1</v>
      </c>
      <c r="J577" s="190">
        <v>209.84</v>
      </c>
      <c r="K577" s="198">
        <f t="shared" ref="K577:K596" si="133">J577/G577</f>
        <v>4.3445134575569359E-2</v>
      </c>
      <c r="L577" s="314">
        <v>6.58</v>
      </c>
      <c r="M577" s="198">
        <f t="shared" ref="M577:M596" si="134">(H577+J577)/G577</f>
        <v>1.0434451345755693</v>
      </c>
      <c r="N577" s="314">
        <v>1380.75</v>
      </c>
      <c r="O577" s="190">
        <v>209.84</v>
      </c>
      <c r="P577" s="197">
        <f t="shared" ref="P577:P596" si="135">O577/G577</f>
        <v>4.3445134575569359E-2</v>
      </c>
      <c r="Q577" s="196">
        <f t="shared" ref="Q577:Q596" si="136">(H577+J577)-G577-O577</f>
        <v>0</v>
      </c>
      <c r="R577" s="197">
        <f t="shared" ref="R577:R596" si="137">Q577/G577</f>
        <v>0</v>
      </c>
      <c r="S577" s="313">
        <f t="shared" ref="S577:S596" si="138">Q577*L577</f>
        <v>0</v>
      </c>
      <c r="T577" s="190" t="s">
        <v>468</v>
      </c>
      <c r="U577" s="190" t="s">
        <v>221</v>
      </c>
      <c r="V577" s="190" t="s">
        <v>642</v>
      </c>
      <c r="W577" s="196">
        <v>1</v>
      </c>
      <c r="X577" s="190" t="s">
        <v>470</v>
      </c>
    </row>
    <row r="578" spans="2:24" hidden="1" x14ac:dyDescent="0.25">
      <c r="B578" s="640"/>
      <c r="C578" s="493"/>
      <c r="D578" s="245">
        <v>472</v>
      </c>
      <c r="E578" s="190" t="s">
        <v>637</v>
      </c>
      <c r="F578" s="314">
        <v>765.66</v>
      </c>
      <c r="G578" s="190">
        <v>11603</v>
      </c>
      <c r="H578" s="190">
        <v>11603</v>
      </c>
      <c r="I578" s="198">
        <f t="shared" si="132"/>
        <v>1</v>
      </c>
      <c r="J578" s="190">
        <v>132.01</v>
      </c>
      <c r="K578" s="198">
        <f t="shared" si="133"/>
        <v>1.1377230026717228E-2</v>
      </c>
      <c r="L578" s="314">
        <v>5.8</v>
      </c>
      <c r="M578" s="198">
        <f t="shared" si="134"/>
        <v>1.0113772300267172</v>
      </c>
      <c r="N578" s="314">
        <v>765.66</v>
      </c>
      <c r="O578" s="190">
        <v>132.01</v>
      </c>
      <c r="P578" s="197">
        <f t="shared" si="135"/>
        <v>1.1377230026717228E-2</v>
      </c>
      <c r="Q578" s="196">
        <f t="shared" si="136"/>
        <v>2.2737367544323206E-13</v>
      </c>
      <c r="R578" s="197">
        <f t="shared" si="137"/>
        <v>1.9596110957789544E-17</v>
      </c>
      <c r="S578" s="313">
        <f t="shared" si="138"/>
        <v>1.3187673175707459E-12</v>
      </c>
      <c r="T578" s="190" t="s">
        <v>179</v>
      </c>
      <c r="U578" s="190" t="s">
        <v>537</v>
      </c>
      <c r="V578" s="190" t="s">
        <v>703</v>
      </c>
      <c r="W578" s="196">
        <v>1</v>
      </c>
      <c r="X578" s="190" t="s">
        <v>470</v>
      </c>
    </row>
    <row r="579" spans="2:24" hidden="1" x14ac:dyDescent="0.25">
      <c r="B579" s="640"/>
      <c r="C579" s="493"/>
      <c r="D579" s="245">
        <v>473</v>
      </c>
      <c r="E579" s="190" t="s">
        <v>664</v>
      </c>
      <c r="F579" s="314">
        <v>381.57</v>
      </c>
      <c r="G579" s="190">
        <v>6254</v>
      </c>
      <c r="H579" s="190">
        <v>6254</v>
      </c>
      <c r="I579" s="198">
        <f t="shared" si="132"/>
        <v>1</v>
      </c>
      <c r="J579" s="190">
        <v>54.51</v>
      </c>
      <c r="K579" s="198">
        <f t="shared" si="133"/>
        <v>8.7160217460825074E-3</v>
      </c>
      <c r="L579" s="314">
        <v>7</v>
      </c>
      <c r="M579" s="198">
        <f t="shared" si="134"/>
        <v>1.0087160217460824</v>
      </c>
      <c r="N579" s="314">
        <v>381.57</v>
      </c>
      <c r="O579" s="190">
        <v>54.51</v>
      </c>
      <c r="P579" s="197">
        <f t="shared" si="135"/>
        <v>8.7160217460825074E-3</v>
      </c>
      <c r="Q579" s="196">
        <f t="shared" si="136"/>
        <v>2.2026824808563106E-13</v>
      </c>
      <c r="R579" s="197">
        <f t="shared" si="137"/>
        <v>3.5220378651364094E-17</v>
      </c>
      <c r="S579" s="313">
        <f t="shared" si="138"/>
        <v>1.5418777365994174E-12</v>
      </c>
      <c r="T579" s="190" t="s">
        <v>468</v>
      </c>
      <c r="U579" s="190" t="s">
        <v>221</v>
      </c>
      <c r="V579" s="190" t="s">
        <v>642</v>
      </c>
      <c r="W579" s="196">
        <v>1</v>
      </c>
      <c r="X579" s="190" t="s">
        <v>470</v>
      </c>
    </row>
    <row r="580" spans="2:24" hidden="1" x14ac:dyDescent="0.25">
      <c r="B580" s="640"/>
      <c r="C580" s="493"/>
      <c r="D580" s="245">
        <v>474</v>
      </c>
      <c r="E580" s="190" t="s">
        <v>615</v>
      </c>
      <c r="F580" s="314">
        <v>297.45999999999998</v>
      </c>
      <c r="G580" s="190">
        <v>183.52</v>
      </c>
      <c r="H580" s="190">
        <v>183.52</v>
      </c>
      <c r="I580" s="198">
        <f t="shared" si="132"/>
        <v>1</v>
      </c>
      <c r="J580" s="190">
        <v>10</v>
      </c>
      <c r="K580" s="198">
        <f t="shared" si="133"/>
        <v>5.448997384481255E-2</v>
      </c>
      <c r="L580" s="314">
        <v>95.34</v>
      </c>
      <c r="M580" s="198">
        <f t="shared" si="134"/>
        <v>1.0544899738448126</v>
      </c>
      <c r="N580" s="314">
        <v>953.4</v>
      </c>
      <c r="O580" s="190">
        <v>3.12</v>
      </c>
      <c r="P580" s="197">
        <f t="shared" si="135"/>
        <v>1.7000871839581516E-2</v>
      </c>
      <c r="Q580" s="196">
        <f t="shared" si="136"/>
        <v>6.88</v>
      </c>
      <c r="R580" s="197">
        <f t="shared" si="137"/>
        <v>3.7489102005231034E-2</v>
      </c>
      <c r="S580" s="313">
        <f t="shared" si="138"/>
        <v>655.93920000000003</v>
      </c>
      <c r="T580" s="190" t="s">
        <v>179</v>
      </c>
      <c r="U580" s="190" t="s">
        <v>715</v>
      </c>
      <c r="V580" s="190" t="s">
        <v>643</v>
      </c>
      <c r="W580" s="196">
        <v>1</v>
      </c>
      <c r="X580" s="190" t="s">
        <v>470</v>
      </c>
    </row>
    <row r="581" spans="2:24" hidden="1" x14ac:dyDescent="0.25">
      <c r="B581" s="640"/>
      <c r="C581" s="493"/>
      <c r="D581" s="245">
        <v>475</v>
      </c>
      <c r="E581" s="190" t="s">
        <v>548</v>
      </c>
      <c r="F581" s="314">
        <v>268.5</v>
      </c>
      <c r="G581" s="190">
        <v>60.79</v>
      </c>
      <c r="H581" s="190">
        <v>60.79</v>
      </c>
      <c r="I581" s="198">
        <f t="shared" si="132"/>
        <v>1</v>
      </c>
      <c r="J581" s="190">
        <v>6.07</v>
      </c>
      <c r="K581" s="198">
        <f t="shared" si="133"/>
        <v>9.9851949333772005E-2</v>
      </c>
      <c r="L581" s="314">
        <v>90.1</v>
      </c>
      <c r="M581" s="198">
        <f t="shared" si="134"/>
        <v>1.0998519493337719</v>
      </c>
      <c r="N581" s="314">
        <v>546.91</v>
      </c>
      <c r="O581" s="190">
        <v>2.98</v>
      </c>
      <c r="P581" s="197">
        <f t="shared" si="135"/>
        <v>4.902122059549268E-2</v>
      </c>
      <c r="Q581" s="196">
        <f t="shared" si="136"/>
        <v>3.0900000000000003</v>
      </c>
      <c r="R581" s="197">
        <f t="shared" si="137"/>
        <v>5.0830728738279325E-2</v>
      </c>
      <c r="S581" s="313">
        <f t="shared" si="138"/>
        <v>278.40899999999999</v>
      </c>
      <c r="T581" s="190" t="s">
        <v>468</v>
      </c>
      <c r="U581" s="190" t="s">
        <v>221</v>
      </c>
      <c r="V581" s="190" t="s">
        <v>686</v>
      </c>
      <c r="W581" s="196">
        <v>1</v>
      </c>
      <c r="X581" s="190" t="s">
        <v>416</v>
      </c>
    </row>
    <row r="582" spans="2:24" hidden="1" x14ac:dyDescent="0.25">
      <c r="B582" s="640"/>
      <c r="C582" s="493"/>
      <c r="D582" s="245">
        <v>476</v>
      </c>
      <c r="E582" s="190" t="s">
        <v>472</v>
      </c>
      <c r="F582" s="314">
        <v>204.66</v>
      </c>
      <c r="G582" s="190">
        <v>35.07</v>
      </c>
      <c r="H582" s="190">
        <v>35.07</v>
      </c>
      <c r="I582" s="198">
        <f t="shared" si="132"/>
        <v>1</v>
      </c>
      <c r="J582" s="190">
        <v>3.5</v>
      </c>
      <c r="K582" s="198">
        <f t="shared" si="133"/>
        <v>9.9800399201596807E-2</v>
      </c>
      <c r="L582" s="314">
        <v>118.99</v>
      </c>
      <c r="M582" s="198">
        <f t="shared" si="134"/>
        <v>1.0998003992015968</v>
      </c>
      <c r="N582" s="314">
        <v>416.47</v>
      </c>
      <c r="O582" s="190">
        <v>1.72</v>
      </c>
      <c r="P582" s="197">
        <f t="shared" si="135"/>
        <v>4.9044767607641856E-2</v>
      </c>
      <c r="Q582" s="196">
        <f t="shared" si="136"/>
        <v>1.78</v>
      </c>
      <c r="R582" s="197">
        <f t="shared" si="137"/>
        <v>5.075563159395495E-2</v>
      </c>
      <c r="S582" s="313">
        <f t="shared" si="138"/>
        <v>211.8022</v>
      </c>
      <c r="T582" s="190" t="s">
        <v>179</v>
      </c>
      <c r="U582" s="190" t="s">
        <v>715</v>
      </c>
      <c r="V582" s="190" t="s">
        <v>510</v>
      </c>
      <c r="W582" s="196">
        <v>1</v>
      </c>
      <c r="X582" s="190" t="s">
        <v>461</v>
      </c>
    </row>
    <row r="583" spans="2:24" hidden="1" x14ac:dyDescent="0.25">
      <c r="B583" s="640"/>
      <c r="C583" s="493"/>
      <c r="D583" s="245">
        <v>477</v>
      </c>
      <c r="E583" s="190" t="s">
        <v>520</v>
      </c>
      <c r="F583" s="314">
        <v>115.97</v>
      </c>
      <c r="G583" s="190">
        <v>169.05</v>
      </c>
      <c r="H583" s="190">
        <v>169.05</v>
      </c>
      <c r="I583" s="198">
        <f t="shared" si="132"/>
        <v>1</v>
      </c>
      <c r="J583" s="190">
        <v>3.67</v>
      </c>
      <c r="K583" s="198">
        <f t="shared" si="133"/>
        <v>2.1709553386572017E-2</v>
      </c>
      <c r="L583" s="314">
        <v>99.12</v>
      </c>
      <c r="M583" s="198">
        <f t="shared" si="134"/>
        <v>1.0217095533865719</v>
      </c>
      <c r="N583" s="314">
        <v>363.77</v>
      </c>
      <c r="O583" s="190">
        <v>1.17</v>
      </c>
      <c r="P583" s="197">
        <f t="shared" si="135"/>
        <v>6.9210292812777272E-3</v>
      </c>
      <c r="Q583" s="196">
        <f t="shared" si="136"/>
        <v>2.4999999999999876</v>
      </c>
      <c r="R583" s="197">
        <f t="shared" si="137"/>
        <v>1.4788524105294217E-2</v>
      </c>
      <c r="S583" s="313">
        <f t="shared" si="138"/>
        <v>247.79999999999879</v>
      </c>
      <c r="T583" s="190" t="s">
        <v>179</v>
      </c>
      <c r="U583" s="190" t="s">
        <v>715</v>
      </c>
      <c r="V583" s="190" t="s">
        <v>510</v>
      </c>
      <c r="W583" s="196">
        <v>1</v>
      </c>
      <c r="X583" s="190" t="s">
        <v>470</v>
      </c>
    </row>
    <row r="584" spans="2:24" hidden="1" x14ac:dyDescent="0.25">
      <c r="B584" s="640"/>
      <c r="C584" s="493"/>
      <c r="D584" s="245">
        <v>478</v>
      </c>
      <c r="E584" s="190" t="s">
        <v>710</v>
      </c>
      <c r="F584" s="314">
        <v>113.87</v>
      </c>
      <c r="G584" s="190">
        <v>24.2</v>
      </c>
      <c r="H584" s="190">
        <v>24.2</v>
      </c>
      <c r="I584" s="198">
        <f t="shared" si="132"/>
        <v>1</v>
      </c>
      <c r="J584" s="190">
        <v>2.42</v>
      </c>
      <c r="K584" s="198">
        <f t="shared" si="133"/>
        <v>0.1</v>
      </c>
      <c r="L584" s="314">
        <v>112.74</v>
      </c>
      <c r="M584" s="198">
        <f t="shared" si="134"/>
        <v>1.0999999999999999</v>
      </c>
      <c r="N584" s="314">
        <v>272.83</v>
      </c>
      <c r="O584" s="190">
        <v>1.01</v>
      </c>
      <c r="P584" s="197">
        <f t="shared" si="135"/>
        <v>4.1735537190082647E-2</v>
      </c>
      <c r="Q584" s="196">
        <f t="shared" si="136"/>
        <v>1.4099999999999981</v>
      </c>
      <c r="R584" s="197">
        <f t="shared" si="137"/>
        <v>5.8264462809917282E-2</v>
      </c>
      <c r="S584" s="313">
        <f t="shared" si="138"/>
        <v>158.96339999999978</v>
      </c>
      <c r="T584" s="190" t="s">
        <v>179</v>
      </c>
      <c r="U584" s="190" t="s">
        <v>715</v>
      </c>
      <c r="V584" s="190" t="s">
        <v>510</v>
      </c>
      <c r="W584" s="196">
        <v>1</v>
      </c>
      <c r="X584" s="190" t="s">
        <v>695</v>
      </c>
    </row>
    <row r="585" spans="2:24" hidden="1" x14ac:dyDescent="0.25">
      <c r="B585" s="640"/>
      <c r="C585" s="493"/>
      <c r="D585" s="245">
        <v>479</v>
      </c>
      <c r="E585" s="190" t="s">
        <v>506</v>
      </c>
      <c r="F585" s="314">
        <v>88.28</v>
      </c>
      <c r="G585" s="190">
        <v>26.04</v>
      </c>
      <c r="H585" s="190">
        <v>26.04</v>
      </c>
      <c r="I585" s="198">
        <f t="shared" si="132"/>
        <v>1</v>
      </c>
      <c r="J585" s="190">
        <v>1.81</v>
      </c>
      <c r="K585" s="198">
        <f t="shared" si="133"/>
        <v>6.9508448540706605E-2</v>
      </c>
      <c r="L585" s="314">
        <v>113.18</v>
      </c>
      <c r="M585" s="198">
        <f t="shared" si="134"/>
        <v>1.0695084485407065</v>
      </c>
      <c r="N585" s="314">
        <v>204.86</v>
      </c>
      <c r="O585" s="190">
        <v>0.78</v>
      </c>
      <c r="P585" s="197">
        <f t="shared" si="135"/>
        <v>2.9953917050691246E-2</v>
      </c>
      <c r="Q585" s="196">
        <f t="shared" si="136"/>
        <v>1.0299999999999987</v>
      </c>
      <c r="R585" s="197">
        <f t="shared" si="137"/>
        <v>3.955453149001531E-2</v>
      </c>
      <c r="S585" s="313">
        <f t="shared" si="138"/>
        <v>116.57539999999986</v>
      </c>
      <c r="T585" s="190" t="s">
        <v>179</v>
      </c>
      <c r="U585" s="190" t="s">
        <v>715</v>
      </c>
      <c r="V585" s="190" t="s">
        <v>510</v>
      </c>
      <c r="W585" s="196">
        <v>1</v>
      </c>
      <c r="X585" s="190" t="s">
        <v>462</v>
      </c>
    </row>
    <row r="586" spans="2:24" hidden="1" x14ac:dyDescent="0.25">
      <c r="B586" s="641"/>
      <c r="C586" s="493"/>
      <c r="D586" s="245">
        <v>480</v>
      </c>
      <c r="E586" s="190" t="s">
        <v>549</v>
      </c>
      <c r="F586" s="314">
        <v>74.430000000000007</v>
      </c>
      <c r="G586" s="190">
        <v>21.97</v>
      </c>
      <c r="H586" s="190">
        <v>21.97</v>
      </c>
      <c r="I586" s="198">
        <f t="shared" si="132"/>
        <v>1</v>
      </c>
      <c r="J586" s="190">
        <v>0.55000000000000004</v>
      </c>
      <c r="K586" s="198">
        <f t="shared" si="133"/>
        <v>2.5034137460172967E-2</v>
      </c>
      <c r="L586" s="314">
        <v>930.36</v>
      </c>
      <c r="M586" s="198">
        <f t="shared" si="134"/>
        <v>1.025034137460173</v>
      </c>
      <c r="N586" s="314">
        <v>511.7</v>
      </c>
      <c r="O586" s="190">
        <v>0.08</v>
      </c>
      <c r="P586" s="197">
        <f t="shared" si="135"/>
        <v>3.6413290851160674E-3</v>
      </c>
      <c r="Q586" s="196">
        <f t="shared" si="136"/>
        <v>0.47000000000000069</v>
      </c>
      <c r="R586" s="197">
        <f t="shared" si="137"/>
        <v>2.1392808375056929E-2</v>
      </c>
      <c r="S586" s="313">
        <f t="shared" si="138"/>
        <v>437.26920000000064</v>
      </c>
      <c r="T586" s="190" t="s">
        <v>179</v>
      </c>
      <c r="U586" s="190" t="s">
        <v>715</v>
      </c>
      <c r="V586" s="190" t="s">
        <v>643</v>
      </c>
      <c r="W586" s="196">
        <v>1</v>
      </c>
      <c r="X586" s="190" t="s">
        <v>425</v>
      </c>
    </row>
    <row r="587" spans="2:24" hidden="1" x14ac:dyDescent="0.25">
      <c r="B587" s="639">
        <v>45928</v>
      </c>
      <c r="C587" s="493" t="str">
        <f t="shared" ref="C587" si="139">RIGHT(TEXT(B587,"aaa"),1)</f>
        <v>日</v>
      </c>
      <c r="D587" s="245">
        <v>481</v>
      </c>
      <c r="E587" s="190" t="s">
        <v>638</v>
      </c>
      <c r="F587" s="314">
        <v>1367.32</v>
      </c>
      <c r="G587" s="190">
        <v>5316</v>
      </c>
      <c r="H587" s="190">
        <v>5316</v>
      </c>
      <c r="I587" s="198">
        <f t="shared" si="132"/>
        <v>1</v>
      </c>
      <c r="J587" s="190">
        <v>207.8</v>
      </c>
      <c r="K587" s="198">
        <f t="shared" si="133"/>
        <v>3.9089541008276905E-2</v>
      </c>
      <c r="L587" s="314">
        <v>6.58</v>
      </c>
      <c r="M587" s="198">
        <f t="shared" si="134"/>
        <v>1.039089541008277</v>
      </c>
      <c r="N587" s="314">
        <v>1367.32</v>
      </c>
      <c r="O587" s="190">
        <v>207.8</v>
      </c>
      <c r="P587" s="197">
        <f t="shared" si="135"/>
        <v>3.9089541008276905E-2</v>
      </c>
      <c r="Q587" s="196">
        <f t="shared" si="136"/>
        <v>0</v>
      </c>
      <c r="R587" s="197">
        <f t="shared" si="137"/>
        <v>0</v>
      </c>
      <c r="S587" s="313">
        <f t="shared" si="138"/>
        <v>0</v>
      </c>
      <c r="T587" s="190" t="s">
        <v>468</v>
      </c>
      <c r="U587" s="190" t="s">
        <v>221</v>
      </c>
      <c r="V587" s="190" t="s">
        <v>642</v>
      </c>
      <c r="W587" s="196">
        <v>1</v>
      </c>
      <c r="X587" s="190" t="s">
        <v>470</v>
      </c>
    </row>
    <row r="588" spans="2:24" hidden="1" x14ac:dyDescent="0.25">
      <c r="B588" s="640"/>
      <c r="C588" s="493"/>
      <c r="D588" s="245">
        <v>482</v>
      </c>
      <c r="E588" s="190" t="s">
        <v>637</v>
      </c>
      <c r="F588" s="314">
        <v>704.06</v>
      </c>
      <c r="G588" s="190">
        <v>12896</v>
      </c>
      <c r="H588" s="190">
        <v>12896</v>
      </c>
      <c r="I588" s="198">
        <f t="shared" si="132"/>
        <v>1</v>
      </c>
      <c r="J588" s="190">
        <v>121.39</v>
      </c>
      <c r="K588" s="198">
        <f t="shared" si="133"/>
        <v>9.4129962779156331E-3</v>
      </c>
      <c r="L588" s="314">
        <v>5.8</v>
      </c>
      <c r="M588" s="198">
        <f t="shared" si="134"/>
        <v>1.0094129962779157</v>
      </c>
      <c r="N588" s="314">
        <v>704.06</v>
      </c>
      <c r="O588" s="190">
        <v>121.39</v>
      </c>
      <c r="P588" s="197">
        <f t="shared" si="135"/>
        <v>9.4129962779156331E-3</v>
      </c>
      <c r="Q588" s="196">
        <f t="shared" si="136"/>
        <v>-5.8264504332328215E-13</v>
      </c>
      <c r="R588" s="197">
        <f t="shared" si="137"/>
        <v>-4.5180291820974113E-17</v>
      </c>
      <c r="S588" s="313">
        <f t="shared" si="138"/>
        <v>-3.3793412512750362E-12</v>
      </c>
      <c r="T588" s="190" t="s">
        <v>179</v>
      </c>
      <c r="U588" s="190" t="s">
        <v>537</v>
      </c>
      <c r="V588" s="190" t="s">
        <v>703</v>
      </c>
      <c r="W588" s="196">
        <v>1</v>
      </c>
      <c r="X588" s="190" t="s">
        <v>470</v>
      </c>
    </row>
    <row r="589" spans="2:24" hidden="1" x14ac:dyDescent="0.25">
      <c r="B589" s="640"/>
      <c r="C589" s="493"/>
      <c r="D589" s="245">
        <v>483</v>
      </c>
      <c r="E589" s="190" t="s">
        <v>682</v>
      </c>
      <c r="F589" s="314">
        <v>606.30999999999995</v>
      </c>
      <c r="G589" s="190">
        <v>2662</v>
      </c>
      <c r="H589" s="190">
        <v>2662</v>
      </c>
      <c r="I589" s="198">
        <f t="shared" si="132"/>
        <v>1</v>
      </c>
      <c r="J589" s="190">
        <v>84.21</v>
      </c>
      <c r="K589" s="198">
        <f t="shared" si="133"/>
        <v>3.1634109691960927E-2</v>
      </c>
      <c r="L589" s="314">
        <v>7.2</v>
      </c>
      <c r="M589" s="198">
        <f t="shared" si="134"/>
        <v>1.031634109691961</v>
      </c>
      <c r="N589" s="314">
        <v>606.30999999999995</v>
      </c>
      <c r="O589" s="190">
        <v>84.21</v>
      </c>
      <c r="P589" s="197">
        <f t="shared" si="135"/>
        <v>3.1634109691960927E-2</v>
      </c>
      <c r="Q589" s="196">
        <f t="shared" si="136"/>
        <v>0</v>
      </c>
      <c r="R589" s="197">
        <f t="shared" si="137"/>
        <v>0</v>
      </c>
      <c r="S589" s="313">
        <f t="shared" si="138"/>
        <v>0</v>
      </c>
      <c r="T589" s="190" t="s">
        <v>179</v>
      </c>
      <c r="U589" s="190" t="s">
        <v>537</v>
      </c>
      <c r="V589" s="190" t="s">
        <v>641</v>
      </c>
      <c r="W589" s="196">
        <v>1</v>
      </c>
      <c r="X589" s="190" t="s">
        <v>452</v>
      </c>
    </row>
    <row r="590" spans="2:24" hidden="1" x14ac:dyDescent="0.25">
      <c r="B590" s="640"/>
      <c r="C590" s="493"/>
      <c r="D590" s="245">
        <v>484</v>
      </c>
      <c r="E590" s="190" t="s">
        <v>631</v>
      </c>
      <c r="F590" s="314">
        <v>491.23</v>
      </c>
      <c r="G590" s="190">
        <v>259.7</v>
      </c>
      <c r="H590" s="190">
        <v>259.7</v>
      </c>
      <c r="I590" s="198">
        <f t="shared" si="132"/>
        <v>1</v>
      </c>
      <c r="J590" s="190">
        <v>16</v>
      </c>
      <c r="K590" s="198">
        <f t="shared" si="133"/>
        <v>6.1609549480169432E-2</v>
      </c>
      <c r="L590" s="314">
        <v>61.25</v>
      </c>
      <c r="M590" s="198">
        <f t="shared" si="134"/>
        <v>1.0616095494801694</v>
      </c>
      <c r="N590" s="314">
        <v>980</v>
      </c>
      <c r="O590" s="190">
        <v>8.02</v>
      </c>
      <c r="P590" s="197">
        <f t="shared" si="135"/>
        <v>3.0881786676934926E-2</v>
      </c>
      <c r="Q590" s="196">
        <f t="shared" si="136"/>
        <v>7.98</v>
      </c>
      <c r="R590" s="197">
        <f t="shared" si="137"/>
        <v>3.0727762803234505E-2</v>
      </c>
      <c r="S590" s="313">
        <f t="shared" si="138"/>
        <v>488.77500000000003</v>
      </c>
      <c r="T590" s="190" t="s">
        <v>179</v>
      </c>
      <c r="U590" s="190" t="s">
        <v>715</v>
      </c>
      <c r="V590" s="190" t="s">
        <v>646</v>
      </c>
      <c r="W590" s="196">
        <v>1</v>
      </c>
      <c r="X590" s="190" t="s">
        <v>462</v>
      </c>
    </row>
    <row r="591" spans="2:24" hidden="1" x14ac:dyDescent="0.25">
      <c r="B591" s="640"/>
      <c r="C591" s="493"/>
      <c r="D591" s="245">
        <v>485</v>
      </c>
      <c r="E591" s="190" t="s">
        <v>664</v>
      </c>
      <c r="F591" s="314">
        <v>322.14</v>
      </c>
      <c r="G591" s="190">
        <v>6468</v>
      </c>
      <c r="H591" s="190">
        <v>6468</v>
      </c>
      <c r="I591" s="198">
        <f t="shared" si="132"/>
        <v>1</v>
      </c>
      <c r="J591" s="190">
        <v>46.02</v>
      </c>
      <c r="K591" s="198">
        <f t="shared" si="133"/>
        <v>7.1150278293135444E-3</v>
      </c>
      <c r="L591" s="314">
        <v>7</v>
      </c>
      <c r="M591" s="198">
        <f t="shared" si="134"/>
        <v>1.0071150278293135</v>
      </c>
      <c r="N591" s="314">
        <v>322.14</v>
      </c>
      <c r="O591" s="190">
        <v>46.02</v>
      </c>
      <c r="P591" s="197">
        <f t="shared" si="135"/>
        <v>7.1150278293135444E-3</v>
      </c>
      <c r="Q591" s="196">
        <f t="shared" si="136"/>
        <v>4.3343106881366111E-13</v>
      </c>
      <c r="R591" s="197">
        <f t="shared" si="137"/>
        <v>6.7011606186404003E-17</v>
      </c>
      <c r="S591" s="313">
        <f t="shared" si="138"/>
        <v>3.0340174816956278E-12</v>
      </c>
      <c r="T591" s="190" t="s">
        <v>468</v>
      </c>
      <c r="U591" s="190" t="s">
        <v>221</v>
      </c>
      <c r="V591" s="190" t="s">
        <v>642</v>
      </c>
      <c r="W591" s="196">
        <v>1</v>
      </c>
      <c r="X591" s="190" t="s">
        <v>470</v>
      </c>
    </row>
    <row r="592" spans="2:24" hidden="1" x14ac:dyDescent="0.25">
      <c r="B592" s="640"/>
      <c r="C592" s="493"/>
      <c r="D592" s="245">
        <v>486</v>
      </c>
      <c r="E592" s="190" t="s">
        <v>484</v>
      </c>
      <c r="F592" s="314">
        <v>223.53</v>
      </c>
      <c r="G592" s="190">
        <v>101.08</v>
      </c>
      <c r="H592" s="190">
        <v>101.08</v>
      </c>
      <c r="I592" s="198">
        <f t="shared" si="132"/>
        <v>1</v>
      </c>
      <c r="J592" s="190">
        <v>2.1</v>
      </c>
      <c r="K592" s="198">
        <f t="shared" si="133"/>
        <v>2.0775623268698064E-2</v>
      </c>
      <c r="L592" s="314">
        <v>212.89</v>
      </c>
      <c r="M592" s="198">
        <f t="shared" si="134"/>
        <v>1.020775623268698</v>
      </c>
      <c r="N592" s="314">
        <v>447.07</v>
      </c>
      <c r="O592" s="190">
        <v>1.05</v>
      </c>
      <c r="P592" s="197">
        <f t="shared" si="135"/>
        <v>1.0387811634349032E-2</v>
      </c>
      <c r="Q592" s="196">
        <f t="shared" si="136"/>
        <v>1.0499999999999943</v>
      </c>
      <c r="R592" s="197">
        <f t="shared" si="137"/>
        <v>1.0387811634348975E-2</v>
      </c>
      <c r="S592" s="313">
        <f t="shared" si="138"/>
        <v>223.53449999999876</v>
      </c>
      <c r="T592" s="190" t="s">
        <v>179</v>
      </c>
      <c r="U592" s="190" t="s">
        <v>715</v>
      </c>
      <c r="V592" s="190" t="s">
        <v>510</v>
      </c>
      <c r="W592" s="196">
        <v>1</v>
      </c>
      <c r="X592" s="190" t="s">
        <v>470</v>
      </c>
    </row>
    <row r="593" spans="2:34" hidden="1" x14ac:dyDescent="0.25">
      <c r="B593" s="640"/>
      <c r="C593" s="493"/>
      <c r="D593" s="245">
        <v>487</v>
      </c>
      <c r="E593" s="190" t="s">
        <v>630</v>
      </c>
      <c r="F593" s="314">
        <v>207.58</v>
      </c>
      <c r="G593" s="190">
        <v>75.48</v>
      </c>
      <c r="H593" s="190">
        <v>75.48</v>
      </c>
      <c r="I593" s="198">
        <f t="shared" si="132"/>
        <v>1</v>
      </c>
      <c r="J593" s="190">
        <v>4.07</v>
      </c>
      <c r="K593" s="198">
        <f t="shared" si="133"/>
        <v>5.3921568627450983E-2</v>
      </c>
      <c r="L593" s="314">
        <v>104.84</v>
      </c>
      <c r="M593" s="198">
        <f t="shared" si="134"/>
        <v>1.053921568627451</v>
      </c>
      <c r="N593" s="314">
        <v>426.7</v>
      </c>
      <c r="O593" s="190">
        <v>1.98</v>
      </c>
      <c r="P593" s="197">
        <f t="shared" si="135"/>
        <v>2.6232114467408585E-2</v>
      </c>
      <c r="Q593" s="196">
        <f t="shared" si="136"/>
        <v>2.0900000000000074</v>
      </c>
      <c r="R593" s="197">
        <f t="shared" si="137"/>
        <v>2.7689454160042492E-2</v>
      </c>
      <c r="S593" s="313">
        <f t="shared" si="138"/>
        <v>219.1156000000008</v>
      </c>
      <c r="T593" s="190" t="s">
        <v>179</v>
      </c>
      <c r="U593" s="190" t="s">
        <v>715</v>
      </c>
      <c r="V593" s="190" t="s">
        <v>510</v>
      </c>
      <c r="W593" s="196">
        <v>1</v>
      </c>
      <c r="X593" s="190" t="s">
        <v>470</v>
      </c>
    </row>
    <row r="594" spans="2:34" hidden="1" x14ac:dyDescent="0.25">
      <c r="B594" s="640"/>
      <c r="C594" s="493"/>
      <c r="D594" s="245">
        <v>488</v>
      </c>
      <c r="E594" s="190" t="s">
        <v>663</v>
      </c>
      <c r="F594" s="314">
        <v>191.84</v>
      </c>
      <c r="G594" s="190">
        <v>5507</v>
      </c>
      <c r="H594" s="190">
        <v>5507</v>
      </c>
      <c r="I594" s="198">
        <f t="shared" si="132"/>
        <v>1</v>
      </c>
      <c r="J594" s="190">
        <v>43.6</v>
      </c>
      <c r="K594" s="198">
        <f t="shared" si="133"/>
        <v>7.9171962956237525E-3</v>
      </c>
      <c r="L594" s="314">
        <v>4.4000000000000004</v>
      </c>
      <c r="M594" s="198">
        <f t="shared" si="134"/>
        <v>1.0079171962956237</v>
      </c>
      <c r="N594" s="314">
        <v>191.84</v>
      </c>
      <c r="O594" s="190">
        <v>43.6</v>
      </c>
      <c r="P594" s="197">
        <f t="shared" si="135"/>
        <v>7.9171962956237525E-3</v>
      </c>
      <c r="Q594" s="196">
        <f t="shared" si="136"/>
        <v>3.6237679523765109E-13</v>
      </c>
      <c r="R594" s="197">
        <f t="shared" si="137"/>
        <v>6.5802940845769225E-17</v>
      </c>
      <c r="S594" s="313">
        <f t="shared" si="138"/>
        <v>1.5944578990456649E-12</v>
      </c>
      <c r="T594" s="190" t="s">
        <v>179</v>
      </c>
      <c r="U594" s="190" t="s">
        <v>537</v>
      </c>
      <c r="V594" s="190" t="s">
        <v>641</v>
      </c>
      <c r="W594" s="196">
        <v>1</v>
      </c>
      <c r="X594" s="190" t="s">
        <v>470</v>
      </c>
    </row>
    <row r="595" spans="2:34" hidden="1" x14ac:dyDescent="0.25">
      <c r="B595" s="640"/>
      <c r="C595" s="493"/>
      <c r="D595" s="245">
        <v>489</v>
      </c>
      <c r="E595" s="190" t="s">
        <v>681</v>
      </c>
      <c r="F595" s="314">
        <v>189.37</v>
      </c>
      <c r="G595" s="190">
        <v>67.349999999999994</v>
      </c>
      <c r="H595" s="190">
        <v>67.349999999999994</v>
      </c>
      <c r="I595" s="198">
        <f t="shared" si="132"/>
        <v>1</v>
      </c>
      <c r="J595" s="190">
        <v>3.63</v>
      </c>
      <c r="K595" s="198">
        <f t="shared" si="133"/>
        <v>5.3897550111358578E-2</v>
      </c>
      <c r="L595" s="314">
        <v>110.1</v>
      </c>
      <c r="M595" s="198">
        <f t="shared" si="134"/>
        <v>1.0538975501113585</v>
      </c>
      <c r="N595" s="314">
        <v>399.66</v>
      </c>
      <c r="O595" s="190">
        <v>1.72</v>
      </c>
      <c r="P595" s="197">
        <f t="shared" si="135"/>
        <v>2.5538233110616187E-2</v>
      </c>
      <c r="Q595" s="196">
        <f t="shared" si="136"/>
        <v>1.9099999999999955</v>
      </c>
      <c r="R595" s="197">
        <f t="shared" si="137"/>
        <v>2.8359317000742325E-2</v>
      </c>
      <c r="S595" s="313">
        <f t="shared" si="138"/>
        <v>210.29099999999949</v>
      </c>
      <c r="T595" s="190" t="s">
        <v>179</v>
      </c>
      <c r="U595" s="190" t="s">
        <v>715</v>
      </c>
      <c r="V595" s="190" t="s">
        <v>646</v>
      </c>
      <c r="W595" s="196">
        <v>1</v>
      </c>
      <c r="X595" s="190" t="s">
        <v>470</v>
      </c>
    </row>
    <row r="596" spans="2:34" hidden="1" x14ac:dyDescent="0.25">
      <c r="B596" s="641"/>
      <c r="C596" s="493"/>
      <c r="D596" s="245">
        <v>490</v>
      </c>
      <c r="E596" s="190" t="s">
        <v>463</v>
      </c>
      <c r="F596" s="314">
        <v>188.12</v>
      </c>
      <c r="G596" s="190">
        <v>9.17</v>
      </c>
      <c r="H596" s="190">
        <v>9.17</v>
      </c>
      <c r="I596" s="198">
        <f t="shared" si="132"/>
        <v>1</v>
      </c>
      <c r="J596" s="190">
        <v>0.24</v>
      </c>
      <c r="K596" s="198">
        <f t="shared" si="133"/>
        <v>2.6172300981461286E-2</v>
      </c>
      <c r="L596" s="314">
        <v>1567.63</v>
      </c>
      <c r="M596" s="198">
        <f t="shared" si="134"/>
        <v>1.0261723009814614</v>
      </c>
      <c r="N596" s="314">
        <v>376.23</v>
      </c>
      <c r="O596" s="190">
        <v>0.12</v>
      </c>
      <c r="P596" s="197">
        <f t="shared" si="135"/>
        <v>1.3086150490730643E-2</v>
      </c>
      <c r="Q596" s="196">
        <f t="shared" si="136"/>
        <v>0.12000000000000022</v>
      </c>
      <c r="R596" s="197">
        <f t="shared" si="137"/>
        <v>1.3086150490730667E-2</v>
      </c>
      <c r="S596" s="313">
        <f t="shared" si="138"/>
        <v>188.11560000000034</v>
      </c>
      <c r="T596" s="190" t="s">
        <v>179</v>
      </c>
      <c r="U596" s="190" t="s">
        <v>715</v>
      </c>
      <c r="V596" s="190" t="s">
        <v>510</v>
      </c>
      <c r="W596" s="196">
        <v>1</v>
      </c>
      <c r="X596" s="190" t="s">
        <v>417</v>
      </c>
    </row>
    <row r="597" spans="2:34" hidden="1" x14ac:dyDescent="0.25">
      <c r="B597" s="639">
        <v>45929</v>
      </c>
      <c r="C597" s="493" t="str">
        <f t="shared" ref="C597" si="140">RIGHT(TEXT(B597,"aaa"),1)</f>
        <v>一</v>
      </c>
      <c r="D597" s="245">
        <v>491</v>
      </c>
      <c r="E597" s="190" t="s">
        <v>638</v>
      </c>
      <c r="F597" s="314">
        <v>1882.54</v>
      </c>
      <c r="G597" s="190">
        <v>7891</v>
      </c>
      <c r="H597" s="190">
        <v>7891</v>
      </c>
      <c r="I597" s="198">
        <f t="shared" ref="I597:I616" si="141">H597/G597</f>
        <v>1</v>
      </c>
      <c r="J597" s="190">
        <v>286.10000000000002</v>
      </c>
      <c r="K597" s="198">
        <f t="shared" ref="K597:K616" si="142">J597/G597</f>
        <v>3.6256494740844004E-2</v>
      </c>
      <c r="L597" s="314">
        <v>6.58</v>
      </c>
      <c r="M597" s="198">
        <f t="shared" ref="M597:M616" si="143">(H597+J597)/G597</f>
        <v>1.0362564947408441</v>
      </c>
      <c r="N597" s="314">
        <v>1882.54</v>
      </c>
      <c r="O597" s="190">
        <v>286.10000000000002</v>
      </c>
      <c r="P597" s="197">
        <f t="shared" ref="P597:P616" si="144">O597/G597</f>
        <v>3.6256494740844004E-2</v>
      </c>
      <c r="Q597" s="196">
        <f t="shared" ref="Q597:Q616" si="145">(H597+J597)-G597-O597</f>
        <v>0</v>
      </c>
      <c r="R597" s="197">
        <f t="shared" ref="R597:R616" si="146">Q597/G597</f>
        <v>0</v>
      </c>
      <c r="S597" s="313">
        <f t="shared" ref="S597:S616" si="147">Q597*L597</f>
        <v>0</v>
      </c>
      <c r="T597" s="190" t="s">
        <v>468</v>
      </c>
      <c r="U597" s="190" t="s">
        <v>221</v>
      </c>
      <c r="V597" s="190" t="s">
        <v>642</v>
      </c>
      <c r="W597" s="196">
        <v>1</v>
      </c>
      <c r="X597" s="190" t="s">
        <v>470</v>
      </c>
    </row>
    <row r="598" spans="2:34" hidden="1" x14ac:dyDescent="0.25">
      <c r="B598" s="640"/>
      <c r="C598" s="493"/>
      <c r="D598" s="245">
        <v>492</v>
      </c>
      <c r="E598" s="190" t="s">
        <v>637</v>
      </c>
      <c r="F598" s="314">
        <v>1516.7</v>
      </c>
      <c r="G598" s="190">
        <v>16819</v>
      </c>
      <c r="H598" s="190">
        <v>16819</v>
      </c>
      <c r="I598" s="198">
        <f t="shared" si="141"/>
        <v>1</v>
      </c>
      <c r="J598" s="190">
        <v>261.5</v>
      </c>
      <c r="K598" s="198">
        <f t="shared" si="142"/>
        <v>1.5547892264700635E-2</v>
      </c>
      <c r="L598" s="314">
        <v>5.8</v>
      </c>
      <c r="M598" s="198">
        <f t="shared" si="143"/>
        <v>1.0155478922647005</v>
      </c>
      <c r="N598" s="314">
        <v>1516.7</v>
      </c>
      <c r="O598" s="190">
        <v>261.5</v>
      </c>
      <c r="P598" s="197">
        <f t="shared" si="144"/>
        <v>1.5547892264700635E-2</v>
      </c>
      <c r="Q598" s="196">
        <f t="shared" si="145"/>
        <v>0</v>
      </c>
      <c r="R598" s="197">
        <f t="shared" si="146"/>
        <v>0</v>
      </c>
      <c r="S598" s="313">
        <f t="shared" si="147"/>
        <v>0</v>
      </c>
      <c r="T598" s="190" t="s">
        <v>179</v>
      </c>
      <c r="U598" s="190" t="s">
        <v>537</v>
      </c>
      <c r="V598" s="190" t="s">
        <v>703</v>
      </c>
      <c r="W598" s="196">
        <v>1</v>
      </c>
      <c r="X598" s="190" t="s">
        <v>470</v>
      </c>
    </row>
    <row r="599" spans="2:34" hidden="1" x14ac:dyDescent="0.25">
      <c r="B599" s="640"/>
      <c r="C599" s="493"/>
      <c r="D599" s="245">
        <v>493</v>
      </c>
      <c r="E599" s="190" t="s">
        <v>551</v>
      </c>
      <c r="F599" s="314">
        <v>797.69</v>
      </c>
      <c r="G599" s="190">
        <v>100.7</v>
      </c>
      <c r="H599" s="190">
        <v>100.7</v>
      </c>
      <c r="I599" s="198">
        <f t="shared" si="141"/>
        <v>1</v>
      </c>
      <c r="J599" s="190">
        <v>10.02</v>
      </c>
      <c r="K599" s="198">
        <f t="shared" si="142"/>
        <v>9.9503475670307845E-2</v>
      </c>
      <c r="L599" s="314">
        <v>160.5</v>
      </c>
      <c r="M599" s="198">
        <f t="shared" si="143"/>
        <v>1.0995034756703077</v>
      </c>
      <c r="N599" s="314">
        <v>1608.21</v>
      </c>
      <c r="O599" s="190">
        <v>4.97</v>
      </c>
      <c r="P599" s="197">
        <f t="shared" si="144"/>
        <v>4.9354518371400195E-2</v>
      </c>
      <c r="Q599" s="196">
        <f t="shared" si="145"/>
        <v>5.0499999999999963</v>
      </c>
      <c r="R599" s="197">
        <f t="shared" si="146"/>
        <v>5.0148957298907608E-2</v>
      </c>
      <c r="S599" s="313">
        <f t="shared" si="147"/>
        <v>810.52499999999941</v>
      </c>
      <c r="T599" s="190" t="s">
        <v>179</v>
      </c>
      <c r="U599" s="190" t="s">
        <v>715</v>
      </c>
      <c r="V599" s="190" t="s">
        <v>510</v>
      </c>
      <c r="W599" s="196">
        <v>1</v>
      </c>
      <c r="X599" s="190" t="s">
        <v>470</v>
      </c>
    </row>
    <row r="600" spans="2:34" hidden="1" x14ac:dyDescent="0.25">
      <c r="B600" s="640"/>
      <c r="C600" s="493"/>
      <c r="D600" s="245">
        <v>494</v>
      </c>
      <c r="E600" s="190" t="s">
        <v>687</v>
      </c>
      <c r="F600" s="314">
        <v>385.95</v>
      </c>
      <c r="G600" s="190">
        <v>90.75</v>
      </c>
      <c r="H600" s="190">
        <v>90.75</v>
      </c>
      <c r="I600" s="198">
        <f t="shared" si="141"/>
        <v>1</v>
      </c>
      <c r="J600" s="190">
        <v>6.5</v>
      </c>
      <c r="K600" s="198">
        <f t="shared" si="142"/>
        <v>7.1625344352617082E-2</v>
      </c>
      <c r="L600" s="314">
        <v>119.12</v>
      </c>
      <c r="M600" s="198">
        <f t="shared" si="143"/>
        <v>1.0716253443526171</v>
      </c>
      <c r="N600" s="314">
        <v>774.28</v>
      </c>
      <c r="O600" s="190">
        <v>3.24</v>
      </c>
      <c r="P600" s="197">
        <f t="shared" si="144"/>
        <v>3.5702479338842977E-2</v>
      </c>
      <c r="Q600" s="196">
        <f t="shared" si="145"/>
        <v>3.26</v>
      </c>
      <c r="R600" s="197">
        <f t="shared" si="146"/>
        <v>3.5922865013774105E-2</v>
      </c>
      <c r="S600" s="313">
        <f t="shared" si="147"/>
        <v>388.33119999999997</v>
      </c>
      <c r="T600" s="190" t="s">
        <v>179</v>
      </c>
      <c r="U600" s="190" t="s">
        <v>715</v>
      </c>
      <c r="V600" s="190" t="s">
        <v>643</v>
      </c>
      <c r="W600" s="196">
        <v>1</v>
      </c>
      <c r="X600" s="190" t="s">
        <v>431</v>
      </c>
    </row>
    <row r="601" spans="2:34" hidden="1" x14ac:dyDescent="0.25">
      <c r="B601" s="640"/>
      <c r="C601" s="493"/>
      <c r="D601" s="245">
        <v>495</v>
      </c>
      <c r="E601" s="190" t="s">
        <v>548</v>
      </c>
      <c r="F601" s="314">
        <v>297.33</v>
      </c>
      <c r="G601" s="190">
        <v>73.27</v>
      </c>
      <c r="H601" s="190">
        <v>73.27</v>
      </c>
      <c r="I601" s="198">
        <f t="shared" si="141"/>
        <v>1</v>
      </c>
      <c r="J601" s="190">
        <v>7.21</v>
      </c>
      <c r="K601" s="198">
        <f t="shared" si="142"/>
        <v>9.8403166370956738E-2</v>
      </c>
      <c r="L601" s="314">
        <v>90.1</v>
      </c>
      <c r="M601" s="198">
        <f t="shared" si="143"/>
        <v>1.0984031663709566</v>
      </c>
      <c r="N601" s="314">
        <v>649.62</v>
      </c>
      <c r="O601" s="190">
        <v>3.3</v>
      </c>
      <c r="P601" s="197">
        <f t="shared" si="144"/>
        <v>4.5038897229425411E-2</v>
      </c>
      <c r="Q601" s="196">
        <f t="shared" si="145"/>
        <v>3.9099999999999939</v>
      </c>
      <c r="R601" s="197">
        <f t="shared" si="146"/>
        <v>5.3364269141531244E-2</v>
      </c>
      <c r="S601" s="313">
        <f t="shared" si="147"/>
        <v>352.29099999999943</v>
      </c>
      <c r="T601" s="190" t="s">
        <v>468</v>
      </c>
      <c r="U601" s="190" t="s">
        <v>221</v>
      </c>
      <c r="V601" s="190" t="s">
        <v>686</v>
      </c>
      <c r="W601" s="196">
        <v>1</v>
      </c>
      <c r="X601" s="190" t="s">
        <v>416</v>
      </c>
    </row>
    <row r="602" spans="2:34" hidden="1" x14ac:dyDescent="0.25">
      <c r="B602" s="640"/>
      <c r="C602" s="493"/>
      <c r="D602" s="245">
        <v>496</v>
      </c>
      <c r="E602" s="190" t="s">
        <v>472</v>
      </c>
      <c r="F602" s="314">
        <v>282.01</v>
      </c>
      <c r="G602" s="190">
        <v>51.21</v>
      </c>
      <c r="H602" s="190">
        <v>51.21</v>
      </c>
      <c r="I602" s="198">
        <f t="shared" si="141"/>
        <v>1</v>
      </c>
      <c r="J602" s="190">
        <v>4.9000000000000004</v>
      </c>
      <c r="K602" s="198">
        <f t="shared" si="142"/>
        <v>9.5684436633470024E-2</v>
      </c>
      <c r="L602" s="314">
        <v>118.99</v>
      </c>
      <c r="M602" s="198">
        <f t="shared" si="143"/>
        <v>1.0956844366334699</v>
      </c>
      <c r="N602" s="314">
        <v>583.04999999999995</v>
      </c>
      <c r="O602" s="190">
        <v>2.37</v>
      </c>
      <c r="P602" s="197">
        <f t="shared" si="144"/>
        <v>4.6280023432923256E-2</v>
      </c>
      <c r="Q602" s="196">
        <f t="shared" si="145"/>
        <v>2.5299999999999985</v>
      </c>
      <c r="R602" s="197">
        <f t="shared" si="146"/>
        <v>4.940441320054674E-2</v>
      </c>
      <c r="S602" s="313">
        <f t="shared" si="147"/>
        <v>301.04469999999981</v>
      </c>
      <c r="T602" s="190" t="s">
        <v>179</v>
      </c>
      <c r="U602" s="190" t="s">
        <v>715</v>
      </c>
      <c r="V602" s="190" t="s">
        <v>510</v>
      </c>
      <c r="W602" s="196">
        <v>1</v>
      </c>
      <c r="X602" s="190" t="s">
        <v>461</v>
      </c>
    </row>
    <row r="603" spans="2:34" hidden="1" x14ac:dyDescent="0.25">
      <c r="B603" s="640"/>
      <c r="C603" s="493"/>
      <c r="D603" s="245">
        <v>497</v>
      </c>
      <c r="E603" s="190" t="s">
        <v>663</v>
      </c>
      <c r="F603" s="314">
        <v>256.64999999999998</v>
      </c>
      <c r="G603" s="190">
        <v>6112</v>
      </c>
      <c r="H603" s="190">
        <v>6112</v>
      </c>
      <c r="I603" s="198">
        <f t="shared" si="141"/>
        <v>1</v>
      </c>
      <c r="J603" s="190">
        <v>58.33</v>
      </c>
      <c r="K603" s="198">
        <f t="shared" si="142"/>
        <v>9.5435209424083768E-3</v>
      </c>
      <c r="L603" s="314">
        <v>4.4000000000000004</v>
      </c>
      <c r="M603" s="198">
        <f t="shared" si="143"/>
        <v>1.0095435209424084</v>
      </c>
      <c r="N603" s="314">
        <v>256.64999999999998</v>
      </c>
      <c r="O603" s="190">
        <v>58.33</v>
      </c>
      <c r="P603" s="197">
        <f t="shared" si="144"/>
        <v>9.5435209424083768E-3</v>
      </c>
      <c r="Q603" s="196">
        <f t="shared" si="145"/>
        <v>-7.1054273576010019E-14</v>
      </c>
      <c r="R603" s="197">
        <f t="shared" si="146"/>
        <v>-1.1625371985603733E-17</v>
      </c>
      <c r="S603" s="313">
        <f t="shared" si="147"/>
        <v>-3.1263880373444408E-13</v>
      </c>
      <c r="T603" s="190" t="s">
        <v>179</v>
      </c>
      <c r="U603" s="190" t="s">
        <v>537</v>
      </c>
      <c r="V603" s="190" t="s">
        <v>641</v>
      </c>
      <c r="W603" s="196">
        <v>1</v>
      </c>
      <c r="X603" s="190" t="s">
        <v>470</v>
      </c>
    </row>
    <row r="604" spans="2:34" hidden="1" x14ac:dyDescent="0.25">
      <c r="B604" s="640"/>
      <c r="C604" s="493"/>
      <c r="D604" s="245">
        <v>498</v>
      </c>
      <c r="E604" s="190" t="s">
        <v>506</v>
      </c>
      <c r="F604" s="314">
        <v>191.27</v>
      </c>
      <c r="G604" s="190">
        <v>35.67</v>
      </c>
      <c r="H604" s="190">
        <v>35.67</v>
      </c>
      <c r="I604" s="198">
        <f t="shared" si="141"/>
        <v>1</v>
      </c>
      <c r="J604" s="190">
        <v>3.43</v>
      </c>
      <c r="K604" s="198">
        <f t="shared" si="142"/>
        <v>9.6159237454443505E-2</v>
      </c>
      <c r="L604" s="314">
        <v>113.18</v>
      </c>
      <c r="M604" s="198">
        <f t="shared" si="143"/>
        <v>1.0961592374544435</v>
      </c>
      <c r="N604" s="314">
        <v>388.21</v>
      </c>
      <c r="O604" s="190">
        <v>1.69</v>
      </c>
      <c r="P604" s="197">
        <f t="shared" si="144"/>
        <v>4.7378749649565455E-2</v>
      </c>
      <c r="Q604" s="196">
        <f t="shared" si="145"/>
        <v>1.7399999999999998</v>
      </c>
      <c r="R604" s="197">
        <f t="shared" si="146"/>
        <v>4.8780487804878037E-2</v>
      </c>
      <c r="S604" s="313">
        <f t="shared" si="147"/>
        <v>196.9332</v>
      </c>
      <c r="T604" s="190" t="s">
        <v>179</v>
      </c>
      <c r="U604" s="190" t="s">
        <v>715</v>
      </c>
      <c r="V604" s="190" t="s">
        <v>510</v>
      </c>
      <c r="W604" s="196">
        <v>1</v>
      </c>
      <c r="X604" s="190" t="s">
        <v>462</v>
      </c>
    </row>
    <row r="605" spans="2:34" hidden="1" x14ac:dyDescent="0.25">
      <c r="B605" s="640"/>
      <c r="C605" s="493"/>
      <c r="D605" s="245">
        <v>499</v>
      </c>
      <c r="E605" s="190" t="s">
        <v>710</v>
      </c>
      <c r="F605" s="314">
        <v>181.51</v>
      </c>
      <c r="G605" s="190">
        <v>33.450000000000003</v>
      </c>
      <c r="H605" s="190">
        <v>33.450000000000003</v>
      </c>
      <c r="I605" s="198">
        <f t="shared" si="141"/>
        <v>1</v>
      </c>
      <c r="J605" s="190">
        <v>3.21</v>
      </c>
      <c r="K605" s="198">
        <f t="shared" si="142"/>
        <v>9.5964125560538113E-2</v>
      </c>
      <c r="L605" s="314">
        <v>112.74</v>
      </c>
      <c r="M605" s="198">
        <f t="shared" si="143"/>
        <v>1.0959641255605381</v>
      </c>
      <c r="N605" s="314">
        <v>361.9</v>
      </c>
      <c r="O605" s="190">
        <v>1.61</v>
      </c>
      <c r="P605" s="197">
        <f t="shared" si="144"/>
        <v>4.8131539611360241E-2</v>
      </c>
      <c r="Q605" s="196">
        <f t="shared" si="145"/>
        <v>1.6000000000000008</v>
      </c>
      <c r="R605" s="197">
        <f t="shared" si="146"/>
        <v>4.7832585949177893E-2</v>
      </c>
      <c r="S605" s="313">
        <f t="shared" si="147"/>
        <v>180.38400000000007</v>
      </c>
      <c r="T605" s="190" t="s">
        <v>179</v>
      </c>
      <c r="U605" s="190" t="s">
        <v>715</v>
      </c>
      <c r="V605" s="190" t="s">
        <v>510</v>
      </c>
      <c r="W605" s="196">
        <v>1</v>
      </c>
      <c r="X605" s="190" t="s">
        <v>695</v>
      </c>
    </row>
    <row r="606" spans="2:34" hidden="1" x14ac:dyDescent="0.25">
      <c r="B606" s="641"/>
      <c r="C606" s="493"/>
      <c r="D606" s="245">
        <v>500</v>
      </c>
      <c r="E606" s="190" t="s">
        <v>639</v>
      </c>
      <c r="F606" s="314">
        <v>179.44</v>
      </c>
      <c r="G606" s="190">
        <v>5288</v>
      </c>
      <c r="H606" s="190">
        <v>5288</v>
      </c>
      <c r="I606" s="198">
        <f t="shared" si="141"/>
        <v>1</v>
      </c>
      <c r="J606" s="190">
        <v>41.25</v>
      </c>
      <c r="K606" s="198">
        <f t="shared" si="142"/>
        <v>7.800680786686838E-3</v>
      </c>
      <c r="L606" s="314">
        <v>4.3499999999999996</v>
      </c>
      <c r="M606" s="198">
        <f t="shared" si="143"/>
        <v>1.0078006807866868</v>
      </c>
      <c r="N606" s="314">
        <v>179.44</v>
      </c>
      <c r="O606" s="190">
        <v>41.25</v>
      </c>
      <c r="P606" s="197">
        <f t="shared" si="144"/>
        <v>7.800680786686838E-3</v>
      </c>
      <c r="Q606" s="196">
        <f t="shared" si="145"/>
        <v>0</v>
      </c>
      <c r="R606" s="197">
        <f t="shared" si="146"/>
        <v>0</v>
      </c>
      <c r="S606" s="313">
        <f t="shared" si="147"/>
        <v>0</v>
      </c>
      <c r="T606" s="190" t="s">
        <v>179</v>
      </c>
      <c r="U606" s="190" t="s">
        <v>537</v>
      </c>
      <c r="V606" s="190" t="s">
        <v>641</v>
      </c>
      <c r="W606" s="196">
        <v>1</v>
      </c>
      <c r="X606" s="190" t="s">
        <v>448</v>
      </c>
    </row>
    <row r="607" spans="2:34" x14ac:dyDescent="0.25">
      <c r="B607" s="639">
        <v>45930</v>
      </c>
      <c r="C607" s="493" t="str">
        <f t="shared" ref="C607" si="148">RIGHT(TEXT(B607,"aaa"),1)</f>
        <v>二</v>
      </c>
      <c r="D607" s="245">
        <v>1</v>
      </c>
      <c r="E607" s="190" t="s">
        <v>638</v>
      </c>
      <c r="F607" s="314">
        <v>2803.08</v>
      </c>
      <c r="G607" s="190">
        <v>7764</v>
      </c>
      <c r="H607" s="190">
        <v>7764</v>
      </c>
      <c r="I607" s="198">
        <f t="shared" si="141"/>
        <v>1</v>
      </c>
      <c r="J607" s="190">
        <v>426</v>
      </c>
      <c r="K607" s="198">
        <f t="shared" si="142"/>
        <v>5.4868624420401857E-2</v>
      </c>
      <c r="L607" s="314">
        <v>6.58</v>
      </c>
      <c r="M607" s="198">
        <f t="shared" si="143"/>
        <v>1.0548686244204017</v>
      </c>
      <c r="N607" s="314">
        <v>2803.08</v>
      </c>
      <c r="O607" s="190">
        <v>426</v>
      </c>
      <c r="P607" s="197">
        <f t="shared" si="144"/>
        <v>5.4868624420401857E-2</v>
      </c>
      <c r="Q607" s="196">
        <f t="shared" si="145"/>
        <v>0</v>
      </c>
      <c r="R607" s="197">
        <f t="shared" si="146"/>
        <v>0</v>
      </c>
      <c r="S607" s="313">
        <f t="shared" si="147"/>
        <v>0</v>
      </c>
      <c r="T607" s="190" t="s">
        <v>468</v>
      </c>
      <c r="U607" s="190" t="s">
        <v>221</v>
      </c>
      <c r="V607" s="190" t="s">
        <v>642</v>
      </c>
      <c r="W607" s="196">
        <v>1</v>
      </c>
      <c r="X607" s="190" t="s">
        <v>470</v>
      </c>
      <c r="Z607" s="642" t="s">
        <v>372</v>
      </c>
      <c r="AA607" s="642"/>
      <c r="AB607" s="642"/>
      <c r="AC607" s="642"/>
      <c r="AD607" s="642"/>
      <c r="AE607" s="642"/>
      <c r="AF607" s="642"/>
      <c r="AG607" s="642"/>
      <c r="AH607" s="642"/>
    </row>
    <row r="608" spans="2:34" x14ac:dyDescent="0.25">
      <c r="B608" s="640"/>
      <c r="C608" s="493"/>
      <c r="D608" s="245">
        <v>2</v>
      </c>
      <c r="E608" s="190" t="s">
        <v>637</v>
      </c>
      <c r="F608" s="314">
        <v>986.06</v>
      </c>
      <c r="G608" s="190">
        <v>15900</v>
      </c>
      <c r="H608" s="190">
        <v>15900</v>
      </c>
      <c r="I608" s="198">
        <f t="shared" si="141"/>
        <v>1</v>
      </c>
      <c r="J608" s="190">
        <v>170.01</v>
      </c>
      <c r="K608" s="198">
        <f t="shared" si="142"/>
        <v>1.0692452830188678E-2</v>
      </c>
      <c r="L608" s="314">
        <v>5.8</v>
      </c>
      <c r="M608" s="198">
        <f t="shared" si="143"/>
        <v>1.0106924528301886</v>
      </c>
      <c r="N608" s="314">
        <v>986.06</v>
      </c>
      <c r="O608" s="190">
        <v>170.01</v>
      </c>
      <c r="P608" s="197">
        <f t="shared" si="144"/>
        <v>1.0692452830188678E-2</v>
      </c>
      <c r="Q608" s="196">
        <f t="shared" si="145"/>
        <v>2.2737367544323206E-13</v>
      </c>
      <c r="R608" s="197">
        <f t="shared" si="146"/>
        <v>1.4300231159951701E-17</v>
      </c>
      <c r="S608" s="313">
        <f t="shared" si="147"/>
        <v>1.3187673175707459E-12</v>
      </c>
      <c r="T608" s="190" t="s">
        <v>179</v>
      </c>
      <c r="U608" s="190" t="s">
        <v>537</v>
      </c>
      <c r="V608" s="190" t="s">
        <v>703</v>
      </c>
      <c r="W608" s="196">
        <v>1</v>
      </c>
      <c r="X608" s="190" t="s">
        <v>470</v>
      </c>
      <c r="Z608" s="642"/>
      <c r="AA608" s="642"/>
      <c r="AB608" s="642"/>
      <c r="AC608" s="642"/>
      <c r="AD608" s="642"/>
      <c r="AE608" s="642"/>
      <c r="AF608" s="642"/>
      <c r="AG608" s="642"/>
      <c r="AH608" s="642"/>
    </row>
    <row r="609" spans="2:34" x14ac:dyDescent="0.25">
      <c r="B609" s="640"/>
      <c r="C609" s="493"/>
      <c r="D609" s="245">
        <v>3</v>
      </c>
      <c r="E609" s="190" t="s">
        <v>687</v>
      </c>
      <c r="F609" s="314">
        <v>512.22</v>
      </c>
      <c r="G609" s="190">
        <v>95.06</v>
      </c>
      <c r="H609" s="190">
        <v>95.06</v>
      </c>
      <c r="I609" s="198">
        <f t="shared" si="141"/>
        <v>1</v>
      </c>
      <c r="J609" s="190">
        <v>9</v>
      </c>
      <c r="K609" s="198">
        <f t="shared" si="142"/>
        <v>9.4677046076162424E-2</v>
      </c>
      <c r="L609" s="314">
        <v>119.12</v>
      </c>
      <c r="M609" s="198">
        <f t="shared" si="143"/>
        <v>1.0946770460761623</v>
      </c>
      <c r="N609" s="314">
        <v>1072.08</v>
      </c>
      <c r="O609" s="190">
        <v>4.3</v>
      </c>
      <c r="P609" s="197">
        <f t="shared" si="144"/>
        <v>4.5234588680833153E-2</v>
      </c>
      <c r="Q609" s="196">
        <f t="shared" si="145"/>
        <v>4.7</v>
      </c>
      <c r="R609" s="197">
        <f t="shared" si="146"/>
        <v>4.9442457395329265E-2</v>
      </c>
      <c r="S609" s="313">
        <f t="shared" si="147"/>
        <v>559.86400000000003</v>
      </c>
      <c r="T609" s="190" t="s">
        <v>179</v>
      </c>
      <c r="U609" s="190" t="s">
        <v>715</v>
      </c>
      <c r="V609" s="190" t="s">
        <v>643</v>
      </c>
      <c r="W609" s="196">
        <v>1</v>
      </c>
      <c r="X609" s="190" t="s">
        <v>431</v>
      </c>
      <c r="Z609" s="642"/>
      <c r="AA609" s="642"/>
      <c r="AB609" s="642"/>
      <c r="AC609" s="642"/>
      <c r="AD609" s="642"/>
      <c r="AE609" s="642"/>
      <c r="AF609" s="642"/>
      <c r="AG609" s="642"/>
      <c r="AH609" s="642"/>
    </row>
    <row r="610" spans="2:34" x14ac:dyDescent="0.25">
      <c r="B610" s="640"/>
      <c r="C610" s="493"/>
      <c r="D610" s="245">
        <v>4</v>
      </c>
      <c r="E610" s="190" t="s">
        <v>664</v>
      </c>
      <c r="F610" s="314">
        <v>374.85</v>
      </c>
      <c r="G610" s="190">
        <v>8712</v>
      </c>
      <c r="H610" s="190">
        <v>8712</v>
      </c>
      <c r="I610" s="198">
        <f t="shared" si="141"/>
        <v>1</v>
      </c>
      <c r="J610" s="190">
        <v>53.55</v>
      </c>
      <c r="K610" s="198">
        <f t="shared" si="142"/>
        <v>6.1466942148760331E-3</v>
      </c>
      <c r="L610" s="314">
        <v>7</v>
      </c>
      <c r="M610" s="198">
        <f t="shared" si="143"/>
        <v>1.006146694214876</v>
      </c>
      <c r="N610" s="314">
        <v>374.85</v>
      </c>
      <c r="O610" s="190">
        <v>53.55</v>
      </c>
      <c r="P610" s="197">
        <f t="shared" si="144"/>
        <v>6.1466942148760331E-3</v>
      </c>
      <c r="Q610" s="196">
        <f t="shared" si="145"/>
        <v>-7.2475359047530219E-13</v>
      </c>
      <c r="R610" s="197">
        <f t="shared" si="146"/>
        <v>-8.3190265206072338E-17</v>
      </c>
      <c r="S610" s="313">
        <f t="shared" si="147"/>
        <v>-5.0732751333271153E-12</v>
      </c>
      <c r="T610" s="190" t="s">
        <v>468</v>
      </c>
      <c r="U610" s="190" t="s">
        <v>221</v>
      </c>
      <c r="V610" s="190" t="s">
        <v>642</v>
      </c>
      <c r="W610" s="196">
        <v>1</v>
      </c>
      <c r="X610" s="190" t="s">
        <v>470</v>
      </c>
      <c r="Z610" s="261" t="s">
        <v>377</v>
      </c>
      <c r="AA610" s="261" t="s">
        <v>378</v>
      </c>
      <c r="AB610" s="425" t="s">
        <v>379</v>
      </c>
      <c r="AC610" s="425" t="s">
        <v>200</v>
      </c>
      <c r="AD610" s="425" t="s">
        <v>785</v>
      </c>
      <c r="AE610" s="425" t="s">
        <v>400</v>
      </c>
      <c r="AF610" s="425" t="s">
        <v>380</v>
      </c>
      <c r="AG610" s="425" t="s">
        <v>402</v>
      </c>
      <c r="AH610" s="425" t="s">
        <v>381</v>
      </c>
    </row>
    <row r="611" spans="2:34" x14ac:dyDescent="0.25">
      <c r="B611" s="640"/>
      <c r="C611" s="493"/>
      <c r="D611" s="245">
        <v>5</v>
      </c>
      <c r="E611" s="190" t="s">
        <v>472</v>
      </c>
      <c r="F611" s="314">
        <v>277.25</v>
      </c>
      <c r="G611" s="190">
        <v>50.48</v>
      </c>
      <c r="H611" s="190">
        <v>50.48</v>
      </c>
      <c r="I611" s="198">
        <f t="shared" si="141"/>
        <v>1</v>
      </c>
      <c r="J611" s="190">
        <v>4.9400000000000004</v>
      </c>
      <c r="K611" s="198">
        <f t="shared" si="142"/>
        <v>9.7860538827258328E-2</v>
      </c>
      <c r="L611" s="314">
        <v>118.99</v>
      </c>
      <c r="M611" s="198">
        <f t="shared" si="143"/>
        <v>1.0978605388272582</v>
      </c>
      <c r="N611" s="314">
        <v>587.80999999999995</v>
      </c>
      <c r="O611" s="190">
        <v>2.33</v>
      </c>
      <c r="P611" s="197">
        <f t="shared" si="144"/>
        <v>4.6156893819334396E-2</v>
      </c>
      <c r="Q611" s="196">
        <f t="shared" si="145"/>
        <v>2.6099999999999977</v>
      </c>
      <c r="R611" s="197">
        <f t="shared" si="146"/>
        <v>5.170364500792389E-2</v>
      </c>
      <c r="S611" s="313">
        <f t="shared" si="147"/>
        <v>310.56389999999971</v>
      </c>
      <c r="T611" s="190" t="s">
        <v>179</v>
      </c>
      <c r="U611" s="190" t="s">
        <v>715</v>
      </c>
      <c r="V611" s="190" t="s">
        <v>510</v>
      </c>
      <c r="W611" s="196">
        <v>1</v>
      </c>
      <c r="X611" s="190" t="s">
        <v>461</v>
      </c>
      <c r="Y611" s="193" t="s">
        <v>404</v>
      </c>
      <c r="Z611" s="262">
        <f>SUM(W607:W676)</f>
        <v>70</v>
      </c>
      <c r="AA611" s="263">
        <f>SUMIF(U607:U676,TRIM(AA610),W607:W676)</f>
        <v>0</v>
      </c>
      <c r="AB611" s="263">
        <f>SUMIF(U607:U676,TRIM(AB610),W607:W676)</f>
        <v>0</v>
      </c>
      <c r="AC611" s="263">
        <f>SUMIF(U607:U676,TRIM(AC610),W607:W676)</f>
        <v>0</v>
      </c>
      <c r="AD611" s="263">
        <f>SUMIF(U607:U676,TRIM(AD610),W607:W676)</f>
        <v>42</v>
      </c>
      <c r="AE611" s="263">
        <f>SUMIF(U607:U676,TRIM(AE610),W607:W676)</f>
        <v>20</v>
      </c>
      <c r="AF611" s="263">
        <f>SUMIF(U607:U676,TRIM(AF610),W607:W676)</f>
        <v>0</v>
      </c>
      <c r="AG611" s="263">
        <f>SUMIF(U607:U676,TRIM(AG610),W607:W676)</f>
        <v>8</v>
      </c>
      <c r="AH611" s="263">
        <f>SUMIF(U607:U676,TRIM(AH610),W607:W676)</f>
        <v>0</v>
      </c>
    </row>
    <row r="612" spans="2:34" x14ac:dyDescent="0.25">
      <c r="B612" s="640"/>
      <c r="C612" s="493"/>
      <c r="D612" s="245">
        <v>6</v>
      </c>
      <c r="E612" s="190" t="s">
        <v>700</v>
      </c>
      <c r="F612" s="314">
        <v>277.04000000000002</v>
      </c>
      <c r="G612" s="190">
        <v>168.25</v>
      </c>
      <c r="H612" s="190">
        <v>168.25</v>
      </c>
      <c r="I612" s="198">
        <f t="shared" si="141"/>
        <v>1</v>
      </c>
      <c r="J612" s="190">
        <v>14.3</v>
      </c>
      <c r="K612" s="198">
        <f t="shared" si="142"/>
        <v>8.4992570579494803E-2</v>
      </c>
      <c r="L612" s="314">
        <v>39.020000000000003</v>
      </c>
      <c r="M612" s="198">
        <f t="shared" si="143"/>
        <v>1.0849925705794949</v>
      </c>
      <c r="N612" s="314">
        <v>557.99</v>
      </c>
      <c r="O612" s="190">
        <v>7.1</v>
      </c>
      <c r="P612" s="197">
        <f t="shared" si="144"/>
        <v>4.2199108469539372E-2</v>
      </c>
      <c r="Q612" s="196">
        <f t="shared" si="145"/>
        <v>7.2000000000000117</v>
      </c>
      <c r="R612" s="197">
        <f t="shared" si="146"/>
        <v>4.2793462109955493E-2</v>
      </c>
      <c r="S612" s="313">
        <f t="shared" si="147"/>
        <v>280.94400000000047</v>
      </c>
      <c r="T612" s="190" t="s">
        <v>179</v>
      </c>
      <c r="U612" s="190" t="s">
        <v>715</v>
      </c>
      <c r="V612" s="190" t="s">
        <v>646</v>
      </c>
      <c r="W612" s="196">
        <v>1</v>
      </c>
      <c r="X612" s="190" t="s">
        <v>461</v>
      </c>
      <c r="Y612" s="193" t="s">
        <v>390</v>
      </c>
      <c r="Z612" s="262"/>
      <c r="AA612" s="264">
        <f>SUMIF(U607:U676,TRIM(AA610),F607:F676)</f>
        <v>0</v>
      </c>
      <c r="AB612" s="264">
        <f>SUMIF(U607:U676,TRIM(AB610),F607:F676)</f>
        <v>0</v>
      </c>
      <c r="AC612" s="264">
        <f>SUMIF(U607:U676,TRIM(AC610),F607:F676)</f>
        <v>0</v>
      </c>
      <c r="AD612" s="264">
        <f>SUMIF(U607:U676,TRIM(AD610),F607:F676)</f>
        <v>18365.810000000001</v>
      </c>
      <c r="AE612" s="264">
        <f>SUMIF(U607:U676,TRIM(AE610),F607:F676)</f>
        <v>11704.170000000002</v>
      </c>
      <c r="AF612" s="264">
        <f>SUMIF(U607:U676,TRIM(AF610),F607:F676)</f>
        <v>0</v>
      </c>
      <c r="AG612" s="264">
        <f>SUMIF(U607:U676,TRIM(AG610),F607:F676)</f>
        <v>7731.58</v>
      </c>
      <c r="AH612" s="264">
        <f>SUMIF(U607:U676,TRIM(AH610),F607:F676)</f>
        <v>0</v>
      </c>
    </row>
    <row r="613" spans="2:34" x14ac:dyDescent="0.25">
      <c r="B613" s="640"/>
      <c r="C613" s="493"/>
      <c r="D613" s="245">
        <v>7</v>
      </c>
      <c r="E613" s="190" t="s">
        <v>660</v>
      </c>
      <c r="F613" s="314">
        <v>227.44</v>
      </c>
      <c r="G613" s="190">
        <v>41.28</v>
      </c>
      <c r="H613" s="190">
        <v>41.28</v>
      </c>
      <c r="I613" s="198">
        <f t="shared" si="141"/>
        <v>1</v>
      </c>
      <c r="J613" s="190">
        <v>4.01</v>
      </c>
      <c r="K613" s="198">
        <f t="shared" si="142"/>
        <v>9.7141472868217046E-2</v>
      </c>
      <c r="L613" s="314">
        <v>113.72</v>
      </c>
      <c r="M613" s="198">
        <f t="shared" si="143"/>
        <v>1.0971414728682169</v>
      </c>
      <c r="N613" s="314">
        <v>456.02</v>
      </c>
      <c r="O613" s="190">
        <v>2</v>
      </c>
      <c r="P613" s="197">
        <f t="shared" si="144"/>
        <v>4.8449612403100771E-2</v>
      </c>
      <c r="Q613" s="196">
        <f t="shared" si="145"/>
        <v>2.009999999999998</v>
      </c>
      <c r="R613" s="197">
        <f t="shared" si="146"/>
        <v>4.8691860465116227E-2</v>
      </c>
      <c r="S613" s="313">
        <f t="shared" si="147"/>
        <v>228.57719999999978</v>
      </c>
      <c r="T613" s="190" t="s">
        <v>179</v>
      </c>
      <c r="U613" s="190" t="s">
        <v>715</v>
      </c>
      <c r="V613" s="190" t="s">
        <v>643</v>
      </c>
      <c r="W613" s="196">
        <v>1</v>
      </c>
      <c r="X613" s="190" t="s">
        <v>456</v>
      </c>
      <c r="Y613" s="193"/>
      <c r="Z613" s="262"/>
      <c r="AA613" s="264"/>
      <c r="AB613" s="264"/>
      <c r="AC613" s="264"/>
      <c r="AD613" s="264"/>
      <c r="AE613" s="264"/>
      <c r="AF613" s="264"/>
      <c r="AG613" s="264"/>
      <c r="AH613" s="264"/>
    </row>
    <row r="614" spans="2:34" x14ac:dyDescent="0.25">
      <c r="B614" s="640"/>
      <c r="C614" s="493"/>
      <c r="D614" s="245">
        <v>8</v>
      </c>
      <c r="E614" s="190" t="s">
        <v>555</v>
      </c>
      <c r="F614" s="314">
        <v>204.87</v>
      </c>
      <c r="G614" s="190">
        <v>58.28</v>
      </c>
      <c r="H614" s="190">
        <v>58.28</v>
      </c>
      <c r="I614" s="198">
        <f t="shared" si="141"/>
        <v>1</v>
      </c>
      <c r="J614" s="190">
        <v>5.76</v>
      </c>
      <c r="K614" s="198">
        <f t="shared" si="142"/>
        <v>9.8833218943033624E-2</v>
      </c>
      <c r="L614" s="314">
        <v>74.23</v>
      </c>
      <c r="M614" s="198">
        <f t="shared" si="143"/>
        <v>1.0988332189430337</v>
      </c>
      <c r="N614" s="314">
        <v>427.56</v>
      </c>
      <c r="O614" s="190">
        <v>2.76</v>
      </c>
      <c r="P614" s="197">
        <f t="shared" si="144"/>
        <v>4.7357584076870275E-2</v>
      </c>
      <c r="Q614" s="196">
        <f t="shared" si="145"/>
        <v>3.0000000000000053</v>
      </c>
      <c r="R614" s="197">
        <f t="shared" si="146"/>
        <v>5.1475634866163439E-2</v>
      </c>
      <c r="S614" s="313">
        <f t="shared" si="147"/>
        <v>222.6900000000004</v>
      </c>
      <c r="T614" s="190" t="s">
        <v>468</v>
      </c>
      <c r="U614" s="190" t="s">
        <v>221</v>
      </c>
      <c r="V614" s="190" t="s">
        <v>686</v>
      </c>
      <c r="W614" s="196">
        <v>1</v>
      </c>
      <c r="X614" s="190" t="s">
        <v>422</v>
      </c>
      <c r="Y614" s="193" t="s">
        <v>363</v>
      </c>
      <c r="Z614" s="262">
        <f>SUM(W677:W746)</f>
        <v>70</v>
      </c>
      <c r="AA614" s="263">
        <f>SUMIF(U677:U746,TRIM(AA610),W677:W746)</f>
        <v>0</v>
      </c>
      <c r="AB614" s="263">
        <f>SUMIF(U677:U746,TRIM(AB610),W677:W746)</f>
        <v>0</v>
      </c>
      <c r="AC614" s="263">
        <f>SUMIF(U677:U746,TRIM(AC610),W677:W746)</f>
        <v>0</v>
      </c>
      <c r="AD614" s="263">
        <f>SUMIF(U677:U746,TRIM(AD610),W677:W746)</f>
        <v>29</v>
      </c>
      <c r="AE614" s="263">
        <f>SUMIF(U677:U746,TRIM(AE610),W677:W746)</f>
        <v>22</v>
      </c>
      <c r="AF614" s="263">
        <f>SUMIF(U677:U746,TRIM(AF610),W677:W746)</f>
        <v>7</v>
      </c>
      <c r="AG614" s="263">
        <f>SUMIF(U677:U746,TRIM(AG610),W677:W746)</f>
        <v>12</v>
      </c>
      <c r="AH614" s="263">
        <f>SUMIF(U677:U746,TRIM(AH610),W677:W746)</f>
        <v>0</v>
      </c>
    </row>
    <row r="615" spans="2:34" x14ac:dyDescent="0.25">
      <c r="B615" s="640"/>
      <c r="C615" s="493"/>
      <c r="D615" s="245">
        <v>9</v>
      </c>
      <c r="E615" s="190" t="s">
        <v>463</v>
      </c>
      <c r="F615" s="314">
        <v>188.12</v>
      </c>
      <c r="G615" s="190">
        <v>9.16</v>
      </c>
      <c r="H615" s="190">
        <v>9.16</v>
      </c>
      <c r="I615" s="198">
        <f t="shared" si="141"/>
        <v>1</v>
      </c>
      <c r="J615" s="190">
        <v>0.28000000000000003</v>
      </c>
      <c r="K615" s="198">
        <f t="shared" si="142"/>
        <v>3.0567685589519653E-2</v>
      </c>
      <c r="L615" s="314">
        <v>1567.63</v>
      </c>
      <c r="M615" s="198">
        <f t="shared" si="143"/>
        <v>1.0305676855895196</v>
      </c>
      <c r="N615" s="314">
        <v>438.94</v>
      </c>
      <c r="O615" s="190">
        <v>0.12</v>
      </c>
      <c r="P615" s="197">
        <f t="shared" si="144"/>
        <v>1.3100436681222707E-2</v>
      </c>
      <c r="Q615" s="196">
        <f t="shared" si="145"/>
        <v>0.15999999999999936</v>
      </c>
      <c r="R615" s="197">
        <f t="shared" si="146"/>
        <v>1.7467248908296873E-2</v>
      </c>
      <c r="S615" s="313">
        <f t="shared" si="147"/>
        <v>250.82079999999902</v>
      </c>
      <c r="T615" s="190" t="s">
        <v>179</v>
      </c>
      <c r="U615" s="190" t="s">
        <v>715</v>
      </c>
      <c r="V615" s="190" t="s">
        <v>510</v>
      </c>
      <c r="W615" s="196">
        <v>1</v>
      </c>
      <c r="X615" s="190" t="s">
        <v>417</v>
      </c>
      <c r="Y615" s="193" t="s">
        <v>390</v>
      </c>
      <c r="Z615" s="263"/>
      <c r="AA615" s="264">
        <f>SUMIF(U677:U746,TRIM(AA610),F677:F746)</f>
        <v>0</v>
      </c>
      <c r="AB615" s="264">
        <f>SUMIF(U677:U746,TRIM(AB610),F677:F746)</f>
        <v>0</v>
      </c>
      <c r="AC615" s="264">
        <f>SUMIF(U677:U746,TRIM(AC610),F677:F746)</f>
        <v>0</v>
      </c>
      <c r="AD615" s="264">
        <f>SUMIF(U677:U746,TRIM(AD610),F677:F746)</f>
        <v>11435.360000000002</v>
      </c>
      <c r="AE615" s="264">
        <f>SUMIF(U677:U746,TRIM(AE610),F677:F746)</f>
        <v>10339.41</v>
      </c>
      <c r="AF615" s="264">
        <f>SUMIF(U677:U746,TRIM(AF610),F677:F746)</f>
        <v>3724.7999999999997</v>
      </c>
      <c r="AG615" s="264">
        <f>SUMIF(U677:U746,TRIM(AG610),F677:F746)</f>
        <v>10786.61</v>
      </c>
      <c r="AH615" s="264">
        <f>SUMIF(U677:U746,TRIM(AH610),F677:F746)</f>
        <v>0</v>
      </c>
    </row>
    <row r="616" spans="2:34" x14ac:dyDescent="0.25">
      <c r="B616" s="641"/>
      <c r="C616" s="493"/>
      <c r="D616" s="245">
        <v>10</v>
      </c>
      <c r="E616" s="190" t="s">
        <v>466</v>
      </c>
      <c r="F616" s="314">
        <v>187.26</v>
      </c>
      <c r="G616" s="190">
        <v>38.42</v>
      </c>
      <c r="H616" s="190">
        <v>38.42</v>
      </c>
      <c r="I616" s="198">
        <f t="shared" si="141"/>
        <v>1</v>
      </c>
      <c r="J616" s="190">
        <v>2.2999999999999998</v>
      </c>
      <c r="K616" s="198">
        <f t="shared" si="142"/>
        <v>5.9864653826132215E-2</v>
      </c>
      <c r="L616" s="314">
        <v>814.16</v>
      </c>
      <c r="M616" s="198">
        <f t="shared" si="143"/>
        <v>1.059864653826132</v>
      </c>
      <c r="N616" s="314">
        <v>1872.57</v>
      </c>
      <c r="O616" s="190">
        <v>0.23</v>
      </c>
      <c r="P616" s="197">
        <f t="shared" si="144"/>
        <v>5.9864653826132222E-3</v>
      </c>
      <c r="Q616" s="196">
        <f t="shared" si="145"/>
        <v>2.0699999999999972</v>
      </c>
      <c r="R616" s="197">
        <f t="shared" si="146"/>
        <v>5.3878188443518923E-2</v>
      </c>
      <c r="S616" s="313">
        <f t="shared" si="147"/>
        <v>1685.3111999999976</v>
      </c>
      <c r="T616" s="190" t="s">
        <v>179</v>
      </c>
      <c r="U616" s="190" t="s">
        <v>715</v>
      </c>
      <c r="V616" s="190" t="s">
        <v>646</v>
      </c>
      <c r="W616" s="196">
        <v>1</v>
      </c>
      <c r="X616" s="190" t="s">
        <v>415</v>
      </c>
      <c r="Y616" s="193"/>
      <c r="Z616" s="263"/>
      <c r="AA616" s="262"/>
      <c r="AB616" s="262"/>
      <c r="AC616" s="263"/>
      <c r="AD616" s="263"/>
      <c r="AE616" s="263"/>
      <c r="AF616" s="263"/>
      <c r="AG616" s="263"/>
      <c r="AH616" s="263"/>
    </row>
    <row r="617" spans="2:34" x14ac:dyDescent="0.25">
      <c r="B617" s="639">
        <v>45931</v>
      </c>
      <c r="C617" s="493" t="str">
        <f t="shared" ref="C617" si="149">RIGHT(TEXT(B617,"aaa"),1)</f>
        <v>三</v>
      </c>
      <c r="D617" s="245">
        <v>1</v>
      </c>
      <c r="E617" s="190" t="s">
        <v>638</v>
      </c>
      <c r="F617" s="314">
        <v>1517.87</v>
      </c>
      <c r="G617" s="190">
        <v>7545</v>
      </c>
      <c r="H617" s="190">
        <v>7545</v>
      </c>
      <c r="I617" s="198">
        <f t="shared" ref="I617:I636" si="150">H617/G617</f>
        <v>1</v>
      </c>
      <c r="J617" s="190">
        <v>230.68</v>
      </c>
      <c r="K617" s="198">
        <f t="shared" ref="K617:K636" si="151">J617/G617</f>
        <v>3.0573889993373096E-2</v>
      </c>
      <c r="L617" s="314">
        <v>6.58</v>
      </c>
      <c r="M617" s="198">
        <f t="shared" ref="M617:M636" si="152">(H617+J617)/G617</f>
        <v>1.0305738899933732</v>
      </c>
      <c r="N617" s="314">
        <v>1517.87</v>
      </c>
      <c r="O617" s="190">
        <v>230.68</v>
      </c>
      <c r="P617" s="197">
        <f t="shared" ref="P617:P636" si="153">O617/G617</f>
        <v>3.0573889993373096E-2</v>
      </c>
      <c r="Q617" s="196">
        <f t="shared" ref="Q617:Q636" si="154">(H617+J617)-G617-O617</f>
        <v>2.8421709430404007E-13</v>
      </c>
      <c r="R617" s="197">
        <f t="shared" ref="R617:R636" si="155">Q617/G617</f>
        <v>3.7669595003848917E-17</v>
      </c>
      <c r="S617" s="313">
        <f t="shared" ref="S617:S636" si="156">Q617*L617</f>
        <v>1.8701484805205836E-12</v>
      </c>
      <c r="T617" s="190" t="s">
        <v>468</v>
      </c>
      <c r="U617" s="190" t="s">
        <v>221</v>
      </c>
      <c r="V617" s="190" t="s">
        <v>642</v>
      </c>
      <c r="W617" s="196">
        <v>1</v>
      </c>
      <c r="X617" s="190" t="s">
        <v>470</v>
      </c>
      <c r="Y617" s="193" t="s">
        <v>364</v>
      </c>
      <c r="Z617" s="262">
        <f>SUM(W747:W816)</f>
        <v>70</v>
      </c>
      <c r="AA617" s="263">
        <f>SUMIF(U747:U816,TRIM(AA610),W747:W816)</f>
        <v>0</v>
      </c>
      <c r="AB617" s="263">
        <f>SUMIF(U747:U816,TRIM(AB610),W747:W816)</f>
        <v>0</v>
      </c>
      <c r="AC617" s="263">
        <f>SUMIF(U747:U816,TRIM(AC610),W747:W816)</f>
        <v>0</v>
      </c>
      <c r="AD617" s="263">
        <f>SUMIF(U747:U816,TRIM(AD610),W747:W816)</f>
        <v>0</v>
      </c>
      <c r="AE617" s="263">
        <f>SUMIF(U747:U816,TRIM(AE610),W747:W816)</f>
        <v>0</v>
      </c>
      <c r="AF617" s="263">
        <f>SUMIF(U747:U816,TRIM(AF610),W747:W816)</f>
        <v>0</v>
      </c>
      <c r="AG617" s="263">
        <f>SUMIF(U747:U816,TRIM(AG610),W747:W816)</f>
        <v>0</v>
      </c>
      <c r="AH617" s="263">
        <f>SUMIF(U747:U816,TRIM(AH610),W747:W816)</f>
        <v>0</v>
      </c>
    </row>
    <row r="618" spans="2:34" x14ac:dyDescent="0.25">
      <c r="B618" s="640"/>
      <c r="C618" s="493"/>
      <c r="D618" s="245">
        <v>2</v>
      </c>
      <c r="E618" s="190" t="s">
        <v>637</v>
      </c>
      <c r="F618" s="314">
        <v>1383.3</v>
      </c>
      <c r="G618" s="190">
        <v>15155</v>
      </c>
      <c r="H618" s="190">
        <v>15155</v>
      </c>
      <c r="I618" s="198">
        <f t="shared" si="150"/>
        <v>1</v>
      </c>
      <c r="J618" s="190">
        <v>238.5</v>
      </c>
      <c r="K618" s="198">
        <f t="shared" si="151"/>
        <v>1.5737380402507422E-2</v>
      </c>
      <c r="L618" s="314">
        <v>5.8</v>
      </c>
      <c r="M618" s="198">
        <f t="shared" si="152"/>
        <v>1.0157373804025074</v>
      </c>
      <c r="N618" s="314">
        <v>1383.3</v>
      </c>
      <c r="O618" s="190">
        <v>238.5</v>
      </c>
      <c r="P618" s="197">
        <f t="shared" si="153"/>
        <v>1.5737380402507422E-2</v>
      </c>
      <c r="Q618" s="196">
        <f t="shared" si="154"/>
        <v>0</v>
      </c>
      <c r="R618" s="197">
        <f t="shared" si="155"/>
        <v>0</v>
      </c>
      <c r="S618" s="313">
        <f t="shared" si="156"/>
        <v>0</v>
      </c>
      <c r="T618" s="190" t="s">
        <v>179</v>
      </c>
      <c r="U618" s="190" t="s">
        <v>537</v>
      </c>
      <c r="V618" s="190" t="s">
        <v>703</v>
      </c>
      <c r="W618" s="196">
        <v>1</v>
      </c>
      <c r="X618" s="190" t="s">
        <v>470</v>
      </c>
      <c r="Y618" s="193" t="s">
        <v>390</v>
      </c>
      <c r="Z618" s="263"/>
      <c r="AA618" s="264">
        <f>SUMIF(U747:U816,TRIM(AA610),F747:F816)</f>
        <v>0</v>
      </c>
      <c r="AB618" s="264">
        <f>SUMIF(U747:U816,TRIM(AB610),F747:F816)</f>
        <v>0</v>
      </c>
      <c r="AC618" s="264">
        <f>SUMIF(U747:U816,TRIM(AC610),F747:F816)</f>
        <v>0</v>
      </c>
      <c r="AD618" s="264">
        <f>SUMIF(U747:U816,TRIM(AD610),F747:F816)</f>
        <v>0</v>
      </c>
      <c r="AE618" s="264">
        <f>SUMIF(U747:U816,TRIM(AE610),F747:F816)</f>
        <v>0</v>
      </c>
      <c r="AF618" s="264">
        <f>SUMIF(U747:U816,TRIM(AF610),F747:F816)</f>
        <v>0</v>
      </c>
      <c r="AG618" s="264">
        <f>SUMIF(U747:U816,TRIM(AG610),F747:F816)</f>
        <v>0</v>
      </c>
      <c r="AH618" s="264">
        <f>SUMIF(U747:U816,TRIM(AH610),F747:F816)</f>
        <v>0</v>
      </c>
    </row>
    <row r="619" spans="2:34" x14ac:dyDescent="0.25">
      <c r="B619" s="640"/>
      <c r="C619" s="493"/>
      <c r="D619" s="245">
        <v>3</v>
      </c>
      <c r="E619" s="190" t="s">
        <v>664</v>
      </c>
      <c r="F619" s="314">
        <v>618.03</v>
      </c>
      <c r="G619" s="190">
        <v>8581</v>
      </c>
      <c r="H619" s="190">
        <v>8581</v>
      </c>
      <c r="I619" s="198">
        <f t="shared" si="150"/>
        <v>1</v>
      </c>
      <c r="J619" s="190">
        <v>88.29</v>
      </c>
      <c r="K619" s="198">
        <f t="shared" si="151"/>
        <v>1.0289010604824613E-2</v>
      </c>
      <c r="L619" s="314">
        <v>7</v>
      </c>
      <c r="M619" s="198">
        <f t="shared" si="152"/>
        <v>1.0102890106048248</v>
      </c>
      <c r="N619" s="314">
        <v>618.03</v>
      </c>
      <c r="O619" s="190">
        <v>88.29</v>
      </c>
      <c r="P619" s="197">
        <f t="shared" si="153"/>
        <v>1.0289010604824613E-2</v>
      </c>
      <c r="Q619" s="196">
        <f t="shared" si="154"/>
        <v>8.6686213762732223E-13</v>
      </c>
      <c r="R619" s="197">
        <f t="shared" si="155"/>
        <v>1.0102110915130197E-16</v>
      </c>
      <c r="S619" s="313">
        <f t="shared" si="156"/>
        <v>6.0680349633912556E-12</v>
      </c>
      <c r="T619" s="190" t="s">
        <v>468</v>
      </c>
      <c r="U619" s="190" t="s">
        <v>221</v>
      </c>
      <c r="V619" s="190" t="s">
        <v>642</v>
      </c>
      <c r="W619" s="196">
        <v>1</v>
      </c>
      <c r="X619" s="190" t="s">
        <v>470</v>
      </c>
      <c r="Y619" s="193"/>
      <c r="Z619" s="263"/>
      <c r="AA619" s="262"/>
      <c r="AB619" s="262"/>
      <c r="AC619" s="263"/>
      <c r="AD619" s="263"/>
      <c r="AE619" s="263"/>
      <c r="AF619" s="263"/>
      <c r="AG619" s="263"/>
      <c r="AH619" s="263"/>
    </row>
    <row r="620" spans="2:34" x14ac:dyDescent="0.25">
      <c r="B620" s="640"/>
      <c r="C620" s="493"/>
      <c r="D620" s="245">
        <v>4</v>
      </c>
      <c r="E620" s="190" t="s">
        <v>701</v>
      </c>
      <c r="F620" s="314">
        <v>580.44000000000005</v>
      </c>
      <c r="G620" s="190">
        <v>77.52</v>
      </c>
      <c r="H620" s="190">
        <v>77.52</v>
      </c>
      <c r="I620" s="198">
        <f t="shared" si="150"/>
        <v>1</v>
      </c>
      <c r="J620" s="190">
        <v>3.33</v>
      </c>
      <c r="K620" s="198">
        <f t="shared" si="151"/>
        <v>4.2956656346749229E-2</v>
      </c>
      <c r="L620" s="314">
        <v>417.58</v>
      </c>
      <c r="M620" s="198">
        <f t="shared" si="152"/>
        <v>1.0429566563467492</v>
      </c>
      <c r="N620" s="314">
        <v>1390.54</v>
      </c>
      <c r="O620" s="190">
        <v>1.39</v>
      </c>
      <c r="P620" s="197">
        <f t="shared" si="153"/>
        <v>1.7930856553147575E-2</v>
      </c>
      <c r="Q620" s="196">
        <f t="shared" si="154"/>
        <v>1.9399999999999984</v>
      </c>
      <c r="R620" s="197">
        <f t="shared" si="155"/>
        <v>2.502579979360163E-2</v>
      </c>
      <c r="S620" s="313">
        <f t="shared" si="156"/>
        <v>810.10519999999929</v>
      </c>
      <c r="T620" s="190" t="s">
        <v>179</v>
      </c>
      <c r="U620" s="190" t="s">
        <v>715</v>
      </c>
      <c r="V620" s="190" t="s">
        <v>646</v>
      </c>
      <c r="W620" s="196">
        <v>1</v>
      </c>
      <c r="X620" s="190" t="s">
        <v>695</v>
      </c>
      <c r="Y620" s="193" t="s">
        <v>365</v>
      </c>
      <c r="Z620" s="262">
        <f>SUM(W817:W886)</f>
        <v>70</v>
      </c>
      <c r="AA620" s="263">
        <f>SUMIF(U817:U886,TRIM(AA610),W817:W886)</f>
        <v>0</v>
      </c>
      <c r="AB620" s="263">
        <f>SUMIF(U817:U886,TRIM(AB610),W817:W886)</f>
        <v>0</v>
      </c>
      <c r="AC620" s="263">
        <f>SUMIF(U817:U886,TRIM(AC610),W817:W886)</f>
        <v>0</v>
      </c>
      <c r="AD620" s="263">
        <f>SUMIF(U817:U886,TRIM(AD610),W817:W886)</f>
        <v>0</v>
      </c>
      <c r="AE620" s="263">
        <f>SUMIF(U817:U886,TRIM(AE610),W817:W886)</f>
        <v>0</v>
      </c>
      <c r="AF620" s="263">
        <f>SUMIF(U817:U886,TRIM(AF610),W817:W886)</f>
        <v>0</v>
      </c>
      <c r="AG620" s="263">
        <f>SUMIF(U817:U886,TRIM(AG610),W817:W886)</f>
        <v>0</v>
      </c>
      <c r="AH620" s="263">
        <f>SUMIF(U817:U886,TRIM(AH610),W817:W886)</f>
        <v>0</v>
      </c>
    </row>
    <row r="621" spans="2:34" x14ac:dyDescent="0.25">
      <c r="B621" s="640"/>
      <c r="C621" s="493"/>
      <c r="D621" s="245">
        <v>5</v>
      </c>
      <c r="E621" s="190" t="s">
        <v>688</v>
      </c>
      <c r="F621" s="314">
        <v>476.8</v>
      </c>
      <c r="G621" s="190">
        <v>48.86</v>
      </c>
      <c r="H621" s="190">
        <v>48.86</v>
      </c>
      <c r="I621" s="198">
        <f t="shared" si="150"/>
        <v>1</v>
      </c>
      <c r="J621" s="190">
        <v>3.8</v>
      </c>
      <c r="K621" s="198">
        <f t="shared" si="151"/>
        <v>7.7773229635693816E-2</v>
      </c>
      <c r="L621" s="314">
        <v>278.83</v>
      </c>
      <c r="M621" s="198">
        <f t="shared" si="152"/>
        <v>1.0777732296356937</v>
      </c>
      <c r="N621" s="314">
        <v>1059.55</v>
      </c>
      <c r="O621" s="190">
        <v>1.71</v>
      </c>
      <c r="P621" s="197">
        <f t="shared" si="153"/>
        <v>3.4997953336062218E-2</v>
      </c>
      <c r="Q621" s="196">
        <f t="shared" si="154"/>
        <v>2.0899999999999972</v>
      </c>
      <c r="R621" s="197">
        <f t="shared" si="155"/>
        <v>4.2775276299631543E-2</v>
      </c>
      <c r="S621" s="313">
        <f t="shared" si="156"/>
        <v>582.75469999999916</v>
      </c>
      <c r="T621" s="190" t="s">
        <v>179</v>
      </c>
      <c r="U621" s="190" t="s">
        <v>715</v>
      </c>
      <c r="V621" s="190" t="s">
        <v>643</v>
      </c>
      <c r="W621" s="196">
        <v>1</v>
      </c>
      <c r="X621" s="190" t="s">
        <v>432</v>
      </c>
      <c r="Y621" s="193" t="s">
        <v>390</v>
      </c>
      <c r="Z621" s="263"/>
      <c r="AA621" s="264">
        <f>SUMIF(U817:U886,TRIM(AA610),F817:F886)</f>
        <v>0</v>
      </c>
      <c r="AB621" s="264">
        <f>SUMIF(U817:U886,TRIM(AB610),F817:F886)</f>
        <v>0</v>
      </c>
      <c r="AC621" s="264">
        <f>SUMIF(U817:U886,TRIM(AC610),F817:F886)</f>
        <v>0</v>
      </c>
      <c r="AD621" s="264">
        <f>SUMIF(U817:U886,TRIM(AD610),F817:F886)</f>
        <v>0</v>
      </c>
      <c r="AE621" s="264">
        <f>SUMIF(U817:U886,TRIM(AE610),F817:F886)</f>
        <v>0</v>
      </c>
      <c r="AF621" s="264">
        <f>SUMIF(U817:U886,TRIM(AF610),F817:F886)</f>
        <v>0</v>
      </c>
      <c r="AG621" s="264">
        <f>SUMIF(U817:U886,TRIM(AG610),F817:F886)</f>
        <v>0</v>
      </c>
      <c r="AH621" s="264">
        <f>SUMIF(U817:U886,TRIM(AH610),F817:F886)</f>
        <v>0</v>
      </c>
    </row>
    <row r="622" spans="2:34" x14ac:dyDescent="0.25">
      <c r="B622" s="640"/>
      <c r="C622" s="493"/>
      <c r="D622" s="245">
        <v>6</v>
      </c>
      <c r="E622" s="190" t="s">
        <v>551</v>
      </c>
      <c r="F622" s="314">
        <v>338.66</v>
      </c>
      <c r="G622" s="190">
        <v>100.75</v>
      </c>
      <c r="H622" s="190">
        <v>100.75</v>
      </c>
      <c r="I622" s="198">
        <f t="shared" si="150"/>
        <v>1</v>
      </c>
      <c r="J622" s="190">
        <v>4.33</v>
      </c>
      <c r="K622" s="198">
        <f t="shared" si="151"/>
        <v>4.2977667493796529E-2</v>
      </c>
      <c r="L622" s="314">
        <v>160.5</v>
      </c>
      <c r="M622" s="198">
        <f t="shared" si="152"/>
        <v>1.0429776674937965</v>
      </c>
      <c r="N622" s="314">
        <v>694.97</v>
      </c>
      <c r="O622" s="190">
        <v>2.11</v>
      </c>
      <c r="P622" s="197">
        <f t="shared" si="153"/>
        <v>2.0942928039702231E-2</v>
      </c>
      <c r="Q622" s="196">
        <f t="shared" si="154"/>
        <v>2.2199999999999984</v>
      </c>
      <c r="R622" s="197">
        <f t="shared" si="155"/>
        <v>2.2034739454094277E-2</v>
      </c>
      <c r="S622" s="313">
        <f t="shared" si="156"/>
        <v>356.30999999999972</v>
      </c>
      <c r="T622" s="190" t="s">
        <v>179</v>
      </c>
      <c r="U622" s="190" t="s">
        <v>715</v>
      </c>
      <c r="V622" s="190" t="s">
        <v>510</v>
      </c>
      <c r="W622" s="196">
        <v>1</v>
      </c>
      <c r="X622" s="190" t="s">
        <v>470</v>
      </c>
      <c r="Y622" s="193"/>
      <c r="Z622" s="263"/>
      <c r="AA622" s="262"/>
      <c r="AB622" s="262"/>
      <c r="AC622" s="263"/>
      <c r="AD622" s="263"/>
      <c r="AE622" s="263"/>
      <c r="AF622" s="263"/>
      <c r="AG622" s="263"/>
      <c r="AH622" s="263"/>
    </row>
    <row r="623" spans="2:34" x14ac:dyDescent="0.25">
      <c r="B623" s="640"/>
      <c r="C623" s="493"/>
      <c r="D623" s="245">
        <v>7</v>
      </c>
      <c r="E623" s="190" t="s">
        <v>550</v>
      </c>
      <c r="F623" s="314">
        <v>330.88</v>
      </c>
      <c r="G623" s="190">
        <v>56.28</v>
      </c>
      <c r="H623" s="190">
        <v>56.28</v>
      </c>
      <c r="I623" s="198">
        <f t="shared" si="150"/>
        <v>1</v>
      </c>
      <c r="J623" s="190">
        <v>5.59</v>
      </c>
      <c r="K623" s="198">
        <f t="shared" si="151"/>
        <v>9.9324804548685142E-2</v>
      </c>
      <c r="L623" s="314">
        <v>124.39</v>
      </c>
      <c r="M623" s="198">
        <f t="shared" si="152"/>
        <v>1.0993248045486852</v>
      </c>
      <c r="N623" s="314">
        <v>695.34</v>
      </c>
      <c r="O623" s="190">
        <v>2.66</v>
      </c>
      <c r="P623" s="197">
        <f t="shared" si="153"/>
        <v>4.7263681592039801E-2</v>
      </c>
      <c r="Q623" s="196">
        <f t="shared" si="154"/>
        <v>2.9300000000000033</v>
      </c>
      <c r="R623" s="197">
        <f t="shared" si="155"/>
        <v>5.2061122956645403E-2</v>
      </c>
      <c r="S623" s="313">
        <f t="shared" si="156"/>
        <v>364.46270000000038</v>
      </c>
      <c r="T623" s="190" t="s">
        <v>468</v>
      </c>
      <c r="U623" s="190" t="s">
        <v>221</v>
      </c>
      <c r="V623" s="190" t="s">
        <v>686</v>
      </c>
      <c r="W623" s="196">
        <v>1</v>
      </c>
      <c r="X623" s="190" t="s">
        <v>416</v>
      </c>
      <c r="Y623" s="193" t="s">
        <v>798</v>
      </c>
      <c r="Z623" s="262">
        <f>SUM(W887:W956)</f>
        <v>70</v>
      </c>
      <c r="AA623" s="263">
        <f>SUMIF(U887:U956,TRIM($AA$610),W887:W956)</f>
        <v>0</v>
      </c>
      <c r="AB623" s="263">
        <f t="shared" ref="AB623:AH623" si="157">SUMIF(V887:V956,TRIM($AA$610),X887:X956)</f>
        <v>0</v>
      </c>
      <c r="AC623" s="263">
        <f t="shared" si="157"/>
        <v>0</v>
      </c>
      <c r="AD623" s="263">
        <f t="shared" si="157"/>
        <v>0</v>
      </c>
      <c r="AE623" s="263">
        <f t="shared" si="157"/>
        <v>0</v>
      </c>
      <c r="AF623" s="263">
        <f t="shared" si="157"/>
        <v>0</v>
      </c>
      <c r="AG623" s="263">
        <f t="shared" si="157"/>
        <v>0</v>
      </c>
      <c r="AH623" s="263">
        <f t="shared" si="157"/>
        <v>0</v>
      </c>
    </row>
    <row r="624" spans="2:34" x14ac:dyDescent="0.25">
      <c r="B624" s="640"/>
      <c r="C624" s="493"/>
      <c r="D624" s="245">
        <v>8</v>
      </c>
      <c r="E624" s="190" t="s">
        <v>548</v>
      </c>
      <c r="F624" s="314">
        <v>274.81</v>
      </c>
      <c r="G624" s="190">
        <v>67.540000000000006</v>
      </c>
      <c r="H624" s="190">
        <v>67.540000000000006</v>
      </c>
      <c r="I624" s="198">
        <f t="shared" si="150"/>
        <v>1</v>
      </c>
      <c r="J624" s="190">
        <v>6.73</v>
      </c>
      <c r="K624" s="198">
        <f t="shared" si="151"/>
        <v>9.9644655019247852E-2</v>
      </c>
      <c r="L624" s="314">
        <v>90.1</v>
      </c>
      <c r="M624" s="198">
        <f t="shared" si="152"/>
        <v>1.0996446550192478</v>
      </c>
      <c r="N624" s="314">
        <v>606.37</v>
      </c>
      <c r="O624" s="190">
        <v>3.05</v>
      </c>
      <c r="P624" s="197">
        <f t="shared" si="153"/>
        <v>4.515842463725199E-2</v>
      </c>
      <c r="Q624" s="196">
        <f t="shared" si="154"/>
        <v>3.6800000000000042</v>
      </c>
      <c r="R624" s="197">
        <f t="shared" si="155"/>
        <v>5.4486230381995911E-2</v>
      </c>
      <c r="S624" s="313">
        <f t="shared" si="156"/>
        <v>331.56800000000038</v>
      </c>
      <c r="T624" s="190" t="s">
        <v>468</v>
      </c>
      <c r="U624" s="190" t="s">
        <v>221</v>
      </c>
      <c r="V624" s="190" t="s">
        <v>686</v>
      </c>
      <c r="W624" s="196">
        <v>1</v>
      </c>
      <c r="X624" s="190" t="s">
        <v>416</v>
      </c>
      <c r="Y624" s="193" t="s">
        <v>390</v>
      </c>
      <c r="Z624" s="263"/>
      <c r="AA624" s="264">
        <f>SUMIF(U887:U956,TRIM($AA$610),F887:F956)</f>
        <v>0</v>
      </c>
      <c r="AB624" s="264">
        <f t="shared" ref="AB624:AH624" si="158">SUMIF(V887:V956,TRIM($AA$610),G887:G956)</f>
        <v>0</v>
      </c>
      <c r="AC624" s="264">
        <f t="shared" si="158"/>
        <v>0</v>
      </c>
      <c r="AD624" s="264">
        <f t="shared" si="158"/>
        <v>0</v>
      </c>
      <c r="AE624" s="264">
        <f t="shared" si="158"/>
        <v>0</v>
      </c>
      <c r="AF624" s="264">
        <f t="shared" si="158"/>
        <v>0</v>
      </c>
      <c r="AG624" s="264">
        <f t="shared" si="158"/>
        <v>0</v>
      </c>
      <c r="AH624" s="264">
        <f t="shared" si="158"/>
        <v>0</v>
      </c>
    </row>
    <row r="625" spans="2:34" x14ac:dyDescent="0.25">
      <c r="B625" s="640"/>
      <c r="C625" s="493"/>
      <c r="D625" s="245">
        <v>9</v>
      </c>
      <c r="E625" s="190" t="s">
        <v>710</v>
      </c>
      <c r="F625" s="314">
        <v>163.47</v>
      </c>
      <c r="G625" s="190">
        <v>29.07</v>
      </c>
      <c r="H625" s="190">
        <v>29.07</v>
      </c>
      <c r="I625" s="198">
        <f t="shared" si="150"/>
        <v>1</v>
      </c>
      <c r="J625" s="190">
        <v>2.9</v>
      </c>
      <c r="K625" s="198">
        <f t="shared" si="151"/>
        <v>9.9759201926384586E-2</v>
      </c>
      <c r="L625" s="314">
        <v>112.74</v>
      </c>
      <c r="M625" s="198">
        <f t="shared" si="152"/>
        <v>1.0997592019263844</v>
      </c>
      <c r="N625" s="314">
        <v>326.95</v>
      </c>
      <c r="O625" s="190">
        <v>1.45</v>
      </c>
      <c r="P625" s="197">
        <f t="shared" si="153"/>
        <v>4.9879600963192293E-2</v>
      </c>
      <c r="Q625" s="196">
        <f t="shared" si="154"/>
        <v>1.4499999999999986</v>
      </c>
      <c r="R625" s="197">
        <f t="shared" si="155"/>
        <v>4.9879600963192244E-2</v>
      </c>
      <c r="S625" s="313">
        <f t="shared" si="156"/>
        <v>163.47299999999984</v>
      </c>
      <c r="T625" s="190" t="s">
        <v>179</v>
      </c>
      <c r="U625" s="190" t="s">
        <v>715</v>
      </c>
      <c r="V625" s="190" t="s">
        <v>510</v>
      </c>
      <c r="W625" s="196">
        <v>1</v>
      </c>
      <c r="X625" s="190" t="s">
        <v>695</v>
      </c>
      <c r="Y625" s="193"/>
      <c r="Z625" s="263"/>
      <c r="AA625" s="262"/>
      <c r="AB625" s="262"/>
      <c r="AC625" s="263"/>
      <c r="AD625" s="263"/>
      <c r="AE625" s="263"/>
      <c r="AF625" s="263"/>
      <c r="AG625" s="263"/>
      <c r="AH625" s="263"/>
    </row>
    <row r="626" spans="2:34" x14ac:dyDescent="0.25">
      <c r="B626" s="641"/>
      <c r="C626" s="493"/>
      <c r="D626" s="245">
        <v>10</v>
      </c>
      <c r="E626" s="190" t="s">
        <v>465</v>
      </c>
      <c r="F626" s="314">
        <v>160.82</v>
      </c>
      <c r="G626" s="190">
        <v>16.64</v>
      </c>
      <c r="H626" s="190">
        <v>16.64</v>
      </c>
      <c r="I626" s="198">
        <f t="shared" si="150"/>
        <v>1</v>
      </c>
      <c r="J626" s="190">
        <v>0.56999999999999995</v>
      </c>
      <c r="K626" s="198">
        <f t="shared" si="151"/>
        <v>3.4254807692307689E-2</v>
      </c>
      <c r="L626" s="314">
        <v>846.44</v>
      </c>
      <c r="M626" s="198">
        <f t="shared" si="152"/>
        <v>1.0342548076923077</v>
      </c>
      <c r="N626" s="314">
        <v>482.47</v>
      </c>
      <c r="O626" s="190">
        <v>0.19</v>
      </c>
      <c r="P626" s="197">
        <f t="shared" si="153"/>
        <v>1.141826923076923E-2</v>
      </c>
      <c r="Q626" s="196">
        <f t="shared" si="154"/>
        <v>0.38000000000000028</v>
      </c>
      <c r="R626" s="197">
        <f t="shared" si="155"/>
        <v>2.2836538461538478E-2</v>
      </c>
      <c r="S626" s="313">
        <f t="shared" si="156"/>
        <v>321.64720000000028</v>
      </c>
      <c r="T626" s="190" t="s">
        <v>179</v>
      </c>
      <c r="U626" s="190" t="s">
        <v>715</v>
      </c>
      <c r="V626" s="190" t="s">
        <v>643</v>
      </c>
      <c r="W626" s="196">
        <v>1</v>
      </c>
      <c r="X626" s="190" t="s">
        <v>426</v>
      </c>
      <c r="Y626" s="193"/>
      <c r="Z626" s="194"/>
      <c r="AA626" s="194"/>
      <c r="AB626" s="194"/>
      <c r="AC626" s="194"/>
      <c r="AD626" s="194"/>
      <c r="AE626" s="194"/>
      <c r="AF626" s="194"/>
      <c r="AG626" s="194"/>
      <c r="AH626" s="194"/>
    </row>
    <row r="627" spans="2:34" x14ac:dyDescent="0.25">
      <c r="B627" s="639">
        <v>45932</v>
      </c>
      <c r="C627" s="493" t="str">
        <f t="shared" ref="C627" si="159">RIGHT(TEXT(B627,"aaa"),1)</f>
        <v>四</v>
      </c>
      <c r="D627" s="245">
        <v>1</v>
      </c>
      <c r="E627" s="190" t="s">
        <v>471</v>
      </c>
      <c r="F627" s="314">
        <v>878.7</v>
      </c>
      <c r="G627" s="190">
        <v>121.44</v>
      </c>
      <c r="H627" s="190">
        <v>121.44</v>
      </c>
      <c r="I627" s="198">
        <f t="shared" si="150"/>
        <v>1</v>
      </c>
      <c r="J627" s="190">
        <v>12.14</v>
      </c>
      <c r="K627" s="198">
        <f t="shared" si="151"/>
        <v>9.9967061923583664E-2</v>
      </c>
      <c r="L627" s="314">
        <v>166.42</v>
      </c>
      <c r="M627" s="198">
        <f t="shared" si="152"/>
        <v>1.0999670619235835</v>
      </c>
      <c r="N627" s="314">
        <v>2020.34</v>
      </c>
      <c r="O627" s="190">
        <v>5.28</v>
      </c>
      <c r="P627" s="197">
        <f t="shared" si="153"/>
        <v>4.3478260869565223E-2</v>
      </c>
      <c r="Q627" s="196">
        <f t="shared" si="154"/>
        <v>6.8599999999999861</v>
      </c>
      <c r="R627" s="197">
        <f t="shared" si="155"/>
        <v>5.648880105401833E-2</v>
      </c>
      <c r="S627" s="313">
        <f t="shared" si="156"/>
        <v>1141.6411999999975</v>
      </c>
      <c r="T627" s="190" t="s">
        <v>179</v>
      </c>
      <c r="U627" s="190" t="s">
        <v>715</v>
      </c>
      <c r="V627" s="190" t="s">
        <v>643</v>
      </c>
      <c r="W627" s="196">
        <v>1</v>
      </c>
      <c r="X627" s="190" t="s">
        <v>434</v>
      </c>
      <c r="Y627" s="188" t="s">
        <v>795</v>
      </c>
      <c r="Z627" s="262">
        <f>Z611+Z614+Z617+Z620+Z623</f>
        <v>350</v>
      </c>
      <c r="AA627" s="262">
        <f t="shared" ref="AA627:AH627" si="160">AA611+AA614+AA617+AA620+AA623</f>
        <v>0</v>
      </c>
      <c r="AB627" s="262">
        <f t="shared" si="160"/>
        <v>0</v>
      </c>
      <c r="AC627" s="262">
        <f t="shared" si="160"/>
        <v>0</v>
      </c>
      <c r="AD627" s="262">
        <f t="shared" si="160"/>
        <v>71</v>
      </c>
      <c r="AE627" s="262">
        <f t="shared" si="160"/>
        <v>42</v>
      </c>
      <c r="AF627" s="262">
        <f t="shared" si="160"/>
        <v>7</v>
      </c>
      <c r="AG627" s="262">
        <f t="shared" si="160"/>
        <v>20</v>
      </c>
      <c r="AH627" s="262">
        <f t="shared" si="160"/>
        <v>0</v>
      </c>
    </row>
    <row r="628" spans="2:34" x14ac:dyDescent="0.25">
      <c r="B628" s="640"/>
      <c r="C628" s="493"/>
      <c r="D628" s="245">
        <v>2</v>
      </c>
      <c r="E628" s="190" t="s">
        <v>549</v>
      </c>
      <c r="F628" s="314">
        <v>874.54</v>
      </c>
      <c r="G628" s="190">
        <v>20.96</v>
      </c>
      <c r="H628" s="190">
        <v>20.96</v>
      </c>
      <c r="I628" s="198">
        <f t="shared" si="150"/>
        <v>1</v>
      </c>
      <c r="J628" s="190">
        <v>2.0699999999999998</v>
      </c>
      <c r="K628" s="198">
        <f t="shared" si="151"/>
        <v>9.8759541984732815E-2</v>
      </c>
      <c r="L628" s="314">
        <v>930.36</v>
      </c>
      <c r="M628" s="198">
        <f t="shared" si="152"/>
        <v>1.0987595419847329</v>
      </c>
      <c r="N628" s="314">
        <v>1925.85</v>
      </c>
      <c r="O628" s="190">
        <v>0.94</v>
      </c>
      <c r="P628" s="197">
        <f t="shared" si="153"/>
        <v>4.4847328244274808E-2</v>
      </c>
      <c r="Q628" s="196">
        <f t="shared" si="154"/>
        <v>1.1300000000000003</v>
      </c>
      <c r="R628" s="197">
        <f t="shared" si="155"/>
        <v>5.3912213740458029E-2</v>
      </c>
      <c r="S628" s="313">
        <f t="shared" si="156"/>
        <v>1051.3068000000003</v>
      </c>
      <c r="T628" s="190" t="s">
        <v>179</v>
      </c>
      <c r="U628" s="190" t="s">
        <v>715</v>
      </c>
      <c r="V628" s="190" t="s">
        <v>643</v>
      </c>
      <c r="W628" s="196">
        <v>1</v>
      </c>
      <c r="X628" s="190" t="s">
        <v>425</v>
      </c>
      <c r="Y628" s="193" t="s">
        <v>390</v>
      </c>
      <c r="Z628" s="263"/>
      <c r="AA628" s="264">
        <f>AA612+AA615+AA618+AA621+AA624</f>
        <v>0</v>
      </c>
      <c r="AB628" s="264">
        <f t="shared" ref="AB628:AH628" si="161">AB612+AB615+AB618+AB621+AB624</f>
        <v>0</v>
      </c>
      <c r="AC628" s="264">
        <f t="shared" si="161"/>
        <v>0</v>
      </c>
      <c r="AD628" s="264">
        <f t="shared" si="161"/>
        <v>29801.170000000006</v>
      </c>
      <c r="AE628" s="264">
        <f t="shared" si="161"/>
        <v>22043.58</v>
      </c>
      <c r="AF628" s="264">
        <f t="shared" si="161"/>
        <v>3724.7999999999997</v>
      </c>
      <c r="AG628" s="264">
        <f t="shared" si="161"/>
        <v>18518.190000000002</v>
      </c>
      <c r="AH628" s="264">
        <f t="shared" si="161"/>
        <v>0</v>
      </c>
    </row>
    <row r="629" spans="2:34" x14ac:dyDescent="0.25">
      <c r="B629" s="640"/>
      <c r="C629" s="493"/>
      <c r="D629" s="245">
        <v>3</v>
      </c>
      <c r="E629" s="190" t="s">
        <v>638</v>
      </c>
      <c r="F629" s="314">
        <v>842.77</v>
      </c>
      <c r="G629" s="190">
        <v>7026</v>
      </c>
      <c r="H629" s="190">
        <v>7026</v>
      </c>
      <c r="I629" s="198">
        <f t="shared" si="150"/>
        <v>1</v>
      </c>
      <c r="J629" s="190">
        <v>128.08000000000001</v>
      </c>
      <c r="K629" s="198">
        <f t="shared" si="151"/>
        <v>1.8229433532593226E-2</v>
      </c>
      <c r="L629" s="314">
        <v>6.58</v>
      </c>
      <c r="M629" s="198">
        <f t="shared" si="152"/>
        <v>1.0182294335325932</v>
      </c>
      <c r="N629" s="314">
        <v>842.77</v>
      </c>
      <c r="O629" s="190">
        <v>128.08000000000001</v>
      </c>
      <c r="P629" s="197">
        <f t="shared" si="153"/>
        <v>1.8229433532593226E-2</v>
      </c>
      <c r="Q629" s="196">
        <f t="shared" si="154"/>
        <v>0</v>
      </c>
      <c r="R629" s="197">
        <f t="shared" si="155"/>
        <v>0</v>
      </c>
      <c r="S629" s="313">
        <f t="shared" si="156"/>
        <v>0</v>
      </c>
      <c r="T629" s="190" t="s">
        <v>468</v>
      </c>
      <c r="U629" s="190" t="s">
        <v>221</v>
      </c>
      <c r="V629" s="190" t="s">
        <v>642</v>
      </c>
      <c r="W629" s="196">
        <v>1</v>
      </c>
      <c r="X629" s="190" t="s">
        <v>470</v>
      </c>
    </row>
    <row r="630" spans="2:34" x14ac:dyDescent="0.25">
      <c r="B630" s="640"/>
      <c r="C630" s="493"/>
      <c r="D630" s="245">
        <v>4</v>
      </c>
      <c r="E630" s="190" t="s">
        <v>637</v>
      </c>
      <c r="F630" s="314">
        <v>743.27</v>
      </c>
      <c r="G630" s="190">
        <v>14278</v>
      </c>
      <c r="H630" s="190">
        <v>14278</v>
      </c>
      <c r="I630" s="198">
        <f t="shared" si="150"/>
        <v>1</v>
      </c>
      <c r="J630" s="190">
        <v>128.15</v>
      </c>
      <c r="K630" s="198">
        <f t="shared" si="151"/>
        <v>8.975346687211094E-3</v>
      </c>
      <c r="L630" s="314">
        <v>5.8</v>
      </c>
      <c r="M630" s="198">
        <f t="shared" si="152"/>
        <v>1.0089753466872111</v>
      </c>
      <c r="N630" s="314">
        <v>743.27</v>
      </c>
      <c r="O630" s="190">
        <v>128.15</v>
      </c>
      <c r="P630" s="197">
        <f t="shared" si="153"/>
        <v>8.975346687211094E-3</v>
      </c>
      <c r="Q630" s="196">
        <f t="shared" si="154"/>
        <v>-3.694822225952521E-13</v>
      </c>
      <c r="R630" s="197">
        <f t="shared" si="155"/>
        <v>-2.5877729555627685E-17</v>
      </c>
      <c r="S630" s="313">
        <f t="shared" si="156"/>
        <v>-2.1429968910524619E-12</v>
      </c>
      <c r="T630" s="190" t="s">
        <v>179</v>
      </c>
      <c r="U630" s="190" t="s">
        <v>537</v>
      </c>
      <c r="V630" s="190" t="s">
        <v>703</v>
      </c>
      <c r="W630" s="196">
        <v>1</v>
      </c>
      <c r="X630" s="190" t="s">
        <v>470</v>
      </c>
    </row>
    <row r="631" spans="2:34" x14ac:dyDescent="0.25">
      <c r="B631" s="640"/>
      <c r="C631" s="493"/>
      <c r="D631" s="245">
        <v>5</v>
      </c>
      <c r="E631" s="190" t="s">
        <v>491</v>
      </c>
      <c r="F631" s="314">
        <v>681.59</v>
      </c>
      <c r="G631" s="190">
        <v>154.57</v>
      </c>
      <c r="H631" s="190">
        <v>154.57</v>
      </c>
      <c r="I631" s="198">
        <f t="shared" si="150"/>
        <v>1</v>
      </c>
      <c r="J631" s="190">
        <v>15.36</v>
      </c>
      <c r="K631" s="198">
        <f t="shared" si="151"/>
        <v>9.9372452610467746E-2</v>
      </c>
      <c r="L631" s="314">
        <v>127.4</v>
      </c>
      <c r="M631" s="198">
        <f t="shared" si="152"/>
        <v>1.0993724526104678</v>
      </c>
      <c r="N631" s="314">
        <v>1956.86</v>
      </c>
      <c r="O631" s="190">
        <v>5.35</v>
      </c>
      <c r="P631" s="197">
        <f t="shared" si="153"/>
        <v>3.4612149835026203E-2</v>
      </c>
      <c r="Q631" s="196">
        <f t="shared" si="154"/>
        <v>10.010000000000014</v>
      </c>
      <c r="R631" s="197">
        <f t="shared" si="155"/>
        <v>6.4760302775441647E-2</v>
      </c>
      <c r="S631" s="313">
        <f t="shared" si="156"/>
        <v>1275.2740000000019</v>
      </c>
      <c r="T631" s="190" t="s">
        <v>179</v>
      </c>
      <c r="U631" s="190" t="s">
        <v>715</v>
      </c>
      <c r="V631" s="190" t="s">
        <v>643</v>
      </c>
      <c r="W631" s="196">
        <v>1</v>
      </c>
      <c r="X631" s="190" t="s">
        <v>470</v>
      </c>
    </row>
    <row r="632" spans="2:34" x14ac:dyDescent="0.25">
      <c r="B632" s="640"/>
      <c r="C632" s="493"/>
      <c r="D632" s="245">
        <v>6</v>
      </c>
      <c r="E632" s="190" t="s">
        <v>466</v>
      </c>
      <c r="F632" s="314">
        <v>529.20000000000005</v>
      </c>
      <c r="G632" s="190">
        <v>31.82</v>
      </c>
      <c r="H632" s="190">
        <v>31.82</v>
      </c>
      <c r="I632" s="198">
        <f t="shared" si="150"/>
        <v>1</v>
      </c>
      <c r="J632" s="190">
        <v>2.15</v>
      </c>
      <c r="K632" s="198">
        <f t="shared" si="151"/>
        <v>6.7567567567567557E-2</v>
      </c>
      <c r="L632" s="314">
        <v>814.16</v>
      </c>
      <c r="M632" s="198">
        <f t="shared" si="152"/>
        <v>1.0675675675675675</v>
      </c>
      <c r="N632" s="314">
        <v>1750.44</v>
      </c>
      <c r="O632" s="190">
        <v>0.65</v>
      </c>
      <c r="P632" s="197">
        <f t="shared" si="153"/>
        <v>2.0427404148334383E-2</v>
      </c>
      <c r="Q632" s="196">
        <f t="shared" si="154"/>
        <v>1.4999999999999987</v>
      </c>
      <c r="R632" s="197">
        <f t="shared" si="155"/>
        <v>4.7140163419233147E-2</v>
      </c>
      <c r="S632" s="313">
        <f t="shared" si="156"/>
        <v>1221.2399999999989</v>
      </c>
      <c r="T632" s="190" t="s">
        <v>179</v>
      </c>
      <c r="U632" s="190" t="s">
        <v>715</v>
      </c>
      <c r="V632" s="190" t="s">
        <v>646</v>
      </c>
      <c r="W632" s="196">
        <v>1</v>
      </c>
      <c r="X632" s="190" t="s">
        <v>415</v>
      </c>
    </row>
    <row r="633" spans="2:34" x14ac:dyDescent="0.25">
      <c r="B633" s="640"/>
      <c r="C633" s="493"/>
      <c r="D633" s="245">
        <v>7</v>
      </c>
      <c r="E633" s="190" t="s">
        <v>551</v>
      </c>
      <c r="F633" s="314">
        <v>515.21</v>
      </c>
      <c r="G633" s="190">
        <v>93.35</v>
      </c>
      <c r="H633" s="190">
        <v>93.35</v>
      </c>
      <c r="I633" s="198">
        <f t="shared" si="150"/>
        <v>1</v>
      </c>
      <c r="J633" s="190">
        <v>9.27</v>
      </c>
      <c r="K633" s="198">
        <f t="shared" si="151"/>
        <v>9.9303695768612754E-2</v>
      </c>
      <c r="L633" s="314">
        <v>160.5</v>
      </c>
      <c r="M633" s="198">
        <f t="shared" si="152"/>
        <v>1.0993036957686126</v>
      </c>
      <c r="N633" s="314">
        <v>1487.84</v>
      </c>
      <c r="O633" s="190">
        <v>3.21</v>
      </c>
      <c r="P633" s="197">
        <f t="shared" si="153"/>
        <v>3.4386716657739694E-2</v>
      </c>
      <c r="Q633" s="196">
        <f t="shared" si="154"/>
        <v>6.0599999999999961</v>
      </c>
      <c r="R633" s="197">
        <f t="shared" si="155"/>
        <v>6.4916979110873019E-2</v>
      </c>
      <c r="S633" s="313">
        <f t="shared" si="156"/>
        <v>972.62999999999931</v>
      </c>
      <c r="T633" s="190" t="s">
        <v>179</v>
      </c>
      <c r="U633" s="190" t="s">
        <v>715</v>
      </c>
      <c r="V633" s="190" t="s">
        <v>510</v>
      </c>
      <c r="W633" s="196">
        <v>1</v>
      </c>
      <c r="X633" s="190" t="s">
        <v>470</v>
      </c>
    </row>
    <row r="634" spans="2:34" x14ac:dyDescent="0.25">
      <c r="B634" s="640"/>
      <c r="C634" s="493"/>
      <c r="D634" s="245">
        <v>8</v>
      </c>
      <c r="E634" s="190" t="s">
        <v>524</v>
      </c>
      <c r="F634" s="314">
        <v>510.7</v>
      </c>
      <c r="G634" s="190">
        <v>42.57</v>
      </c>
      <c r="H634" s="190">
        <v>42.57</v>
      </c>
      <c r="I634" s="198">
        <f t="shared" si="150"/>
        <v>1</v>
      </c>
      <c r="J634" s="190">
        <v>4.18</v>
      </c>
      <c r="K634" s="198">
        <f t="shared" si="151"/>
        <v>9.8191214470284227E-2</v>
      </c>
      <c r="L634" s="314">
        <v>342.75</v>
      </c>
      <c r="M634" s="198">
        <f t="shared" si="152"/>
        <v>1.0981912144702843</v>
      </c>
      <c r="N634" s="314">
        <v>1432.7</v>
      </c>
      <c r="O634" s="190">
        <v>1.49</v>
      </c>
      <c r="P634" s="197">
        <f t="shared" si="153"/>
        <v>3.5001174536058256E-2</v>
      </c>
      <c r="Q634" s="196">
        <f t="shared" si="154"/>
        <v>2.6899999999999995</v>
      </c>
      <c r="R634" s="197">
        <f t="shared" si="155"/>
        <v>6.3190039934225964E-2</v>
      </c>
      <c r="S634" s="313">
        <f t="shared" si="156"/>
        <v>921.99749999999983</v>
      </c>
      <c r="T634" s="190" t="s">
        <v>179</v>
      </c>
      <c r="U634" s="190" t="s">
        <v>715</v>
      </c>
      <c r="V634" s="190" t="s">
        <v>646</v>
      </c>
      <c r="W634" s="196">
        <v>1</v>
      </c>
      <c r="X634" s="190" t="s">
        <v>426</v>
      </c>
    </row>
    <row r="635" spans="2:34" x14ac:dyDescent="0.25">
      <c r="B635" s="640"/>
      <c r="C635" s="493"/>
      <c r="D635" s="245">
        <v>9</v>
      </c>
      <c r="E635" s="190" t="s">
        <v>701</v>
      </c>
      <c r="F635" s="314">
        <v>509.45</v>
      </c>
      <c r="G635" s="190">
        <v>64.8</v>
      </c>
      <c r="H635" s="190">
        <v>64.8</v>
      </c>
      <c r="I635" s="198">
        <f t="shared" si="150"/>
        <v>1</v>
      </c>
      <c r="J635" s="190">
        <v>5.43</v>
      </c>
      <c r="K635" s="198">
        <f t="shared" si="151"/>
        <v>8.3796296296296299E-2</v>
      </c>
      <c r="L635" s="314">
        <v>417.58</v>
      </c>
      <c r="M635" s="198">
        <f t="shared" si="152"/>
        <v>1.0837962962962961</v>
      </c>
      <c r="N635" s="314">
        <v>2267.46</v>
      </c>
      <c r="O635" s="190">
        <v>1.22</v>
      </c>
      <c r="P635" s="197">
        <f t="shared" si="153"/>
        <v>1.8827160493827162E-2</v>
      </c>
      <c r="Q635" s="196">
        <f t="shared" si="154"/>
        <v>4.2099999999999929</v>
      </c>
      <c r="R635" s="197">
        <f t="shared" si="155"/>
        <v>6.4969135802469033E-2</v>
      </c>
      <c r="S635" s="313">
        <f t="shared" si="156"/>
        <v>1758.011799999997</v>
      </c>
      <c r="T635" s="190" t="s">
        <v>179</v>
      </c>
      <c r="U635" s="190" t="s">
        <v>715</v>
      </c>
      <c r="V635" s="190" t="s">
        <v>646</v>
      </c>
      <c r="W635" s="196">
        <v>1</v>
      </c>
      <c r="X635" s="190" t="s">
        <v>695</v>
      </c>
    </row>
    <row r="636" spans="2:34" x14ac:dyDescent="0.25">
      <c r="B636" s="641"/>
      <c r="C636" s="493"/>
      <c r="D636" s="245">
        <v>10</v>
      </c>
      <c r="E636" s="190" t="s">
        <v>465</v>
      </c>
      <c r="F636" s="314">
        <v>507.86</v>
      </c>
      <c r="G636" s="190">
        <v>13.21</v>
      </c>
      <c r="H636" s="190">
        <v>13.21</v>
      </c>
      <c r="I636" s="198">
        <f t="shared" si="150"/>
        <v>1</v>
      </c>
      <c r="J636" s="190">
        <v>1.32</v>
      </c>
      <c r="K636" s="198">
        <f t="shared" si="151"/>
        <v>9.9924299772899322E-2</v>
      </c>
      <c r="L636" s="314">
        <v>846.44</v>
      </c>
      <c r="M636" s="198">
        <f t="shared" si="152"/>
        <v>1.0999242997728993</v>
      </c>
      <c r="N636" s="314">
        <v>1117.3</v>
      </c>
      <c r="O636" s="190">
        <v>0.6</v>
      </c>
      <c r="P636" s="197">
        <f t="shared" si="153"/>
        <v>4.5420136260408778E-2</v>
      </c>
      <c r="Q636" s="196">
        <f t="shared" si="154"/>
        <v>0.72000000000000031</v>
      </c>
      <c r="R636" s="197">
        <f t="shared" si="155"/>
        <v>5.4504163512490558E-2</v>
      </c>
      <c r="S636" s="313">
        <f t="shared" si="156"/>
        <v>609.43680000000029</v>
      </c>
      <c r="T636" s="190" t="s">
        <v>179</v>
      </c>
      <c r="U636" s="190" t="s">
        <v>715</v>
      </c>
      <c r="V636" s="190" t="s">
        <v>643</v>
      </c>
      <c r="W636" s="196">
        <v>1</v>
      </c>
      <c r="X636" s="190" t="s">
        <v>426</v>
      </c>
    </row>
    <row r="637" spans="2:34" x14ac:dyDescent="0.25">
      <c r="B637" s="639">
        <v>45933</v>
      </c>
      <c r="C637" s="493" t="str">
        <f t="shared" ref="C637" si="162">RIGHT(TEXT(B637,"aaa"),1)</f>
        <v>五</v>
      </c>
      <c r="D637" s="245">
        <v>1</v>
      </c>
      <c r="E637" s="190" t="s">
        <v>637</v>
      </c>
      <c r="F637" s="314">
        <v>1625.74</v>
      </c>
      <c r="G637" s="190">
        <v>11844</v>
      </c>
      <c r="H637" s="190">
        <v>11844</v>
      </c>
      <c r="I637" s="198">
        <f t="shared" ref="I637:I700" si="163">H637/G637</f>
        <v>1</v>
      </c>
      <c r="J637" s="190">
        <v>280.3</v>
      </c>
      <c r="K637" s="198">
        <f t="shared" ref="K637:K700" si="164">J637/G637</f>
        <v>2.3665991219182711E-2</v>
      </c>
      <c r="L637" s="314">
        <v>5.8</v>
      </c>
      <c r="M637" s="198">
        <f t="shared" ref="M637:M700" si="165">(H637+J637)/G637</f>
        <v>1.0236659912191826</v>
      </c>
      <c r="N637" s="314">
        <v>1625.74</v>
      </c>
      <c r="O637" s="190">
        <v>280.3</v>
      </c>
      <c r="P637" s="197">
        <f t="shared" ref="P637:P700" si="166">O637/G637</f>
        <v>2.3665991219182711E-2</v>
      </c>
      <c r="Q637" s="196">
        <f t="shared" ref="Q637:Q700" si="167">(H637+J637)-G637-O637</f>
        <v>-7.3896444519050419E-13</v>
      </c>
      <c r="R637" s="197">
        <f t="shared" ref="R637:R700" si="168">Q637/G637</f>
        <v>-6.2391459404804469E-17</v>
      </c>
      <c r="S637" s="313">
        <f t="shared" ref="S637:S700" si="169">Q637*L637</f>
        <v>-4.2859937821049238E-12</v>
      </c>
      <c r="T637" s="190" t="s">
        <v>179</v>
      </c>
      <c r="U637" s="190" t="s">
        <v>537</v>
      </c>
      <c r="V637" s="190" t="s">
        <v>703</v>
      </c>
      <c r="W637" s="196">
        <v>1</v>
      </c>
      <c r="X637" s="190" t="s">
        <v>470</v>
      </c>
    </row>
    <row r="638" spans="2:34" x14ac:dyDescent="0.25">
      <c r="B638" s="640"/>
      <c r="C638" s="493"/>
      <c r="D638" s="245">
        <v>2</v>
      </c>
      <c r="E638" s="190" t="s">
        <v>482</v>
      </c>
      <c r="F638" s="314">
        <v>1194.29</v>
      </c>
      <c r="G638" s="190">
        <v>270.2</v>
      </c>
      <c r="H638" s="190">
        <v>270.2</v>
      </c>
      <c r="I638" s="198">
        <f t="shared" si="163"/>
        <v>1</v>
      </c>
      <c r="J638" s="190">
        <v>24.98</v>
      </c>
      <c r="K638" s="198">
        <f t="shared" si="164"/>
        <v>9.245003700962251E-2</v>
      </c>
      <c r="L638" s="314">
        <v>111.2</v>
      </c>
      <c r="M638" s="198">
        <f t="shared" si="165"/>
        <v>1.0924500370096226</v>
      </c>
      <c r="N638" s="314">
        <v>2777.78</v>
      </c>
      <c r="O638" s="190">
        <v>10.74</v>
      </c>
      <c r="P638" s="197">
        <f t="shared" si="166"/>
        <v>3.9748334566987419E-2</v>
      </c>
      <c r="Q638" s="196">
        <f t="shared" si="167"/>
        <v>14.240000000000018</v>
      </c>
      <c r="R638" s="197">
        <f t="shared" si="168"/>
        <v>5.2701702442635154E-2</v>
      </c>
      <c r="S638" s="313">
        <f t="shared" si="169"/>
        <v>1583.4880000000021</v>
      </c>
      <c r="T638" s="190" t="s">
        <v>179</v>
      </c>
      <c r="U638" s="190" t="s">
        <v>715</v>
      </c>
      <c r="V638" s="190" t="s">
        <v>643</v>
      </c>
      <c r="W638" s="196">
        <v>1</v>
      </c>
      <c r="X638" s="190" t="s">
        <v>430</v>
      </c>
    </row>
    <row r="639" spans="2:34" x14ac:dyDescent="0.25">
      <c r="B639" s="640"/>
      <c r="C639" s="493"/>
      <c r="D639" s="245">
        <v>3</v>
      </c>
      <c r="E639" s="190" t="s">
        <v>664</v>
      </c>
      <c r="F639" s="314">
        <v>434.63</v>
      </c>
      <c r="G639" s="190">
        <v>5932</v>
      </c>
      <c r="H639" s="190">
        <v>5932</v>
      </c>
      <c r="I639" s="198">
        <f t="shared" si="163"/>
        <v>1</v>
      </c>
      <c r="J639" s="190">
        <v>62.09</v>
      </c>
      <c r="K639" s="198">
        <f t="shared" si="164"/>
        <v>1.0466958867161161E-2</v>
      </c>
      <c r="L639" s="314">
        <v>7</v>
      </c>
      <c r="M639" s="198">
        <f t="shared" si="165"/>
        <v>1.0104669588671611</v>
      </c>
      <c r="N639" s="314">
        <v>434.63</v>
      </c>
      <c r="O639" s="190">
        <v>62.09</v>
      </c>
      <c r="P639" s="197">
        <f t="shared" si="166"/>
        <v>1.0466958867161161E-2</v>
      </c>
      <c r="Q639" s="196">
        <f t="shared" si="167"/>
        <v>1.4210854715202004E-13</v>
      </c>
      <c r="R639" s="197">
        <f t="shared" si="168"/>
        <v>2.3956262163186114E-17</v>
      </c>
      <c r="S639" s="313">
        <f t="shared" si="169"/>
        <v>9.9475983006414026E-13</v>
      </c>
      <c r="T639" s="190" t="s">
        <v>468</v>
      </c>
      <c r="U639" s="190" t="s">
        <v>221</v>
      </c>
      <c r="V639" s="190" t="s">
        <v>642</v>
      </c>
      <c r="W639" s="196">
        <v>1</v>
      </c>
      <c r="X639" s="190" t="s">
        <v>470</v>
      </c>
    </row>
    <row r="640" spans="2:34" x14ac:dyDescent="0.25">
      <c r="B640" s="640"/>
      <c r="C640" s="493"/>
      <c r="D640" s="245">
        <v>4</v>
      </c>
      <c r="E640" s="190" t="s">
        <v>687</v>
      </c>
      <c r="F640" s="314">
        <v>284.7</v>
      </c>
      <c r="G640" s="190">
        <v>58.85</v>
      </c>
      <c r="H640" s="190">
        <v>58.85</v>
      </c>
      <c r="I640" s="198">
        <f t="shared" si="163"/>
        <v>1</v>
      </c>
      <c r="J640" s="190">
        <v>5.43</v>
      </c>
      <c r="K640" s="198">
        <f t="shared" si="164"/>
        <v>9.2268479184367022E-2</v>
      </c>
      <c r="L640" s="314">
        <v>119.12</v>
      </c>
      <c r="M640" s="198">
        <f t="shared" si="165"/>
        <v>1.0922684791843671</v>
      </c>
      <c r="N640" s="314">
        <v>646.82000000000005</v>
      </c>
      <c r="O640" s="190">
        <v>2.39</v>
      </c>
      <c r="P640" s="197">
        <f t="shared" si="166"/>
        <v>4.0611724723874261E-2</v>
      </c>
      <c r="Q640" s="196">
        <f t="shared" si="167"/>
        <v>3.0399999999999996</v>
      </c>
      <c r="R640" s="197">
        <f t="shared" si="168"/>
        <v>5.1656754460492768E-2</v>
      </c>
      <c r="S640" s="313">
        <f t="shared" si="169"/>
        <v>362.12479999999999</v>
      </c>
      <c r="T640" s="190" t="s">
        <v>179</v>
      </c>
      <c r="U640" s="190" t="s">
        <v>715</v>
      </c>
      <c r="V640" s="190" t="s">
        <v>643</v>
      </c>
      <c r="W640" s="196">
        <v>1</v>
      </c>
      <c r="X640" s="190" t="s">
        <v>431</v>
      </c>
    </row>
    <row r="641" spans="2:24" x14ac:dyDescent="0.25">
      <c r="B641" s="640"/>
      <c r="C641" s="493"/>
      <c r="D641" s="245">
        <v>5</v>
      </c>
      <c r="E641" s="190" t="s">
        <v>663</v>
      </c>
      <c r="F641" s="314">
        <v>156.9</v>
      </c>
      <c r="G641" s="190">
        <v>4503</v>
      </c>
      <c r="H641" s="190">
        <v>4503</v>
      </c>
      <c r="I641" s="198">
        <f t="shared" si="163"/>
        <v>1</v>
      </c>
      <c r="J641" s="190">
        <v>35.659999999999997</v>
      </c>
      <c r="K641" s="198">
        <f t="shared" si="164"/>
        <v>7.9191650011103693E-3</v>
      </c>
      <c r="L641" s="314">
        <v>4.4000000000000004</v>
      </c>
      <c r="M641" s="198">
        <f t="shared" si="165"/>
        <v>1.0079191650011103</v>
      </c>
      <c r="N641" s="314">
        <v>156.9</v>
      </c>
      <c r="O641" s="190">
        <v>35.659999999999997</v>
      </c>
      <c r="P641" s="197">
        <f t="shared" si="166"/>
        <v>7.9191650011103693E-3</v>
      </c>
      <c r="Q641" s="196">
        <f t="shared" si="167"/>
        <v>-1.4210854715202004E-13</v>
      </c>
      <c r="R641" s="197">
        <f t="shared" si="168"/>
        <v>-3.1558638052858103E-17</v>
      </c>
      <c r="S641" s="313">
        <f t="shared" si="169"/>
        <v>-6.2527760746888816E-13</v>
      </c>
      <c r="T641" s="190" t="s">
        <v>179</v>
      </c>
      <c r="U641" s="190" t="s">
        <v>537</v>
      </c>
      <c r="V641" s="190" t="s">
        <v>641</v>
      </c>
      <c r="W641" s="196">
        <v>1</v>
      </c>
      <c r="X641" s="190" t="s">
        <v>470</v>
      </c>
    </row>
    <row r="642" spans="2:24" x14ac:dyDescent="0.25">
      <c r="B642" s="640"/>
      <c r="C642" s="493"/>
      <c r="D642" s="245">
        <v>6</v>
      </c>
      <c r="E642" s="190" t="s">
        <v>660</v>
      </c>
      <c r="F642" s="314">
        <v>152.38</v>
      </c>
      <c r="G642" s="190">
        <v>32.78</v>
      </c>
      <c r="H642" s="190">
        <v>32.78</v>
      </c>
      <c r="I642" s="198">
        <f t="shared" si="163"/>
        <v>1</v>
      </c>
      <c r="J642" s="190">
        <v>3.05</v>
      </c>
      <c r="K642" s="198">
        <f t="shared" si="164"/>
        <v>9.3044539353264177E-2</v>
      </c>
      <c r="L642" s="314">
        <v>113.72</v>
      </c>
      <c r="M642" s="198">
        <f t="shared" si="165"/>
        <v>1.0930445393532642</v>
      </c>
      <c r="N642" s="314">
        <v>346.85</v>
      </c>
      <c r="O642" s="190">
        <v>1.34</v>
      </c>
      <c r="P642" s="197">
        <f t="shared" si="166"/>
        <v>4.0878584502745577E-2</v>
      </c>
      <c r="Q642" s="196">
        <f t="shared" si="167"/>
        <v>1.7099999999999971</v>
      </c>
      <c r="R642" s="197">
        <f t="shared" si="168"/>
        <v>5.2165954850518517E-2</v>
      </c>
      <c r="S642" s="313">
        <f t="shared" si="169"/>
        <v>194.46119999999968</v>
      </c>
      <c r="T642" s="190" t="s">
        <v>179</v>
      </c>
      <c r="U642" s="190" t="s">
        <v>715</v>
      </c>
      <c r="V642" s="190" t="s">
        <v>643</v>
      </c>
      <c r="W642" s="196">
        <v>1</v>
      </c>
      <c r="X642" s="190" t="s">
        <v>456</v>
      </c>
    </row>
    <row r="643" spans="2:24" x14ac:dyDescent="0.25">
      <c r="B643" s="640"/>
      <c r="C643" s="493"/>
      <c r="D643" s="245">
        <v>7</v>
      </c>
      <c r="E643" s="190" t="s">
        <v>661</v>
      </c>
      <c r="F643" s="314">
        <v>144.01</v>
      </c>
      <c r="G643" s="190">
        <v>31.35</v>
      </c>
      <c r="H643" s="190">
        <v>31.35</v>
      </c>
      <c r="I643" s="198">
        <f t="shared" si="163"/>
        <v>1</v>
      </c>
      <c r="J643" s="190">
        <v>1.44</v>
      </c>
      <c r="K643" s="198">
        <f t="shared" si="164"/>
        <v>4.5933014354066985E-2</v>
      </c>
      <c r="L643" s="314">
        <v>228.58</v>
      </c>
      <c r="M643" s="198">
        <f t="shared" si="165"/>
        <v>1.0459330143540668</v>
      </c>
      <c r="N643" s="314">
        <v>329.16</v>
      </c>
      <c r="O643" s="190">
        <v>0.63</v>
      </c>
      <c r="P643" s="197">
        <f t="shared" si="166"/>
        <v>2.0095693779904306E-2</v>
      </c>
      <c r="Q643" s="196">
        <f t="shared" si="167"/>
        <v>0.80999999999999772</v>
      </c>
      <c r="R643" s="197">
        <f t="shared" si="168"/>
        <v>2.5837320574162607E-2</v>
      </c>
      <c r="S643" s="313">
        <f t="shared" si="169"/>
        <v>185.14979999999949</v>
      </c>
      <c r="T643" s="190" t="s">
        <v>179</v>
      </c>
      <c r="U643" s="190" t="s">
        <v>715</v>
      </c>
      <c r="V643" s="190" t="s">
        <v>643</v>
      </c>
      <c r="W643" s="196">
        <v>1</v>
      </c>
      <c r="X643" s="190" t="s">
        <v>635</v>
      </c>
    </row>
    <row r="644" spans="2:24" x14ac:dyDescent="0.25">
      <c r="B644" s="640"/>
      <c r="C644" s="493"/>
      <c r="D644" s="245">
        <v>8</v>
      </c>
      <c r="E644" s="190" t="s">
        <v>520</v>
      </c>
      <c r="F644" s="314">
        <v>132.82</v>
      </c>
      <c r="G644" s="190">
        <v>182.17</v>
      </c>
      <c r="H644" s="190">
        <v>182.17</v>
      </c>
      <c r="I644" s="198">
        <f t="shared" si="163"/>
        <v>1</v>
      </c>
      <c r="J644" s="190">
        <v>6.5</v>
      </c>
      <c r="K644" s="198">
        <f t="shared" si="164"/>
        <v>3.568095734753253E-2</v>
      </c>
      <c r="L644" s="314">
        <v>99.12</v>
      </c>
      <c r="M644" s="198">
        <f t="shared" si="165"/>
        <v>1.0356809573475325</v>
      </c>
      <c r="N644" s="314">
        <v>644.28</v>
      </c>
      <c r="O644" s="190">
        <v>1.34</v>
      </c>
      <c r="P644" s="197">
        <f t="shared" si="166"/>
        <v>7.3557665916451674E-3</v>
      </c>
      <c r="Q644" s="196">
        <f t="shared" si="167"/>
        <v>5.16</v>
      </c>
      <c r="R644" s="197">
        <f t="shared" si="168"/>
        <v>2.832519075588736E-2</v>
      </c>
      <c r="S644" s="313">
        <f t="shared" si="169"/>
        <v>511.45920000000001</v>
      </c>
      <c r="T644" s="190" t="s">
        <v>179</v>
      </c>
      <c r="U644" s="190" t="s">
        <v>715</v>
      </c>
      <c r="V644" s="190" t="s">
        <v>510</v>
      </c>
      <c r="W644" s="196">
        <v>1</v>
      </c>
      <c r="X644" s="190" t="s">
        <v>470</v>
      </c>
    </row>
    <row r="645" spans="2:24" x14ac:dyDescent="0.25">
      <c r="B645" s="640"/>
      <c r="C645" s="493"/>
      <c r="D645" s="245">
        <v>9</v>
      </c>
      <c r="E645" s="190" t="s">
        <v>466</v>
      </c>
      <c r="F645" s="314">
        <v>130.27000000000001</v>
      </c>
      <c r="G645" s="190">
        <v>28.1</v>
      </c>
      <c r="H645" s="190">
        <v>28.1</v>
      </c>
      <c r="I645" s="198">
        <f t="shared" si="163"/>
        <v>1</v>
      </c>
      <c r="J645" s="190">
        <v>1.43</v>
      </c>
      <c r="K645" s="198">
        <f t="shared" si="164"/>
        <v>5.0889679715302484E-2</v>
      </c>
      <c r="L645" s="314">
        <v>814.16</v>
      </c>
      <c r="M645" s="198">
        <f t="shared" si="165"/>
        <v>1.0508896797153024</v>
      </c>
      <c r="N645" s="314">
        <v>1164.25</v>
      </c>
      <c r="O645" s="190">
        <v>0.16</v>
      </c>
      <c r="P645" s="197">
        <f t="shared" si="166"/>
        <v>5.6939501779359426E-3</v>
      </c>
      <c r="Q645" s="196">
        <f t="shared" si="167"/>
        <v>1.2699999999999998</v>
      </c>
      <c r="R645" s="197">
        <f t="shared" si="168"/>
        <v>4.5195729537366537E-2</v>
      </c>
      <c r="S645" s="313">
        <f t="shared" si="169"/>
        <v>1033.9831999999999</v>
      </c>
      <c r="T645" s="190" t="s">
        <v>179</v>
      </c>
      <c r="U645" s="190" t="s">
        <v>715</v>
      </c>
      <c r="V645" s="190" t="s">
        <v>646</v>
      </c>
      <c r="W645" s="196">
        <v>1</v>
      </c>
      <c r="X645" s="190" t="s">
        <v>415</v>
      </c>
    </row>
    <row r="646" spans="2:24" x14ac:dyDescent="0.25">
      <c r="B646" s="641"/>
      <c r="C646" s="493"/>
      <c r="D646" s="245">
        <v>10</v>
      </c>
      <c r="E646" s="190" t="s">
        <v>549</v>
      </c>
      <c r="F646" s="314">
        <v>130.25</v>
      </c>
      <c r="G646" s="190">
        <v>19.649999999999999</v>
      </c>
      <c r="H646" s="190">
        <v>19.649999999999999</v>
      </c>
      <c r="I646" s="198">
        <f t="shared" si="163"/>
        <v>1</v>
      </c>
      <c r="J646" s="190">
        <v>0.8</v>
      </c>
      <c r="K646" s="198">
        <f t="shared" si="164"/>
        <v>4.0712468193384227E-2</v>
      </c>
      <c r="L646" s="314">
        <v>930.36</v>
      </c>
      <c r="M646" s="198">
        <f t="shared" si="165"/>
        <v>1.0407124681933844</v>
      </c>
      <c r="N646" s="314">
        <v>744.29</v>
      </c>
      <c r="O646" s="190">
        <v>0.14000000000000001</v>
      </c>
      <c r="P646" s="197">
        <f t="shared" si="166"/>
        <v>7.1246819338422404E-3</v>
      </c>
      <c r="Q646" s="196">
        <f t="shared" si="167"/>
        <v>0.6600000000000007</v>
      </c>
      <c r="R646" s="197">
        <f t="shared" si="168"/>
        <v>3.3587786259542021E-2</v>
      </c>
      <c r="S646" s="313">
        <f t="shared" si="169"/>
        <v>614.03760000000068</v>
      </c>
      <c r="T646" s="190" t="s">
        <v>179</v>
      </c>
      <c r="U646" s="190" t="s">
        <v>715</v>
      </c>
      <c r="V646" s="190" t="s">
        <v>643</v>
      </c>
      <c r="W646" s="196">
        <v>1</v>
      </c>
      <c r="X646" s="190" t="s">
        <v>425</v>
      </c>
    </row>
    <row r="647" spans="2:24" x14ac:dyDescent="0.25">
      <c r="B647" s="639">
        <v>45934</v>
      </c>
      <c r="C647" s="493" t="str">
        <f t="shared" ref="C647" si="170">RIGHT(TEXT(B647,"aaa"),1)</f>
        <v>六</v>
      </c>
      <c r="D647" s="245">
        <v>1</v>
      </c>
      <c r="E647" s="190" t="s">
        <v>637</v>
      </c>
      <c r="F647" s="314">
        <v>833.98</v>
      </c>
      <c r="G647" s="190">
        <v>11102</v>
      </c>
      <c r="H647" s="190">
        <v>11102</v>
      </c>
      <c r="I647" s="198">
        <f t="shared" si="163"/>
        <v>1</v>
      </c>
      <c r="J647" s="190">
        <v>143.79</v>
      </c>
      <c r="K647" s="198">
        <f t="shared" si="164"/>
        <v>1.2951720410736804E-2</v>
      </c>
      <c r="L647" s="314">
        <v>5.8</v>
      </c>
      <c r="M647" s="198">
        <f t="shared" si="165"/>
        <v>1.0129517204107368</v>
      </c>
      <c r="N647" s="314">
        <v>833.98</v>
      </c>
      <c r="O647" s="190">
        <v>143.79</v>
      </c>
      <c r="P647" s="197">
        <f t="shared" si="166"/>
        <v>1.2951720410736804E-2</v>
      </c>
      <c r="Q647" s="196">
        <f t="shared" si="167"/>
        <v>8.8107299234252423E-13</v>
      </c>
      <c r="R647" s="197">
        <f t="shared" si="168"/>
        <v>7.9361645860432736E-17</v>
      </c>
      <c r="S647" s="313">
        <f t="shared" si="169"/>
        <v>5.1102233555866401E-12</v>
      </c>
      <c r="T647" s="190" t="s">
        <v>179</v>
      </c>
      <c r="U647" s="190" t="s">
        <v>537</v>
      </c>
      <c r="V647" s="190" t="s">
        <v>703</v>
      </c>
      <c r="W647" s="196">
        <v>1</v>
      </c>
      <c r="X647" s="190" t="s">
        <v>470</v>
      </c>
    </row>
    <row r="648" spans="2:24" x14ac:dyDescent="0.25">
      <c r="B648" s="640"/>
      <c r="C648" s="493"/>
      <c r="D648" s="245">
        <v>2</v>
      </c>
      <c r="E648" s="190" t="s">
        <v>482</v>
      </c>
      <c r="F648" s="314">
        <v>653.86</v>
      </c>
      <c r="G648" s="190">
        <v>261.2</v>
      </c>
      <c r="H648" s="190">
        <v>261.2</v>
      </c>
      <c r="I648" s="198">
        <f t="shared" si="163"/>
        <v>1</v>
      </c>
      <c r="J648" s="190">
        <v>11.7</v>
      </c>
      <c r="K648" s="198">
        <f t="shared" si="164"/>
        <v>4.4793261868300155E-2</v>
      </c>
      <c r="L648" s="314">
        <v>111.2</v>
      </c>
      <c r="M648" s="198">
        <f t="shared" si="165"/>
        <v>1.0447932618683</v>
      </c>
      <c r="N648" s="314">
        <v>1301.04</v>
      </c>
      <c r="O648" s="190">
        <v>5.88</v>
      </c>
      <c r="P648" s="197">
        <f t="shared" si="166"/>
        <v>2.2511485451761102E-2</v>
      </c>
      <c r="Q648" s="196">
        <f t="shared" si="167"/>
        <v>5.8199999999999887</v>
      </c>
      <c r="R648" s="197">
        <f t="shared" si="168"/>
        <v>2.2281776416539008E-2</v>
      </c>
      <c r="S648" s="313">
        <f t="shared" si="169"/>
        <v>647.18399999999872</v>
      </c>
      <c r="T648" s="190" t="s">
        <v>179</v>
      </c>
      <c r="U648" s="190" t="s">
        <v>715</v>
      </c>
      <c r="V648" s="190" t="s">
        <v>643</v>
      </c>
      <c r="W648" s="196">
        <v>1</v>
      </c>
      <c r="X648" s="190" t="s">
        <v>430</v>
      </c>
    </row>
    <row r="649" spans="2:24" x14ac:dyDescent="0.25">
      <c r="B649" s="640"/>
      <c r="C649" s="493"/>
      <c r="D649" s="245">
        <v>3</v>
      </c>
      <c r="E649" s="190" t="s">
        <v>707</v>
      </c>
      <c r="F649" s="314">
        <v>589.15</v>
      </c>
      <c r="G649" s="190">
        <v>116.78</v>
      </c>
      <c r="H649" s="190">
        <v>116.78</v>
      </c>
      <c r="I649" s="198">
        <f t="shared" si="163"/>
        <v>1</v>
      </c>
      <c r="J649" s="190">
        <v>5.98</v>
      </c>
      <c r="K649" s="198">
        <f t="shared" si="164"/>
        <v>5.1207398527145065E-2</v>
      </c>
      <c r="L649" s="314">
        <v>195.73</v>
      </c>
      <c r="M649" s="198">
        <f t="shared" si="165"/>
        <v>1.0512073985271451</v>
      </c>
      <c r="N649" s="314">
        <v>1170.47</v>
      </c>
      <c r="O649" s="190">
        <v>3.01</v>
      </c>
      <c r="P649" s="197">
        <f t="shared" si="166"/>
        <v>2.5774961466004449E-2</v>
      </c>
      <c r="Q649" s="196">
        <f t="shared" si="167"/>
        <v>2.9700000000000042</v>
      </c>
      <c r="R649" s="197">
        <f t="shared" si="168"/>
        <v>2.5432437061140643E-2</v>
      </c>
      <c r="S649" s="313">
        <f t="shared" si="169"/>
        <v>581.31810000000075</v>
      </c>
      <c r="T649" s="190" t="s">
        <v>179</v>
      </c>
      <c r="U649" s="190" t="s">
        <v>715</v>
      </c>
      <c r="V649" s="190" t="s">
        <v>643</v>
      </c>
      <c r="W649" s="196">
        <v>1</v>
      </c>
      <c r="X649" s="190" t="s">
        <v>706</v>
      </c>
    </row>
    <row r="650" spans="2:24" x14ac:dyDescent="0.25">
      <c r="B650" s="640"/>
      <c r="C650" s="493"/>
      <c r="D650" s="245">
        <v>4</v>
      </c>
      <c r="E650" s="190" t="s">
        <v>491</v>
      </c>
      <c r="F650" s="314">
        <v>466.28</v>
      </c>
      <c r="G650" s="190">
        <v>109.94</v>
      </c>
      <c r="H650" s="190">
        <v>109.94</v>
      </c>
      <c r="I650" s="198">
        <f t="shared" si="163"/>
        <v>1</v>
      </c>
      <c r="J650" s="190">
        <v>7.33</v>
      </c>
      <c r="K650" s="198">
        <f t="shared" si="164"/>
        <v>6.6672730580316544E-2</v>
      </c>
      <c r="L650" s="314">
        <v>127.4</v>
      </c>
      <c r="M650" s="198">
        <f t="shared" si="165"/>
        <v>1.0666727305803165</v>
      </c>
      <c r="N650" s="314">
        <v>933.84</v>
      </c>
      <c r="O650" s="190">
        <v>3.66</v>
      </c>
      <c r="P650" s="197">
        <f t="shared" si="166"/>
        <v>3.3290885937784245E-2</v>
      </c>
      <c r="Q650" s="196">
        <f t="shared" si="167"/>
        <v>3.6699999999999982</v>
      </c>
      <c r="R650" s="197">
        <f t="shared" si="168"/>
        <v>3.3381844642532271E-2</v>
      </c>
      <c r="S650" s="313">
        <f t="shared" si="169"/>
        <v>467.55799999999977</v>
      </c>
      <c r="T650" s="190" t="s">
        <v>179</v>
      </c>
      <c r="U650" s="190" t="s">
        <v>715</v>
      </c>
      <c r="V650" s="190" t="s">
        <v>643</v>
      </c>
      <c r="W650" s="196">
        <v>1</v>
      </c>
      <c r="X650" s="190" t="s">
        <v>470</v>
      </c>
    </row>
    <row r="651" spans="2:24" x14ac:dyDescent="0.25">
      <c r="B651" s="640"/>
      <c r="C651" s="493"/>
      <c r="D651" s="245">
        <v>5</v>
      </c>
      <c r="E651" s="190" t="s">
        <v>638</v>
      </c>
      <c r="F651" s="314">
        <v>387.63</v>
      </c>
      <c r="G651" s="190">
        <v>4997</v>
      </c>
      <c r="H651" s="190">
        <v>4997</v>
      </c>
      <c r="I651" s="198">
        <f t="shared" si="163"/>
        <v>1</v>
      </c>
      <c r="J651" s="190">
        <v>58.91</v>
      </c>
      <c r="K651" s="198">
        <f t="shared" si="164"/>
        <v>1.1789073444066439E-2</v>
      </c>
      <c r="L651" s="314">
        <v>6.58</v>
      </c>
      <c r="M651" s="198">
        <f t="shared" si="165"/>
        <v>1.0117890734440664</v>
      </c>
      <c r="N651" s="314">
        <v>387.63</v>
      </c>
      <c r="O651" s="190">
        <v>58.91</v>
      </c>
      <c r="P651" s="197">
        <f t="shared" si="166"/>
        <v>1.1789073444066439E-2</v>
      </c>
      <c r="Q651" s="196">
        <f t="shared" si="167"/>
        <v>-1.4210854715202004E-13</v>
      </c>
      <c r="R651" s="197">
        <f t="shared" si="168"/>
        <v>-2.8438772694020419E-17</v>
      </c>
      <c r="S651" s="313">
        <f t="shared" si="169"/>
        <v>-9.350742402602918E-13</v>
      </c>
      <c r="T651" s="190" t="s">
        <v>468</v>
      </c>
      <c r="U651" s="190" t="s">
        <v>221</v>
      </c>
      <c r="V651" s="190" t="s">
        <v>642</v>
      </c>
      <c r="W651" s="196">
        <v>1</v>
      </c>
      <c r="X651" s="190" t="s">
        <v>470</v>
      </c>
    </row>
    <row r="652" spans="2:24" x14ac:dyDescent="0.25">
      <c r="B652" s="640"/>
      <c r="C652" s="493"/>
      <c r="D652" s="245">
        <v>6</v>
      </c>
      <c r="E652" s="190" t="s">
        <v>615</v>
      </c>
      <c r="F652" s="314">
        <v>362.29</v>
      </c>
      <c r="G652" s="190">
        <v>195.95</v>
      </c>
      <c r="H652" s="190">
        <v>195.95</v>
      </c>
      <c r="I652" s="198">
        <f t="shared" si="163"/>
        <v>1</v>
      </c>
      <c r="J652" s="190">
        <v>7.53</v>
      </c>
      <c r="K652" s="198">
        <f t="shared" si="164"/>
        <v>3.8428170451645829E-2</v>
      </c>
      <c r="L652" s="314">
        <v>95.34</v>
      </c>
      <c r="M652" s="198">
        <f t="shared" si="165"/>
        <v>1.0384281704516458</v>
      </c>
      <c r="N652" s="314">
        <v>717.91</v>
      </c>
      <c r="O652" s="190">
        <v>3.8</v>
      </c>
      <c r="P652" s="197">
        <f t="shared" si="166"/>
        <v>1.939270221995407E-2</v>
      </c>
      <c r="Q652" s="196">
        <f t="shared" si="167"/>
        <v>3.7300000000000013</v>
      </c>
      <c r="R652" s="197">
        <f t="shared" si="168"/>
        <v>1.9035468231691766E-2</v>
      </c>
      <c r="S652" s="313">
        <f t="shared" si="169"/>
        <v>355.61820000000012</v>
      </c>
      <c r="T652" s="190" t="s">
        <v>179</v>
      </c>
      <c r="U652" s="190" t="s">
        <v>715</v>
      </c>
      <c r="V652" s="190" t="s">
        <v>643</v>
      </c>
      <c r="W652" s="196">
        <v>1</v>
      </c>
      <c r="X652" s="190" t="s">
        <v>470</v>
      </c>
    </row>
    <row r="653" spans="2:24" x14ac:dyDescent="0.25">
      <c r="B653" s="640"/>
      <c r="C653" s="493"/>
      <c r="D653" s="245">
        <v>7</v>
      </c>
      <c r="E653" s="190" t="s">
        <v>551</v>
      </c>
      <c r="F653" s="314">
        <v>304.95</v>
      </c>
      <c r="G653" s="190">
        <v>59.1</v>
      </c>
      <c r="H653" s="190">
        <v>59.1</v>
      </c>
      <c r="I653" s="198">
        <f t="shared" si="163"/>
        <v>1</v>
      </c>
      <c r="J653" s="190">
        <v>3.78</v>
      </c>
      <c r="K653" s="198">
        <f t="shared" si="164"/>
        <v>6.3959390862944152E-2</v>
      </c>
      <c r="L653" s="314">
        <v>160.5</v>
      </c>
      <c r="M653" s="198">
        <f t="shared" si="165"/>
        <v>1.0639593908629441</v>
      </c>
      <c r="N653" s="314">
        <v>606.69000000000005</v>
      </c>
      <c r="O653" s="190">
        <v>1.9</v>
      </c>
      <c r="P653" s="197">
        <f t="shared" si="166"/>
        <v>3.2148900169204735E-2</v>
      </c>
      <c r="Q653" s="196">
        <f t="shared" si="167"/>
        <v>1.8800000000000012</v>
      </c>
      <c r="R653" s="197">
        <f t="shared" si="168"/>
        <v>3.1810490693739445E-2</v>
      </c>
      <c r="S653" s="313">
        <f t="shared" si="169"/>
        <v>301.74000000000018</v>
      </c>
      <c r="T653" s="190" t="s">
        <v>179</v>
      </c>
      <c r="U653" s="190" t="s">
        <v>715</v>
      </c>
      <c r="V653" s="190" t="s">
        <v>510</v>
      </c>
      <c r="W653" s="196">
        <v>1</v>
      </c>
      <c r="X653" s="190" t="s">
        <v>470</v>
      </c>
    </row>
    <row r="654" spans="2:24" x14ac:dyDescent="0.25">
      <c r="B654" s="640"/>
      <c r="C654" s="493"/>
      <c r="D654" s="245">
        <v>8</v>
      </c>
      <c r="E654" s="190" t="s">
        <v>618</v>
      </c>
      <c r="F654" s="314">
        <v>206.4</v>
      </c>
      <c r="G654" s="190">
        <v>8.9499999999999993</v>
      </c>
      <c r="H654" s="190">
        <v>8.9499999999999993</v>
      </c>
      <c r="I654" s="198">
        <f t="shared" si="163"/>
        <v>1</v>
      </c>
      <c r="J654" s="190">
        <v>0.89</v>
      </c>
      <c r="K654" s="198">
        <f t="shared" si="164"/>
        <v>9.9441340782122911E-2</v>
      </c>
      <c r="L654" s="314">
        <v>469.08</v>
      </c>
      <c r="M654" s="198">
        <f t="shared" si="165"/>
        <v>1.0994413407821231</v>
      </c>
      <c r="N654" s="314">
        <v>417.48</v>
      </c>
      <c r="O654" s="190">
        <v>0.44</v>
      </c>
      <c r="P654" s="197">
        <f t="shared" si="166"/>
        <v>4.9162011173184361E-2</v>
      </c>
      <c r="Q654" s="196">
        <f t="shared" si="167"/>
        <v>0.45000000000000057</v>
      </c>
      <c r="R654" s="197">
        <f t="shared" si="168"/>
        <v>5.0279329608938612E-2</v>
      </c>
      <c r="S654" s="313">
        <f t="shared" si="169"/>
        <v>211.08600000000027</v>
      </c>
      <c r="T654" s="190" t="s">
        <v>468</v>
      </c>
      <c r="U654" s="190" t="s">
        <v>221</v>
      </c>
      <c r="V654" s="190" t="s">
        <v>513</v>
      </c>
      <c r="W654" s="196">
        <v>1</v>
      </c>
      <c r="X654" s="190" t="s">
        <v>461</v>
      </c>
    </row>
    <row r="655" spans="2:24" x14ac:dyDescent="0.25">
      <c r="B655" s="640"/>
      <c r="C655" s="493"/>
      <c r="D655" s="245">
        <v>9</v>
      </c>
      <c r="E655" s="190" t="s">
        <v>661</v>
      </c>
      <c r="F655" s="314">
        <v>203.44</v>
      </c>
      <c r="G655" s="190">
        <v>30.75</v>
      </c>
      <c r="H655" s="190">
        <v>30.75</v>
      </c>
      <c r="I655" s="198">
        <f t="shared" si="163"/>
        <v>1</v>
      </c>
      <c r="J655" s="190">
        <v>1.77</v>
      </c>
      <c r="K655" s="198">
        <f t="shared" si="164"/>
        <v>5.75609756097561E-2</v>
      </c>
      <c r="L655" s="314">
        <v>228.58</v>
      </c>
      <c r="M655" s="198">
        <f t="shared" si="165"/>
        <v>1.0575609756097561</v>
      </c>
      <c r="N655" s="314">
        <v>404.59</v>
      </c>
      <c r="O655" s="190">
        <v>0.89</v>
      </c>
      <c r="P655" s="197">
        <f t="shared" si="166"/>
        <v>2.8943089430894308E-2</v>
      </c>
      <c r="Q655" s="196">
        <f t="shared" si="167"/>
        <v>0.88000000000000311</v>
      </c>
      <c r="R655" s="197">
        <f t="shared" si="168"/>
        <v>2.8617886178861889E-2</v>
      </c>
      <c r="S655" s="313">
        <f t="shared" si="169"/>
        <v>201.15040000000073</v>
      </c>
      <c r="T655" s="190" t="s">
        <v>179</v>
      </c>
      <c r="U655" s="190" t="s">
        <v>715</v>
      </c>
      <c r="V655" s="190" t="s">
        <v>643</v>
      </c>
      <c r="W655" s="196">
        <v>1</v>
      </c>
      <c r="X655" s="190" t="s">
        <v>635</v>
      </c>
    </row>
    <row r="656" spans="2:24" x14ac:dyDescent="0.25">
      <c r="B656" s="641"/>
      <c r="C656" s="493"/>
      <c r="D656" s="245">
        <v>10</v>
      </c>
      <c r="E656" s="190" t="s">
        <v>550</v>
      </c>
      <c r="F656" s="314">
        <v>177.88</v>
      </c>
      <c r="G656" s="190">
        <v>47.46</v>
      </c>
      <c r="H656" s="190">
        <v>47.46</v>
      </c>
      <c r="I656" s="198">
        <f t="shared" si="163"/>
        <v>1</v>
      </c>
      <c r="J656" s="190">
        <v>2.84</v>
      </c>
      <c r="K656" s="198">
        <f t="shared" si="164"/>
        <v>5.9839865149599658E-2</v>
      </c>
      <c r="L656" s="314">
        <v>124.39</v>
      </c>
      <c r="M656" s="198">
        <f t="shared" si="165"/>
        <v>1.0598398651495995</v>
      </c>
      <c r="N656" s="314">
        <v>353.27</v>
      </c>
      <c r="O656" s="190">
        <v>1.43</v>
      </c>
      <c r="P656" s="197">
        <f t="shared" si="166"/>
        <v>3.0130636325326587E-2</v>
      </c>
      <c r="Q656" s="196">
        <f t="shared" si="167"/>
        <v>1.4099999999999964</v>
      </c>
      <c r="R656" s="197">
        <f t="shared" si="168"/>
        <v>2.9709228824272994E-2</v>
      </c>
      <c r="S656" s="313">
        <f t="shared" si="169"/>
        <v>175.38989999999956</v>
      </c>
      <c r="T656" s="190" t="s">
        <v>468</v>
      </c>
      <c r="U656" s="190" t="s">
        <v>221</v>
      </c>
      <c r="V656" s="190" t="s">
        <v>686</v>
      </c>
      <c r="W656" s="196">
        <v>1</v>
      </c>
      <c r="X656" s="190" t="s">
        <v>416</v>
      </c>
    </row>
    <row r="657" spans="2:24" x14ac:dyDescent="0.25">
      <c r="B657" s="639">
        <v>45935</v>
      </c>
      <c r="C657" s="493" t="str">
        <f t="shared" ref="C657" si="171">RIGHT(TEXT(B657,"aaa"),1)</f>
        <v>日</v>
      </c>
      <c r="D657" s="245">
        <v>1</v>
      </c>
      <c r="E657" s="190" t="s">
        <v>637</v>
      </c>
      <c r="F657" s="314">
        <v>985.36</v>
      </c>
      <c r="G657" s="190">
        <v>12256</v>
      </c>
      <c r="H657" s="190">
        <v>12256</v>
      </c>
      <c r="I657" s="198">
        <f t="shared" si="163"/>
        <v>1</v>
      </c>
      <c r="J657" s="190">
        <v>169.89</v>
      </c>
      <c r="K657" s="198">
        <f t="shared" si="164"/>
        <v>1.3861781984334203E-2</v>
      </c>
      <c r="L657" s="314">
        <v>5.8</v>
      </c>
      <c r="M657" s="198">
        <f t="shared" si="165"/>
        <v>1.0138617819843341</v>
      </c>
      <c r="N657" s="314">
        <v>985.36</v>
      </c>
      <c r="O657" s="190">
        <v>169.89</v>
      </c>
      <c r="P657" s="197">
        <f t="shared" si="166"/>
        <v>1.3861781984334203E-2</v>
      </c>
      <c r="Q657" s="196">
        <f t="shared" si="167"/>
        <v>-5.6843418860808015E-13</v>
      </c>
      <c r="R657" s="197">
        <f t="shared" si="168"/>
        <v>-4.6380074135776772E-17</v>
      </c>
      <c r="S657" s="313">
        <f t="shared" si="169"/>
        <v>-3.2969182939268649E-12</v>
      </c>
      <c r="T657" s="190" t="s">
        <v>179</v>
      </c>
      <c r="U657" s="190" t="s">
        <v>537</v>
      </c>
      <c r="V657" s="190" t="s">
        <v>703</v>
      </c>
      <c r="W657" s="196">
        <v>1</v>
      </c>
      <c r="X657" s="190" t="s">
        <v>470</v>
      </c>
    </row>
    <row r="658" spans="2:24" x14ac:dyDescent="0.25">
      <c r="B658" s="640"/>
      <c r="C658" s="493"/>
      <c r="D658" s="245">
        <v>2</v>
      </c>
      <c r="E658" s="190" t="s">
        <v>549</v>
      </c>
      <c r="F658" s="314">
        <v>651.25</v>
      </c>
      <c r="G658" s="190">
        <v>23.97</v>
      </c>
      <c r="H658" s="190">
        <v>23.97</v>
      </c>
      <c r="I658" s="198">
        <f t="shared" si="163"/>
        <v>1</v>
      </c>
      <c r="J658" s="190">
        <v>1.4</v>
      </c>
      <c r="K658" s="198">
        <f t="shared" si="164"/>
        <v>5.840634125990822E-2</v>
      </c>
      <c r="L658" s="314">
        <v>930.36</v>
      </c>
      <c r="M658" s="198">
        <f t="shared" si="165"/>
        <v>1.0584063412599081</v>
      </c>
      <c r="N658" s="314">
        <v>1302.5</v>
      </c>
      <c r="O658" s="190">
        <v>0.7</v>
      </c>
      <c r="P658" s="197">
        <f t="shared" si="166"/>
        <v>2.920317062995411E-2</v>
      </c>
      <c r="Q658" s="196">
        <f t="shared" si="167"/>
        <v>0.69999999999999862</v>
      </c>
      <c r="R658" s="197">
        <f t="shared" si="168"/>
        <v>2.9203170629954055E-2</v>
      </c>
      <c r="S658" s="313">
        <f t="shared" si="169"/>
        <v>651.2519999999987</v>
      </c>
      <c r="T658" s="190" t="s">
        <v>179</v>
      </c>
      <c r="U658" s="190" t="s">
        <v>715</v>
      </c>
      <c r="V658" s="190" t="s">
        <v>643</v>
      </c>
      <c r="W658" s="196">
        <v>1</v>
      </c>
      <c r="X658" s="190" t="s">
        <v>425</v>
      </c>
    </row>
    <row r="659" spans="2:24" x14ac:dyDescent="0.25">
      <c r="B659" s="640"/>
      <c r="C659" s="493"/>
      <c r="D659" s="245">
        <v>3</v>
      </c>
      <c r="E659" s="190" t="s">
        <v>482</v>
      </c>
      <c r="F659" s="314">
        <v>607.15</v>
      </c>
      <c r="G659" s="190">
        <v>268.3</v>
      </c>
      <c r="H659" s="190">
        <v>268.3</v>
      </c>
      <c r="I659" s="198">
        <f t="shared" si="163"/>
        <v>1</v>
      </c>
      <c r="J659" s="190">
        <v>13.71</v>
      </c>
      <c r="K659" s="198">
        <f t="shared" si="164"/>
        <v>5.1099515467759968E-2</v>
      </c>
      <c r="L659" s="314">
        <v>111.2</v>
      </c>
      <c r="M659" s="198">
        <f t="shared" si="165"/>
        <v>1.0510995154677598</v>
      </c>
      <c r="N659" s="314">
        <v>1524.55</v>
      </c>
      <c r="O659" s="190">
        <v>5.46</v>
      </c>
      <c r="P659" s="197">
        <f t="shared" si="166"/>
        <v>2.0350354081252329E-2</v>
      </c>
      <c r="Q659" s="196">
        <f t="shared" si="167"/>
        <v>8.2499999999999787</v>
      </c>
      <c r="R659" s="197">
        <f t="shared" si="168"/>
        <v>3.0749161386507559E-2</v>
      </c>
      <c r="S659" s="313">
        <f t="shared" si="169"/>
        <v>917.3999999999977</v>
      </c>
      <c r="T659" s="190" t="s">
        <v>179</v>
      </c>
      <c r="U659" s="190" t="s">
        <v>715</v>
      </c>
      <c r="V659" s="190" t="s">
        <v>643</v>
      </c>
      <c r="W659" s="196">
        <v>1</v>
      </c>
      <c r="X659" s="190" t="s">
        <v>430</v>
      </c>
    </row>
    <row r="660" spans="2:24" x14ac:dyDescent="0.25">
      <c r="B660" s="640"/>
      <c r="C660" s="493"/>
      <c r="D660" s="245">
        <v>4</v>
      </c>
      <c r="E660" s="190" t="s">
        <v>491</v>
      </c>
      <c r="F660" s="314">
        <v>522.34</v>
      </c>
      <c r="G660" s="190">
        <v>125.53</v>
      </c>
      <c r="H660" s="190">
        <v>125.53</v>
      </c>
      <c r="I660" s="198">
        <f t="shared" si="163"/>
        <v>1</v>
      </c>
      <c r="J660" s="190">
        <v>8.25</v>
      </c>
      <c r="K660" s="198">
        <f t="shared" si="164"/>
        <v>6.5721341511989162E-2</v>
      </c>
      <c r="L660" s="314">
        <v>127.4</v>
      </c>
      <c r="M660" s="198">
        <f t="shared" si="165"/>
        <v>1.0657213415119893</v>
      </c>
      <c r="N660" s="314">
        <v>1051.05</v>
      </c>
      <c r="O660" s="190">
        <v>4.0999999999999996</v>
      </c>
      <c r="P660" s="197">
        <f t="shared" si="166"/>
        <v>3.2661515175655222E-2</v>
      </c>
      <c r="Q660" s="196">
        <f t="shared" si="167"/>
        <v>4.1500000000000004</v>
      </c>
      <c r="R660" s="197">
        <f t="shared" si="168"/>
        <v>3.3059826336333947E-2</v>
      </c>
      <c r="S660" s="313">
        <f t="shared" si="169"/>
        <v>528.71</v>
      </c>
      <c r="T660" s="190" t="s">
        <v>179</v>
      </c>
      <c r="U660" s="190" t="s">
        <v>715</v>
      </c>
      <c r="V660" s="190" t="s">
        <v>643</v>
      </c>
      <c r="W660" s="196">
        <v>1</v>
      </c>
      <c r="X660" s="190" t="s">
        <v>470</v>
      </c>
    </row>
    <row r="661" spans="2:24" x14ac:dyDescent="0.25">
      <c r="B661" s="640"/>
      <c r="C661" s="493"/>
      <c r="D661" s="245">
        <v>5</v>
      </c>
      <c r="E661" s="190" t="s">
        <v>615</v>
      </c>
      <c r="F661" s="314">
        <v>505.3</v>
      </c>
      <c r="G661" s="190">
        <v>241.55</v>
      </c>
      <c r="H661" s="190">
        <v>241.55</v>
      </c>
      <c r="I661" s="198">
        <f t="shared" si="163"/>
        <v>1</v>
      </c>
      <c r="J661" s="190">
        <v>10.58</v>
      </c>
      <c r="K661" s="198">
        <f t="shared" si="164"/>
        <v>4.3800455392258332E-2</v>
      </c>
      <c r="L661" s="314">
        <v>95.34</v>
      </c>
      <c r="M661" s="198">
        <f t="shared" si="165"/>
        <v>1.0438004553922584</v>
      </c>
      <c r="N661" s="314">
        <v>1008.7</v>
      </c>
      <c r="O661" s="190">
        <v>5.3</v>
      </c>
      <c r="P661" s="197">
        <f t="shared" si="166"/>
        <v>2.1941626992341128E-2</v>
      </c>
      <c r="Q661" s="196">
        <f t="shared" si="167"/>
        <v>5.2800000000000127</v>
      </c>
      <c r="R661" s="197">
        <f t="shared" si="168"/>
        <v>2.1858828399917252E-2</v>
      </c>
      <c r="S661" s="313">
        <f t="shared" si="169"/>
        <v>503.39520000000124</v>
      </c>
      <c r="T661" s="190" t="s">
        <v>179</v>
      </c>
      <c r="U661" s="190" t="s">
        <v>715</v>
      </c>
      <c r="V661" s="190" t="s">
        <v>643</v>
      </c>
      <c r="W661" s="196">
        <v>1</v>
      </c>
      <c r="X661" s="190" t="s">
        <v>470</v>
      </c>
    </row>
    <row r="662" spans="2:24" x14ac:dyDescent="0.25">
      <c r="B662" s="640"/>
      <c r="C662" s="493"/>
      <c r="D662" s="245">
        <v>6</v>
      </c>
      <c r="E662" s="190" t="s">
        <v>664</v>
      </c>
      <c r="F662" s="314">
        <v>382.69</v>
      </c>
      <c r="G662" s="190">
        <v>6100</v>
      </c>
      <c r="H662" s="190">
        <v>6100</v>
      </c>
      <c r="I662" s="198">
        <f t="shared" si="163"/>
        <v>1</v>
      </c>
      <c r="J662" s="190">
        <v>54.67</v>
      </c>
      <c r="K662" s="198">
        <f t="shared" si="164"/>
        <v>8.9622950819672129E-3</v>
      </c>
      <c r="L662" s="314">
        <v>7</v>
      </c>
      <c r="M662" s="198">
        <f t="shared" si="165"/>
        <v>1.0089622950819672</v>
      </c>
      <c r="N662" s="314">
        <v>382.69</v>
      </c>
      <c r="O662" s="190">
        <v>54.67</v>
      </c>
      <c r="P662" s="197">
        <f t="shared" si="166"/>
        <v>8.9622950819672129E-3</v>
      </c>
      <c r="Q662" s="196">
        <f t="shared" si="167"/>
        <v>7.1054273576010019E-14</v>
      </c>
      <c r="R662" s="197">
        <f t="shared" si="168"/>
        <v>1.1648241569837708E-17</v>
      </c>
      <c r="S662" s="313">
        <f t="shared" si="169"/>
        <v>4.9737991503207013E-13</v>
      </c>
      <c r="T662" s="190" t="s">
        <v>468</v>
      </c>
      <c r="U662" s="190" t="s">
        <v>221</v>
      </c>
      <c r="V662" s="190" t="s">
        <v>642</v>
      </c>
      <c r="W662" s="196">
        <v>1</v>
      </c>
      <c r="X662" s="190" t="s">
        <v>470</v>
      </c>
    </row>
    <row r="663" spans="2:24" x14ac:dyDescent="0.25">
      <c r="B663" s="640"/>
      <c r="C663" s="493"/>
      <c r="D663" s="245">
        <v>7</v>
      </c>
      <c r="E663" s="190" t="s">
        <v>638</v>
      </c>
      <c r="F663" s="314">
        <v>357.62</v>
      </c>
      <c r="G663" s="190">
        <v>5706</v>
      </c>
      <c r="H663" s="190">
        <v>5706</v>
      </c>
      <c r="I663" s="198">
        <f t="shared" si="163"/>
        <v>1</v>
      </c>
      <c r="J663" s="190">
        <v>54.35</v>
      </c>
      <c r="K663" s="198">
        <f t="shared" si="164"/>
        <v>9.5250613389414648E-3</v>
      </c>
      <c r="L663" s="314">
        <v>6.58</v>
      </c>
      <c r="M663" s="198">
        <f t="shared" si="165"/>
        <v>1.0095250613389415</v>
      </c>
      <c r="N663" s="314">
        <v>357.62</v>
      </c>
      <c r="O663" s="190">
        <v>54.35</v>
      </c>
      <c r="P663" s="197">
        <f t="shared" si="166"/>
        <v>9.5250613389414648E-3</v>
      </c>
      <c r="Q663" s="196">
        <f t="shared" si="167"/>
        <v>3.6237679523765109E-13</v>
      </c>
      <c r="R663" s="197">
        <f t="shared" si="168"/>
        <v>6.3508025804004748E-17</v>
      </c>
      <c r="S663" s="313">
        <f t="shared" si="169"/>
        <v>2.3844393126637441E-12</v>
      </c>
      <c r="T663" s="190" t="s">
        <v>468</v>
      </c>
      <c r="U663" s="190" t="s">
        <v>221</v>
      </c>
      <c r="V663" s="190" t="s">
        <v>642</v>
      </c>
      <c r="W663" s="196">
        <v>1</v>
      </c>
      <c r="X663" s="190" t="s">
        <v>470</v>
      </c>
    </row>
    <row r="664" spans="2:24" x14ac:dyDescent="0.25">
      <c r="B664" s="640"/>
      <c r="C664" s="493"/>
      <c r="D664" s="245">
        <v>8</v>
      </c>
      <c r="E664" s="190" t="s">
        <v>691</v>
      </c>
      <c r="F664" s="314">
        <v>307.33</v>
      </c>
      <c r="G664" s="190">
        <v>85.59</v>
      </c>
      <c r="H664" s="190">
        <v>85.59</v>
      </c>
      <c r="I664" s="198">
        <f t="shared" si="163"/>
        <v>1</v>
      </c>
      <c r="J664" s="190">
        <v>6.25</v>
      </c>
      <c r="K664" s="198">
        <f t="shared" si="164"/>
        <v>7.3022549363243372E-2</v>
      </c>
      <c r="L664" s="314">
        <v>313.60000000000002</v>
      </c>
      <c r="M664" s="198">
        <f t="shared" si="165"/>
        <v>1.0730225493632433</v>
      </c>
      <c r="N664" s="314">
        <v>1960</v>
      </c>
      <c r="O664" s="190">
        <v>0.98</v>
      </c>
      <c r="P664" s="197">
        <f t="shared" si="166"/>
        <v>1.1449935740156559E-2</v>
      </c>
      <c r="Q664" s="196">
        <f t="shared" si="167"/>
        <v>5.27</v>
      </c>
      <c r="R664" s="197">
        <f t="shared" si="168"/>
        <v>6.1572613623086803E-2</v>
      </c>
      <c r="S664" s="313">
        <f t="shared" si="169"/>
        <v>1652.672</v>
      </c>
      <c r="T664" s="190" t="s">
        <v>468</v>
      </c>
      <c r="U664" s="190" t="s">
        <v>221</v>
      </c>
      <c r="V664" s="190" t="s">
        <v>513</v>
      </c>
      <c r="W664" s="196">
        <v>1</v>
      </c>
      <c r="X664" s="190" t="s">
        <v>470</v>
      </c>
    </row>
    <row r="665" spans="2:24" x14ac:dyDescent="0.25">
      <c r="B665" s="640"/>
      <c r="C665" s="493"/>
      <c r="D665" s="245">
        <v>9</v>
      </c>
      <c r="E665" s="190" t="s">
        <v>463</v>
      </c>
      <c r="F665" s="314">
        <v>219.47</v>
      </c>
      <c r="G665" s="190">
        <v>7.96</v>
      </c>
      <c r="H665" s="190">
        <v>7.96</v>
      </c>
      <c r="I665" s="198">
        <f t="shared" si="163"/>
        <v>1</v>
      </c>
      <c r="J665" s="190">
        <v>0.28999999999999998</v>
      </c>
      <c r="K665" s="198">
        <f t="shared" si="164"/>
        <v>3.6432160804020099E-2</v>
      </c>
      <c r="L665" s="314">
        <v>1567.63</v>
      </c>
      <c r="M665" s="198">
        <f t="shared" si="165"/>
        <v>1.0364321608040201</v>
      </c>
      <c r="N665" s="314">
        <v>454.61</v>
      </c>
      <c r="O665" s="190">
        <v>0.14000000000000001</v>
      </c>
      <c r="P665" s="197">
        <f t="shared" si="166"/>
        <v>1.7587939698492466E-2</v>
      </c>
      <c r="Q665" s="196">
        <f t="shared" si="167"/>
        <v>0.15000000000000002</v>
      </c>
      <c r="R665" s="197">
        <f t="shared" si="168"/>
        <v>1.884422110552764E-2</v>
      </c>
      <c r="S665" s="313">
        <f t="shared" si="169"/>
        <v>235.14450000000005</v>
      </c>
      <c r="T665" s="190" t="s">
        <v>179</v>
      </c>
      <c r="U665" s="190" t="s">
        <v>715</v>
      </c>
      <c r="V665" s="190" t="s">
        <v>510</v>
      </c>
      <c r="W665" s="196">
        <v>1</v>
      </c>
      <c r="X665" s="190" t="s">
        <v>417</v>
      </c>
    </row>
    <row r="666" spans="2:24" x14ac:dyDescent="0.25">
      <c r="B666" s="641"/>
      <c r="C666" s="493"/>
      <c r="D666" s="245">
        <v>10</v>
      </c>
      <c r="E666" s="190" t="s">
        <v>702</v>
      </c>
      <c r="F666" s="314">
        <v>211.85</v>
      </c>
      <c r="G666" s="190">
        <v>85.96</v>
      </c>
      <c r="H666" s="190">
        <v>127.34</v>
      </c>
      <c r="I666" s="198">
        <f t="shared" si="163"/>
        <v>1.4813866914844116</v>
      </c>
      <c r="J666" s="190">
        <v>0</v>
      </c>
      <c r="K666" s="198">
        <f t="shared" si="164"/>
        <v>0</v>
      </c>
      <c r="L666" s="314">
        <v>278.75</v>
      </c>
      <c r="M666" s="198">
        <f t="shared" si="165"/>
        <v>1.4813866914844116</v>
      </c>
      <c r="N666" s="314">
        <v>11534.68</v>
      </c>
      <c r="O666" s="190">
        <v>0.76</v>
      </c>
      <c r="P666" s="197">
        <f t="shared" si="166"/>
        <v>8.8413215449046068E-3</v>
      </c>
      <c r="Q666" s="196">
        <f t="shared" si="167"/>
        <v>40.620000000000012</v>
      </c>
      <c r="R666" s="197">
        <f t="shared" si="168"/>
        <v>0.47254536993950691</v>
      </c>
      <c r="S666" s="313">
        <f t="shared" si="169"/>
        <v>11322.825000000003</v>
      </c>
      <c r="T666" s="190" t="s">
        <v>468</v>
      </c>
      <c r="U666" s="190" t="s">
        <v>221</v>
      </c>
      <c r="V666" s="190" t="s">
        <v>796</v>
      </c>
      <c r="W666" s="196">
        <v>1</v>
      </c>
      <c r="X666" s="190" t="s">
        <v>470</v>
      </c>
    </row>
    <row r="667" spans="2:24" x14ac:dyDescent="0.25">
      <c r="B667" s="639">
        <v>45936</v>
      </c>
      <c r="C667" s="493" t="str">
        <f t="shared" ref="C667" si="172">RIGHT(TEXT(B667,"aaa"),1)</f>
        <v>一</v>
      </c>
      <c r="D667" s="245">
        <v>1</v>
      </c>
      <c r="E667" s="190" t="s">
        <v>638</v>
      </c>
      <c r="F667" s="314">
        <v>1205.46</v>
      </c>
      <c r="G667" s="190">
        <v>7804</v>
      </c>
      <c r="H667" s="190">
        <v>7804</v>
      </c>
      <c r="I667" s="198">
        <f t="shared" si="163"/>
        <v>1</v>
      </c>
      <c r="J667" s="190">
        <v>183.2</v>
      </c>
      <c r="K667" s="198">
        <f t="shared" si="164"/>
        <v>2.3475140953357253E-2</v>
      </c>
      <c r="L667" s="314">
        <v>6.58</v>
      </c>
      <c r="M667" s="198">
        <f t="shared" si="165"/>
        <v>1.0234751409533571</v>
      </c>
      <c r="N667" s="314">
        <v>1205.46</v>
      </c>
      <c r="O667" s="190">
        <v>183.2</v>
      </c>
      <c r="P667" s="197">
        <f t="shared" si="166"/>
        <v>2.3475140953357253E-2</v>
      </c>
      <c r="Q667" s="196">
        <f t="shared" si="167"/>
        <v>0</v>
      </c>
      <c r="R667" s="197">
        <f t="shared" si="168"/>
        <v>0</v>
      </c>
      <c r="S667" s="313">
        <f t="shared" si="169"/>
        <v>0</v>
      </c>
      <c r="T667" s="190" t="s">
        <v>468</v>
      </c>
      <c r="U667" s="190" t="s">
        <v>221</v>
      </c>
      <c r="V667" s="190" t="s">
        <v>642</v>
      </c>
      <c r="W667" s="196">
        <v>1</v>
      </c>
      <c r="X667" s="190" t="s">
        <v>470</v>
      </c>
    </row>
    <row r="668" spans="2:24" x14ac:dyDescent="0.25">
      <c r="B668" s="640"/>
      <c r="C668" s="493"/>
      <c r="D668" s="245">
        <v>2</v>
      </c>
      <c r="E668" s="190" t="s">
        <v>637</v>
      </c>
      <c r="F668" s="314">
        <v>1016.97</v>
      </c>
      <c r="G668" s="190">
        <v>16365</v>
      </c>
      <c r="H668" s="190">
        <v>16365</v>
      </c>
      <c r="I668" s="198">
        <f t="shared" si="163"/>
        <v>1</v>
      </c>
      <c r="J668" s="190">
        <v>175.34</v>
      </c>
      <c r="K668" s="198">
        <f t="shared" si="164"/>
        <v>1.0714329361442102E-2</v>
      </c>
      <c r="L668" s="314">
        <v>5.8</v>
      </c>
      <c r="M668" s="198">
        <f t="shared" si="165"/>
        <v>1.010714329361442</v>
      </c>
      <c r="N668" s="314">
        <v>1016.97</v>
      </c>
      <c r="O668" s="190">
        <v>175.34</v>
      </c>
      <c r="P668" s="197">
        <f t="shared" si="166"/>
        <v>1.0714329361442102E-2</v>
      </c>
      <c r="Q668" s="196">
        <f t="shared" si="167"/>
        <v>0</v>
      </c>
      <c r="R668" s="197">
        <f t="shared" si="168"/>
        <v>0</v>
      </c>
      <c r="S668" s="313">
        <f t="shared" si="169"/>
        <v>0</v>
      </c>
      <c r="T668" s="190" t="s">
        <v>179</v>
      </c>
      <c r="U668" s="190" t="s">
        <v>537</v>
      </c>
      <c r="V668" s="190" t="s">
        <v>703</v>
      </c>
      <c r="W668" s="196">
        <v>1</v>
      </c>
      <c r="X668" s="190" t="s">
        <v>470</v>
      </c>
    </row>
    <row r="669" spans="2:24" x14ac:dyDescent="0.25">
      <c r="B669" s="640"/>
      <c r="C669" s="493"/>
      <c r="D669" s="245">
        <v>3</v>
      </c>
      <c r="E669" s="190" t="s">
        <v>560</v>
      </c>
      <c r="F669" s="314">
        <v>832.43</v>
      </c>
      <c r="G669" s="190">
        <v>235.47</v>
      </c>
      <c r="H669" s="190">
        <v>235.47</v>
      </c>
      <c r="I669" s="198">
        <f t="shared" si="163"/>
        <v>1</v>
      </c>
      <c r="J669" s="190">
        <v>8.57</v>
      </c>
      <c r="K669" s="198">
        <f t="shared" si="164"/>
        <v>3.6395294517348284E-2</v>
      </c>
      <c r="L669" s="314">
        <v>194.04</v>
      </c>
      <c r="M669" s="198">
        <f t="shared" si="165"/>
        <v>1.0363952945173482</v>
      </c>
      <c r="N669" s="314">
        <v>1662.92</v>
      </c>
      <c r="O669" s="190">
        <v>4.29</v>
      </c>
      <c r="P669" s="197">
        <f t="shared" si="166"/>
        <v>1.8218881386163843E-2</v>
      </c>
      <c r="Q669" s="196">
        <f t="shared" si="167"/>
        <v>4.2799999999999931</v>
      </c>
      <c r="R669" s="197">
        <f t="shared" si="168"/>
        <v>1.8176413131184409E-2</v>
      </c>
      <c r="S669" s="313">
        <f t="shared" si="169"/>
        <v>830.49119999999868</v>
      </c>
      <c r="T669" s="190" t="s">
        <v>179</v>
      </c>
      <c r="U669" s="190" t="s">
        <v>715</v>
      </c>
      <c r="V669" s="190" t="s">
        <v>643</v>
      </c>
      <c r="W669" s="196">
        <v>1</v>
      </c>
      <c r="X669" s="190" t="s">
        <v>436</v>
      </c>
    </row>
    <row r="670" spans="2:24" x14ac:dyDescent="0.25">
      <c r="B670" s="640"/>
      <c r="C670" s="493"/>
      <c r="D670" s="245">
        <v>4</v>
      </c>
      <c r="E670" s="190" t="s">
        <v>687</v>
      </c>
      <c r="F670" s="314">
        <v>550.33000000000004</v>
      </c>
      <c r="G670" s="190">
        <v>95.49</v>
      </c>
      <c r="H670" s="190">
        <v>95.49</v>
      </c>
      <c r="I670" s="198">
        <f t="shared" si="163"/>
        <v>1</v>
      </c>
      <c r="J670" s="190">
        <v>9.5</v>
      </c>
      <c r="K670" s="198">
        <f t="shared" si="164"/>
        <v>9.9486857262540584E-2</v>
      </c>
      <c r="L670" s="314">
        <v>119.12</v>
      </c>
      <c r="M670" s="198">
        <f t="shared" si="165"/>
        <v>1.0994868572625407</v>
      </c>
      <c r="N670" s="314">
        <v>1131.6400000000001</v>
      </c>
      <c r="O670" s="190">
        <v>4.62</v>
      </c>
      <c r="P670" s="197">
        <f t="shared" si="166"/>
        <v>4.8382029531888159E-2</v>
      </c>
      <c r="Q670" s="196">
        <f t="shared" si="167"/>
        <v>4.88</v>
      </c>
      <c r="R670" s="197">
        <f t="shared" si="168"/>
        <v>5.1104827730652426E-2</v>
      </c>
      <c r="S670" s="313">
        <f t="shared" si="169"/>
        <v>581.30560000000003</v>
      </c>
      <c r="T670" s="190" t="s">
        <v>179</v>
      </c>
      <c r="U670" s="190" t="s">
        <v>715</v>
      </c>
      <c r="V670" s="190" t="s">
        <v>643</v>
      </c>
      <c r="W670" s="196">
        <v>1</v>
      </c>
      <c r="X670" s="190" t="s">
        <v>431</v>
      </c>
    </row>
    <row r="671" spans="2:24" x14ac:dyDescent="0.25">
      <c r="B671" s="640"/>
      <c r="C671" s="493"/>
      <c r="D671" s="245">
        <v>5</v>
      </c>
      <c r="E671" s="190" t="s">
        <v>484</v>
      </c>
      <c r="F671" s="314">
        <v>549.26</v>
      </c>
      <c r="G671" s="190">
        <v>164.95</v>
      </c>
      <c r="H671" s="190">
        <v>164.95</v>
      </c>
      <c r="I671" s="198">
        <f t="shared" si="163"/>
        <v>1</v>
      </c>
      <c r="J671" s="190">
        <v>5.15</v>
      </c>
      <c r="K671" s="198">
        <f t="shared" si="164"/>
        <v>3.1221582297665963E-2</v>
      </c>
      <c r="L671" s="314">
        <v>212.89</v>
      </c>
      <c r="M671" s="198">
        <f t="shared" si="165"/>
        <v>1.031221582297666</v>
      </c>
      <c r="N671" s="314">
        <v>1096.3800000000001</v>
      </c>
      <c r="O671" s="190">
        <v>2.58</v>
      </c>
      <c r="P671" s="197">
        <f t="shared" si="166"/>
        <v>1.5641103364655958E-2</v>
      </c>
      <c r="Q671" s="196">
        <f t="shared" si="167"/>
        <v>2.5700000000000056</v>
      </c>
      <c r="R671" s="197">
        <f t="shared" si="168"/>
        <v>1.5580478933010037E-2</v>
      </c>
      <c r="S671" s="313">
        <f t="shared" si="169"/>
        <v>547.12730000000113</v>
      </c>
      <c r="T671" s="190" t="s">
        <v>179</v>
      </c>
      <c r="U671" s="190" t="s">
        <v>715</v>
      </c>
      <c r="V671" s="190" t="s">
        <v>510</v>
      </c>
      <c r="W671" s="196">
        <v>1</v>
      </c>
      <c r="X671" s="190" t="s">
        <v>470</v>
      </c>
    </row>
    <row r="672" spans="2:24" x14ac:dyDescent="0.25">
      <c r="B672" s="640"/>
      <c r="C672" s="493"/>
      <c r="D672" s="245">
        <v>6</v>
      </c>
      <c r="E672" s="190" t="s">
        <v>615</v>
      </c>
      <c r="F672" s="314">
        <v>494.81</v>
      </c>
      <c r="G672" s="190">
        <v>332.71</v>
      </c>
      <c r="H672" s="190">
        <v>332.71</v>
      </c>
      <c r="I672" s="198">
        <f t="shared" si="163"/>
        <v>1</v>
      </c>
      <c r="J672" s="190">
        <v>10.38</v>
      </c>
      <c r="K672" s="198">
        <f t="shared" si="164"/>
        <v>3.1198340897478288E-2</v>
      </c>
      <c r="L672" s="314">
        <v>95.34</v>
      </c>
      <c r="M672" s="198">
        <f t="shared" si="165"/>
        <v>1.0311983408974783</v>
      </c>
      <c r="N672" s="314">
        <v>989.63</v>
      </c>
      <c r="O672" s="190">
        <v>5.19</v>
      </c>
      <c r="P672" s="197">
        <f t="shared" si="166"/>
        <v>1.5599170448739144E-2</v>
      </c>
      <c r="Q672" s="196">
        <f t="shared" si="167"/>
        <v>5.1899999999999951</v>
      </c>
      <c r="R672" s="197">
        <f t="shared" si="168"/>
        <v>1.5599170448739128E-2</v>
      </c>
      <c r="S672" s="313">
        <f t="shared" si="169"/>
        <v>494.81459999999953</v>
      </c>
      <c r="T672" s="190" t="s">
        <v>179</v>
      </c>
      <c r="U672" s="190" t="s">
        <v>715</v>
      </c>
      <c r="V672" s="190" t="s">
        <v>643</v>
      </c>
      <c r="W672" s="196">
        <v>1</v>
      </c>
      <c r="X672" s="190" t="s">
        <v>470</v>
      </c>
    </row>
    <row r="673" spans="2:24" x14ac:dyDescent="0.25">
      <c r="B673" s="640"/>
      <c r="C673" s="493"/>
      <c r="D673" s="245">
        <v>7</v>
      </c>
      <c r="E673" s="190" t="s">
        <v>494</v>
      </c>
      <c r="F673" s="314">
        <v>381.98</v>
      </c>
      <c r="G673" s="190">
        <v>27.39</v>
      </c>
      <c r="H673" s="190">
        <v>27.39</v>
      </c>
      <c r="I673" s="198">
        <f t="shared" si="163"/>
        <v>1</v>
      </c>
      <c r="J673" s="190">
        <v>2.73</v>
      </c>
      <c r="K673" s="198">
        <f t="shared" si="164"/>
        <v>9.9671412924424968E-2</v>
      </c>
      <c r="L673" s="314">
        <v>278.82</v>
      </c>
      <c r="M673" s="198">
        <f t="shared" si="165"/>
        <v>1.0996714129244249</v>
      </c>
      <c r="N673" s="314">
        <v>761.18</v>
      </c>
      <c r="O673" s="190">
        <v>1.37</v>
      </c>
      <c r="P673" s="197">
        <f t="shared" si="166"/>
        <v>5.0018254837531952E-2</v>
      </c>
      <c r="Q673" s="196">
        <f t="shared" si="167"/>
        <v>1.3600000000000003</v>
      </c>
      <c r="R673" s="197">
        <f t="shared" si="168"/>
        <v>4.9653158086893037E-2</v>
      </c>
      <c r="S673" s="313">
        <f t="shared" si="169"/>
        <v>379.19520000000006</v>
      </c>
      <c r="T673" s="190" t="s">
        <v>468</v>
      </c>
      <c r="U673" s="190" t="s">
        <v>221</v>
      </c>
      <c r="V673" s="190" t="s">
        <v>513</v>
      </c>
      <c r="W673" s="196">
        <v>1</v>
      </c>
      <c r="X673" s="190" t="s">
        <v>470</v>
      </c>
    </row>
    <row r="674" spans="2:24" x14ac:dyDescent="0.25">
      <c r="B674" s="640"/>
      <c r="C674" s="493"/>
      <c r="D674" s="245">
        <v>8</v>
      </c>
      <c r="E674" s="190" t="s">
        <v>550</v>
      </c>
      <c r="F674" s="314">
        <v>368.19</v>
      </c>
      <c r="G674" s="190">
        <v>59.1</v>
      </c>
      <c r="H674" s="190">
        <v>59.1</v>
      </c>
      <c r="I674" s="198">
        <f t="shared" si="163"/>
        <v>1</v>
      </c>
      <c r="J674" s="190">
        <v>5.91</v>
      </c>
      <c r="K674" s="198">
        <f t="shared" si="164"/>
        <v>0.1</v>
      </c>
      <c r="L674" s="314">
        <v>124.39</v>
      </c>
      <c r="M674" s="198">
        <f t="shared" si="165"/>
        <v>1.1000000000000001</v>
      </c>
      <c r="N674" s="314">
        <v>735.14</v>
      </c>
      <c r="O674" s="190">
        <v>2.96</v>
      </c>
      <c r="P674" s="197">
        <f t="shared" si="166"/>
        <v>5.0084602368866325E-2</v>
      </c>
      <c r="Q674" s="196">
        <f t="shared" si="167"/>
        <v>2.9500000000000037</v>
      </c>
      <c r="R674" s="197">
        <f t="shared" si="168"/>
        <v>4.9915397631133736E-2</v>
      </c>
      <c r="S674" s="313">
        <f t="shared" si="169"/>
        <v>366.95050000000049</v>
      </c>
      <c r="T674" s="190" t="s">
        <v>468</v>
      </c>
      <c r="U674" s="190" t="s">
        <v>221</v>
      </c>
      <c r="V674" s="190" t="s">
        <v>686</v>
      </c>
      <c r="W674" s="196">
        <v>1</v>
      </c>
      <c r="X674" s="190" t="s">
        <v>416</v>
      </c>
    </row>
    <row r="675" spans="2:24" x14ac:dyDescent="0.25">
      <c r="B675" s="640"/>
      <c r="C675" s="493"/>
      <c r="D675" s="245">
        <v>9</v>
      </c>
      <c r="E675" s="190" t="s">
        <v>548</v>
      </c>
      <c r="F675" s="314">
        <v>315.35000000000002</v>
      </c>
      <c r="G675" s="190">
        <v>70.92</v>
      </c>
      <c r="H675" s="190">
        <v>70.92</v>
      </c>
      <c r="I675" s="198">
        <f t="shared" si="163"/>
        <v>1</v>
      </c>
      <c r="J675" s="190">
        <v>7.09</v>
      </c>
      <c r="K675" s="198">
        <f t="shared" si="164"/>
        <v>9.9971799210377882E-2</v>
      </c>
      <c r="L675" s="314">
        <v>90.1</v>
      </c>
      <c r="M675" s="198">
        <f t="shared" si="165"/>
        <v>1.0999717992103779</v>
      </c>
      <c r="N675" s="314">
        <v>638.80999999999995</v>
      </c>
      <c r="O675" s="190">
        <v>3.5</v>
      </c>
      <c r="P675" s="197">
        <f t="shared" si="166"/>
        <v>4.9351381838691484E-2</v>
      </c>
      <c r="Q675" s="196">
        <f t="shared" si="167"/>
        <v>3.5900000000000034</v>
      </c>
      <c r="R675" s="197">
        <f t="shared" si="168"/>
        <v>5.0620417371686453E-2</v>
      </c>
      <c r="S675" s="313">
        <f t="shared" si="169"/>
        <v>323.45900000000029</v>
      </c>
      <c r="T675" s="190" t="s">
        <v>468</v>
      </c>
      <c r="U675" s="190" t="s">
        <v>221</v>
      </c>
      <c r="V675" s="190" t="s">
        <v>686</v>
      </c>
      <c r="W675" s="196">
        <v>1</v>
      </c>
      <c r="X675" s="190" t="s">
        <v>416</v>
      </c>
    </row>
    <row r="676" spans="2:24" x14ac:dyDescent="0.25">
      <c r="B676" s="641"/>
      <c r="C676" s="493"/>
      <c r="D676" s="245">
        <v>10</v>
      </c>
      <c r="E676" s="190" t="s">
        <v>661</v>
      </c>
      <c r="F676" s="314">
        <v>288.01</v>
      </c>
      <c r="G676" s="190">
        <v>54</v>
      </c>
      <c r="H676" s="190">
        <v>54</v>
      </c>
      <c r="I676" s="198">
        <f t="shared" si="163"/>
        <v>1</v>
      </c>
      <c r="J676" s="190">
        <v>2.5299999999999998</v>
      </c>
      <c r="K676" s="198">
        <f t="shared" si="164"/>
        <v>4.6851851851851846E-2</v>
      </c>
      <c r="L676" s="314">
        <v>228.58</v>
      </c>
      <c r="M676" s="198">
        <f t="shared" si="165"/>
        <v>1.0468518518518519</v>
      </c>
      <c r="N676" s="314">
        <v>578.30999999999995</v>
      </c>
      <c r="O676" s="190">
        <v>1.26</v>
      </c>
      <c r="P676" s="197">
        <f t="shared" si="166"/>
        <v>2.3333333333333334E-2</v>
      </c>
      <c r="Q676" s="196">
        <f t="shared" si="167"/>
        <v>1.2700000000000011</v>
      </c>
      <c r="R676" s="197">
        <f t="shared" si="168"/>
        <v>2.3518518518518539E-2</v>
      </c>
      <c r="S676" s="313">
        <f t="shared" si="169"/>
        <v>290.2966000000003</v>
      </c>
      <c r="T676" s="190" t="s">
        <v>179</v>
      </c>
      <c r="U676" s="190" t="s">
        <v>715</v>
      </c>
      <c r="V676" s="190" t="s">
        <v>643</v>
      </c>
      <c r="W676" s="196">
        <v>1</v>
      </c>
      <c r="X676" s="190" t="s">
        <v>635</v>
      </c>
    </row>
    <row r="677" spans="2:24" x14ac:dyDescent="0.25">
      <c r="B677" s="639">
        <v>45937</v>
      </c>
      <c r="C677" s="493" t="str">
        <f t="shared" ref="C677" si="173">RIGHT(TEXT(B677,"aaa"),1)</f>
        <v>二</v>
      </c>
      <c r="D677" s="245">
        <v>1</v>
      </c>
      <c r="E677" s="190" t="s">
        <v>637</v>
      </c>
      <c r="F677" s="314">
        <v>2337.5700000000002</v>
      </c>
      <c r="G677" s="190">
        <v>23777</v>
      </c>
      <c r="H677" s="190">
        <v>23777</v>
      </c>
      <c r="I677" s="198">
        <f t="shared" si="163"/>
        <v>1</v>
      </c>
      <c r="J677" s="190">
        <v>403.03</v>
      </c>
      <c r="K677" s="198">
        <f t="shared" si="164"/>
        <v>1.6950414265887202E-2</v>
      </c>
      <c r="L677" s="314">
        <v>5.8</v>
      </c>
      <c r="M677" s="198">
        <f t="shared" si="165"/>
        <v>1.0169504142658872</v>
      </c>
      <c r="N677" s="314">
        <v>2337.5700000000002</v>
      </c>
      <c r="O677" s="190">
        <v>403.03</v>
      </c>
      <c r="P677" s="197">
        <f t="shared" si="166"/>
        <v>1.6950414265887202E-2</v>
      </c>
      <c r="Q677" s="196">
        <f t="shared" si="167"/>
        <v>-1.1368683772161603E-12</v>
      </c>
      <c r="R677" s="197">
        <f t="shared" si="168"/>
        <v>-4.7813785474036265E-17</v>
      </c>
      <c r="S677" s="313">
        <f t="shared" si="169"/>
        <v>-6.5938365878537297E-12</v>
      </c>
      <c r="T677" s="190" t="s">
        <v>179</v>
      </c>
      <c r="U677" s="190" t="s">
        <v>537</v>
      </c>
      <c r="V677" s="190" t="s">
        <v>703</v>
      </c>
      <c r="W677" s="196">
        <v>1</v>
      </c>
      <c r="X677" s="190" t="s">
        <v>470</v>
      </c>
    </row>
    <row r="678" spans="2:24" x14ac:dyDescent="0.25">
      <c r="B678" s="640"/>
      <c r="C678" s="493"/>
      <c r="D678" s="245">
        <v>2</v>
      </c>
      <c r="E678" s="190" t="s">
        <v>651</v>
      </c>
      <c r="F678" s="314">
        <v>555.04</v>
      </c>
      <c r="G678" s="190">
        <v>12729</v>
      </c>
      <c r="H678" s="190">
        <v>12729</v>
      </c>
      <c r="I678" s="198">
        <f t="shared" si="163"/>
        <v>1</v>
      </c>
      <c r="J678" s="190">
        <v>129.08000000000001</v>
      </c>
      <c r="K678" s="198">
        <f t="shared" si="164"/>
        <v>1.0140623772488021E-2</v>
      </c>
      <c r="L678" s="314">
        <v>4.3</v>
      </c>
      <c r="M678" s="198">
        <f t="shared" si="165"/>
        <v>1.0101406237724879</v>
      </c>
      <c r="N678" s="314">
        <v>555.04</v>
      </c>
      <c r="O678" s="190">
        <v>129.08000000000001</v>
      </c>
      <c r="P678" s="197">
        <f t="shared" si="166"/>
        <v>1.0140623772488021E-2</v>
      </c>
      <c r="Q678" s="196">
        <f t="shared" si="167"/>
        <v>0</v>
      </c>
      <c r="R678" s="197">
        <f t="shared" si="168"/>
        <v>0</v>
      </c>
      <c r="S678" s="313">
        <f t="shared" si="169"/>
        <v>0</v>
      </c>
      <c r="T678" s="190" t="s">
        <v>179</v>
      </c>
      <c r="U678" s="190" t="s">
        <v>537</v>
      </c>
      <c r="V678" s="190" t="s">
        <v>641</v>
      </c>
      <c r="W678" s="196">
        <v>1</v>
      </c>
      <c r="X678" s="190" t="s">
        <v>470</v>
      </c>
    </row>
    <row r="679" spans="2:24" x14ac:dyDescent="0.25">
      <c r="B679" s="640"/>
      <c r="C679" s="493"/>
      <c r="D679" s="245">
        <v>3</v>
      </c>
      <c r="E679" s="190" t="s">
        <v>551</v>
      </c>
      <c r="F679" s="314">
        <v>544.1</v>
      </c>
      <c r="G679" s="190">
        <v>99.49</v>
      </c>
      <c r="H679" s="190">
        <v>99.49</v>
      </c>
      <c r="I679" s="198">
        <f t="shared" si="163"/>
        <v>1</v>
      </c>
      <c r="J679" s="190">
        <v>6.77</v>
      </c>
      <c r="K679" s="198">
        <f t="shared" si="164"/>
        <v>6.8047039903507883E-2</v>
      </c>
      <c r="L679" s="314">
        <v>160.5</v>
      </c>
      <c r="M679" s="198">
        <f t="shared" si="165"/>
        <v>1.0680470399035078</v>
      </c>
      <c r="N679" s="314">
        <v>1086.5899999999999</v>
      </c>
      <c r="O679" s="190">
        <v>3.39</v>
      </c>
      <c r="P679" s="197">
        <f t="shared" si="166"/>
        <v>3.4073776258920496E-2</v>
      </c>
      <c r="Q679" s="196">
        <f t="shared" si="167"/>
        <v>3.3799999999999959</v>
      </c>
      <c r="R679" s="197">
        <f t="shared" si="168"/>
        <v>3.3973263644587359E-2</v>
      </c>
      <c r="S679" s="313">
        <f t="shared" si="169"/>
        <v>542.48999999999933</v>
      </c>
      <c r="T679" s="190" t="s">
        <v>179</v>
      </c>
      <c r="U679" s="190" t="s">
        <v>715</v>
      </c>
      <c r="V679" s="190" t="s">
        <v>510</v>
      </c>
      <c r="W679" s="196">
        <v>1</v>
      </c>
      <c r="X679" s="190" t="s">
        <v>470</v>
      </c>
    </row>
    <row r="680" spans="2:24" x14ac:dyDescent="0.25">
      <c r="B680" s="640"/>
      <c r="C680" s="493"/>
      <c r="D680" s="245">
        <v>4</v>
      </c>
      <c r="E680" s="190" t="s">
        <v>638</v>
      </c>
      <c r="F680" s="314">
        <v>514.75</v>
      </c>
      <c r="G680" s="190">
        <v>7491</v>
      </c>
      <c r="H680" s="190">
        <v>7491</v>
      </c>
      <c r="I680" s="198">
        <f t="shared" si="163"/>
        <v>1</v>
      </c>
      <c r="J680" s="190">
        <v>78.23</v>
      </c>
      <c r="K680" s="198">
        <f t="shared" si="164"/>
        <v>1.0443198504872514E-2</v>
      </c>
      <c r="L680" s="314">
        <v>6.58</v>
      </c>
      <c r="M680" s="198">
        <f t="shared" si="165"/>
        <v>1.0104431985048725</v>
      </c>
      <c r="N680" s="314">
        <v>514.75</v>
      </c>
      <c r="O680" s="190">
        <v>78.23</v>
      </c>
      <c r="P680" s="197">
        <f t="shared" si="166"/>
        <v>1.0443198504872514E-2</v>
      </c>
      <c r="Q680" s="196">
        <f t="shared" si="167"/>
        <v>-4.4053649617126212E-13</v>
      </c>
      <c r="R680" s="197">
        <f t="shared" si="168"/>
        <v>-5.8808770013517834E-17</v>
      </c>
      <c r="S680" s="313">
        <f t="shared" si="169"/>
        <v>-2.8987301448069046E-12</v>
      </c>
      <c r="T680" s="190" t="s">
        <v>468</v>
      </c>
      <c r="U680" s="190" t="s">
        <v>221</v>
      </c>
      <c r="V680" s="190" t="s">
        <v>642</v>
      </c>
      <c r="W680" s="196">
        <v>1</v>
      </c>
      <c r="X680" s="190" t="s">
        <v>470</v>
      </c>
    </row>
    <row r="681" spans="2:24" x14ac:dyDescent="0.25">
      <c r="B681" s="640"/>
      <c r="C681" s="493"/>
      <c r="D681" s="245">
        <v>5</v>
      </c>
      <c r="E681" s="190" t="s">
        <v>664</v>
      </c>
      <c r="F681" s="314">
        <v>392.07</v>
      </c>
      <c r="G681" s="190">
        <v>8110</v>
      </c>
      <c r="H681" s="190">
        <v>8110</v>
      </c>
      <c r="I681" s="198">
        <f t="shared" si="163"/>
        <v>1</v>
      </c>
      <c r="J681" s="190">
        <v>56.01</v>
      </c>
      <c r="K681" s="198">
        <f t="shared" si="164"/>
        <v>6.9062885326757091E-3</v>
      </c>
      <c r="L681" s="314">
        <v>7</v>
      </c>
      <c r="M681" s="198">
        <f t="shared" si="165"/>
        <v>1.0069062885326758</v>
      </c>
      <c r="N681" s="314">
        <v>392.07</v>
      </c>
      <c r="O681" s="190">
        <v>56.01</v>
      </c>
      <c r="P681" s="197">
        <f t="shared" si="166"/>
        <v>6.9062885326757091E-3</v>
      </c>
      <c r="Q681" s="196">
        <f t="shared" si="167"/>
        <v>2.2026824808563106E-13</v>
      </c>
      <c r="R681" s="197">
        <f t="shared" si="168"/>
        <v>2.716007991191505E-17</v>
      </c>
      <c r="S681" s="313">
        <f t="shared" si="169"/>
        <v>1.5418777365994174E-12</v>
      </c>
      <c r="T681" s="190" t="s">
        <v>468</v>
      </c>
      <c r="U681" s="190" t="s">
        <v>221</v>
      </c>
      <c r="V681" s="190" t="s">
        <v>642</v>
      </c>
      <c r="W681" s="196">
        <v>1</v>
      </c>
      <c r="X681" s="190" t="s">
        <v>470</v>
      </c>
    </row>
    <row r="682" spans="2:24" x14ac:dyDescent="0.25">
      <c r="B682" s="640"/>
      <c r="C682" s="493"/>
      <c r="D682" s="245">
        <v>6</v>
      </c>
      <c r="E682" s="190" t="s">
        <v>550</v>
      </c>
      <c r="F682" s="314">
        <v>357</v>
      </c>
      <c r="G682" s="190">
        <v>57.5</v>
      </c>
      <c r="H682" s="190">
        <v>57.5</v>
      </c>
      <c r="I682" s="198">
        <f t="shared" si="163"/>
        <v>1</v>
      </c>
      <c r="J682" s="190">
        <v>5.73</v>
      </c>
      <c r="K682" s="198">
        <f t="shared" si="164"/>
        <v>9.9652173913043485E-2</v>
      </c>
      <c r="L682" s="314">
        <v>124.39</v>
      </c>
      <c r="M682" s="198">
        <f t="shared" si="165"/>
        <v>1.0996521739130436</v>
      </c>
      <c r="N682" s="314">
        <v>712.75</v>
      </c>
      <c r="O682" s="190">
        <v>2.87</v>
      </c>
      <c r="P682" s="197">
        <f t="shared" si="166"/>
        <v>4.9913043478260873E-2</v>
      </c>
      <c r="Q682" s="196">
        <f t="shared" si="167"/>
        <v>2.8600000000000039</v>
      </c>
      <c r="R682" s="197">
        <f t="shared" si="168"/>
        <v>4.9739130434782675E-2</v>
      </c>
      <c r="S682" s="313">
        <f t="shared" si="169"/>
        <v>355.75540000000046</v>
      </c>
      <c r="T682" s="190" t="s">
        <v>468</v>
      </c>
      <c r="U682" s="190" t="s">
        <v>221</v>
      </c>
      <c r="V682" s="190" t="s">
        <v>686</v>
      </c>
      <c r="W682" s="196">
        <v>1</v>
      </c>
      <c r="X682" s="190" t="s">
        <v>416</v>
      </c>
    </row>
    <row r="683" spans="2:24" x14ac:dyDescent="0.25">
      <c r="B683" s="640"/>
      <c r="C683" s="493"/>
      <c r="D683" s="245">
        <v>7</v>
      </c>
      <c r="E683" s="190" t="s">
        <v>548</v>
      </c>
      <c r="F683" s="314">
        <v>307.24</v>
      </c>
      <c r="G683" s="190">
        <v>69</v>
      </c>
      <c r="H683" s="190">
        <v>69</v>
      </c>
      <c r="I683" s="198">
        <f t="shared" si="163"/>
        <v>1</v>
      </c>
      <c r="J683" s="190">
        <v>6.89</v>
      </c>
      <c r="K683" s="198">
        <f t="shared" si="164"/>
        <v>9.985507246376811E-2</v>
      </c>
      <c r="L683" s="314">
        <v>90.1</v>
      </c>
      <c r="M683" s="198">
        <f t="shared" si="165"/>
        <v>1.0998550724637681</v>
      </c>
      <c r="N683" s="314">
        <v>620.79</v>
      </c>
      <c r="O683" s="190">
        <v>3.41</v>
      </c>
      <c r="P683" s="197">
        <f t="shared" si="166"/>
        <v>4.9420289855072463E-2</v>
      </c>
      <c r="Q683" s="196">
        <f t="shared" si="167"/>
        <v>3.4800000000000004</v>
      </c>
      <c r="R683" s="197">
        <f t="shared" si="168"/>
        <v>5.0434782608695661E-2</v>
      </c>
      <c r="S683" s="313">
        <f t="shared" si="169"/>
        <v>313.548</v>
      </c>
      <c r="T683" s="190" t="s">
        <v>468</v>
      </c>
      <c r="U683" s="190" t="s">
        <v>221</v>
      </c>
      <c r="V683" s="190" t="s">
        <v>686</v>
      </c>
      <c r="W683" s="196">
        <v>1</v>
      </c>
      <c r="X683" s="190" t="s">
        <v>416</v>
      </c>
    </row>
    <row r="684" spans="2:24" x14ac:dyDescent="0.25">
      <c r="B684" s="640"/>
      <c r="C684" s="493"/>
      <c r="D684" s="245">
        <v>8</v>
      </c>
      <c r="E684" s="190" t="s">
        <v>821</v>
      </c>
      <c r="F684" s="314">
        <v>279.74</v>
      </c>
      <c r="G684" s="190">
        <v>20.9</v>
      </c>
      <c r="H684" s="190">
        <v>20.9</v>
      </c>
      <c r="I684" s="198">
        <f t="shared" si="163"/>
        <v>1</v>
      </c>
      <c r="J684" s="190">
        <v>2.0699999999999998</v>
      </c>
      <c r="K684" s="198">
        <f t="shared" si="164"/>
        <v>9.9043062200956933E-2</v>
      </c>
      <c r="L684" s="314">
        <v>271.58999999999997</v>
      </c>
      <c r="M684" s="198">
        <f t="shared" si="165"/>
        <v>1.099043062200957</v>
      </c>
      <c r="N684" s="314">
        <v>562.19000000000005</v>
      </c>
      <c r="O684" s="190">
        <v>1.03</v>
      </c>
      <c r="P684" s="197">
        <f t="shared" si="166"/>
        <v>4.9282296650717705E-2</v>
      </c>
      <c r="Q684" s="196">
        <f t="shared" si="167"/>
        <v>1.0400000000000003</v>
      </c>
      <c r="R684" s="197">
        <f t="shared" si="168"/>
        <v>4.9760765550239248E-2</v>
      </c>
      <c r="S684" s="313">
        <f t="shared" si="169"/>
        <v>282.45360000000005</v>
      </c>
      <c r="T684" s="190" t="s">
        <v>179</v>
      </c>
      <c r="U684" s="190" t="s">
        <v>715</v>
      </c>
      <c r="V684" s="190" t="s">
        <v>643</v>
      </c>
      <c r="W684" s="196">
        <v>1</v>
      </c>
      <c r="X684" s="190" t="s">
        <v>443</v>
      </c>
    </row>
    <row r="685" spans="2:24" x14ac:dyDescent="0.25">
      <c r="B685" s="640"/>
      <c r="C685" s="493"/>
      <c r="D685" s="245">
        <v>9</v>
      </c>
      <c r="E685" s="190" t="s">
        <v>472</v>
      </c>
      <c r="F685" s="314">
        <v>277.25</v>
      </c>
      <c r="G685" s="190">
        <v>46.76</v>
      </c>
      <c r="H685" s="190">
        <v>46.76</v>
      </c>
      <c r="I685" s="198">
        <f t="shared" si="163"/>
        <v>1</v>
      </c>
      <c r="J685" s="190">
        <v>4.6399999999999997</v>
      </c>
      <c r="K685" s="198">
        <f t="shared" si="164"/>
        <v>9.9230111206159113E-2</v>
      </c>
      <c r="L685" s="314">
        <v>118.99</v>
      </c>
      <c r="M685" s="198">
        <f t="shared" si="165"/>
        <v>1.0992301112061591</v>
      </c>
      <c r="N685" s="314">
        <v>552.11</v>
      </c>
      <c r="O685" s="190">
        <v>2.33</v>
      </c>
      <c r="P685" s="197">
        <f t="shared" si="166"/>
        <v>4.9828913601368693E-2</v>
      </c>
      <c r="Q685" s="196">
        <f t="shared" si="167"/>
        <v>2.3100000000000005</v>
      </c>
      <c r="R685" s="197">
        <f t="shared" si="168"/>
        <v>4.9401197604790434E-2</v>
      </c>
      <c r="S685" s="313">
        <f t="shared" si="169"/>
        <v>274.86690000000004</v>
      </c>
      <c r="T685" s="190" t="s">
        <v>179</v>
      </c>
      <c r="U685" s="190" t="s">
        <v>715</v>
      </c>
      <c r="V685" s="190" t="s">
        <v>510</v>
      </c>
      <c r="W685" s="196">
        <v>1</v>
      </c>
      <c r="X685" s="190" t="s">
        <v>461</v>
      </c>
    </row>
    <row r="686" spans="2:24" x14ac:dyDescent="0.25">
      <c r="B686" s="641"/>
      <c r="C686" s="493"/>
      <c r="D686" s="245">
        <v>10</v>
      </c>
      <c r="E686" s="190" t="s">
        <v>659</v>
      </c>
      <c r="F686" s="314">
        <v>243.97</v>
      </c>
      <c r="G686" s="190">
        <v>41.23</v>
      </c>
      <c r="H686" s="190">
        <v>41.23</v>
      </c>
      <c r="I686" s="198">
        <f t="shared" si="163"/>
        <v>1</v>
      </c>
      <c r="J686" s="190">
        <v>4.12</v>
      </c>
      <c r="K686" s="198">
        <f t="shared" si="164"/>
        <v>9.9927237448459869E-2</v>
      </c>
      <c r="L686" s="314">
        <v>118.43</v>
      </c>
      <c r="M686" s="198">
        <f t="shared" si="165"/>
        <v>1.0999272374484599</v>
      </c>
      <c r="N686" s="314">
        <v>487.93</v>
      </c>
      <c r="O686" s="190">
        <v>2.06</v>
      </c>
      <c r="P686" s="197">
        <f t="shared" si="166"/>
        <v>4.9963618724229934E-2</v>
      </c>
      <c r="Q686" s="196">
        <f t="shared" si="167"/>
        <v>2.0599999999999974</v>
      </c>
      <c r="R686" s="197">
        <f t="shared" si="168"/>
        <v>4.9963618724229872E-2</v>
      </c>
      <c r="S686" s="313">
        <f t="shared" si="169"/>
        <v>243.96579999999972</v>
      </c>
      <c r="T686" s="190" t="s">
        <v>179</v>
      </c>
      <c r="U686" s="190" t="s">
        <v>537</v>
      </c>
      <c r="V686" s="190" t="s">
        <v>822</v>
      </c>
      <c r="W686" s="196">
        <v>1</v>
      </c>
      <c r="X686" s="190" t="s">
        <v>433</v>
      </c>
    </row>
    <row r="687" spans="2:24" x14ac:dyDescent="0.25">
      <c r="B687" s="639">
        <v>45938</v>
      </c>
      <c r="C687" s="493" t="str">
        <f t="shared" ref="C687" si="174">RIGHT(TEXT(B687,"aaa"),1)</f>
        <v>三</v>
      </c>
      <c r="D687" s="245">
        <v>1</v>
      </c>
      <c r="E687" s="190" t="s">
        <v>637</v>
      </c>
      <c r="F687" s="314">
        <v>2066.13</v>
      </c>
      <c r="G687" s="190">
        <v>19816</v>
      </c>
      <c r="H687" s="190">
        <v>19816</v>
      </c>
      <c r="I687" s="198">
        <f t="shared" si="163"/>
        <v>1</v>
      </c>
      <c r="J687" s="190">
        <v>356.23</v>
      </c>
      <c r="K687" s="198">
        <f t="shared" si="164"/>
        <v>1.7976887363746467E-2</v>
      </c>
      <c r="L687" s="314">
        <v>5.8</v>
      </c>
      <c r="M687" s="198">
        <f t="shared" si="165"/>
        <v>1.0179768873637465</v>
      </c>
      <c r="N687" s="314">
        <v>2066.13</v>
      </c>
      <c r="O687" s="190">
        <v>356.23</v>
      </c>
      <c r="P687" s="197">
        <f t="shared" si="166"/>
        <v>1.7976887363746467E-2</v>
      </c>
      <c r="Q687" s="196">
        <f t="shared" si="167"/>
        <v>-4.5474735088646412E-13</v>
      </c>
      <c r="R687" s="197">
        <f t="shared" si="168"/>
        <v>-2.2948493686236581E-17</v>
      </c>
      <c r="S687" s="313">
        <f t="shared" si="169"/>
        <v>-2.6375346351414918E-12</v>
      </c>
      <c r="T687" s="190" t="s">
        <v>179</v>
      </c>
      <c r="U687" s="190" t="s">
        <v>537</v>
      </c>
      <c r="V687" s="190" t="s">
        <v>703</v>
      </c>
      <c r="W687" s="196">
        <v>1</v>
      </c>
      <c r="X687" s="190" t="s">
        <v>470</v>
      </c>
    </row>
    <row r="688" spans="2:24" x14ac:dyDescent="0.25">
      <c r="B688" s="640"/>
      <c r="C688" s="493"/>
      <c r="D688" s="245">
        <v>2</v>
      </c>
      <c r="E688" s="190" t="s">
        <v>638</v>
      </c>
      <c r="F688" s="314">
        <v>644.04999999999995</v>
      </c>
      <c r="G688" s="190">
        <v>6594</v>
      </c>
      <c r="H688" s="190">
        <v>6594</v>
      </c>
      <c r="I688" s="198">
        <f t="shared" si="163"/>
        <v>1</v>
      </c>
      <c r="J688" s="190">
        <v>97.88</v>
      </c>
      <c r="K688" s="198">
        <f t="shared" si="164"/>
        <v>1.4843797391568091E-2</v>
      </c>
      <c r="L688" s="314">
        <v>6.58</v>
      </c>
      <c r="M688" s="198">
        <f t="shared" si="165"/>
        <v>1.014843797391568</v>
      </c>
      <c r="N688" s="314">
        <v>644.04999999999995</v>
      </c>
      <c r="O688" s="190">
        <v>97.88</v>
      </c>
      <c r="P688" s="197">
        <f t="shared" si="166"/>
        <v>1.4843797391568091E-2</v>
      </c>
      <c r="Q688" s="196">
        <f t="shared" si="167"/>
        <v>1.1368683772161603E-13</v>
      </c>
      <c r="R688" s="197">
        <f t="shared" si="168"/>
        <v>1.7240952035428577E-17</v>
      </c>
      <c r="S688" s="313">
        <f t="shared" si="169"/>
        <v>7.4805939220823348E-13</v>
      </c>
      <c r="T688" s="190" t="s">
        <v>468</v>
      </c>
      <c r="U688" s="190" t="s">
        <v>221</v>
      </c>
      <c r="V688" s="190" t="s">
        <v>642</v>
      </c>
      <c r="W688" s="196">
        <v>1</v>
      </c>
      <c r="X688" s="190" t="s">
        <v>470</v>
      </c>
    </row>
    <row r="689" spans="2:24" x14ac:dyDescent="0.25">
      <c r="B689" s="640"/>
      <c r="C689" s="493"/>
      <c r="D689" s="245">
        <v>3</v>
      </c>
      <c r="E689" s="190" t="s">
        <v>520</v>
      </c>
      <c r="F689" s="314">
        <v>499.56</v>
      </c>
      <c r="G689" s="190">
        <v>230.79</v>
      </c>
      <c r="H689" s="190">
        <v>230.79</v>
      </c>
      <c r="I689" s="198">
        <f t="shared" si="163"/>
        <v>1</v>
      </c>
      <c r="J689" s="190">
        <v>10.34</v>
      </c>
      <c r="K689" s="198">
        <f t="shared" si="164"/>
        <v>4.4802634429568007E-2</v>
      </c>
      <c r="L689" s="314">
        <v>99.12</v>
      </c>
      <c r="M689" s="198">
        <f t="shared" si="165"/>
        <v>1.044802634429568</v>
      </c>
      <c r="N689" s="314">
        <v>1024.9000000000001</v>
      </c>
      <c r="O689" s="190">
        <v>5.04</v>
      </c>
      <c r="P689" s="197">
        <f t="shared" si="166"/>
        <v>2.1838034576888082E-2</v>
      </c>
      <c r="Q689" s="196">
        <f t="shared" si="167"/>
        <v>5.3000000000000034</v>
      </c>
      <c r="R689" s="197">
        <f t="shared" si="168"/>
        <v>2.2964599852679939E-2</v>
      </c>
      <c r="S689" s="313">
        <f t="shared" si="169"/>
        <v>525.33600000000035</v>
      </c>
      <c r="T689" s="190" t="s">
        <v>179</v>
      </c>
      <c r="U689" s="190" t="s">
        <v>715</v>
      </c>
      <c r="V689" s="190" t="s">
        <v>510</v>
      </c>
      <c r="W689" s="196">
        <v>1</v>
      </c>
      <c r="X689" s="190" t="s">
        <v>470</v>
      </c>
    </row>
    <row r="690" spans="2:24" x14ac:dyDescent="0.25">
      <c r="B690" s="640"/>
      <c r="C690" s="493"/>
      <c r="D690" s="245">
        <v>4</v>
      </c>
      <c r="E690" s="190" t="s">
        <v>551</v>
      </c>
      <c r="F690" s="314">
        <v>446.19</v>
      </c>
      <c r="G690" s="190">
        <v>91.09</v>
      </c>
      <c r="H690" s="190">
        <v>91.09</v>
      </c>
      <c r="I690" s="198">
        <f t="shared" si="163"/>
        <v>1</v>
      </c>
      <c r="J690" s="190">
        <v>5.83</v>
      </c>
      <c r="K690" s="198">
        <f t="shared" si="164"/>
        <v>6.4002634756833904E-2</v>
      </c>
      <c r="L690" s="314">
        <v>160.5</v>
      </c>
      <c r="M690" s="198">
        <f t="shared" si="165"/>
        <v>1.0640026347568339</v>
      </c>
      <c r="N690" s="314">
        <v>935.72</v>
      </c>
      <c r="O690" s="190">
        <v>2.78</v>
      </c>
      <c r="P690" s="197">
        <f t="shared" si="166"/>
        <v>3.0519266659347895E-2</v>
      </c>
      <c r="Q690" s="196">
        <f t="shared" si="167"/>
        <v>3.0499999999999985</v>
      </c>
      <c r="R690" s="197">
        <f t="shared" si="168"/>
        <v>3.3483368097485984E-2</v>
      </c>
      <c r="S690" s="313">
        <f t="shared" si="169"/>
        <v>489.52499999999975</v>
      </c>
      <c r="T690" s="190" t="s">
        <v>179</v>
      </c>
      <c r="U690" s="190" t="s">
        <v>715</v>
      </c>
      <c r="V690" s="190" t="s">
        <v>510</v>
      </c>
      <c r="W690" s="196">
        <v>1</v>
      </c>
      <c r="X690" s="190" t="s">
        <v>470</v>
      </c>
    </row>
    <row r="691" spans="2:24" x14ac:dyDescent="0.25">
      <c r="B691" s="640"/>
      <c r="C691" s="493"/>
      <c r="D691" s="245">
        <v>5</v>
      </c>
      <c r="E691" s="190" t="s">
        <v>663</v>
      </c>
      <c r="F691" s="314">
        <v>432.87</v>
      </c>
      <c r="G691" s="190">
        <v>2914</v>
      </c>
      <c r="H691" s="190">
        <v>2914</v>
      </c>
      <c r="I691" s="198">
        <f t="shared" si="163"/>
        <v>1</v>
      </c>
      <c r="J691" s="190">
        <v>98.38</v>
      </c>
      <c r="K691" s="198">
        <f t="shared" si="164"/>
        <v>3.3761153054220998E-2</v>
      </c>
      <c r="L691" s="314">
        <v>4.4000000000000004</v>
      </c>
      <c r="M691" s="198">
        <f t="shared" si="165"/>
        <v>1.033761153054221</v>
      </c>
      <c r="N691" s="314">
        <v>432.87</v>
      </c>
      <c r="O691" s="190">
        <v>98.38</v>
      </c>
      <c r="P691" s="197">
        <f t="shared" si="166"/>
        <v>3.3761153054220998E-2</v>
      </c>
      <c r="Q691" s="196">
        <f t="shared" si="167"/>
        <v>1.1368683772161603E-13</v>
      </c>
      <c r="R691" s="197">
        <f t="shared" si="168"/>
        <v>3.9014014317644484E-17</v>
      </c>
      <c r="S691" s="313">
        <f t="shared" si="169"/>
        <v>5.0022208597511057E-13</v>
      </c>
      <c r="T691" s="190" t="s">
        <v>179</v>
      </c>
      <c r="U691" s="190" t="s">
        <v>537</v>
      </c>
      <c r="V691" s="190" t="s">
        <v>641</v>
      </c>
      <c r="W691" s="196">
        <v>1</v>
      </c>
      <c r="X691" s="190" t="s">
        <v>451</v>
      </c>
    </row>
    <row r="692" spans="2:24" x14ac:dyDescent="0.25">
      <c r="B692" s="640"/>
      <c r="C692" s="493"/>
      <c r="D692" s="245">
        <v>6</v>
      </c>
      <c r="E692" s="190" t="s">
        <v>661</v>
      </c>
      <c r="F692" s="314">
        <v>280.01</v>
      </c>
      <c r="G692" s="190">
        <v>42.55</v>
      </c>
      <c r="H692" s="190">
        <v>42.55</v>
      </c>
      <c r="I692" s="198">
        <f t="shared" si="163"/>
        <v>1</v>
      </c>
      <c r="J692" s="190">
        <v>2.4500000000000002</v>
      </c>
      <c r="K692" s="198">
        <f t="shared" si="164"/>
        <v>5.7579318448883678E-2</v>
      </c>
      <c r="L692" s="314">
        <v>228.58</v>
      </c>
      <c r="M692" s="198">
        <f t="shared" si="165"/>
        <v>1.0575793184488838</v>
      </c>
      <c r="N692" s="314">
        <v>560.02</v>
      </c>
      <c r="O692" s="190">
        <v>1.2250000000000014</v>
      </c>
      <c r="P692" s="197">
        <f t="shared" si="166"/>
        <v>2.878965922444187E-2</v>
      </c>
      <c r="Q692" s="196">
        <f t="shared" si="167"/>
        <v>1.2250000000000014</v>
      </c>
      <c r="R692" s="197">
        <f t="shared" si="168"/>
        <v>2.878965922444187E-2</v>
      </c>
      <c r="S692" s="313">
        <f t="shared" si="169"/>
        <v>280.01050000000032</v>
      </c>
      <c r="T692" s="190" t="s">
        <v>179</v>
      </c>
      <c r="U692" s="190" t="s">
        <v>715</v>
      </c>
      <c r="V692" s="190" t="s">
        <v>643</v>
      </c>
      <c r="W692" s="196">
        <v>1</v>
      </c>
      <c r="X692" s="190" t="s">
        <v>635</v>
      </c>
    </row>
    <row r="693" spans="2:24" x14ac:dyDescent="0.25">
      <c r="B693" s="640"/>
      <c r="C693" s="493"/>
      <c r="D693" s="245">
        <v>7</v>
      </c>
      <c r="E693" s="190" t="s">
        <v>664</v>
      </c>
      <c r="F693" s="314">
        <v>246.26</v>
      </c>
      <c r="G693" s="190">
        <v>7567</v>
      </c>
      <c r="H693" s="190">
        <v>7567</v>
      </c>
      <c r="I693" s="198">
        <f t="shared" si="163"/>
        <v>1</v>
      </c>
      <c r="J693" s="190">
        <v>35.18</v>
      </c>
      <c r="K693" s="198">
        <f t="shared" si="164"/>
        <v>4.6491343993656665E-3</v>
      </c>
      <c r="L693" s="314">
        <v>7</v>
      </c>
      <c r="M693" s="198">
        <f t="shared" si="165"/>
        <v>1.0046491343993658</v>
      </c>
      <c r="N693" s="314">
        <v>246.26</v>
      </c>
      <c r="O693" s="190">
        <v>35.18</v>
      </c>
      <c r="P693" s="197">
        <f t="shared" si="166"/>
        <v>4.6491343993656665E-3</v>
      </c>
      <c r="Q693" s="196">
        <f t="shared" si="167"/>
        <v>2.9132252166164108E-13</v>
      </c>
      <c r="R693" s="197">
        <f t="shared" si="168"/>
        <v>3.8499077793265639E-17</v>
      </c>
      <c r="S693" s="313">
        <f t="shared" si="169"/>
        <v>2.0392576516314875E-12</v>
      </c>
      <c r="T693" s="190" t="s">
        <v>468</v>
      </c>
      <c r="U693" s="190" t="s">
        <v>221</v>
      </c>
      <c r="V693" s="190" t="s">
        <v>642</v>
      </c>
      <c r="W693" s="196">
        <v>1</v>
      </c>
      <c r="X693" s="190" t="s">
        <v>470</v>
      </c>
    </row>
    <row r="694" spans="2:24" x14ac:dyDescent="0.25">
      <c r="B694" s="640"/>
      <c r="C694" s="493"/>
      <c r="D694" s="245">
        <v>8</v>
      </c>
      <c r="E694" s="190" t="s">
        <v>698</v>
      </c>
      <c r="F694" s="314">
        <v>205.61</v>
      </c>
      <c r="G694" s="190">
        <v>18.489999999999998</v>
      </c>
      <c r="H694" s="190">
        <v>18.489999999999998</v>
      </c>
      <c r="I694" s="198">
        <f t="shared" si="163"/>
        <v>1</v>
      </c>
      <c r="J694" s="190">
        <v>1.83</v>
      </c>
      <c r="K694" s="198">
        <f t="shared" si="164"/>
        <v>9.8972417522985412E-2</v>
      </c>
      <c r="L694" s="314">
        <v>225.95</v>
      </c>
      <c r="M694" s="198">
        <f t="shared" si="165"/>
        <v>1.0989724175229856</v>
      </c>
      <c r="N694" s="314">
        <v>413.49</v>
      </c>
      <c r="O694" s="190">
        <v>0.91</v>
      </c>
      <c r="P694" s="197">
        <f t="shared" si="166"/>
        <v>4.921579232017307E-2</v>
      </c>
      <c r="Q694" s="196">
        <f t="shared" si="167"/>
        <v>0.92000000000000182</v>
      </c>
      <c r="R694" s="197">
        <f t="shared" si="168"/>
        <v>4.9756625202812432E-2</v>
      </c>
      <c r="S694" s="313">
        <f t="shared" si="169"/>
        <v>207.87400000000039</v>
      </c>
      <c r="T694" s="190" t="s">
        <v>179</v>
      </c>
      <c r="U694" s="190" t="s">
        <v>715</v>
      </c>
      <c r="V694" s="190" t="s">
        <v>643</v>
      </c>
      <c r="W694" s="196">
        <v>1</v>
      </c>
      <c r="X694" s="190" t="s">
        <v>674</v>
      </c>
    </row>
    <row r="695" spans="2:24" x14ac:dyDescent="0.25">
      <c r="B695" s="640"/>
      <c r="C695" s="493"/>
      <c r="D695" s="245">
        <v>9</v>
      </c>
      <c r="E695" s="190" t="s">
        <v>555</v>
      </c>
      <c r="F695" s="314">
        <v>187.8</v>
      </c>
      <c r="G695" s="190">
        <v>53.53</v>
      </c>
      <c r="H695" s="190">
        <v>53.53</v>
      </c>
      <c r="I695" s="198">
        <f t="shared" si="163"/>
        <v>1</v>
      </c>
      <c r="J695" s="190">
        <v>5.29</v>
      </c>
      <c r="K695" s="198">
        <f t="shared" si="164"/>
        <v>9.8823089856155427E-2</v>
      </c>
      <c r="L695" s="314">
        <v>74.23</v>
      </c>
      <c r="M695" s="198">
        <f t="shared" si="165"/>
        <v>1.0988230898561555</v>
      </c>
      <c r="N695" s="314">
        <v>392.68</v>
      </c>
      <c r="O695" s="190">
        <v>2.5299999999999998</v>
      </c>
      <c r="P695" s="197">
        <f t="shared" si="166"/>
        <v>4.7263216887726507E-2</v>
      </c>
      <c r="Q695" s="196">
        <f t="shared" si="167"/>
        <v>2.7599999999999993</v>
      </c>
      <c r="R695" s="197">
        <f t="shared" si="168"/>
        <v>5.1559872968428906E-2</v>
      </c>
      <c r="S695" s="313">
        <f t="shared" si="169"/>
        <v>204.87479999999996</v>
      </c>
      <c r="T695" s="190" t="s">
        <v>468</v>
      </c>
      <c r="U695" s="190" t="s">
        <v>221</v>
      </c>
      <c r="V695" s="190" t="s">
        <v>686</v>
      </c>
      <c r="W695" s="196">
        <v>1</v>
      </c>
      <c r="X695" s="190" t="s">
        <v>422</v>
      </c>
    </row>
    <row r="696" spans="2:24" x14ac:dyDescent="0.25">
      <c r="B696" s="641"/>
      <c r="C696" s="493"/>
      <c r="D696" s="245">
        <v>10</v>
      </c>
      <c r="E696" s="190" t="s">
        <v>550</v>
      </c>
      <c r="F696" s="314">
        <v>181.61</v>
      </c>
      <c r="G696" s="190">
        <v>50.74</v>
      </c>
      <c r="H696" s="190">
        <v>50.74</v>
      </c>
      <c r="I696" s="198">
        <f t="shared" si="163"/>
        <v>1</v>
      </c>
      <c r="J696" s="190">
        <v>2.92</v>
      </c>
      <c r="K696" s="198">
        <f t="shared" si="164"/>
        <v>5.7548285376428851E-2</v>
      </c>
      <c r="L696" s="314">
        <v>124.39</v>
      </c>
      <c r="M696" s="198">
        <f t="shared" si="165"/>
        <v>1.0575482853764289</v>
      </c>
      <c r="N696" s="314">
        <v>363.22</v>
      </c>
      <c r="O696" s="190">
        <v>1.4600000000000009</v>
      </c>
      <c r="P696" s="197">
        <f t="shared" si="166"/>
        <v>2.8774142688214443E-2</v>
      </c>
      <c r="Q696" s="196">
        <f t="shared" si="167"/>
        <v>1.4600000000000009</v>
      </c>
      <c r="R696" s="197">
        <f t="shared" si="168"/>
        <v>2.8774142688214443E-2</v>
      </c>
      <c r="S696" s="313">
        <f t="shared" si="169"/>
        <v>181.60940000000011</v>
      </c>
      <c r="T696" s="190" t="s">
        <v>468</v>
      </c>
      <c r="U696" s="190" t="s">
        <v>221</v>
      </c>
      <c r="V696" s="190" t="s">
        <v>686</v>
      </c>
      <c r="W696" s="196">
        <v>1</v>
      </c>
      <c r="X696" s="190" t="s">
        <v>416</v>
      </c>
    </row>
    <row r="697" spans="2:24" x14ac:dyDescent="0.25">
      <c r="B697" s="639">
        <v>45939</v>
      </c>
      <c r="C697" s="493" t="str">
        <f t="shared" ref="C697" si="175">RIGHT(TEXT(B697,"aaa"),1)</f>
        <v>四</v>
      </c>
      <c r="D697" s="245">
        <v>1</v>
      </c>
      <c r="E697" s="190" t="s">
        <v>638</v>
      </c>
      <c r="F697" s="314">
        <v>1091.56</v>
      </c>
      <c r="G697" s="190">
        <v>5298</v>
      </c>
      <c r="H697" s="190">
        <v>5298</v>
      </c>
      <c r="I697" s="198">
        <f t="shared" si="163"/>
        <v>1</v>
      </c>
      <c r="J697" s="190">
        <v>165.89</v>
      </c>
      <c r="K697" s="198">
        <f t="shared" si="164"/>
        <v>3.1311815779539447E-2</v>
      </c>
      <c r="L697" s="314">
        <v>6.58</v>
      </c>
      <c r="M697" s="198">
        <f t="shared" si="165"/>
        <v>1.0313118157795396</v>
      </c>
      <c r="N697" s="314">
        <v>1091.56</v>
      </c>
      <c r="O697" s="190">
        <v>165.89</v>
      </c>
      <c r="P697" s="197">
        <f t="shared" si="166"/>
        <v>3.1311815779539447E-2</v>
      </c>
      <c r="Q697" s="196">
        <f t="shared" si="167"/>
        <v>3.4106051316484809E-13</v>
      </c>
      <c r="R697" s="197">
        <f t="shared" si="168"/>
        <v>6.4375332798197077E-17</v>
      </c>
      <c r="S697" s="313">
        <f t="shared" si="169"/>
        <v>2.2441781766247007E-12</v>
      </c>
      <c r="T697" s="190" t="s">
        <v>468</v>
      </c>
      <c r="U697" s="190" t="s">
        <v>221</v>
      </c>
      <c r="V697" s="190" t="s">
        <v>642</v>
      </c>
      <c r="W697" s="196">
        <v>1</v>
      </c>
      <c r="X697" s="190" t="s">
        <v>470</v>
      </c>
    </row>
    <row r="698" spans="2:24" x14ac:dyDescent="0.25">
      <c r="B698" s="640"/>
      <c r="C698" s="493"/>
      <c r="D698" s="245">
        <v>2</v>
      </c>
      <c r="E698" s="190" t="s">
        <v>701</v>
      </c>
      <c r="F698" s="314">
        <v>872.74</v>
      </c>
      <c r="G698" s="190">
        <v>44.16</v>
      </c>
      <c r="H698" s="190">
        <v>44.16</v>
      </c>
      <c r="I698" s="198">
        <f t="shared" si="163"/>
        <v>1</v>
      </c>
      <c r="J698" s="190">
        <v>4.34</v>
      </c>
      <c r="K698" s="198">
        <f t="shared" si="164"/>
        <v>9.8278985507246383E-2</v>
      </c>
      <c r="L698" s="314">
        <v>417.58</v>
      </c>
      <c r="M698" s="198">
        <f t="shared" si="165"/>
        <v>1.0982789855072466</v>
      </c>
      <c r="N698" s="314">
        <v>1812.3</v>
      </c>
      <c r="O698" s="190">
        <v>2.09</v>
      </c>
      <c r="P698" s="197">
        <f t="shared" si="166"/>
        <v>4.732789855072464E-2</v>
      </c>
      <c r="Q698" s="196">
        <f t="shared" si="167"/>
        <v>2.2500000000000036</v>
      </c>
      <c r="R698" s="197">
        <f t="shared" si="168"/>
        <v>5.0951086956521827E-2</v>
      </c>
      <c r="S698" s="313">
        <f t="shared" si="169"/>
        <v>939.55500000000143</v>
      </c>
      <c r="T698" s="190" t="s">
        <v>478</v>
      </c>
      <c r="U698" s="190" t="s">
        <v>222</v>
      </c>
      <c r="V698" s="190" t="s">
        <v>689</v>
      </c>
      <c r="W698" s="196">
        <v>1</v>
      </c>
      <c r="X698" s="190" t="s">
        <v>695</v>
      </c>
    </row>
    <row r="699" spans="2:24" x14ac:dyDescent="0.25">
      <c r="B699" s="640"/>
      <c r="C699" s="493"/>
      <c r="D699" s="245">
        <v>3</v>
      </c>
      <c r="E699" s="190" t="s">
        <v>637</v>
      </c>
      <c r="F699" s="314">
        <v>812.06</v>
      </c>
      <c r="G699" s="190">
        <v>17283</v>
      </c>
      <c r="H699" s="190">
        <v>17283</v>
      </c>
      <c r="I699" s="198">
        <f t="shared" si="163"/>
        <v>1</v>
      </c>
      <c r="J699" s="190">
        <v>140.01</v>
      </c>
      <c r="K699" s="198">
        <f t="shared" si="164"/>
        <v>8.1010241277555978E-3</v>
      </c>
      <c r="L699" s="314">
        <v>5.8</v>
      </c>
      <c r="M699" s="198">
        <f t="shared" si="165"/>
        <v>1.0081010241277555</v>
      </c>
      <c r="N699" s="314">
        <v>812.06</v>
      </c>
      <c r="O699" s="190">
        <v>140.01</v>
      </c>
      <c r="P699" s="197">
        <f t="shared" si="166"/>
        <v>8.1010241277555978E-3</v>
      </c>
      <c r="Q699" s="196">
        <f t="shared" si="167"/>
        <v>-1.5916157281026244E-12</v>
      </c>
      <c r="R699" s="197">
        <f t="shared" si="168"/>
        <v>-9.2091403581705982E-17</v>
      </c>
      <c r="S699" s="313">
        <f t="shared" si="169"/>
        <v>-9.2313712229952219E-12</v>
      </c>
      <c r="T699" s="190" t="s">
        <v>179</v>
      </c>
      <c r="U699" s="190" t="s">
        <v>537</v>
      </c>
      <c r="V699" s="190" t="s">
        <v>703</v>
      </c>
      <c r="W699" s="196">
        <v>1</v>
      </c>
      <c r="X699" s="190" t="s">
        <v>470</v>
      </c>
    </row>
    <row r="700" spans="2:24" x14ac:dyDescent="0.25">
      <c r="B700" s="640"/>
      <c r="C700" s="493"/>
      <c r="D700" s="245">
        <v>4</v>
      </c>
      <c r="E700" s="190" t="s">
        <v>691</v>
      </c>
      <c r="F700" s="314">
        <v>489.22</v>
      </c>
      <c r="G700" s="190">
        <v>79.47</v>
      </c>
      <c r="H700" s="190">
        <v>79.47</v>
      </c>
      <c r="I700" s="198">
        <f t="shared" si="163"/>
        <v>1</v>
      </c>
      <c r="J700" s="190">
        <v>6.92</v>
      </c>
      <c r="K700" s="198">
        <f t="shared" si="164"/>
        <v>8.707688435887756E-2</v>
      </c>
      <c r="L700" s="314">
        <v>313.60000000000002</v>
      </c>
      <c r="M700" s="198">
        <f t="shared" si="165"/>
        <v>1.0870768843588776</v>
      </c>
      <c r="N700" s="314">
        <v>2170.11</v>
      </c>
      <c r="O700" s="190">
        <v>1.56</v>
      </c>
      <c r="P700" s="197">
        <f t="shared" si="166"/>
        <v>1.9630049075122689E-2</v>
      </c>
      <c r="Q700" s="196">
        <f t="shared" si="167"/>
        <v>5.3600000000000012</v>
      </c>
      <c r="R700" s="197">
        <f t="shared" si="168"/>
        <v>6.7446835283754891E-2</v>
      </c>
      <c r="S700" s="313">
        <f t="shared" si="169"/>
        <v>1680.8960000000004</v>
      </c>
      <c r="T700" s="190" t="s">
        <v>468</v>
      </c>
      <c r="U700" s="190" t="s">
        <v>221</v>
      </c>
      <c r="V700" s="190" t="s">
        <v>513</v>
      </c>
      <c r="W700" s="196">
        <v>1</v>
      </c>
      <c r="X700" s="190" t="s">
        <v>470</v>
      </c>
    </row>
    <row r="701" spans="2:24" x14ac:dyDescent="0.25">
      <c r="B701" s="640"/>
      <c r="C701" s="493"/>
      <c r="D701" s="245">
        <v>5</v>
      </c>
      <c r="E701" s="190" t="s">
        <v>466</v>
      </c>
      <c r="F701" s="314">
        <v>488.5</v>
      </c>
      <c r="G701" s="190">
        <v>28.14</v>
      </c>
      <c r="H701" s="190">
        <v>28.14</v>
      </c>
      <c r="I701" s="198">
        <f t="shared" ref="I701:I726" si="176">H701/G701</f>
        <v>1</v>
      </c>
      <c r="J701" s="190">
        <v>2.44</v>
      </c>
      <c r="K701" s="198">
        <f t="shared" ref="K701:K726" si="177">J701/G701</f>
        <v>8.6709310589907607E-2</v>
      </c>
      <c r="L701" s="314">
        <v>814.16</v>
      </c>
      <c r="M701" s="198">
        <f t="shared" ref="M701:M726" si="178">(H701+J701)/G701</f>
        <v>1.0867093105899077</v>
      </c>
      <c r="N701" s="314">
        <v>1986.55</v>
      </c>
      <c r="O701" s="190">
        <v>0.6</v>
      </c>
      <c r="P701" s="197">
        <f t="shared" ref="P701:P726" si="179">O701/G701</f>
        <v>2.1321961620469083E-2</v>
      </c>
      <c r="Q701" s="196">
        <f t="shared" ref="Q701:Q726" si="180">(H701+J701)-G701-O701</f>
        <v>1.8400000000000012</v>
      </c>
      <c r="R701" s="197">
        <f t="shared" ref="R701:R726" si="181">Q701/G701</f>
        <v>6.5387348969438569E-2</v>
      </c>
      <c r="S701" s="313">
        <f t="shared" ref="S701:S726" si="182">Q701*L701</f>
        <v>1498.0544000000009</v>
      </c>
      <c r="T701" s="190" t="s">
        <v>179</v>
      </c>
      <c r="U701" s="190" t="s">
        <v>222</v>
      </c>
      <c r="V701" s="190" t="s">
        <v>689</v>
      </c>
      <c r="W701" s="196">
        <v>1</v>
      </c>
      <c r="X701" s="190" t="s">
        <v>415</v>
      </c>
    </row>
    <row r="702" spans="2:24" x14ac:dyDescent="0.25">
      <c r="B702" s="640"/>
      <c r="C702" s="493"/>
      <c r="D702" s="245">
        <v>6</v>
      </c>
      <c r="E702" s="190" t="s">
        <v>550</v>
      </c>
      <c r="F702" s="314">
        <v>267.44</v>
      </c>
      <c r="G702" s="190">
        <v>45.44</v>
      </c>
      <c r="H702" s="190">
        <v>45.44</v>
      </c>
      <c r="I702" s="198">
        <f t="shared" si="176"/>
        <v>1</v>
      </c>
      <c r="J702" s="190">
        <v>4.5</v>
      </c>
      <c r="K702" s="198">
        <f t="shared" si="177"/>
        <v>9.9031690140845077E-2</v>
      </c>
      <c r="L702" s="314">
        <v>124.39</v>
      </c>
      <c r="M702" s="198">
        <f t="shared" si="178"/>
        <v>1.099031690140845</v>
      </c>
      <c r="N702" s="314">
        <v>559.76</v>
      </c>
      <c r="O702" s="190">
        <v>2.15</v>
      </c>
      <c r="P702" s="197">
        <f t="shared" si="179"/>
        <v>4.7315140845070422E-2</v>
      </c>
      <c r="Q702" s="196">
        <f t="shared" si="180"/>
        <v>2.35</v>
      </c>
      <c r="R702" s="197">
        <f t="shared" si="181"/>
        <v>5.1716549295774655E-2</v>
      </c>
      <c r="S702" s="313">
        <f t="shared" si="182"/>
        <v>292.31650000000002</v>
      </c>
      <c r="T702" s="190" t="s">
        <v>468</v>
      </c>
      <c r="U702" s="190" t="s">
        <v>221</v>
      </c>
      <c r="V702" s="190" t="s">
        <v>686</v>
      </c>
      <c r="W702" s="196">
        <v>1</v>
      </c>
      <c r="X702" s="190" t="s">
        <v>416</v>
      </c>
    </row>
    <row r="703" spans="2:24" x14ac:dyDescent="0.25">
      <c r="B703" s="640"/>
      <c r="C703" s="493"/>
      <c r="D703" s="245">
        <v>7</v>
      </c>
      <c r="E703" s="190" t="s">
        <v>525</v>
      </c>
      <c r="F703" s="314">
        <v>252.59</v>
      </c>
      <c r="G703" s="190">
        <v>20.420000000000002</v>
      </c>
      <c r="H703" s="190">
        <v>20.420000000000002</v>
      </c>
      <c r="I703" s="198">
        <f t="shared" si="176"/>
        <v>1</v>
      </c>
      <c r="J703" s="190">
        <v>1.88</v>
      </c>
      <c r="K703" s="198">
        <f t="shared" si="177"/>
        <v>9.206660137120469E-2</v>
      </c>
      <c r="L703" s="314">
        <v>268.70999999999998</v>
      </c>
      <c r="M703" s="198">
        <f t="shared" si="178"/>
        <v>1.0920666013712046</v>
      </c>
      <c r="N703" s="314">
        <v>505.17</v>
      </c>
      <c r="O703" s="190">
        <v>0.94</v>
      </c>
      <c r="P703" s="197">
        <f t="shared" si="179"/>
        <v>4.6033300685602345E-2</v>
      </c>
      <c r="Q703" s="196">
        <f t="shared" si="180"/>
        <v>0.93999999999999906</v>
      </c>
      <c r="R703" s="197">
        <f t="shared" si="181"/>
        <v>4.6033300685602303E-2</v>
      </c>
      <c r="S703" s="313">
        <f t="shared" si="182"/>
        <v>252.58739999999972</v>
      </c>
      <c r="T703" s="190" t="s">
        <v>179</v>
      </c>
      <c r="U703" s="190" t="s">
        <v>715</v>
      </c>
      <c r="V703" s="190" t="s">
        <v>643</v>
      </c>
      <c r="W703" s="196">
        <v>1</v>
      </c>
      <c r="X703" s="190" t="s">
        <v>435</v>
      </c>
    </row>
    <row r="704" spans="2:24" x14ac:dyDescent="0.25">
      <c r="B704" s="640"/>
      <c r="C704" s="493"/>
      <c r="D704" s="245">
        <v>8</v>
      </c>
      <c r="E704" s="190" t="s">
        <v>823</v>
      </c>
      <c r="F704" s="314">
        <v>243.49</v>
      </c>
      <c r="G704" s="190">
        <v>121.44</v>
      </c>
      <c r="H704" s="190">
        <v>121.44</v>
      </c>
      <c r="I704" s="198">
        <f t="shared" si="176"/>
        <v>1</v>
      </c>
      <c r="J704" s="190">
        <v>12.1</v>
      </c>
      <c r="K704" s="198">
        <f t="shared" si="177"/>
        <v>9.9637681159420288E-2</v>
      </c>
      <c r="L704" s="314">
        <v>41.41</v>
      </c>
      <c r="M704" s="198">
        <f t="shared" si="178"/>
        <v>1.0996376811594202</v>
      </c>
      <c r="N704" s="314">
        <v>501.06</v>
      </c>
      <c r="O704" s="190">
        <v>5.88</v>
      </c>
      <c r="P704" s="197">
        <f t="shared" si="179"/>
        <v>4.8418972332015808E-2</v>
      </c>
      <c r="Q704" s="196">
        <f t="shared" si="180"/>
        <v>6.2199999999999944</v>
      </c>
      <c r="R704" s="197">
        <f t="shared" si="181"/>
        <v>5.1218708827404431E-2</v>
      </c>
      <c r="S704" s="313">
        <f t="shared" si="182"/>
        <v>257.57019999999977</v>
      </c>
      <c r="T704" s="190" t="s">
        <v>179</v>
      </c>
      <c r="U704" s="190" t="s">
        <v>537</v>
      </c>
      <c r="V704" s="190" t="s">
        <v>824</v>
      </c>
      <c r="W704" s="196">
        <v>1</v>
      </c>
      <c r="X704" s="190" t="s">
        <v>695</v>
      </c>
    </row>
    <row r="705" spans="2:24" x14ac:dyDescent="0.25">
      <c r="B705" s="640"/>
      <c r="C705" s="493"/>
      <c r="D705" s="245">
        <v>9</v>
      </c>
      <c r="E705" s="190" t="s">
        <v>548</v>
      </c>
      <c r="F705" s="314">
        <v>221.65</v>
      </c>
      <c r="G705" s="190">
        <v>54.53</v>
      </c>
      <c r="H705" s="190">
        <v>54.53</v>
      </c>
      <c r="I705" s="198">
        <f t="shared" si="176"/>
        <v>1</v>
      </c>
      <c r="J705" s="190">
        <v>5.4</v>
      </c>
      <c r="K705" s="198">
        <f t="shared" si="177"/>
        <v>9.9028057949752432E-2</v>
      </c>
      <c r="L705" s="314">
        <v>90.1</v>
      </c>
      <c r="M705" s="198">
        <f t="shared" si="178"/>
        <v>1.0990280579497524</v>
      </c>
      <c r="N705" s="314">
        <v>486.54</v>
      </c>
      <c r="O705" s="190">
        <v>2.46</v>
      </c>
      <c r="P705" s="197">
        <f t="shared" si="179"/>
        <v>4.5112781954887216E-2</v>
      </c>
      <c r="Q705" s="196">
        <f t="shared" si="180"/>
        <v>2.9399999999999986</v>
      </c>
      <c r="R705" s="197">
        <f t="shared" si="181"/>
        <v>5.3915275994865182E-2</v>
      </c>
      <c r="S705" s="313">
        <f t="shared" si="182"/>
        <v>264.89399999999983</v>
      </c>
      <c r="T705" s="190" t="s">
        <v>468</v>
      </c>
      <c r="U705" s="190" t="s">
        <v>221</v>
      </c>
      <c r="V705" s="190" t="s">
        <v>686</v>
      </c>
      <c r="W705" s="196">
        <v>1</v>
      </c>
      <c r="X705" s="190" t="s">
        <v>416</v>
      </c>
    </row>
    <row r="706" spans="2:24" x14ac:dyDescent="0.25">
      <c r="B706" s="641"/>
      <c r="C706" s="493"/>
      <c r="D706" s="245">
        <v>10</v>
      </c>
      <c r="E706" s="190" t="s">
        <v>549</v>
      </c>
      <c r="F706" s="314">
        <v>213.98</v>
      </c>
      <c r="G706" s="190">
        <v>19.55</v>
      </c>
      <c r="H706" s="190">
        <v>19.55</v>
      </c>
      <c r="I706" s="198">
        <f t="shared" si="176"/>
        <v>1</v>
      </c>
      <c r="J706" s="190">
        <v>1.36</v>
      </c>
      <c r="K706" s="198">
        <f t="shared" si="177"/>
        <v>6.9565217391304349E-2</v>
      </c>
      <c r="L706" s="314">
        <v>930.36</v>
      </c>
      <c r="M706" s="198">
        <f t="shared" si="178"/>
        <v>1.0695652173913044</v>
      </c>
      <c r="N706" s="314">
        <v>1265.29</v>
      </c>
      <c r="O706" s="190">
        <v>0.23</v>
      </c>
      <c r="P706" s="197">
        <f t="shared" si="179"/>
        <v>1.1764705882352941E-2</v>
      </c>
      <c r="Q706" s="196">
        <f t="shared" si="180"/>
        <v>1.1299999999999994</v>
      </c>
      <c r="R706" s="197">
        <f t="shared" si="181"/>
        <v>5.7800511508951373E-2</v>
      </c>
      <c r="S706" s="313">
        <f t="shared" si="182"/>
        <v>1051.3067999999996</v>
      </c>
      <c r="T706" s="190" t="s">
        <v>179</v>
      </c>
      <c r="U706" s="190" t="s">
        <v>715</v>
      </c>
      <c r="V706" s="190" t="s">
        <v>643</v>
      </c>
      <c r="W706" s="196">
        <v>1</v>
      </c>
      <c r="X706" s="190" t="s">
        <v>425</v>
      </c>
    </row>
    <row r="707" spans="2:24" x14ac:dyDescent="0.25">
      <c r="B707" s="639">
        <v>45940</v>
      </c>
      <c r="C707" s="493" t="str">
        <f t="shared" ref="C707" si="183">RIGHT(TEXT(B707,"aaa"),1)</f>
        <v>五</v>
      </c>
      <c r="D707" s="245">
        <v>1</v>
      </c>
      <c r="E707" s="190" t="s">
        <v>560</v>
      </c>
      <c r="F707" s="314">
        <v>632.57000000000005</v>
      </c>
      <c r="G707" s="190">
        <v>141.15</v>
      </c>
      <c r="H707" s="190">
        <v>141.15</v>
      </c>
      <c r="I707" s="198">
        <f t="shared" si="176"/>
        <v>1</v>
      </c>
      <c r="J707" s="190">
        <v>6.92</v>
      </c>
      <c r="K707" s="198">
        <f t="shared" si="177"/>
        <v>4.9025859015232022E-2</v>
      </c>
      <c r="L707" s="314">
        <v>194.04</v>
      </c>
      <c r="M707" s="198">
        <f t="shared" si="178"/>
        <v>1.0490258590152319</v>
      </c>
      <c r="N707" s="314">
        <v>1342.76</v>
      </c>
      <c r="O707" s="190">
        <v>3.26</v>
      </c>
      <c r="P707" s="197">
        <f t="shared" si="179"/>
        <v>2.3095997166135314E-2</v>
      </c>
      <c r="Q707" s="196">
        <f t="shared" si="180"/>
        <v>3.6599999999999877</v>
      </c>
      <c r="R707" s="197">
        <f t="shared" si="181"/>
        <v>2.5929861849096618E-2</v>
      </c>
      <c r="S707" s="313">
        <f t="shared" si="182"/>
        <v>710.18639999999755</v>
      </c>
      <c r="T707" s="190" t="s">
        <v>179</v>
      </c>
      <c r="U707" s="190" t="s">
        <v>715</v>
      </c>
      <c r="V707" s="190" t="s">
        <v>643</v>
      </c>
      <c r="W707" s="196">
        <v>1</v>
      </c>
      <c r="X707" s="190" t="s">
        <v>436</v>
      </c>
    </row>
    <row r="708" spans="2:24" x14ac:dyDescent="0.25">
      <c r="B708" s="640"/>
      <c r="C708" s="493"/>
      <c r="D708" s="245">
        <v>2</v>
      </c>
      <c r="E708" s="190" t="s">
        <v>637</v>
      </c>
      <c r="F708" s="314">
        <v>613.52</v>
      </c>
      <c r="G708" s="190">
        <v>14976</v>
      </c>
      <c r="H708" s="190">
        <v>14976</v>
      </c>
      <c r="I708" s="198">
        <f t="shared" si="176"/>
        <v>1</v>
      </c>
      <c r="J708" s="190">
        <v>105.78</v>
      </c>
      <c r="K708" s="198">
        <f t="shared" si="177"/>
        <v>7.0633012820512818E-3</v>
      </c>
      <c r="L708" s="314">
        <v>5.8</v>
      </c>
      <c r="M708" s="198">
        <f t="shared" si="178"/>
        <v>1.0070633012820513</v>
      </c>
      <c r="N708" s="314">
        <v>613.52</v>
      </c>
      <c r="O708" s="190">
        <v>105.78</v>
      </c>
      <c r="P708" s="197">
        <f t="shared" si="179"/>
        <v>7.0633012820512818E-3</v>
      </c>
      <c r="Q708" s="196">
        <f t="shared" si="180"/>
        <v>6.5369931689929217E-13</v>
      </c>
      <c r="R708" s="197">
        <f t="shared" si="181"/>
        <v>4.3649794130561709E-17</v>
      </c>
      <c r="S708" s="313">
        <f t="shared" si="182"/>
        <v>3.7914560380158948E-12</v>
      </c>
      <c r="T708" s="190" t="s">
        <v>179</v>
      </c>
      <c r="U708" s="190" t="s">
        <v>537</v>
      </c>
      <c r="V708" s="190" t="s">
        <v>703</v>
      </c>
      <c r="W708" s="196">
        <v>1</v>
      </c>
      <c r="X708" s="190" t="s">
        <v>470</v>
      </c>
    </row>
    <row r="709" spans="2:24" x14ac:dyDescent="0.25">
      <c r="B709" s="640"/>
      <c r="C709" s="493"/>
      <c r="D709" s="245">
        <v>3</v>
      </c>
      <c r="E709" s="190" t="s">
        <v>638</v>
      </c>
      <c r="F709" s="314">
        <v>390.72</v>
      </c>
      <c r="G709" s="190">
        <v>5102</v>
      </c>
      <c r="H709" s="190">
        <v>5102</v>
      </c>
      <c r="I709" s="198">
        <f t="shared" si="176"/>
        <v>1</v>
      </c>
      <c r="J709" s="190">
        <v>59.38</v>
      </c>
      <c r="K709" s="198">
        <f t="shared" si="177"/>
        <v>1.163857310858487E-2</v>
      </c>
      <c r="L709" s="314">
        <v>6.58</v>
      </c>
      <c r="M709" s="198">
        <f t="shared" si="178"/>
        <v>1.0116385731085848</v>
      </c>
      <c r="N709" s="314">
        <v>390.72</v>
      </c>
      <c r="O709" s="190">
        <v>59.38</v>
      </c>
      <c r="P709" s="197">
        <f t="shared" si="179"/>
        <v>1.163857310858487E-2</v>
      </c>
      <c r="Q709" s="196">
        <f t="shared" si="180"/>
        <v>1.0658141036401503E-13</v>
      </c>
      <c r="R709" s="197">
        <f t="shared" si="181"/>
        <v>2.0890123552335365E-17</v>
      </c>
      <c r="S709" s="313">
        <f t="shared" si="182"/>
        <v>7.013056801952189E-13</v>
      </c>
      <c r="T709" s="190" t="s">
        <v>468</v>
      </c>
      <c r="U709" s="190" t="s">
        <v>221</v>
      </c>
      <c r="V709" s="190" t="s">
        <v>642</v>
      </c>
      <c r="W709" s="196">
        <v>1</v>
      </c>
      <c r="X709" s="190" t="s">
        <v>470</v>
      </c>
    </row>
    <row r="710" spans="2:24" x14ac:dyDescent="0.25">
      <c r="B710" s="640"/>
      <c r="C710" s="493"/>
      <c r="D710" s="245">
        <v>4</v>
      </c>
      <c r="E710" s="190" t="s">
        <v>482</v>
      </c>
      <c r="F710" s="314">
        <v>355.84</v>
      </c>
      <c r="G710" s="190">
        <v>271.89999999999998</v>
      </c>
      <c r="H710" s="190">
        <v>271.89999999999998</v>
      </c>
      <c r="I710" s="198">
        <f t="shared" si="176"/>
        <v>1</v>
      </c>
      <c r="J710" s="190">
        <v>13.32</v>
      </c>
      <c r="K710" s="198">
        <f t="shared" si="177"/>
        <v>4.8988598749540278E-2</v>
      </c>
      <c r="L710" s="314">
        <v>111.2</v>
      </c>
      <c r="M710" s="198">
        <f t="shared" si="178"/>
        <v>1.0489885987495402</v>
      </c>
      <c r="N710" s="314">
        <v>1481.18</v>
      </c>
      <c r="O710" s="190">
        <v>3.2</v>
      </c>
      <c r="P710" s="197">
        <f t="shared" si="179"/>
        <v>1.176903273262229E-2</v>
      </c>
      <c r="Q710" s="196">
        <f t="shared" si="180"/>
        <v>10.119999999999994</v>
      </c>
      <c r="R710" s="197">
        <f t="shared" si="181"/>
        <v>3.7219566016917963E-2</v>
      </c>
      <c r="S710" s="313">
        <f t="shared" si="182"/>
        <v>1125.3439999999994</v>
      </c>
      <c r="T710" s="190" t="s">
        <v>179</v>
      </c>
      <c r="U710" s="190" t="s">
        <v>715</v>
      </c>
      <c r="V710" s="190" t="s">
        <v>643</v>
      </c>
      <c r="W710" s="196">
        <v>1</v>
      </c>
      <c r="X710" s="190" t="s">
        <v>430</v>
      </c>
    </row>
    <row r="711" spans="2:24" x14ac:dyDescent="0.25">
      <c r="B711" s="640"/>
      <c r="C711" s="493"/>
      <c r="D711" s="245">
        <v>5</v>
      </c>
      <c r="E711" s="190" t="s">
        <v>551</v>
      </c>
      <c r="F711" s="314">
        <v>330.63</v>
      </c>
      <c r="G711" s="190">
        <v>61.94</v>
      </c>
      <c r="H711" s="190">
        <v>61.94</v>
      </c>
      <c r="I711" s="198">
        <f t="shared" si="176"/>
        <v>1</v>
      </c>
      <c r="J711" s="190">
        <v>4.33</v>
      </c>
      <c r="K711" s="198">
        <f t="shared" si="177"/>
        <v>6.9906360994510822E-2</v>
      </c>
      <c r="L711" s="314">
        <v>160.5</v>
      </c>
      <c r="M711" s="198">
        <f t="shared" si="178"/>
        <v>1.0699063609945108</v>
      </c>
      <c r="N711" s="314">
        <v>694.97</v>
      </c>
      <c r="O711" s="190">
        <v>2.06</v>
      </c>
      <c r="P711" s="197">
        <f t="shared" si="179"/>
        <v>3.3257991604778818E-2</v>
      </c>
      <c r="Q711" s="196">
        <f t="shared" si="180"/>
        <v>2.2699999999999982</v>
      </c>
      <c r="R711" s="197">
        <f t="shared" si="181"/>
        <v>3.6648369389731969E-2</v>
      </c>
      <c r="S711" s="313">
        <f t="shared" si="182"/>
        <v>364.3349999999997</v>
      </c>
      <c r="T711" s="190" t="s">
        <v>179</v>
      </c>
      <c r="U711" s="190" t="s">
        <v>715</v>
      </c>
      <c r="V711" s="190" t="s">
        <v>510</v>
      </c>
      <c r="W711" s="196">
        <v>1</v>
      </c>
      <c r="X711" s="190" t="s">
        <v>470</v>
      </c>
    </row>
    <row r="712" spans="2:24" x14ac:dyDescent="0.25">
      <c r="B712" s="640"/>
      <c r="C712" s="493"/>
      <c r="D712" s="245">
        <v>6</v>
      </c>
      <c r="E712" s="190" t="s">
        <v>466</v>
      </c>
      <c r="F712" s="314">
        <v>252.39</v>
      </c>
      <c r="G712" s="190">
        <v>30.17</v>
      </c>
      <c r="H712" s="190">
        <v>30.17</v>
      </c>
      <c r="I712" s="198">
        <f t="shared" si="176"/>
        <v>1</v>
      </c>
      <c r="J712" s="190">
        <v>2.11</v>
      </c>
      <c r="K712" s="198">
        <f t="shared" si="177"/>
        <v>6.9937023533311229E-2</v>
      </c>
      <c r="L712" s="314">
        <v>814.16</v>
      </c>
      <c r="M712" s="198">
        <f t="shared" si="178"/>
        <v>1.0699370235333112</v>
      </c>
      <c r="N712" s="314">
        <v>1717.88</v>
      </c>
      <c r="O712" s="190">
        <v>0.31</v>
      </c>
      <c r="P712" s="197">
        <f t="shared" si="179"/>
        <v>1.0275107722903546E-2</v>
      </c>
      <c r="Q712" s="196">
        <f t="shared" si="180"/>
        <v>1.7999999999999994</v>
      </c>
      <c r="R712" s="197">
        <f t="shared" si="181"/>
        <v>5.9661915810407667E-2</v>
      </c>
      <c r="S712" s="313">
        <f t="shared" si="182"/>
        <v>1465.4879999999994</v>
      </c>
      <c r="T712" s="190" t="s">
        <v>179</v>
      </c>
      <c r="U712" s="190" t="s">
        <v>222</v>
      </c>
      <c r="V712" s="190" t="s">
        <v>689</v>
      </c>
      <c r="W712" s="196">
        <v>1</v>
      </c>
      <c r="X712" s="190" t="s">
        <v>415</v>
      </c>
    </row>
    <row r="713" spans="2:24" x14ac:dyDescent="0.25">
      <c r="B713" s="640"/>
      <c r="C713" s="493"/>
      <c r="D713" s="245">
        <v>7</v>
      </c>
      <c r="E713" s="190" t="s">
        <v>691</v>
      </c>
      <c r="F713" s="314">
        <v>247.74</v>
      </c>
      <c r="G713" s="190">
        <v>76.53</v>
      </c>
      <c r="H713" s="190">
        <v>76.53</v>
      </c>
      <c r="I713" s="198">
        <f t="shared" si="176"/>
        <v>1</v>
      </c>
      <c r="J713" s="190">
        <v>5.36</v>
      </c>
      <c r="K713" s="198">
        <f t="shared" si="177"/>
        <v>7.0037893636482426E-2</v>
      </c>
      <c r="L713" s="314">
        <v>313.60000000000002</v>
      </c>
      <c r="M713" s="198">
        <f t="shared" si="178"/>
        <v>1.0700378936364825</v>
      </c>
      <c r="N713" s="314">
        <v>1680.9</v>
      </c>
      <c r="O713" s="190">
        <v>0.79</v>
      </c>
      <c r="P713" s="197">
        <f t="shared" si="179"/>
        <v>1.0322749248660655E-2</v>
      </c>
      <c r="Q713" s="196">
        <f t="shared" si="180"/>
        <v>4.5699999999999994</v>
      </c>
      <c r="R713" s="197">
        <f t="shared" si="181"/>
        <v>5.9715144387821759E-2</v>
      </c>
      <c r="S713" s="313">
        <f t="shared" si="182"/>
        <v>1433.1519999999998</v>
      </c>
      <c r="T713" s="190" t="s">
        <v>468</v>
      </c>
      <c r="U713" s="190" t="s">
        <v>221</v>
      </c>
      <c r="V713" s="190" t="s">
        <v>513</v>
      </c>
      <c r="W713" s="196">
        <v>1</v>
      </c>
      <c r="X713" s="190" t="s">
        <v>470</v>
      </c>
    </row>
    <row r="714" spans="2:24" x14ac:dyDescent="0.25">
      <c r="B714" s="640"/>
      <c r="C714" s="493"/>
      <c r="D714" s="245">
        <v>8</v>
      </c>
      <c r="E714" s="190" t="s">
        <v>687</v>
      </c>
      <c r="F714" s="314">
        <v>245.39</v>
      </c>
      <c r="G714" s="190">
        <v>57.58</v>
      </c>
      <c r="H714" s="190">
        <v>57.58</v>
      </c>
      <c r="I714" s="198">
        <f t="shared" si="176"/>
        <v>1</v>
      </c>
      <c r="J714" s="190">
        <v>4.68</v>
      </c>
      <c r="K714" s="198">
        <f t="shared" si="177"/>
        <v>8.1278221604723866E-2</v>
      </c>
      <c r="L714" s="314">
        <v>119.12</v>
      </c>
      <c r="M714" s="198">
        <f t="shared" si="178"/>
        <v>1.0812782216047239</v>
      </c>
      <c r="N714" s="314">
        <v>557.48</v>
      </c>
      <c r="O714" s="190">
        <v>2.06</v>
      </c>
      <c r="P714" s="197">
        <f t="shared" si="179"/>
        <v>3.5776311219173323E-2</v>
      </c>
      <c r="Q714" s="196">
        <f t="shared" si="180"/>
        <v>2.6199999999999997</v>
      </c>
      <c r="R714" s="197">
        <f t="shared" si="181"/>
        <v>4.5501910385550536E-2</v>
      </c>
      <c r="S714" s="313">
        <f t="shared" si="182"/>
        <v>312.09439999999995</v>
      </c>
      <c r="T714" s="190" t="s">
        <v>179</v>
      </c>
      <c r="U714" s="190" t="s">
        <v>715</v>
      </c>
      <c r="V714" s="190" t="s">
        <v>643</v>
      </c>
      <c r="W714" s="196">
        <v>1</v>
      </c>
      <c r="X714" s="190" t="s">
        <v>431</v>
      </c>
    </row>
    <row r="715" spans="2:24" x14ac:dyDescent="0.25">
      <c r="B715" s="640"/>
      <c r="C715" s="493"/>
      <c r="D715" s="245">
        <v>9</v>
      </c>
      <c r="E715" s="190" t="s">
        <v>550</v>
      </c>
      <c r="F715" s="314">
        <v>206.49</v>
      </c>
      <c r="G715" s="190">
        <v>47.6</v>
      </c>
      <c r="H715" s="190">
        <v>47.6</v>
      </c>
      <c r="I715" s="198">
        <f t="shared" si="176"/>
        <v>1</v>
      </c>
      <c r="J715" s="190">
        <v>3</v>
      </c>
      <c r="K715" s="198">
        <f t="shared" si="177"/>
        <v>6.3025210084033612E-2</v>
      </c>
      <c r="L715" s="314">
        <v>124.39</v>
      </c>
      <c r="M715" s="198">
        <f t="shared" si="178"/>
        <v>1.0630252100840336</v>
      </c>
      <c r="N715" s="314">
        <v>373.17</v>
      </c>
      <c r="O715" s="190">
        <v>1.66</v>
      </c>
      <c r="P715" s="197">
        <f t="shared" si="179"/>
        <v>3.4873949579831927E-2</v>
      </c>
      <c r="Q715" s="196">
        <f t="shared" si="180"/>
        <v>1.34</v>
      </c>
      <c r="R715" s="197">
        <f t="shared" si="181"/>
        <v>2.8151260504201681E-2</v>
      </c>
      <c r="S715" s="313">
        <f t="shared" si="182"/>
        <v>166.68260000000001</v>
      </c>
      <c r="T715" s="190" t="s">
        <v>468</v>
      </c>
      <c r="U715" s="190" t="s">
        <v>221</v>
      </c>
      <c r="V715" s="190" t="s">
        <v>686</v>
      </c>
      <c r="W715" s="196">
        <v>1</v>
      </c>
      <c r="X715" s="190" t="s">
        <v>416</v>
      </c>
    </row>
    <row r="716" spans="2:24" x14ac:dyDescent="0.25">
      <c r="B716" s="641"/>
      <c r="C716" s="493"/>
      <c r="D716" s="245">
        <v>10</v>
      </c>
      <c r="E716" s="190" t="s">
        <v>517</v>
      </c>
      <c r="F716" s="314">
        <v>202.26</v>
      </c>
      <c r="G716" s="190">
        <v>82</v>
      </c>
      <c r="H716" s="190">
        <v>82</v>
      </c>
      <c r="I716" s="198">
        <f t="shared" si="176"/>
        <v>1</v>
      </c>
      <c r="J716" s="190">
        <v>2.87</v>
      </c>
      <c r="K716" s="198">
        <f t="shared" si="177"/>
        <v>3.5000000000000003E-2</v>
      </c>
      <c r="L716" s="314">
        <v>331.58</v>
      </c>
      <c r="M716" s="198">
        <f t="shared" si="178"/>
        <v>1.0350000000000001</v>
      </c>
      <c r="N716" s="314">
        <v>951.63</v>
      </c>
      <c r="O716" s="190">
        <v>0.61</v>
      </c>
      <c r="P716" s="197">
        <f t="shared" si="179"/>
        <v>7.4390243902439021E-3</v>
      </c>
      <c r="Q716" s="196">
        <f t="shared" si="180"/>
        <v>2.2600000000000047</v>
      </c>
      <c r="R716" s="197">
        <f t="shared" si="181"/>
        <v>2.7560975609756153E-2</v>
      </c>
      <c r="S716" s="313">
        <f t="shared" si="182"/>
        <v>749.37080000000151</v>
      </c>
      <c r="T716" s="190" t="s">
        <v>179</v>
      </c>
      <c r="U716" s="190" t="s">
        <v>222</v>
      </c>
      <c r="V716" s="190" t="s">
        <v>689</v>
      </c>
      <c r="W716" s="196">
        <v>1</v>
      </c>
      <c r="X716" s="190" t="s">
        <v>422</v>
      </c>
    </row>
    <row r="717" spans="2:24" x14ac:dyDescent="0.25">
      <c r="B717" s="639">
        <v>45941</v>
      </c>
      <c r="C717" s="493" t="str">
        <f t="shared" ref="C717" si="184">RIGHT(TEXT(B717,"aaa"),1)</f>
        <v>六</v>
      </c>
      <c r="D717" s="245">
        <v>1</v>
      </c>
      <c r="E717" s="190" t="s">
        <v>702</v>
      </c>
      <c r="F717" s="314">
        <v>983.99</v>
      </c>
      <c r="G717" s="190">
        <v>74.349999999999994</v>
      </c>
      <c r="H717" s="190">
        <v>107.27</v>
      </c>
      <c r="I717" s="198">
        <f t="shared" si="176"/>
        <v>1.442770679219906</v>
      </c>
      <c r="J717" s="190">
        <v>0.6</v>
      </c>
      <c r="K717" s="198">
        <f t="shared" si="177"/>
        <v>8.0699394754539348E-3</v>
      </c>
      <c r="L717" s="314">
        <v>278.75</v>
      </c>
      <c r="M717" s="198">
        <f t="shared" si="178"/>
        <v>1.4508406186953597</v>
      </c>
      <c r="N717" s="314">
        <v>9343.7000000000007</v>
      </c>
      <c r="O717" s="190">
        <v>3.53</v>
      </c>
      <c r="P717" s="197">
        <f t="shared" si="179"/>
        <v>4.7478143913920648E-2</v>
      </c>
      <c r="Q717" s="196">
        <f t="shared" si="180"/>
        <v>29.989999999999995</v>
      </c>
      <c r="R717" s="197">
        <f t="shared" si="181"/>
        <v>0.40336247478143911</v>
      </c>
      <c r="S717" s="313">
        <f t="shared" si="182"/>
        <v>8359.7124999999978</v>
      </c>
      <c r="T717" s="190" t="s">
        <v>468</v>
      </c>
      <c r="U717" s="190" t="s">
        <v>221</v>
      </c>
      <c r="V717" s="190" t="s">
        <v>796</v>
      </c>
      <c r="W717" s="196">
        <v>1</v>
      </c>
      <c r="X717" s="190" t="s">
        <v>470</v>
      </c>
    </row>
    <row r="718" spans="2:24" x14ac:dyDescent="0.25">
      <c r="B718" s="640"/>
      <c r="C718" s="493"/>
      <c r="D718" s="245">
        <v>2</v>
      </c>
      <c r="E718" s="190" t="s">
        <v>637</v>
      </c>
      <c r="F718" s="314">
        <v>952.59</v>
      </c>
      <c r="G718" s="190">
        <v>15988</v>
      </c>
      <c r="H718" s="190">
        <v>15988</v>
      </c>
      <c r="I718" s="198">
        <f t="shared" si="176"/>
        <v>1</v>
      </c>
      <c r="J718" s="190">
        <v>164.24</v>
      </c>
      <c r="K718" s="198">
        <f t="shared" si="177"/>
        <v>1.0272704528396298E-2</v>
      </c>
      <c r="L718" s="314">
        <v>5.8</v>
      </c>
      <c r="M718" s="198">
        <f t="shared" si="178"/>
        <v>1.0102727045283963</v>
      </c>
      <c r="N718" s="314">
        <v>952.59</v>
      </c>
      <c r="O718" s="190">
        <v>164.24</v>
      </c>
      <c r="P718" s="197">
        <f t="shared" si="179"/>
        <v>1.0272704528396298E-2</v>
      </c>
      <c r="Q718" s="196">
        <f t="shared" si="180"/>
        <v>-2.2737367544323206E-13</v>
      </c>
      <c r="R718" s="197">
        <f t="shared" si="181"/>
        <v>-1.4221520855843886E-17</v>
      </c>
      <c r="S718" s="313">
        <f t="shared" si="182"/>
        <v>-1.3187673175707459E-12</v>
      </c>
      <c r="T718" s="190" t="s">
        <v>179</v>
      </c>
      <c r="U718" s="190" t="s">
        <v>537</v>
      </c>
      <c r="V718" s="190" t="s">
        <v>703</v>
      </c>
      <c r="W718" s="196">
        <v>1</v>
      </c>
      <c r="X718" s="190" t="s">
        <v>470</v>
      </c>
    </row>
    <row r="719" spans="2:24" x14ac:dyDescent="0.25">
      <c r="B719" s="640"/>
      <c r="C719" s="493"/>
      <c r="D719" s="245">
        <v>3</v>
      </c>
      <c r="E719" s="190" t="s">
        <v>551</v>
      </c>
      <c r="F719" s="314">
        <v>507.18</v>
      </c>
      <c r="G719" s="190">
        <v>64.87</v>
      </c>
      <c r="H719" s="190">
        <v>64.87</v>
      </c>
      <c r="I719" s="198">
        <f t="shared" si="176"/>
        <v>1</v>
      </c>
      <c r="J719" s="190">
        <v>6.3</v>
      </c>
      <c r="K719" s="198">
        <f t="shared" si="177"/>
        <v>9.7117311546169247E-2</v>
      </c>
      <c r="L719" s="314">
        <v>160.5</v>
      </c>
      <c r="M719" s="198">
        <f t="shared" si="178"/>
        <v>1.0971173115461692</v>
      </c>
      <c r="N719" s="314">
        <v>1011.15</v>
      </c>
      <c r="O719" s="190">
        <v>3.16</v>
      </c>
      <c r="P719" s="197">
        <f t="shared" si="179"/>
        <v>4.871281023585633E-2</v>
      </c>
      <c r="Q719" s="196">
        <f t="shared" si="180"/>
        <v>3.139999999999997</v>
      </c>
      <c r="R719" s="197">
        <f t="shared" si="181"/>
        <v>4.8404501310312882E-2</v>
      </c>
      <c r="S719" s="313">
        <f t="shared" si="182"/>
        <v>503.96999999999952</v>
      </c>
      <c r="T719" s="190" t="s">
        <v>179</v>
      </c>
      <c r="U719" s="190" t="s">
        <v>715</v>
      </c>
      <c r="V719" s="190" t="s">
        <v>510</v>
      </c>
      <c r="W719" s="196">
        <v>1</v>
      </c>
      <c r="X719" s="190" t="s">
        <v>470</v>
      </c>
    </row>
    <row r="720" spans="2:24" x14ac:dyDescent="0.25">
      <c r="B720" s="640"/>
      <c r="C720" s="493"/>
      <c r="D720" s="245">
        <v>4</v>
      </c>
      <c r="E720" s="190" t="s">
        <v>638</v>
      </c>
      <c r="F720" s="314">
        <v>464.22</v>
      </c>
      <c r="G720" s="190">
        <v>5107</v>
      </c>
      <c r="H720" s="190">
        <v>5107</v>
      </c>
      <c r="I720" s="198">
        <f t="shared" si="176"/>
        <v>1</v>
      </c>
      <c r="J720" s="190">
        <v>70.55</v>
      </c>
      <c r="K720" s="198">
        <f t="shared" si="177"/>
        <v>1.3814372429998041E-2</v>
      </c>
      <c r="L720" s="314">
        <v>6.58</v>
      </c>
      <c r="M720" s="198">
        <f t="shared" si="178"/>
        <v>1.0138143724299982</v>
      </c>
      <c r="N720" s="314">
        <v>464.22</v>
      </c>
      <c r="O720" s="190">
        <v>70.55</v>
      </c>
      <c r="P720" s="197">
        <f t="shared" si="179"/>
        <v>1.3814372429998041E-2</v>
      </c>
      <c r="Q720" s="196">
        <f t="shared" si="180"/>
        <v>1.8474111129762605E-13</v>
      </c>
      <c r="R720" s="197">
        <f t="shared" si="181"/>
        <v>3.6174096592446848E-17</v>
      </c>
      <c r="S720" s="313">
        <f t="shared" si="182"/>
        <v>1.2155965123383795E-12</v>
      </c>
      <c r="T720" s="190" t="s">
        <v>468</v>
      </c>
      <c r="U720" s="190" t="s">
        <v>221</v>
      </c>
      <c r="V720" s="190" t="s">
        <v>642</v>
      </c>
      <c r="W720" s="196">
        <v>1</v>
      </c>
      <c r="X720" s="190" t="s">
        <v>470</v>
      </c>
    </row>
    <row r="721" spans="2:24" x14ac:dyDescent="0.25">
      <c r="B721" s="640"/>
      <c r="C721" s="493"/>
      <c r="D721" s="245">
        <v>5</v>
      </c>
      <c r="E721" s="190" t="s">
        <v>648</v>
      </c>
      <c r="F721" s="314">
        <v>399.49</v>
      </c>
      <c r="G721" s="190">
        <v>69.77</v>
      </c>
      <c r="H721" s="190">
        <v>69.77</v>
      </c>
      <c r="I721" s="198">
        <f t="shared" si="176"/>
        <v>1</v>
      </c>
      <c r="J721" s="190">
        <v>6.97</v>
      </c>
      <c r="K721" s="198">
        <f t="shared" si="177"/>
        <v>9.9899670345420674E-2</v>
      </c>
      <c r="L721" s="314">
        <v>114.14</v>
      </c>
      <c r="M721" s="198">
        <f t="shared" si="178"/>
        <v>1.0998996703454207</v>
      </c>
      <c r="N721" s="314">
        <v>795.56</v>
      </c>
      <c r="O721" s="190">
        <v>3.5</v>
      </c>
      <c r="P721" s="197">
        <f t="shared" si="179"/>
        <v>5.016482728966605E-2</v>
      </c>
      <c r="Q721" s="196">
        <f t="shared" si="180"/>
        <v>3.4699999999999989</v>
      </c>
      <c r="R721" s="197">
        <f t="shared" si="181"/>
        <v>4.973484305575461E-2</v>
      </c>
      <c r="S721" s="313">
        <f t="shared" si="182"/>
        <v>396.06579999999985</v>
      </c>
      <c r="T721" s="190" t="s">
        <v>179</v>
      </c>
      <c r="U721" s="190" t="s">
        <v>715</v>
      </c>
      <c r="V721" s="190" t="s">
        <v>643</v>
      </c>
      <c r="W721" s="196">
        <v>1</v>
      </c>
      <c r="X721" s="190" t="s">
        <v>431</v>
      </c>
    </row>
    <row r="722" spans="2:24" x14ac:dyDescent="0.25">
      <c r="B722" s="640"/>
      <c r="C722" s="493"/>
      <c r="D722" s="245">
        <v>6</v>
      </c>
      <c r="E722" s="190" t="s">
        <v>681</v>
      </c>
      <c r="F722" s="314">
        <v>319.29000000000002</v>
      </c>
      <c r="G722" s="190">
        <v>59.6</v>
      </c>
      <c r="H722" s="190">
        <v>59.6</v>
      </c>
      <c r="I722" s="198">
        <f t="shared" si="176"/>
        <v>1</v>
      </c>
      <c r="J722" s="190">
        <v>5.96</v>
      </c>
      <c r="K722" s="198">
        <f t="shared" si="177"/>
        <v>9.9999999999999992E-2</v>
      </c>
      <c r="L722" s="314">
        <v>110.1</v>
      </c>
      <c r="M722" s="198">
        <f t="shared" si="178"/>
        <v>1.1000000000000001</v>
      </c>
      <c r="N722" s="314">
        <v>656.2</v>
      </c>
      <c r="O722" s="190">
        <v>2.9</v>
      </c>
      <c r="P722" s="197">
        <f t="shared" si="179"/>
        <v>4.8657718120805368E-2</v>
      </c>
      <c r="Q722" s="196">
        <f t="shared" si="180"/>
        <v>3.0600000000000009</v>
      </c>
      <c r="R722" s="197">
        <f t="shared" si="181"/>
        <v>5.1342281879194644E-2</v>
      </c>
      <c r="S722" s="313">
        <f t="shared" si="182"/>
        <v>336.90600000000006</v>
      </c>
      <c r="T722" s="190" t="s">
        <v>179</v>
      </c>
      <c r="U722" s="190" t="s">
        <v>715</v>
      </c>
      <c r="V722" s="190" t="s">
        <v>646</v>
      </c>
      <c r="W722" s="196">
        <v>1</v>
      </c>
      <c r="X722" s="190" t="s">
        <v>470</v>
      </c>
    </row>
    <row r="723" spans="2:24" x14ac:dyDescent="0.25">
      <c r="B723" s="640"/>
      <c r="C723" s="493"/>
      <c r="D723" s="245">
        <v>7</v>
      </c>
      <c r="E723" s="190" t="s">
        <v>548</v>
      </c>
      <c r="F723" s="314">
        <v>297.33</v>
      </c>
      <c r="G723" s="190">
        <v>65.760000000000005</v>
      </c>
      <c r="H723" s="190">
        <v>65.760000000000005</v>
      </c>
      <c r="I723" s="198">
        <f t="shared" si="176"/>
        <v>1</v>
      </c>
      <c r="J723" s="190">
        <v>6.57</v>
      </c>
      <c r="K723" s="198">
        <f t="shared" si="177"/>
        <v>9.9908759124087587E-2</v>
      </c>
      <c r="L723" s="314">
        <v>90.1</v>
      </c>
      <c r="M723" s="198">
        <f t="shared" si="178"/>
        <v>1.0999087591240877</v>
      </c>
      <c r="N723" s="314">
        <v>591.96</v>
      </c>
      <c r="O723" s="190">
        <v>3.3</v>
      </c>
      <c r="P723" s="197">
        <f t="shared" si="179"/>
        <v>5.0182481751824812E-2</v>
      </c>
      <c r="Q723" s="196">
        <f t="shared" si="180"/>
        <v>3.2700000000000076</v>
      </c>
      <c r="R723" s="197">
        <f t="shared" si="181"/>
        <v>4.9726277372262886E-2</v>
      </c>
      <c r="S723" s="313">
        <f t="shared" si="182"/>
        <v>294.62700000000063</v>
      </c>
      <c r="T723" s="190" t="s">
        <v>468</v>
      </c>
      <c r="U723" s="190" t="s">
        <v>221</v>
      </c>
      <c r="V723" s="190" t="s">
        <v>686</v>
      </c>
      <c r="W723" s="196">
        <v>1</v>
      </c>
      <c r="X723" s="190" t="s">
        <v>416</v>
      </c>
    </row>
    <row r="724" spans="2:24" x14ac:dyDescent="0.25">
      <c r="B724" s="640"/>
      <c r="C724" s="493"/>
      <c r="D724" s="245">
        <v>8</v>
      </c>
      <c r="E724" s="190" t="s">
        <v>651</v>
      </c>
      <c r="F724" s="314">
        <v>257.05</v>
      </c>
      <c r="G724" s="190">
        <v>10140</v>
      </c>
      <c r="H724" s="190">
        <v>10140</v>
      </c>
      <c r="I724" s="198">
        <f t="shared" si="176"/>
        <v>1</v>
      </c>
      <c r="J724" s="190">
        <v>59.78</v>
      </c>
      <c r="K724" s="198">
        <f t="shared" si="177"/>
        <v>5.895463510848126E-3</v>
      </c>
      <c r="L724" s="314">
        <v>4.3</v>
      </c>
      <c r="M724" s="198">
        <f t="shared" si="178"/>
        <v>1.0058954635108481</v>
      </c>
      <c r="N724" s="314">
        <v>257.05</v>
      </c>
      <c r="O724" s="190">
        <v>59.78</v>
      </c>
      <c r="P724" s="197">
        <f t="shared" si="179"/>
        <v>5.895463510848126E-3</v>
      </c>
      <c r="Q724" s="196">
        <f t="shared" si="180"/>
        <v>6.5369931689929217E-13</v>
      </c>
      <c r="R724" s="197">
        <f t="shared" si="181"/>
        <v>6.4467388254368066E-17</v>
      </c>
      <c r="S724" s="313">
        <f t="shared" si="182"/>
        <v>2.8109070626669561E-12</v>
      </c>
      <c r="T724" s="190" t="s">
        <v>179</v>
      </c>
      <c r="U724" s="190" t="s">
        <v>537</v>
      </c>
      <c r="V724" s="190" t="s">
        <v>641</v>
      </c>
      <c r="W724" s="196">
        <v>1</v>
      </c>
      <c r="X724" s="190" t="s">
        <v>470</v>
      </c>
    </row>
    <row r="725" spans="2:24" x14ac:dyDescent="0.25">
      <c r="B725" s="640"/>
      <c r="C725" s="493"/>
      <c r="D725" s="245">
        <v>9</v>
      </c>
      <c r="E725" s="190" t="s">
        <v>509</v>
      </c>
      <c r="F725" s="314">
        <v>216.68</v>
      </c>
      <c r="G725" s="190">
        <v>10.77</v>
      </c>
      <c r="H725" s="190">
        <v>10.77</v>
      </c>
      <c r="I725" s="198">
        <f t="shared" si="176"/>
        <v>1</v>
      </c>
      <c r="J725" s="190">
        <v>1.07</v>
      </c>
      <c r="K725" s="198">
        <f t="shared" si="177"/>
        <v>9.9350046425255342E-2</v>
      </c>
      <c r="L725" s="314">
        <v>408.83</v>
      </c>
      <c r="M725" s="198">
        <f t="shared" si="178"/>
        <v>1.0993500464252555</v>
      </c>
      <c r="N725" s="314">
        <v>437.45</v>
      </c>
      <c r="O725" s="190">
        <v>0.53</v>
      </c>
      <c r="P725" s="197">
        <f t="shared" si="179"/>
        <v>4.921077065923863E-2</v>
      </c>
      <c r="Q725" s="196">
        <f t="shared" si="180"/>
        <v>0.54000000000000026</v>
      </c>
      <c r="R725" s="197">
        <f t="shared" si="181"/>
        <v>5.013927576601674E-2</v>
      </c>
      <c r="S725" s="313">
        <f t="shared" si="182"/>
        <v>220.76820000000009</v>
      </c>
      <c r="T725" s="190" t="s">
        <v>179</v>
      </c>
      <c r="U725" s="190" t="s">
        <v>715</v>
      </c>
      <c r="V725" s="190" t="s">
        <v>643</v>
      </c>
      <c r="W725" s="196">
        <v>1</v>
      </c>
      <c r="X725" s="190" t="s">
        <v>428</v>
      </c>
    </row>
    <row r="726" spans="2:24" x14ac:dyDescent="0.25">
      <c r="B726" s="641"/>
      <c r="C726" s="493"/>
      <c r="D726" s="245">
        <v>10</v>
      </c>
      <c r="E726" s="190" t="s">
        <v>618</v>
      </c>
      <c r="F726" s="314">
        <v>215.78</v>
      </c>
      <c r="G726" s="190">
        <v>9.2100000000000009</v>
      </c>
      <c r="H726" s="190">
        <v>9.2100000000000009</v>
      </c>
      <c r="I726" s="198">
        <f t="shared" si="176"/>
        <v>1</v>
      </c>
      <c r="J726" s="190">
        <v>0.92</v>
      </c>
      <c r="K726" s="198">
        <f t="shared" si="177"/>
        <v>9.9891422366992388E-2</v>
      </c>
      <c r="L726" s="314">
        <v>469.08</v>
      </c>
      <c r="M726" s="198">
        <f t="shared" si="178"/>
        <v>1.0998914223669924</v>
      </c>
      <c r="N726" s="314">
        <v>431.55</v>
      </c>
      <c r="O726" s="190">
        <v>0.46</v>
      </c>
      <c r="P726" s="197">
        <f t="shared" si="179"/>
        <v>4.9945711183496194E-2</v>
      </c>
      <c r="Q726" s="196">
        <f t="shared" si="180"/>
        <v>0.45999999999999991</v>
      </c>
      <c r="R726" s="197">
        <f t="shared" si="181"/>
        <v>4.9945711183496187E-2</v>
      </c>
      <c r="S726" s="313">
        <f t="shared" si="182"/>
        <v>215.77679999999995</v>
      </c>
      <c r="T726" s="190" t="s">
        <v>468</v>
      </c>
      <c r="U726" s="190" t="s">
        <v>221</v>
      </c>
      <c r="V726" s="190" t="s">
        <v>513</v>
      </c>
      <c r="W726" s="196">
        <v>1</v>
      </c>
      <c r="X726" s="190" t="s">
        <v>461</v>
      </c>
    </row>
    <row r="727" spans="2:24" x14ac:dyDescent="0.25">
      <c r="B727" s="639">
        <v>45942</v>
      </c>
      <c r="C727" s="493" t="str">
        <f t="shared" ref="C727" si="185">RIGHT(TEXT(B727,"aaa"),1)</f>
        <v>日</v>
      </c>
      <c r="D727" s="245">
        <v>1</v>
      </c>
      <c r="E727" s="190" t="s">
        <v>637</v>
      </c>
      <c r="F727" s="314">
        <v>1159.71</v>
      </c>
      <c r="G727" s="190">
        <v>21351</v>
      </c>
      <c r="H727" s="190">
        <v>21351</v>
      </c>
      <c r="I727" s="198">
        <f t="shared" ref="I727:I790" si="186">H727/G727</f>
        <v>1</v>
      </c>
      <c r="J727" s="190">
        <v>199.95</v>
      </c>
      <c r="K727" s="198">
        <f t="shared" ref="K727:K790" si="187">J727/G727</f>
        <v>9.3649009414078967E-3</v>
      </c>
      <c r="L727" s="314">
        <v>5.8</v>
      </c>
      <c r="M727" s="198">
        <f t="shared" ref="M727:M790" si="188">(H727+J727)/G727</f>
        <v>1.0093649009414078</v>
      </c>
      <c r="N727" s="314">
        <v>1159.71</v>
      </c>
      <c r="O727" s="190">
        <v>199.95</v>
      </c>
      <c r="P727" s="197">
        <f t="shared" ref="P727:P790" si="189">O727/G727</f>
        <v>9.3649009414078967E-3</v>
      </c>
      <c r="Q727" s="196">
        <f t="shared" ref="Q727:Q790" si="190">(H727+J727)-G727-O727</f>
        <v>7.3896444519050419E-13</v>
      </c>
      <c r="R727" s="197">
        <f t="shared" ref="R727:R790" si="191">Q727/G727</f>
        <v>3.461029671633667E-17</v>
      </c>
      <c r="S727" s="313">
        <f t="shared" ref="S727:S790" si="192">Q727*L727</f>
        <v>4.2859937821049238E-12</v>
      </c>
      <c r="T727" s="190" t="s">
        <v>179</v>
      </c>
      <c r="U727" s="190" t="s">
        <v>537</v>
      </c>
      <c r="V727" s="190" t="s">
        <v>703</v>
      </c>
      <c r="W727" s="196">
        <v>1</v>
      </c>
      <c r="X727" s="190" t="s">
        <v>470</v>
      </c>
    </row>
    <row r="728" spans="2:24" x14ac:dyDescent="0.25">
      <c r="B728" s="640"/>
      <c r="C728" s="493"/>
      <c r="D728" s="245">
        <v>2</v>
      </c>
      <c r="E728" s="190" t="s">
        <v>638</v>
      </c>
      <c r="F728" s="314">
        <v>1133.08</v>
      </c>
      <c r="G728" s="190">
        <v>7646</v>
      </c>
      <c r="H728" s="190">
        <v>7646</v>
      </c>
      <c r="I728" s="198">
        <f t="shared" si="186"/>
        <v>1</v>
      </c>
      <c r="J728" s="190">
        <v>172.2</v>
      </c>
      <c r="K728" s="198">
        <f t="shared" si="187"/>
        <v>2.2521579911064609E-2</v>
      </c>
      <c r="L728" s="314">
        <v>6.58</v>
      </c>
      <c r="M728" s="198">
        <f t="shared" si="188"/>
        <v>1.0225215799110645</v>
      </c>
      <c r="N728" s="314">
        <v>1133.08</v>
      </c>
      <c r="O728" s="190">
        <v>172.2</v>
      </c>
      <c r="P728" s="197">
        <f t="shared" si="189"/>
        <v>2.2521579911064609E-2</v>
      </c>
      <c r="Q728" s="196">
        <f t="shared" si="190"/>
        <v>0</v>
      </c>
      <c r="R728" s="197">
        <f t="shared" si="191"/>
        <v>0</v>
      </c>
      <c r="S728" s="313">
        <f t="shared" si="192"/>
        <v>0</v>
      </c>
      <c r="T728" s="190" t="s">
        <v>468</v>
      </c>
      <c r="U728" s="190" t="s">
        <v>221</v>
      </c>
      <c r="V728" s="190" t="s">
        <v>642</v>
      </c>
      <c r="W728" s="196">
        <v>1</v>
      </c>
      <c r="X728" s="190" t="s">
        <v>470</v>
      </c>
    </row>
    <row r="729" spans="2:24" x14ac:dyDescent="0.25">
      <c r="B729" s="640"/>
      <c r="C729" s="493"/>
      <c r="D729" s="245">
        <v>3</v>
      </c>
      <c r="E729" s="190" t="s">
        <v>482</v>
      </c>
      <c r="F729" s="314">
        <v>696.11</v>
      </c>
      <c r="G729" s="190">
        <v>350.7</v>
      </c>
      <c r="H729" s="190">
        <v>350.7</v>
      </c>
      <c r="I729" s="198">
        <f t="shared" si="186"/>
        <v>1</v>
      </c>
      <c r="J729" s="190">
        <v>12.52</v>
      </c>
      <c r="K729" s="198">
        <f t="shared" si="187"/>
        <v>3.5700028514399774E-2</v>
      </c>
      <c r="L729" s="314">
        <v>111.2</v>
      </c>
      <c r="M729" s="198">
        <f t="shared" si="188"/>
        <v>1.0357000285143998</v>
      </c>
      <c r="N729" s="314">
        <v>1392.22</v>
      </c>
      <c r="O729" s="190">
        <v>6.26</v>
      </c>
      <c r="P729" s="197">
        <f t="shared" si="189"/>
        <v>1.7850014257199887E-2</v>
      </c>
      <c r="Q729" s="196">
        <f t="shared" si="190"/>
        <v>6.259999999999982</v>
      </c>
      <c r="R729" s="197">
        <f t="shared" si="191"/>
        <v>1.7850014257199835E-2</v>
      </c>
      <c r="S729" s="313">
        <f t="shared" si="192"/>
        <v>696.11199999999803</v>
      </c>
      <c r="T729" s="190" t="s">
        <v>179</v>
      </c>
      <c r="U729" s="190" t="s">
        <v>715</v>
      </c>
      <c r="V729" s="190" t="s">
        <v>643</v>
      </c>
      <c r="W729" s="196">
        <v>1</v>
      </c>
      <c r="X729" s="190" t="s">
        <v>430</v>
      </c>
    </row>
    <row r="730" spans="2:24" x14ac:dyDescent="0.25">
      <c r="B730" s="640"/>
      <c r="C730" s="493"/>
      <c r="D730" s="245">
        <v>4</v>
      </c>
      <c r="E730" s="190" t="s">
        <v>615</v>
      </c>
      <c r="F730" s="314">
        <v>467.17</v>
      </c>
      <c r="G730" s="190">
        <v>320.14</v>
      </c>
      <c r="H730" s="190">
        <v>320.14</v>
      </c>
      <c r="I730" s="198">
        <f t="shared" si="186"/>
        <v>1</v>
      </c>
      <c r="J730" s="190">
        <v>9.8000000000000007</v>
      </c>
      <c r="K730" s="198">
        <f t="shared" si="187"/>
        <v>3.0611607421752986E-2</v>
      </c>
      <c r="L730" s="314">
        <v>95.34</v>
      </c>
      <c r="M730" s="198">
        <f t="shared" si="188"/>
        <v>1.0306116074217531</v>
      </c>
      <c r="N730" s="314">
        <v>934.33</v>
      </c>
      <c r="O730" s="190">
        <v>4.9000000000000057</v>
      </c>
      <c r="P730" s="197">
        <f t="shared" si="189"/>
        <v>1.530580371087651E-2</v>
      </c>
      <c r="Q730" s="196">
        <f t="shared" si="190"/>
        <v>4.9000000000000057</v>
      </c>
      <c r="R730" s="197">
        <f t="shared" si="191"/>
        <v>1.530580371087651E-2</v>
      </c>
      <c r="S730" s="313">
        <f t="shared" si="192"/>
        <v>467.16600000000057</v>
      </c>
      <c r="T730" s="190" t="s">
        <v>179</v>
      </c>
      <c r="U730" s="190" t="s">
        <v>715</v>
      </c>
      <c r="V730" s="190" t="s">
        <v>643</v>
      </c>
      <c r="W730" s="196">
        <v>1</v>
      </c>
      <c r="X730" s="190" t="s">
        <v>470</v>
      </c>
    </row>
    <row r="731" spans="2:24" x14ac:dyDescent="0.25">
      <c r="B731" s="640"/>
      <c r="C731" s="493"/>
      <c r="D731" s="245">
        <v>5</v>
      </c>
      <c r="E731" s="190" t="s">
        <v>627</v>
      </c>
      <c r="F731" s="314">
        <v>464.79</v>
      </c>
      <c r="G731" s="190">
        <v>350.25</v>
      </c>
      <c r="H731" s="190">
        <v>350.25</v>
      </c>
      <c r="I731" s="198">
        <f t="shared" si="186"/>
        <v>1</v>
      </c>
      <c r="J731" s="190">
        <v>16.079999999999998</v>
      </c>
      <c r="K731" s="198">
        <f t="shared" si="187"/>
        <v>4.5910064239828692E-2</v>
      </c>
      <c r="L731" s="314">
        <v>57.81</v>
      </c>
      <c r="M731" s="198">
        <f t="shared" si="188"/>
        <v>1.0459100642398287</v>
      </c>
      <c r="N731" s="314">
        <v>929.58</v>
      </c>
      <c r="O731" s="190">
        <v>8.039999999999992</v>
      </c>
      <c r="P731" s="197">
        <f t="shared" si="189"/>
        <v>2.2955032119914325E-2</v>
      </c>
      <c r="Q731" s="196">
        <f t="shared" si="190"/>
        <v>8.039999999999992</v>
      </c>
      <c r="R731" s="197">
        <f t="shared" si="191"/>
        <v>2.2955032119914325E-2</v>
      </c>
      <c r="S731" s="313">
        <f t="shared" si="192"/>
        <v>464.79239999999953</v>
      </c>
      <c r="T731" s="190" t="s">
        <v>179</v>
      </c>
      <c r="U731" s="190" t="s">
        <v>715</v>
      </c>
      <c r="V731" s="190" t="s">
        <v>646</v>
      </c>
      <c r="W731" s="196">
        <v>1</v>
      </c>
      <c r="X731" s="190" t="s">
        <v>428</v>
      </c>
    </row>
    <row r="732" spans="2:24" x14ac:dyDescent="0.25">
      <c r="B732" s="640"/>
      <c r="C732" s="493"/>
      <c r="D732" s="245">
        <v>6</v>
      </c>
      <c r="E732" s="190" t="s">
        <v>613</v>
      </c>
      <c r="F732" s="314">
        <v>269.76</v>
      </c>
      <c r="G732" s="190">
        <v>24.61</v>
      </c>
      <c r="H732" s="190">
        <v>24.61</v>
      </c>
      <c r="I732" s="198">
        <f t="shared" si="186"/>
        <v>1</v>
      </c>
      <c r="J732" s="190">
        <v>2.3199999999999998</v>
      </c>
      <c r="K732" s="198">
        <f t="shared" si="187"/>
        <v>9.4270621698496537E-2</v>
      </c>
      <c r="L732" s="314">
        <v>232.55</v>
      </c>
      <c r="M732" s="198">
        <f t="shared" si="188"/>
        <v>1.0942706216984965</v>
      </c>
      <c r="N732" s="314">
        <v>539.52</v>
      </c>
      <c r="O732" s="190">
        <v>1.1599999999999999</v>
      </c>
      <c r="P732" s="197">
        <f t="shared" si="189"/>
        <v>4.7135310849248269E-2</v>
      </c>
      <c r="Q732" s="196">
        <f t="shared" si="190"/>
        <v>1.1600000000000004</v>
      </c>
      <c r="R732" s="197">
        <f t="shared" si="191"/>
        <v>4.7135310849248289E-2</v>
      </c>
      <c r="S732" s="313">
        <f t="shared" si="192"/>
        <v>269.7580000000001</v>
      </c>
      <c r="T732" s="190" t="s">
        <v>179</v>
      </c>
      <c r="U732" s="190" t="s">
        <v>715</v>
      </c>
      <c r="V732" s="190" t="s">
        <v>510</v>
      </c>
      <c r="W732" s="196">
        <v>1</v>
      </c>
      <c r="X732" s="190" t="s">
        <v>470</v>
      </c>
    </row>
    <row r="733" spans="2:24" x14ac:dyDescent="0.25">
      <c r="B733" s="640"/>
      <c r="C733" s="493"/>
      <c r="D733" s="245">
        <v>7</v>
      </c>
      <c r="E733" s="190" t="s">
        <v>631</v>
      </c>
      <c r="F733" s="314">
        <v>262.76</v>
      </c>
      <c r="G733" s="190">
        <v>337</v>
      </c>
      <c r="H733" s="190">
        <v>337</v>
      </c>
      <c r="I733" s="198">
        <f t="shared" si="186"/>
        <v>1</v>
      </c>
      <c r="J733" s="190">
        <v>16.75</v>
      </c>
      <c r="K733" s="198">
        <f t="shared" si="187"/>
        <v>4.9703264094955492E-2</v>
      </c>
      <c r="L733" s="314">
        <v>61.25</v>
      </c>
      <c r="M733" s="198">
        <f t="shared" si="188"/>
        <v>1.0497032640949555</v>
      </c>
      <c r="N733" s="314">
        <v>1025.94</v>
      </c>
      <c r="O733" s="190">
        <v>4.29</v>
      </c>
      <c r="P733" s="197">
        <f t="shared" si="189"/>
        <v>1.2729970326409495E-2</v>
      </c>
      <c r="Q733" s="196">
        <f t="shared" si="190"/>
        <v>12.46</v>
      </c>
      <c r="R733" s="197">
        <f t="shared" si="191"/>
        <v>3.6973293768545995E-2</v>
      </c>
      <c r="S733" s="313">
        <f t="shared" si="192"/>
        <v>763.17500000000007</v>
      </c>
      <c r="T733" s="190" t="s">
        <v>179</v>
      </c>
      <c r="U733" s="190" t="s">
        <v>715</v>
      </c>
      <c r="V733" s="190" t="s">
        <v>646</v>
      </c>
      <c r="W733" s="196">
        <v>1</v>
      </c>
      <c r="X733" s="190" t="s">
        <v>462</v>
      </c>
    </row>
    <row r="734" spans="2:24" x14ac:dyDescent="0.25">
      <c r="B734" s="640"/>
      <c r="C734" s="493"/>
      <c r="D734" s="245">
        <v>8</v>
      </c>
      <c r="E734" s="190" t="s">
        <v>664</v>
      </c>
      <c r="F734" s="314">
        <v>227.36</v>
      </c>
      <c r="G734" s="190">
        <v>8315</v>
      </c>
      <c r="H734" s="190">
        <v>8315</v>
      </c>
      <c r="I734" s="198">
        <f t="shared" si="186"/>
        <v>1</v>
      </c>
      <c r="J734" s="190">
        <v>32.479999999999997</v>
      </c>
      <c r="K734" s="198">
        <f t="shared" si="187"/>
        <v>3.9061936259771495E-3</v>
      </c>
      <c r="L734" s="314">
        <v>7</v>
      </c>
      <c r="M734" s="198">
        <f t="shared" si="188"/>
        <v>1.003906193625977</v>
      </c>
      <c r="N734" s="314">
        <v>227.36</v>
      </c>
      <c r="O734" s="190">
        <v>32.479999999999997</v>
      </c>
      <c r="P734" s="197">
        <f t="shared" si="189"/>
        <v>3.9061936259771495E-3</v>
      </c>
      <c r="Q734" s="196">
        <f t="shared" si="190"/>
        <v>-4.3343106881366111E-13</v>
      </c>
      <c r="R734" s="197">
        <f t="shared" si="191"/>
        <v>-5.212640635161288E-17</v>
      </c>
      <c r="S734" s="313">
        <f t="shared" si="192"/>
        <v>-3.0340174816956278E-12</v>
      </c>
      <c r="T734" s="190" t="s">
        <v>468</v>
      </c>
      <c r="U734" s="190" t="s">
        <v>221</v>
      </c>
      <c r="V734" s="190" t="s">
        <v>642</v>
      </c>
      <c r="W734" s="196">
        <v>1</v>
      </c>
      <c r="X734" s="190" t="s">
        <v>470</v>
      </c>
    </row>
    <row r="735" spans="2:24" x14ac:dyDescent="0.25">
      <c r="B735" s="640"/>
      <c r="C735" s="493"/>
      <c r="D735" s="245">
        <v>9</v>
      </c>
      <c r="E735" s="190" t="s">
        <v>825</v>
      </c>
      <c r="F735" s="314">
        <v>226.8</v>
      </c>
      <c r="G735" s="190">
        <v>10.87</v>
      </c>
      <c r="H735" s="190">
        <v>10.87</v>
      </c>
      <c r="I735" s="198">
        <f t="shared" si="186"/>
        <v>1</v>
      </c>
      <c r="J735" s="190">
        <v>1.08</v>
      </c>
      <c r="K735" s="198">
        <f t="shared" si="187"/>
        <v>9.9356025758969652E-2</v>
      </c>
      <c r="L735" s="314">
        <v>420</v>
      </c>
      <c r="M735" s="198">
        <f t="shared" si="188"/>
        <v>1.0993560257589696</v>
      </c>
      <c r="N735" s="314">
        <v>453.6</v>
      </c>
      <c r="O735" s="190">
        <v>0.54</v>
      </c>
      <c r="P735" s="197">
        <f t="shared" si="189"/>
        <v>4.9678012879484826E-2</v>
      </c>
      <c r="Q735" s="196">
        <f t="shared" si="190"/>
        <v>0.54</v>
      </c>
      <c r="R735" s="197">
        <f t="shared" si="191"/>
        <v>4.9678012879484826E-2</v>
      </c>
      <c r="S735" s="313">
        <f t="shared" si="192"/>
        <v>226.8</v>
      </c>
      <c r="T735" s="190" t="s">
        <v>179</v>
      </c>
      <c r="U735" s="190" t="s">
        <v>715</v>
      </c>
      <c r="V735" s="190" t="s">
        <v>510</v>
      </c>
      <c r="W735" s="196">
        <v>1</v>
      </c>
      <c r="X735" s="190" t="s">
        <v>674</v>
      </c>
    </row>
    <row r="736" spans="2:24" x14ac:dyDescent="0.25">
      <c r="B736" s="641"/>
      <c r="C736" s="493"/>
      <c r="D736" s="245">
        <v>10</v>
      </c>
      <c r="E736" s="190" t="s">
        <v>551</v>
      </c>
      <c r="F736" s="314">
        <v>224.7</v>
      </c>
      <c r="G736" s="190">
        <v>97.67</v>
      </c>
      <c r="H736" s="190">
        <v>97.67</v>
      </c>
      <c r="I736" s="198">
        <f t="shared" si="186"/>
        <v>1</v>
      </c>
      <c r="J736" s="190">
        <v>4.9800000000000004</v>
      </c>
      <c r="K736" s="198">
        <f t="shared" si="187"/>
        <v>5.0988020886659165E-2</v>
      </c>
      <c r="L736" s="314">
        <v>160.5</v>
      </c>
      <c r="M736" s="198">
        <f t="shared" si="188"/>
        <v>1.0509880208866591</v>
      </c>
      <c r="N736" s="314">
        <v>799.29</v>
      </c>
      <c r="O736" s="190">
        <v>1.4</v>
      </c>
      <c r="P736" s="197">
        <f t="shared" si="189"/>
        <v>1.4333981775366027E-2</v>
      </c>
      <c r="Q736" s="196">
        <f t="shared" si="190"/>
        <v>3.5800000000000041</v>
      </c>
      <c r="R736" s="197">
        <f t="shared" si="191"/>
        <v>3.6654039111293168E-2</v>
      </c>
      <c r="S736" s="313">
        <f t="shared" si="192"/>
        <v>574.5900000000006</v>
      </c>
      <c r="T736" s="190" t="s">
        <v>179</v>
      </c>
      <c r="U736" s="190" t="s">
        <v>715</v>
      </c>
      <c r="V736" s="190" t="s">
        <v>510</v>
      </c>
      <c r="W736" s="196">
        <v>1</v>
      </c>
      <c r="X736" s="190" t="s">
        <v>470</v>
      </c>
    </row>
    <row r="737" spans="2:24" x14ac:dyDescent="0.25">
      <c r="B737" s="639">
        <v>45943</v>
      </c>
      <c r="C737" s="493" t="str">
        <f t="shared" ref="C737" si="193">RIGHT(TEXT(B737,"aaa"),1)</f>
        <v>一</v>
      </c>
      <c r="D737" s="245">
        <v>1</v>
      </c>
      <c r="E737" s="190" t="s">
        <v>638</v>
      </c>
      <c r="F737" s="314">
        <v>1272.05</v>
      </c>
      <c r="G737" s="190">
        <v>7776</v>
      </c>
      <c r="H737" s="190">
        <v>7776</v>
      </c>
      <c r="I737" s="198">
        <f t="shared" si="186"/>
        <v>1</v>
      </c>
      <c r="J737" s="190">
        <v>193.32</v>
      </c>
      <c r="K737" s="198">
        <f t="shared" si="187"/>
        <v>2.4861111111111112E-2</v>
      </c>
      <c r="L737" s="314">
        <v>6.58</v>
      </c>
      <c r="M737" s="198">
        <f t="shared" si="188"/>
        <v>1.024861111111111</v>
      </c>
      <c r="N737" s="314">
        <v>1272.05</v>
      </c>
      <c r="O737" s="190">
        <v>193.32</v>
      </c>
      <c r="P737" s="197">
        <f t="shared" si="189"/>
        <v>2.4861111111111112E-2</v>
      </c>
      <c r="Q737" s="196">
        <f t="shared" si="190"/>
        <v>-2.8421709430404007E-13</v>
      </c>
      <c r="R737" s="197">
        <f t="shared" si="191"/>
        <v>-3.655055225103396E-17</v>
      </c>
      <c r="S737" s="313">
        <f t="shared" si="192"/>
        <v>-1.8701484805205836E-12</v>
      </c>
      <c r="T737" s="190" t="s">
        <v>468</v>
      </c>
      <c r="U737" s="190" t="s">
        <v>221</v>
      </c>
      <c r="V737" s="190" t="s">
        <v>642</v>
      </c>
      <c r="W737" s="196">
        <v>1</v>
      </c>
      <c r="X737" s="190" t="s">
        <v>470</v>
      </c>
    </row>
    <row r="738" spans="2:24" x14ac:dyDescent="0.25">
      <c r="B738" s="640"/>
      <c r="C738" s="493"/>
      <c r="D738" s="245">
        <v>2</v>
      </c>
      <c r="E738" s="190" t="s">
        <v>637</v>
      </c>
      <c r="F738" s="314">
        <v>1112.6099999999999</v>
      </c>
      <c r="G738" s="190">
        <v>19006</v>
      </c>
      <c r="H738" s="190">
        <v>19006</v>
      </c>
      <c r="I738" s="198">
        <f t="shared" si="186"/>
        <v>1</v>
      </c>
      <c r="J738" s="190">
        <v>191.83</v>
      </c>
      <c r="K738" s="198">
        <f t="shared" si="187"/>
        <v>1.0093128485741346E-2</v>
      </c>
      <c r="L738" s="314">
        <v>5.8</v>
      </c>
      <c r="M738" s="198">
        <f t="shared" si="188"/>
        <v>1.0100931284857415</v>
      </c>
      <c r="N738" s="314">
        <v>1112.6099999999999</v>
      </c>
      <c r="O738" s="190">
        <v>191.83</v>
      </c>
      <c r="P738" s="197">
        <f t="shared" si="189"/>
        <v>1.0093128485741346E-2</v>
      </c>
      <c r="Q738" s="196">
        <f t="shared" si="190"/>
        <v>1.7337242752546445E-12</v>
      </c>
      <c r="R738" s="197">
        <f t="shared" si="191"/>
        <v>9.121983980083366E-17</v>
      </c>
      <c r="S738" s="313">
        <f t="shared" si="192"/>
        <v>1.0055600796476938E-11</v>
      </c>
      <c r="T738" s="190" t="s">
        <v>179</v>
      </c>
      <c r="U738" s="190" t="s">
        <v>537</v>
      </c>
      <c r="V738" s="190" t="s">
        <v>703</v>
      </c>
      <c r="W738" s="196">
        <v>1</v>
      </c>
      <c r="X738" s="190" t="s">
        <v>470</v>
      </c>
    </row>
    <row r="739" spans="2:24" x14ac:dyDescent="0.25">
      <c r="B739" s="640"/>
      <c r="C739" s="493"/>
      <c r="D739" s="245">
        <v>3</v>
      </c>
      <c r="E739" s="190" t="s">
        <v>527</v>
      </c>
      <c r="F739" s="314">
        <v>701.19</v>
      </c>
      <c r="G739" s="190">
        <v>81.95</v>
      </c>
      <c r="H739" s="190">
        <v>81.95</v>
      </c>
      <c r="I739" s="198">
        <f t="shared" si="186"/>
        <v>1</v>
      </c>
      <c r="J739" s="190">
        <v>8.01</v>
      </c>
      <c r="K739" s="198">
        <f t="shared" si="187"/>
        <v>9.7742525930445384E-2</v>
      </c>
      <c r="L739" s="314">
        <v>333.9</v>
      </c>
      <c r="M739" s="198">
        <f t="shared" si="188"/>
        <v>1.0977425259304454</v>
      </c>
      <c r="N739" s="314">
        <v>2674.54</v>
      </c>
      <c r="O739" s="190">
        <v>2.1</v>
      </c>
      <c r="P739" s="197">
        <f t="shared" si="189"/>
        <v>2.5625381330079317E-2</v>
      </c>
      <c r="Q739" s="196">
        <f t="shared" si="190"/>
        <v>5.9100000000000055</v>
      </c>
      <c r="R739" s="197">
        <f t="shared" si="191"/>
        <v>7.211714460036614E-2</v>
      </c>
      <c r="S739" s="313">
        <f t="shared" si="192"/>
        <v>1973.3490000000018</v>
      </c>
      <c r="T739" s="190" t="s">
        <v>179</v>
      </c>
      <c r="U739" s="190" t="s">
        <v>222</v>
      </c>
      <c r="V739" s="190" t="s">
        <v>689</v>
      </c>
      <c r="W739" s="196">
        <v>1</v>
      </c>
      <c r="X739" s="190" t="s">
        <v>416</v>
      </c>
    </row>
    <row r="740" spans="2:24" x14ac:dyDescent="0.25">
      <c r="B740" s="640"/>
      <c r="C740" s="493"/>
      <c r="D740" s="245">
        <v>4</v>
      </c>
      <c r="E740" s="190" t="s">
        <v>551</v>
      </c>
      <c r="F740" s="314">
        <v>698.18</v>
      </c>
      <c r="G740" s="190">
        <v>96.4</v>
      </c>
      <c r="H740" s="190">
        <v>96.4</v>
      </c>
      <c r="I740" s="198">
        <f t="shared" si="186"/>
        <v>1</v>
      </c>
      <c r="J740" s="190">
        <v>9.64</v>
      </c>
      <c r="K740" s="198">
        <f t="shared" si="187"/>
        <v>0.1</v>
      </c>
      <c r="L740" s="314">
        <v>160.5</v>
      </c>
      <c r="M740" s="198">
        <f t="shared" si="188"/>
        <v>1.1000000000000001</v>
      </c>
      <c r="N740" s="314">
        <v>1547.22</v>
      </c>
      <c r="O740" s="190">
        <v>4.3499999999999996</v>
      </c>
      <c r="P740" s="197">
        <f t="shared" si="189"/>
        <v>4.5124481327800822E-2</v>
      </c>
      <c r="Q740" s="196">
        <f t="shared" si="190"/>
        <v>5.2900000000000009</v>
      </c>
      <c r="R740" s="197">
        <f t="shared" si="191"/>
        <v>5.4875518672199176E-2</v>
      </c>
      <c r="S740" s="313">
        <f t="shared" si="192"/>
        <v>849.04500000000019</v>
      </c>
      <c r="T740" s="190" t="s">
        <v>179</v>
      </c>
      <c r="U740" s="190" t="s">
        <v>715</v>
      </c>
      <c r="V740" s="190" t="s">
        <v>510</v>
      </c>
      <c r="W740" s="196">
        <v>1</v>
      </c>
      <c r="X740" s="190" t="s">
        <v>470</v>
      </c>
    </row>
    <row r="741" spans="2:24" x14ac:dyDescent="0.25">
      <c r="B741" s="640"/>
      <c r="C741" s="493"/>
      <c r="D741" s="245">
        <v>5</v>
      </c>
      <c r="E741" s="190" t="s">
        <v>466</v>
      </c>
      <c r="F741" s="314">
        <v>692.04</v>
      </c>
      <c r="G741" s="190">
        <v>39.119999999999997</v>
      </c>
      <c r="H741" s="190">
        <v>39.119999999999997</v>
      </c>
      <c r="I741" s="198">
        <f t="shared" si="186"/>
        <v>1</v>
      </c>
      <c r="J741" s="190">
        <v>3.3</v>
      </c>
      <c r="K741" s="198">
        <f t="shared" si="187"/>
        <v>8.4355828220858894E-2</v>
      </c>
      <c r="L741" s="314">
        <v>814.16</v>
      </c>
      <c r="M741" s="198">
        <f t="shared" si="188"/>
        <v>1.0843558282208587</v>
      </c>
      <c r="N741" s="314">
        <v>2686.73</v>
      </c>
      <c r="O741" s="190">
        <v>0.85</v>
      </c>
      <c r="P741" s="197">
        <f t="shared" si="189"/>
        <v>2.1728016359918202E-2</v>
      </c>
      <c r="Q741" s="196">
        <f t="shared" si="190"/>
        <v>2.4499999999999971</v>
      </c>
      <c r="R741" s="197">
        <f t="shared" si="191"/>
        <v>6.262781186094063E-2</v>
      </c>
      <c r="S741" s="313">
        <f t="shared" si="192"/>
        <v>1994.6919999999975</v>
      </c>
      <c r="T741" s="190" t="s">
        <v>179</v>
      </c>
      <c r="U741" s="190" t="s">
        <v>222</v>
      </c>
      <c r="V741" s="190" t="s">
        <v>689</v>
      </c>
      <c r="W741" s="196">
        <v>1</v>
      </c>
      <c r="X741" s="190" t="s">
        <v>415</v>
      </c>
    </row>
    <row r="742" spans="2:24" x14ac:dyDescent="0.25">
      <c r="B742" s="640"/>
      <c r="C742" s="493"/>
      <c r="D742" s="245">
        <v>6</v>
      </c>
      <c r="E742" s="190" t="s">
        <v>549</v>
      </c>
      <c r="F742" s="314">
        <v>623.34</v>
      </c>
      <c r="G742" s="190">
        <v>27.76</v>
      </c>
      <c r="H742" s="190">
        <v>27.76</v>
      </c>
      <c r="I742" s="198">
        <f t="shared" si="186"/>
        <v>1</v>
      </c>
      <c r="J742" s="190">
        <v>2.65</v>
      </c>
      <c r="K742" s="198">
        <f t="shared" si="187"/>
        <v>9.5461095100864549E-2</v>
      </c>
      <c r="L742" s="314">
        <v>930.36</v>
      </c>
      <c r="M742" s="198">
        <f t="shared" si="188"/>
        <v>1.0954610951008645</v>
      </c>
      <c r="N742" s="314">
        <v>2465.4499999999998</v>
      </c>
      <c r="O742" s="190">
        <v>0.67</v>
      </c>
      <c r="P742" s="197">
        <f t="shared" si="189"/>
        <v>2.4135446685878963E-2</v>
      </c>
      <c r="Q742" s="196">
        <f t="shared" si="190"/>
        <v>1.9799999999999986</v>
      </c>
      <c r="R742" s="197">
        <f t="shared" si="191"/>
        <v>7.1325648414985537E-2</v>
      </c>
      <c r="S742" s="313">
        <f t="shared" si="192"/>
        <v>1842.1127999999987</v>
      </c>
      <c r="T742" s="190" t="s">
        <v>179</v>
      </c>
      <c r="U742" s="190" t="s">
        <v>715</v>
      </c>
      <c r="V742" s="190" t="s">
        <v>643</v>
      </c>
      <c r="W742" s="196">
        <v>1</v>
      </c>
      <c r="X742" s="190" t="s">
        <v>425</v>
      </c>
    </row>
    <row r="743" spans="2:24" x14ac:dyDescent="0.25">
      <c r="B743" s="640"/>
      <c r="C743" s="493"/>
      <c r="D743" s="245">
        <v>7</v>
      </c>
      <c r="E743" s="190" t="s">
        <v>524</v>
      </c>
      <c r="F743" s="314">
        <v>551.83000000000004</v>
      </c>
      <c r="G743" s="190">
        <v>56.52</v>
      </c>
      <c r="H743" s="190">
        <v>56.52</v>
      </c>
      <c r="I743" s="198">
        <f t="shared" si="186"/>
        <v>1</v>
      </c>
      <c r="J743" s="190">
        <v>5.22</v>
      </c>
      <c r="K743" s="198">
        <f t="shared" si="187"/>
        <v>9.2356687898089165E-2</v>
      </c>
      <c r="L743" s="314">
        <v>342.75</v>
      </c>
      <c r="M743" s="198">
        <f t="shared" si="188"/>
        <v>1.092356687898089</v>
      </c>
      <c r="N743" s="314">
        <v>1789.16</v>
      </c>
      <c r="O743" s="190">
        <v>1.61</v>
      </c>
      <c r="P743" s="197">
        <f t="shared" si="189"/>
        <v>2.8485491861288039E-2</v>
      </c>
      <c r="Q743" s="196">
        <f t="shared" si="190"/>
        <v>3.6099999999999985</v>
      </c>
      <c r="R743" s="197">
        <f t="shared" si="191"/>
        <v>6.3871196036801109E-2</v>
      </c>
      <c r="S743" s="313">
        <f t="shared" si="192"/>
        <v>1237.3274999999994</v>
      </c>
      <c r="T743" s="190" t="s">
        <v>179</v>
      </c>
      <c r="U743" s="190" t="s">
        <v>715</v>
      </c>
      <c r="V743" s="190" t="s">
        <v>646</v>
      </c>
      <c r="W743" s="196">
        <v>1</v>
      </c>
      <c r="X743" s="190" t="s">
        <v>426</v>
      </c>
    </row>
    <row r="744" spans="2:24" x14ac:dyDescent="0.25">
      <c r="B744" s="640"/>
      <c r="C744" s="493"/>
      <c r="D744" s="245">
        <v>8</v>
      </c>
      <c r="E744" s="190" t="s">
        <v>709</v>
      </c>
      <c r="F744" s="314">
        <v>529.05999999999995</v>
      </c>
      <c r="G744" s="190">
        <v>36.11</v>
      </c>
      <c r="H744" s="190">
        <v>36.11</v>
      </c>
      <c r="I744" s="198">
        <f t="shared" si="186"/>
        <v>1</v>
      </c>
      <c r="J744" s="190">
        <v>3.61</v>
      </c>
      <c r="K744" s="198">
        <f t="shared" si="187"/>
        <v>9.9972306840210468E-2</v>
      </c>
      <c r="L744" s="314">
        <v>316.8</v>
      </c>
      <c r="M744" s="198">
        <f t="shared" si="188"/>
        <v>1.0999723068402105</v>
      </c>
      <c r="N744" s="314">
        <v>1143.6500000000001</v>
      </c>
      <c r="O744" s="190">
        <v>1.67</v>
      </c>
      <c r="P744" s="197">
        <f t="shared" si="189"/>
        <v>4.6247576848518414E-2</v>
      </c>
      <c r="Q744" s="196">
        <f t="shared" si="190"/>
        <v>1.9399999999999995</v>
      </c>
      <c r="R744" s="197">
        <f t="shared" si="191"/>
        <v>5.372472999169204E-2</v>
      </c>
      <c r="S744" s="313">
        <f t="shared" si="192"/>
        <v>614.59199999999987</v>
      </c>
      <c r="T744" s="190" t="s">
        <v>179</v>
      </c>
      <c r="U744" s="190" t="s">
        <v>715</v>
      </c>
      <c r="V744" s="190" t="s">
        <v>643</v>
      </c>
      <c r="W744" s="196">
        <v>1</v>
      </c>
      <c r="X744" s="190" t="s">
        <v>696</v>
      </c>
    </row>
    <row r="745" spans="2:24" x14ac:dyDescent="0.25">
      <c r="B745" s="640"/>
      <c r="C745" s="493"/>
      <c r="D745" s="245">
        <v>9</v>
      </c>
      <c r="E745" s="190" t="s">
        <v>497</v>
      </c>
      <c r="F745" s="314">
        <v>515.67999999999995</v>
      </c>
      <c r="G745" s="190">
        <v>93.39</v>
      </c>
      <c r="H745" s="190">
        <v>93.39</v>
      </c>
      <c r="I745" s="198">
        <f t="shared" si="186"/>
        <v>1</v>
      </c>
      <c r="J745" s="190">
        <v>7.87</v>
      </c>
      <c r="K745" s="198">
        <f t="shared" si="187"/>
        <v>8.4270264482278617E-2</v>
      </c>
      <c r="L745" s="314">
        <v>318.32</v>
      </c>
      <c r="M745" s="198">
        <f t="shared" si="188"/>
        <v>1.0842702644822786</v>
      </c>
      <c r="N745" s="314">
        <v>2505.1799999999998</v>
      </c>
      <c r="O745" s="190">
        <v>1.62</v>
      </c>
      <c r="P745" s="197">
        <f t="shared" si="189"/>
        <v>1.734661098618696E-2</v>
      </c>
      <c r="Q745" s="196">
        <f t="shared" si="190"/>
        <v>6.2500000000000044</v>
      </c>
      <c r="R745" s="197">
        <f t="shared" si="191"/>
        <v>6.6923653496091709E-2</v>
      </c>
      <c r="S745" s="313">
        <f t="shared" si="192"/>
        <v>1989.5000000000014</v>
      </c>
      <c r="T745" s="190" t="s">
        <v>179</v>
      </c>
      <c r="U745" s="190" t="s">
        <v>222</v>
      </c>
      <c r="V745" s="190" t="s">
        <v>689</v>
      </c>
      <c r="W745" s="196">
        <v>1</v>
      </c>
      <c r="X745" s="190" t="s">
        <v>425</v>
      </c>
    </row>
    <row r="746" spans="2:24" x14ac:dyDescent="0.25">
      <c r="B746" s="641"/>
      <c r="C746" s="493"/>
      <c r="D746" s="245">
        <v>10</v>
      </c>
      <c r="E746" s="190" t="s">
        <v>465</v>
      </c>
      <c r="F746" s="314">
        <v>414.76</v>
      </c>
      <c r="G746" s="190">
        <v>17.54</v>
      </c>
      <c r="H746" s="190">
        <v>17.54</v>
      </c>
      <c r="I746" s="198">
        <f t="shared" si="186"/>
        <v>1</v>
      </c>
      <c r="J746" s="190">
        <v>1.63</v>
      </c>
      <c r="K746" s="198">
        <f t="shared" si="187"/>
        <v>9.2930444697833528E-2</v>
      </c>
      <c r="L746" s="314">
        <v>846.44</v>
      </c>
      <c r="M746" s="198">
        <f t="shared" si="188"/>
        <v>1.0929304446978334</v>
      </c>
      <c r="N746" s="314">
        <v>1379.7</v>
      </c>
      <c r="O746" s="190">
        <v>0.49</v>
      </c>
      <c r="P746" s="197">
        <f t="shared" si="189"/>
        <v>2.7936145952109463E-2</v>
      </c>
      <c r="Q746" s="196">
        <f t="shared" si="190"/>
        <v>1.139999999999999</v>
      </c>
      <c r="R746" s="197">
        <f t="shared" si="191"/>
        <v>6.4994298745724002E-2</v>
      </c>
      <c r="S746" s="313">
        <f t="shared" si="192"/>
        <v>964.9415999999992</v>
      </c>
      <c r="T746" s="190" t="s">
        <v>179</v>
      </c>
      <c r="U746" s="190" t="s">
        <v>715</v>
      </c>
      <c r="V746" s="190" t="s">
        <v>643</v>
      </c>
      <c r="W746" s="196">
        <v>1</v>
      </c>
      <c r="X746" s="190" t="s">
        <v>426</v>
      </c>
    </row>
    <row r="747" spans="2:24" x14ac:dyDescent="0.25">
      <c r="B747" s="639">
        <v>45944</v>
      </c>
      <c r="C747" s="493" t="str">
        <f t="shared" ref="C747" si="194">RIGHT(TEXT(B747,"aaa"),1)</f>
        <v>二</v>
      </c>
      <c r="D747" s="245">
        <v>1</v>
      </c>
      <c r="E747" s="190"/>
      <c r="F747" s="314"/>
      <c r="G747" s="190"/>
      <c r="H747" s="190"/>
      <c r="I747" s="198" t="e">
        <f t="shared" si="186"/>
        <v>#DIV/0!</v>
      </c>
      <c r="J747" s="190"/>
      <c r="K747" s="198" t="e">
        <f t="shared" si="187"/>
        <v>#DIV/0!</v>
      </c>
      <c r="L747" s="314"/>
      <c r="M747" s="198" t="e">
        <f t="shared" si="188"/>
        <v>#DIV/0!</v>
      </c>
      <c r="N747" s="314"/>
      <c r="O747" s="190"/>
      <c r="P747" s="197" t="e">
        <f t="shared" si="189"/>
        <v>#DIV/0!</v>
      </c>
      <c r="Q747" s="196">
        <f t="shared" si="190"/>
        <v>0</v>
      </c>
      <c r="R747" s="197" t="e">
        <f t="shared" si="191"/>
        <v>#DIV/0!</v>
      </c>
      <c r="S747" s="313">
        <f t="shared" si="192"/>
        <v>0</v>
      </c>
      <c r="T747" s="190"/>
      <c r="U747" s="190"/>
      <c r="V747" s="190"/>
      <c r="W747" s="196">
        <v>1</v>
      </c>
      <c r="X747" s="190"/>
    </row>
    <row r="748" spans="2:24" x14ac:dyDescent="0.25">
      <c r="B748" s="640"/>
      <c r="C748" s="493"/>
      <c r="D748" s="245">
        <v>2</v>
      </c>
      <c r="E748" s="190"/>
      <c r="F748" s="314"/>
      <c r="G748" s="190"/>
      <c r="H748" s="190"/>
      <c r="I748" s="198" t="e">
        <f t="shared" si="186"/>
        <v>#DIV/0!</v>
      </c>
      <c r="J748" s="190"/>
      <c r="K748" s="198" t="e">
        <f t="shared" si="187"/>
        <v>#DIV/0!</v>
      </c>
      <c r="L748" s="314"/>
      <c r="M748" s="198" t="e">
        <f t="shared" si="188"/>
        <v>#DIV/0!</v>
      </c>
      <c r="N748" s="314"/>
      <c r="O748" s="190"/>
      <c r="P748" s="197" t="e">
        <f t="shared" si="189"/>
        <v>#DIV/0!</v>
      </c>
      <c r="Q748" s="196">
        <f t="shared" si="190"/>
        <v>0</v>
      </c>
      <c r="R748" s="197" t="e">
        <f t="shared" si="191"/>
        <v>#DIV/0!</v>
      </c>
      <c r="S748" s="313">
        <f t="shared" si="192"/>
        <v>0</v>
      </c>
      <c r="T748" s="190"/>
      <c r="U748" s="190"/>
      <c r="V748" s="190"/>
      <c r="W748" s="196">
        <v>1</v>
      </c>
      <c r="X748" s="190"/>
    </row>
    <row r="749" spans="2:24" x14ac:dyDescent="0.25">
      <c r="B749" s="640"/>
      <c r="C749" s="493"/>
      <c r="D749" s="245">
        <v>3</v>
      </c>
      <c r="E749" s="190"/>
      <c r="F749" s="314"/>
      <c r="G749" s="190"/>
      <c r="H749" s="190"/>
      <c r="I749" s="198" t="e">
        <f t="shared" si="186"/>
        <v>#DIV/0!</v>
      </c>
      <c r="J749" s="190"/>
      <c r="K749" s="198" t="e">
        <f t="shared" si="187"/>
        <v>#DIV/0!</v>
      </c>
      <c r="L749" s="314"/>
      <c r="M749" s="198" t="e">
        <f t="shared" si="188"/>
        <v>#DIV/0!</v>
      </c>
      <c r="N749" s="314"/>
      <c r="O749" s="190"/>
      <c r="P749" s="197" t="e">
        <f t="shared" si="189"/>
        <v>#DIV/0!</v>
      </c>
      <c r="Q749" s="196">
        <f t="shared" si="190"/>
        <v>0</v>
      </c>
      <c r="R749" s="197" t="e">
        <f t="shared" si="191"/>
        <v>#DIV/0!</v>
      </c>
      <c r="S749" s="313">
        <f t="shared" si="192"/>
        <v>0</v>
      </c>
      <c r="T749" s="190"/>
      <c r="U749" s="190"/>
      <c r="V749" s="190"/>
      <c r="W749" s="196">
        <v>1</v>
      </c>
      <c r="X749" s="190"/>
    </row>
    <row r="750" spans="2:24" x14ac:dyDescent="0.25">
      <c r="B750" s="640"/>
      <c r="C750" s="493"/>
      <c r="D750" s="245">
        <v>4</v>
      </c>
      <c r="E750" s="190"/>
      <c r="F750" s="314"/>
      <c r="G750" s="190"/>
      <c r="H750" s="190"/>
      <c r="I750" s="198" t="e">
        <f t="shared" si="186"/>
        <v>#DIV/0!</v>
      </c>
      <c r="J750" s="190"/>
      <c r="K750" s="198" t="e">
        <f t="shared" si="187"/>
        <v>#DIV/0!</v>
      </c>
      <c r="L750" s="314"/>
      <c r="M750" s="198" t="e">
        <f t="shared" si="188"/>
        <v>#DIV/0!</v>
      </c>
      <c r="N750" s="314"/>
      <c r="O750" s="190"/>
      <c r="P750" s="197" t="e">
        <f t="shared" si="189"/>
        <v>#DIV/0!</v>
      </c>
      <c r="Q750" s="196">
        <f t="shared" si="190"/>
        <v>0</v>
      </c>
      <c r="R750" s="197" t="e">
        <f t="shared" si="191"/>
        <v>#DIV/0!</v>
      </c>
      <c r="S750" s="313">
        <f t="shared" si="192"/>
        <v>0</v>
      </c>
      <c r="T750" s="190"/>
      <c r="U750" s="190"/>
      <c r="V750" s="190"/>
      <c r="W750" s="196">
        <v>1</v>
      </c>
      <c r="X750" s="190"/>
    </row>
    <row r="751" spans="2:24" x14ac:dyDescent="0.25">
      <c r="B751" s="640"/>
      <c r="C751" s="493"/>
      <c r="D751" s="245">
        <v>5</v>
      </c>
      <c r="E751" s="190"/>
      <c r="F751" s="314"/>
      <c r="G751" s="190"/>
      <c r="H751" s="190"/>
      <c r="I751" s="198" t="e">
        <f t="shared" si="186"/>
        <v>#DIV/0!</v>
      </c>
      <c r="J751" s="190"/>
      <c r="K751" s="198" t="e">
        <f t="shared" si="187"/>
        <v>#DIV/0!</v>
      </c>
      <c r="L751" s="314"/>
      <c r="M751" s="198" t="e">
        <f t="shared" si="188"/>
        <v>#DIV/0!</v>
      </c>
      <c r="N751" s="314"/>
      <c r="O751" s="190"/>
      <c r="P751" s="197" t="e">
        <f t="shared" si="189"/>
        <v>#DIV/0!</v>
      </c>
      <c r="Q751" s="196">
        <f t="shared" si="190"/>
        <v>0</v>
      </c>
      <c r="R751" s="197" t="e">
        <f t="shared" si="191"/>
        <v>#DIV/0!</v>
      </c>
      <c r="S751" s="313">
        <f t="shared" si="192"/>
        <v>0</v>
      </c>
      <c r="T751" s="190"/>
      <c r="U751" s="190"/>
      <c r="V751" s="190"/>
      <c r="W751" s="196">
        <v>1</v>
      </c>
      <c r="X751" s="190"/>
    </row>
    <row r="752" spans="2:24" x14ac:dyDescent="0.25">
      <c r="B752" s="640"/>
      <c r="C752" s="493"/>
      <c r="D752" s="245">
        <v>6</v>
      </c>
      <c r="E752" s="190"/>
      <c r="F752" s="314"/>
      <c r="G752" s="190"/>
      <c r="H752" s="190"/>
      <c r="I752" s="198" t="e">
        <f t="shared" si="186"/>
        <v>#DIV/0!</v>
      </c>
      <c r="J752" s="190"/>
      <c r="K752" s="198" t="e">
        <f t="shared" si="187"/>
        <v>#DIV/0!</v>
      </c>
      <c r="L752" s="314"/>
      <c r="M752" s="198" t="e">
        <f t="shared" si="188"/>
        <v>#DIV/0!</v>
      </c>
      <c r="N752" s="314"/>
      <c r="O752" s="190"/>
      <c r="P752" s="197" t="e">
        <f t="shared" si="189"/>
        <v>#DIV/0!</v>
      </c>
      <c r="Q752" s="196">
        <f t="shared" si="190"/>
        <v>0</v>
      </c>
      <c r="R752" s="197" t="e">
        <f t="shared" si="191"/>
        <v>#DIV/0!</v>
      </c>
      <c r="S752" s="313">
        <f t="shared" si="192"/>
        <v>0</v>
      </c>
      <c r="T752" s="190"/>
      <c r="U752" s="190"/>
      <c r="V752" s="190"/>
      <c r="W752" s="196">
        <v>1</v>
      </c>
      <c r="X752" s="190"/>
    </row>
    <row r="753" spans="2:24" x14ac:dyDescent="0.25">
      <c r="B753" s="640"/>
      <c r="C753" s="493"/>
      <c r="D753" s="245">
        <v>7</v>
      </c>
      <c r="E753" s="190"/>
      <c r="F753" s="314"/>
      <c r="G753" s="190"/>
      <c r="H753" s="190"/>
      <c r="I753" s="198" t="e">
        <f t="shared" si="186"/>
        <v>#DIV/0!</v>
      </c>
      <c r="J753" s="190"/>
      <c r="K753" s="198" t="e">
        <f t="shared" si="187"/>
        <v>#DIV/0!</v>
      </c>
      <c r="L753" s="314"/>
      <c r="M753" s="198" t="e">
        <f t="shared" si="188"/>
        <v>#DIV/0!</v>
      </c>
      <c r="N753" s="314"/>
      <c r="O753" s="190"/>
      <c r="P753" s="197" t="e">
        <f t="shared" si="189"/>
        <v>#DIV/0!</v>
      </c>
      <c r="Q753" s="196">
        <f t="shared" si="190"/>
        <v>0</v>
      </c>
      <c r="R753" s="197" t="e">
        <f t="shared" si="191"/>
        <v>#DIV/0!</v>
      </c>
      <c r="S753" s="313">
        <f t="shared" si="192"/>
        <v>0</v>
      </c>
      <c r="T753" s="190"/>
      <c r="U753" s="190"/>
      <c r="V753" s="190"/>
      <c r="W753" s="196">
        <v>1</v>
      </c>
      <c r="X753" s="190"/>
    </row>
    <row r="754" spans="2:24" x14ac:dyDescent="0.25">
      <c r="B754" s="640"/>
      <c r="C754" s="493"/>
      <c r="D754" s="245">
        <v>8</v>
      </c>
      <c r="E754" s="190"/>
      <c r="F754" s="314"/>
      <c r="G754" s="190"/>
      <c r="H754" s="190"/>
      <c r="I754" s="198" t="e">
        <f t="shared" si="186"/>
        <v>#DIV/0!</v>
      </c>
      <c r="J754" s="190"/>
      <c r="K754" s="198" t="e">
        <f t="shared" si="187"/>
        <v>#DIV/0!</v>
      </c>
      <c r="L754" s="314"/>
      <c r="M754" s="198" t="e">
        <f t="shared" si="188"/>
        <v>#DIV/0!</v>
      </c>
      <c r="N754" s="314"/>
      <c r="O754" s="190"/>
      <c r="P754" s="197" t="e">
        <f t="shared" si="189"/>
        <v>#DIV/0!</v>
      </c>
      <c r="Q754" s="196">
        <f t="shared" si="190"/>
        <v>0</v>
      </c>
      <c r="R754" s="197" t="e">
        <f t="shared" si="191"/>
        <v>#DIV/0!</v>
      </c>
      <c r="S754" s="313">
        <f t="shared" si="192"/>
        <v>0</v>
      </c>
      <c r="T754" s="190"/>
      <c r="U754" s="190"/>
      <c r="V754" s="190"/>
      <c r="W754" s="196">
        <v>1</v>
      </c>
      <c r="X754" s="190"/>
    </row>
    <row r="755" spans="2:24" x14ac:dyDescent="0.25">
      <c r="B755" s="640"/>
      <c r="C755" s="493"/>
      <c r="D755" s="245">
        <v>9</v>
      </c>
      <c r="E755" s="190"/>
      <c r="F755" s="314"/>
      <c r="G755" s="190"/>
      <c r="H755" s="190"/>
      <c r="I755" s="198" t="e">
        <f t="shared" si="186"/>
        <v>#DIV/0!</v>
      </c>
      <c r="J755" s="190"/>
      <c r="K755" s="198" t="e">
        <f t="shared" si="187"/>
        <v>#DIV/0!</v>
      </c>
      <c r="L755" s="314"/>
      <c r="M755" s="198" t="e">
        <f t="shared" si="188"/>
        <v>#DIV/0!</v>
      </c>
      <c r="N755" s="314"/>
      <c r="O755" s="190"/>
      <c r="P755" s="197" t="e">
        <f t="shared" si="189"/>
        <v>#DIV/0!</v>
      </c>
      <c r="Q755" s="196">
        <f t="shared" si="190"/>
        <v>0</v>
      </c>
      <c r="R755" s="197" t="e">
        <f t="shared" si="191"/>
        <v>#DIV/0!</v>
      </c>
      <c r="S755" s="313">
        <f t="shared" si="192"/>
        <v>0</v>
      </c>
      <c r="T755" s="190"/>
      <c r="U755" s="190"/>
      <c r="V755" s="190"/>
      <c r="W755" s="196">
        <v>1</v>
      </c>
      <c r="X755" s="190"/>
    </row>
    <row r="756" spans="2:24" x14ac:dyDescent="0.25">
      <c r="B756" s="641"/>
      <c r="C756" s="493"/>
      <c r="D756" s="245">
        <v>10</v>
      </c>
      <c r="E756" s="190"/>
      <c r="F756" s="314"/>
      <c r="G756" s="190"/>
      <c r="H756" s="190"/>
      <c r="I756" s="198" t="e">
        <f t="shared" si="186"/>
        <v>#DIV/0!</v>
      </c>
      <c r="J756" s="190"/>
      <c r="K756" s="198" t="e">
        <f t="shared" si="187"/>
        <v>#DIV/0!</v>
      </c>
      <c r="L756" s="314"/>
      <c r="M756" s="198" t="e">
        <f t="shared" si="188"/>
        <v>#DIV/0!</v>
      </c>
      <c r="N756" s="314"/>
      <c r="O756" s="190"/>
      <c r="P756" s="197" t="e">
        <f t="shared" si="189"/>
        <v>#DIV/0!</v>
      </c>
      <c r="Q756" s="196">
        <f t="shared" si="190"/>
        <v>0</v>
      </c>
      <c r="R756" s="197" t="e">
        <f t="shared" si="191"/>
        <v>#DIV/0!</v>
      </c>
      <c r="S756" s="313">
        <f t="shared" si="192"/>
        <v>0</v>
      </c>
      <c r="T756" s="190"/>
      <c r="U756" s="190"/>
      <c r="V756" s="190"/>
      <c r="W756" s="196">
        <v>1</v>
      </c>
      <c r="X756" s="190"/>
    </row>
    <row r="757" spans="2:24" x14ac:dyDescent="0.25">
      <c r="B757" s="639">
        <v>45945</v>
      </c>
      <c r="C757" s="493" t="str">
        <f t="shared" ref="C757" si="195">RIGHT(TEXT(B757,"aaa"),1)</f>
        <v>三</v>
      </c>
      <c r="D757" s="245">
        <v>1</v>
      </c>
      <c r="E757" s="190"/>
      <c r="F757" s="314"/>
      <c r="G757" s="190"/>
      <c r="H757" s="190"/>
      <c r="I757" s="198" t="e">
        <f t="shared" si="186"/>
        <v>#DIV/0!</v>
      </c>
      <c r="J757" s="190"/>
      <c r="K757" s="198" t="e">
        <f t="shared" si="187"/>
        <v>#DIV/0!</v>
      </c>
      <c r="L757" s="314"/>
      <c r="M757" s="198" t="e">
        <f t="shared" si="188"/>
        <v>#DIV/0!</v>
      </c>
      <c r="N757" s="314"/>
      <c r="O757" s="190"/>
      <c r="P757" s="197" t="e">
        <f t="shared" si="189"/>
        <v>#DIV/0!</v>
      </c>
      <c r="Q757" s="196">
        <f t="shared" si="190"/>
        <v>0</v>
      </c>
      <c r="R757" s="197" t="e">
        <f t="shared" si="191"/>
        <v>#DIV/0!</v>
      </c>
      <c r="S757" s="313">
        <f t="shared" si="192"/>
        <v>0</v>
      </c>
      <c r="T757" s="190"/>
      <c r="U757" s="190"/>
      <c r="V757" s="190"/>
      <c r="W757" s="196">
        <v>1</v>
      </c>
      <c r="X757" s="190"/>
    </row>
    <row r="758" spans="2:24" x14ac:dyDescent="0.25">
      <c r="B758" s="640"/>
      <c r="C758" s="493"/>
      <c r="D758" s="245">
        <v>2</v>
      </c>
      <c r="E758" s="190"/>
      <c r="F758" s="314"/>
      <c r="G758" s="190"/>
      <c r="H758" s="190"/>
      <c r="I758" s="198" t="e">
        <f t="shared" si="186"/>
        <v>#DIV/0!</v>
      </c>
      <c r="J758" s="190"/>
      <c r="K758" s="198" t="e">
        <f t="shared" si="187"/>
        <v>#DIV/0!</v>
      </c>
      <c r="L758" s="314"/>
      <c r="M758" s="198" t="e">
        <f t="shared" si="188"/>
        <v>#DIV/0!</v>
      </c>
      <c r="N758" s="314"/>
      <c r="O758" s="190"/>
      <c r="P758" s="197" t="e">
        <f t="shared" si="189"/>
        <v>#DIV/0!</v>
      </c>
      <c r="Q758" s="196">
        <f t="shared" si="190"/>
        <v>0</v>
      </c>
      <c r="R758" s="197" t="e">
        <f t="shared" si="191"/>
        <v>#DIV/0!</v>
      </c>
      <c r="S758" s="313">
        <f t="shared" si="192"/>
        <v>0</v>
      </c>
      <c r="T758" s="190"/>
      <c r="U758" s="190"/>
      <c r="V758" s="190"/>
      <c r="W758" s="196">
        <v>1</v>
      </c>
      <c r="X758" s="190"/>
    </row>
    <row r="759" spans="2:24" x14ac:dyDescent="0.25">
      <c r="B759" s="640"/>
      <c r="C759" s="493"/>
      <c r="D759" s="245">
        <v>3</v>
      </c>
      <c r="E759" s="190"/>
      <c r="F759" s="314"/>
      <c r="G759" s="190"/>
      <c r="H759" s="190"/>
      <c r="I759" s="198" t="e">
        <f t="shared" si="186"/>
        <v>#DIV/0!</v>
      </c>
      <c r="J759" s="190"/>
      <c r="K759" s="198" t="e">
        <f t="shared" si="187"/>
        <v>#DIV/0!</v>
      </c>
      <c r="L759" s="314"/>
      <c r="M759" s="198" t="e">
        <f t="shared" si="188"/>
        <v>#DIV/0!</v>
      </c>
      <c r="N759" s="314"/>
      <c r="O759" s="190"/>
      <c r="P759" s="197" t="e">
        <f t="shared" si="189"/>
        <v>#DIV/0!</v>
      </c>
      <c r="Q759" s="196">
        <f t="shared" si="190"/>
        <v>0</v>
      </c>
      <c r="R759" s="197" t="e">
        <f t="shared" si="191"/>
        <v>#DIV/0!</v>
      </c>
      <c r="S759" s="313">
        <f t="shared" si="192"/>
        <v>0</v>
      </c>
      <c r="T759" s="190"/>
      <c r="U759" s="190"/>
      <c r="V759" s="190"/>
      <c r="W759" s="196">
        <v>1</v>
      </c>
      <c r="X759" s="190"/>
    </row>
    <row r="760" spans="2:24" x14ac:dyDescent="0.25">
      <c r="B760" s="640"/>
      <c r="C760" s="493"/>
      <c r="D760" s="245">
        <v>4</v>
      </c>
      <c r="E760" s="190"/>
      <c r="F760" s="314"/>
      <c r="G760" s="190"/>
      <c r="H760" s="190"/>
      <c r="I760" s="198" t="e">
        <f t="shared" si="186"/>
        <v>#DIV/0!</v>
      </c>
      <c r="J760" s="190"/>
      <c r="K760" s="198" t="e">
        <f t="shared" si="187"/>
        <v>#DIV/0!</v>
      </c>
      <c r="L760" s="314"/>
      <c r="M760" s="198" t="e">
        <f t="shared" si="188"/>
        <v>#DIV/0!</v>
      </c>
      <c r="N760" s="314"/>
      <c r="O760" s="190"/>
      <c r="P760" s="197" t="e">
        <f t="shared" si="189"/>
        <v>#DIV/0!</v>
      </c>
      <c r="Q760" s="196">
        <f t="shared" si="190"/>
        <v>0</v>
      </c>
      <c r="R760" s="197" t="e">
        <f t="shared" si="191"/>
        <v>#DIV/0!</v>
      </c>
      <c r="S760" s="313">
        <f t="shared" si="192"/>
        <v>0</v>
      </c>
      <c r="T760" s="190"/>
      <c r="U760" s="190"/>
      <c r="V760" s="190"/>
      <c r="W760" s="196">
        <v>1</v>
      </c>
      <c r="X760" s="190"/>
    </row>
    <row r="761" spans="2:24" x14ac:dyDescent="0.25">
      <c r="B761" s="640"/>
      <c r="C761" s="493"/>
      <c r="D761" s="245">
        <v>5</v>
      </c>
      <c r="E761" s="190"/>
      <c r="F761" s="314"/>
      <c r="G761" s="190"/>
      <c r="H761" s="190"/>
      <c r="I761" s="198" t="e">
        <f t="shared" si="186"/>
        <v>#DIV/0!</v>
      </c>
      <c r="J761" s="190"/>
      <c r="K761" s="198" t="e">
        <f t="shared" si="187"/>
        <v>#DIV/0!</v>
      </c>
      <c r="L761" s="314"/>
      <c r="M761" s="198" t="e">
        <f t="shared" si="188"/>
        <v>#DIV/0!</v>
      </c>
      <c r="N761" s="314"/>
      <c r="O761" s="190"/>
      <c r="P761" s="197" t="e">
        <f t="shared" si="189"/>
        <v>#DIV/0!</v>
      </c>
      <c r="Q761" s="196">
        <f t="shared" si="190"/>
        <v>0</v>
      </c>
      <c r="R761" s="197" t="e">
        <f t="shared" si="191"/>
        <v>#DIV/0!</v>
      </c>
      <c r="S761" s="313">
        <f t="shared" si="192"/>
        <v>0</v>
      </c>
      <c r="T761" s="190"/>
      <c r="U761" s="190"/>
      <c r="V761" s="190"/>
      <c r="W761" s="196">
        <v>1</v>
      </c>
      <c r="X761" s="190"/>
    </row>
    <row r="762" spans="2:24" x14ac:dyDescent="0.25">
      <c r="B762" s="640"/>
      <c r="C762" s="493"/>
      <c r="D762" s="245">
        <v>6</v>
      </c>
      <c r="E762" s="190"/>
      <c r="F762" s="314"/>
      <c r="G762" s="190"/>
      <c r="H762" s="190"/>
      <c r="I762" s="198" t="e">
        <f t="shared" si="186"/>
        <v>#DIV/0!</v>
      </c>
      <c r="J762" s="190"/>
      <c r="K762" s="198" t="e">
        <f t="shared" si="187"/>
        <v>#DIV/0!</v>
      </c>
      <c r="L762" s="314"/>
      <c r="M762" s="198" t="e">
        <f t="shared" si="188"/>
        <v>#DIV/0!</v>
      </c>
      <c r="N762" s="314"/>
      <c r="O762" s="190"/>
      <c r="P762" s="197" t="e">
        <f t="shared" si="189"/>
        <v>#DIV/0!</v>
      </c>
      <c r="Q762" s="196">
        <f t="shared" si="190"/>
        <v>0</v>
      </c>
      <c r="R762" s="197" t="e">
        <f t="shared" si="191"/>
        <v>#DIV/0!</v>
      </c>
      <c r="S762" s="313">
        <f t="shared" si="192"/>
        <v>0</v>
      </c>
      <c r="T762" s="190"/>
      <c r="U762" s="190"/>
      <c r="V762" s="190"/>
      <c r="W762" s="196">
        <v>1</v>
      </c>
      <c r="X762" s="190"/>
    </row>
    <row r="763" spans="2:24" x14ac:dyDescent="0.25">
      <c r="B763" s="640"/>
      <c r="C763" s="493"/>
      <c r="D763" s="245">
        <v>7</v>
      </c>
      <c r="E763" s="190"/>
      <c r="F763" s="314"/>
      <c r="G763" s="190"/>
      <c r="H763" s="190"/>
      <c r="I763" s="198" t="e">
        <f t="shared" si="186"/>
        <v>#DIV/0!</v>
      </c>
      <c r="J763" s="190"/>
      <c r="K763" s="198" t="e">
        <f t="shared" si="187"/>
        <v>#DIV/0!</v>
      </c>
      <c r="L763" s="314"/>
      <c r="M763" s="198" t="e">
        <f t="shared" si="188"/>
        <v>#DIV/0!</v>
      </c>
      <c r="N763" s="314"/>
      <c r="O763" s="190"/>
      <c r="P763" s="197" t="e">
        <f t="shared" si="189"/>
        <v>#DIV/0!</v>
      </c>
      <c r="Q763" s="196">
        <f t="shared" si="190"/>
        <v>0</v>
      </c>
      <c r="R763" s="197" t="e">
        <f t="shared" si="191"/>
        <v>#DIV/0!</v>
      </c>
      <c r="S763" s="313">
        <f t="shared" si="192"/>
        <v>0</v>
      </c>
      <c r="T763" s="190"/>
      <c r="U763" s="190"/>
      <c r="V763" s="190"/>
      <c r="W763" s="196">
        <v>1</v>
      </c>
      <c r="X763" s="190"/>
    </row>
    <row r="764" spans="2:24" x14ac:dyDescent="0.25">
      <c r="B764" s="640"/>
      <c r="C764" s="493"/>
      <c r="D764" s="245">
        <v>8</v>
      </c>
      <c r="E764" s="190"/>
      <c r="F764" s="314"/>
      <c r="G764" s="190"/>
      <c r="H764" s="190"/>
      <c r="I764" s="198" t="e">
        <f t="shared" si="186"/>
        <v>#DIV/0!</v>
      </c>
      <c r="J764" s="190"/>
      <c r="K764" s="198" t="e">
        <f t="shared" si="187"/>
        <v>#DIV/0!</v>
      </c>
      <c r="L764" s="314"/>
      <c r="M764" s="198" t="e">
        <f t="shared" si="188"/>
        <v>#DIV/0!</v>
      </c>
      <c r="N764" s="314"/>
      <c r="O764" s="190"/>
      <c r="P764" s="197" t="e">
        <f t="shared" si="189"/>
        <v>#DIV/0!</v>
      </c>
      <c r="Q764" s="196">
        <f t="shared" si="190"/>
        <v>0</v>
      </c>
      <c r="R764" s="197" t="e">
        <f t="shared" si="191"/>
        <v>#DIV/0!</v>
      </c>
      <c r="S764" s="313">
        <f t="shared" si="192"/>
        <v>0</v>
      </c>
      <c r="T764" s="190"/>
      <c r="U764" s="190"/>
      <c r="V764" s="190"/>
      <c r="W764" s="196">
        <v>1</v>
      </c>
      <c r="X764" s="190"/>
    </row>
    <row r="765" spans="2:24" x14ac:dyDescent="0.25">
      <c r="B765" s="640"/>
      <c r="C765" s="493"/>
      <c r="D765" s="245">
        <v>9</v>
      </c>
      <c r="E765" s="190"/>
      <c r="F765" s="314"/>
      <c r="G765" s="190"/>
      <c r="H765" s="190"/>
      <c r="I765" s="198" t="e">
        <f t="shared" si="186"/>
        <v>#DIV/0!</v>
      </c>
      <c r="J765" s="190"/>
      <c r="K765" s="198" t="e">
        <f t="shared" si="187"/>
        <v>#DIV/0!</v>
      </c>
      <c r="L765" s="314"/>
      <c r="M765" s="198" t="e">
        <f t="shared" si="188"/>
        <v>#DIV/0!</v>
      </c>
      <c r="N765" s="314"/>
      <c r="O765" s="190"/>
      <c r="P765" s="197" t="e">
        <f t="shared" si="189"/>
        <v>#DIV/0!</v>
      </c>
      <c r="Q765" s="196">
        <f t="shared" si="190"/>
        <v>0</v>
      </c>
      <c r="R765" s="197" t="e">
        <f t="shared" si="191"/>
        <v>#DIV/0!</v>
      </c>
      <c r="S765" s="313">
        <f t="shared" si="192"/>
        <v>0</v>
      </c>
      <c r="T765" s="190"/>
      <c r="U765" s="190"/>
      <c r="V765" s="190"/>
      <c r="W765" s="196">
        <v>1</v>
      </c>
      <c r="X765" s="190"/>
    </row>
    <row r="766" spans="2:24" x14ac:dyDescent="0.25">
      <c r="B766" s="641"/>
      <c r="C766" s="493"/>
      <c r="D766" s="245">
        <v>10</v>
      </c>
      <c r="E766" s="190"/>
      <c r="F766" s="314"/>
      <c r="G766" s="190"/>
      <c r="H766" s="190"/>
      <c r="I766" s="198" t="e">
        <f t="shared" si="186"/>
        <v>#DIV/0!</v>
      </c>
      <c r="J766" s="190"/>
      <c r="K766" s="198" t="e">
        <f t="shared" si="187"/>
        <v>#DIV/0!</v>
      </c>
      <c r="L766" s="314"/>
      <c r="M766" s="198" t="e">
        <f t="shared" si="188"/>
        <v>#DIV/0!</v>
      </c>
      <c r="N766" s="314"/>
      <c r="O766" s="190"/>
      <c r="P766" s="197" t="e">
        <f t="shared" si="189"/>
        <v>#DIV/0!</v>
      </c>
      <c r="Q766" s="196">
        <f t="shared" si="190"/>
        <v>0</v>
      </c>
      <c r="R766" s="197" t="e">
        <f t="shared" si="191"/>
        <v>#DIV/0!</v>
      </c>
      <c r="S766" s="313">
        <f t="shared" si="192"/>
        <v>0</v>
      </c>
      <c r="T766" s="190"/>
      <c r="U766" s="190"/>
      <c r="V766" s="190"/>
      <c r="W766" s="196">
        <v>1</v>
      </c>
      <c r="X766" s="190"/>
    </row>
    <row r="767" spans="2:24" x14ac:dyDescent="0.25">
      <c r="B767" s="639">
        <v>45946</v>
      </c>
      <c r="C767" s="493" t="str">
        <f t="shared" ref="C767" si="196">RIGHT(TEXT(B767,"aaa"),1)</f>
        <v>四</v>
      </c>
      <c r="D767" s="245">
        <v>1</v>
      </c>
      <c r="E767" s="190"/>
      <c r="F767" s="314"/>
      <c r="G767" s="190"/>
      <c r="H767" s="190"/>
      <c r="I767" s="198" t="e">
        <f t="shared" si="186"/>
        <v>#DIV/0!</v>
      </c>
      <c r="J767" s="190"/>
      <c r="K767" s="198" t="e">
        <f t="shared" si="187"/>
        <v>#DIV/0!</v>
      </c>
      <c r="L767" s="314"/>
      <c r="M767" s="198" t="e">
        <f t="shared" si="188"/>
        <v>#DIV/0!</v>
      </c>
      <c r="N767" s="314"/>
      <c r="O767" s="190"/>
      <c r="P767" s="197" t="e">
        <f t="shared" si="189"/>
        <v>#DIV/0!</v>
      </c>
      <c r="Q767" s="196">
        <f t="shared" si="190"/>
        <v>0</v>
      </c>
      <c r="R767" s="197" t="e">
        <f t="shared" si="191"/>
        <v>#DIV/0!</v>
      </c>
      <c r="S767" s="313">
        <f t="shared" si="192"/>
        <v>0</v>
      </c>
      <c r="T767" s="190"/>
      <c r="U767" s="190"/>
      <c r="V767" s="190"/>
      <c r="W767" s="196">
        <v>1</v>
      </c>
      <c r="X767" s="190"/>
    </row>
    <row r="768" spans="2:24" x14ac:dyDescent="0.25">
      <c r="B768" s="640"/>
      <c r="C768" s="493"/>
      <c r="D768" s="245">
        <v>2</v>
      </c>
      <c r="E768" s="190"/>
      <c r="F768" s="314"/>
      <c r="G768" s="190"/>
      <c r="H768" s="190"/>
      <c r="I768" s="198" t="e">
        <f t="shared" si="186"/>
        <v>#DIV/0!</v>
      </c>
      <c r="J768" s="190"/>
      <c r="K768" s="198" t="e">
        <f t="shared" si="187"/>
        <v>#DIV/0!</v>
      </c>
      <c r="L768" s="314"/>
      <c r="M768" s="198" t="e">
        <f t="shared" si="188"/>
        <v>#DIV/0!</v>
      </c>
      <c r="N768" s="314"/>
      <c r="O768" s="190"/>
      <c r="P768" s="197" t="e">
        <f t="shared" si="189"/>
        <v>#DIV/0!</v>
      </c>
      <c r="Q768" s="196">
        <f t="shared" si="190"/>
        <v>0</v>
      </c>
      <c r="R768" s="197" t="e">
        <f t="shared" si="191"/>
        <v>#DIV/0!</v>
      </c>
      <c r="S768" s="313">
        <f t="shared" si="192"/>
        <v>0</v>
      </c>
      <c r="T768" s="190"/>
      <c r="U768" s="190"/>
      <c r="V768" s="190"/>
      <c r="W768" s="196">
        <v>1</v>
      </c>
      <c r="X768" s="190"/>
    </row>
    <row r="769" spans="2:24" x14ac:dyDescent="0.25">
      <c r="B769" s="640"/>
      <c r="C769" s="493"/>
      <c r="D769" s="245">
        <v>3</v>
      </c>
      <c r="E769" s="190"/>
      <c r="F769" s="314"/>
      <c r="G769" s="190"/>
      <c r="H769" s="190"/>
      <c r="I769" s="198" t="e">
        <f t="shared" si="186"/>
        <v>#DIV/0!</v>
      </c>
      <c r="J769" s="190"/>
      <c r="K769" s="198" t="e">
        <f t="shared" si="187"/>
        <v>#DIV/0!</v>
      </c>
      <c r="L769" s="314"/>
      <c r="M769" s="198" t="e">
        <f t="shared" si="188"/>
        <v>#DIV/0!</v>
      </c>
      <c r="N769" s="314"/>
      <c r="O769" s="190"/>
      <c r="P769" s="197" t="e">
        <f t="shared" si="189"/>
        <v>#DIV/0!</v>
      </c>
      <c r="Q769" s="196">
        <f t="shared" si="190"/>
        <v>0</v>
      </c>
      <c r="R769" s="197" t="e">
        <f t="shared" si="191"/>
        <v>#DIV/0!</v>
      </c>
      <c r="S769" s="313">
        <f t="shared" si="192"/>
        <v>0</v>
      </c>
      <c r="T769" s="190"/>
      <c r="U769" s="190"/>
      <c r="V769" s="190"/>
      <c r="W769" s="196">
        <v>1</v>
      </c>
      <c r="X769" s="190"/>
    </row>
    <row r="770" spans="2:24" x14ac:dyDescent="0.25">
      <c r="B770" s="640"/>
      <c r="C770" s="493"/>
      <c r="D770" s="245">
        <v>4</v>
      </c>
      <c r="E770" s="190"/>
      <c r="F770" s="314"/>
      <c r="G770" s="190"/>
      <c r="H770" s="190"/>
      <c r="I770" s="198" t="e">
        <f t="shared" si="186"/>
        <v>#DIV/0!</v>
      </c>
      <c r="J770" s="190"/>
      <c r="K770" s="198" t="e">
        <f t="shared" si="187"/>
        <v>#DIV/0!</v>
      </c>
      <c r="L770" s="314"/>
      <c r="M770" s="198" t="e">
        <f t="shared" si="188"/>
        <v>#DIV/0!</v>
      </c>
      <c r="N770" s="314"/>
      <c r="O770" s="190"/>
      <c r="P770" s="197" t="e">
        <f t="shared" si="189"/>
        <v>#DIV/0!</v>
      </c>
      <c r="Q770" s="196">
        <f t="shared" si="190"/>
        <v>0</v>
      </c>
      <c r="R770" s="197" t="e">
        <f t="shared" si="191"/>
        <v>#DIV/0!</v>
      </c>
      <c r="S770" s="313">
        <f t="shared" si="192"/>
        <v>0</v>
      </c>
      <c r="T770" s="190"/>
      <c r="U770" s="190"/>
      <c r="V770" s="190"/>
      <c r="W770" s="196">
        <v>1</v>
      </c>
      <c r="X770" s="190"/>
    </row>
    <row r="771" spans="2:24" x14ac:dyDescent="0.25">
      <c r="B771" s="640"/>
      <c r="C771" s="493"/>
      <c r="D771" s="245">
        <v>5</v>
      </c>
      <c r="E771" s="190"/>
      <c r="F771" s="314"/>
      <c r="G771" s="190"/>
      <c r="H771" s="190"/>
      <c r="I771" s="198" t="e">
        <f t="shared" si="186"/>
        <v>#DIV/0!</v>
      </c>
      <c r="J771" s="190"/>
      <c r="K771" s="198" t="e">
        <f t="shared" si="187"/>
        <v>#DIV/0!</v>
      </c>
      <c r="L771" s="314"/>
      <c r="M771" s="198" t="e">
        <f t="shared" si="188"/>
        <v>#DIV/0!</v>
      </c>
      <c r="N771" s="314"/>
      <c r="O771" s="190"/>
      <c r="P771" s="197" t="e">
        <f t="shared" si="189"/>
        <v>#DIV/0!</v>
      </c>
      <c r="Q771" s="196">
        <f t="shared" si="190"/>
        <v>0</v>
      </c>
      <c r="R771" s="197" t="e">
        <f t="shared" si="191"/>
        <v>#DIV/0!</v>
      </c>
      <c r="S771" s="313">
        <f t="shared" si="192"/>
        <v>0</v>
      </c>
      <c r="T771" s="190"/>
      <c r="U771" s="190"/>
      <c r="V771" s="190"/>
      <c r="W771" s="196">
        <v>1</v>
      </c>
      <c r="X771" s="190"/>
    </row>
    <row r="772" spans="2:24" x14ac:dyDescent="0.25">
      <c r="B772" s="640"/>
      <c r="C772" s="493"/>
      <c r="D772" s="245">
        <v>6</v>
      </c>
      <c r="E772" s="190"/>
      <c r="F772" s="314"/>
      <c r="G772" s="190"/>
      <c r="H772" s="190"/>
      <c r="I772" s="198" t="e">
        <f t="shared" si="186"/>
        <v>#DIV/0!</v>
      </c>
      <c r="J772" s="190"/>
      <c r="K772" s="198" t="e">
        <f t="shared" si="187"/>
        <v>#DIV/0!</v>
      </c>
      <c r="L772" s="314"/>
      <c r="M772" s="198" t="e">
        <f t="shared" si="188"/>
        <v>#DIV/0!</v>
      </c>
      <c r="N772" s="314"/>
      <c r="O772" s="190"/>
      <c r="P772" s="197" t="e">
        <f t="shared" si="189"/>
        <v>#DIV/0!</v>
      </c>
      <c r="Q772" s="196">
        <f t="shared" si="190"/>
        <v>0</v>
      </c>
      <c r="R772" s="197" t="e">
        <f t="shared" si="191"/>
        <v>#DIV/0!</v>
      </c>
      <c r="S772" s="313">
        <f t="shared" si="192"/>
        <v>0</v>
      </c>
      <c r="T772" s="190"/>
      <c r="U772" s="190"/>
      <c r="V772" s="190"/>
      <c r="W772" s="196">
        <v>1</v>
      </c>
      <c r="X772" s="190"/>
    </row>
    <row r="773" spans="2:24" x14ac:dyDescent="0.25">
      <c r="B773" s="640"/>
      <c r="C773" s="493"/>
      <c r="D773" s="245">
        <v>7</v>
      </c>
      <c r="E773" s="190"/>
      <c r="F773" s="314"/>
      <c r="G773" s="190"/>
      <c r="H773" s="190"/>
      <c r="I773" s="198" t="e">
        <f t="shared" si="186"/>
        <v>#DIV/0!</v>
      </c>
      <c r="J773" s="190"/>
      <c r="K773" s="198" t="e">
        <f t="shared" si="187"/>
        <v>#DIV/0!</v>
      </c>
      <c r="L773" s="314"/>
      <c r="M773" s="198" t="e">
        <f t="shared" si="188"/>
        <v>#DIV/0!</v>
      </c>
      <c r="N773" s="314"/>
      <c r="O773" s="190"/>
      <c r="P773" s="197" t="e">
        <f t="shared" si="189"/>
        <v>#DIV/0!</v>
      </c>
      <c r="Q773" s="196">
        <f t="shared" si="190"/>
        <v>0</v>
      </c>
      <c r="R773" s="197" t="e">
        <f t="shared" si="191"/>
        <v>#DIV/0!</v>
      </c>
      <c r="S773" s="313">
        <f t="shared" si="192"/>
        <v>0</v>
      </c>
      <c r="T773" s="190"/>
      <c r="U773" s="190"/>
      <c r="V773" s="190"/>
      <c r="W773" s="196">
        <v>1</v>
      </c>
      <c r="X773" s="190"/>
    </row>
    <row r="774" spans="2:24" x14ac:dyDescent="0.25">
      <c r="B774" s="640"/>
      <c r="C774" s="493"/>
      <c r="D774" s="245">
        <v>8</v>
      </c>
      <c r="E774" s="190"/>
      <c r="F774" s="314"/>
      <c r="G774" s="190"/>
      <c r="H774" s="190"/>
      <c r="I774" s="198" t="e">
        <f t="shared" si="186"/>
        <v>#DIV/0!</v>
      </c>
      <c r="J774" s="190"/>
      <c r="K774" s="198" t="e">
        <f t="shared" si="187"/>
        <v>#DIV/0!</v>
      </c>
      <c r="L774" s="314"/>
      <c r="M774" s="198" t="e">
        <f t="shared" si="188"/>
        <v>#DIV/0!</v>
      </c>
      <c r="N774" s="314"/>
      <c r="O774" s="190"/>
      <c r="P774" s="197" t="e">
        <f t="shared" si="189"/>
        <v>#DIV/0!</v>
      </c>
      <c r="Q774" s="196">
        <f t="shared" si="190"/>
        <v>0</v>
      </c>
      <c r="R774" s="197" t="e">
        <f t="shared" si="191"/>
        <v>#DIV/0!</v>
      </c>
      <c r="S774" s="313">
        <f t="shared" si="192"/>
        <v>0</v>
      </c>
      <c r="T774" s="190"/>
      <c r="U774" s="190"/>
      <c r="V774" s="190"/>
      <c r="W774" s="196">
        <v>1</v>
      </c>
      <c r="X774" s="190"/>
    </row>
    <row r="775" spans="2:24" x14ac:dyDescent="0.25">
      <c r="B775" s="640"/>
      <c r="C775" s="493"/>
      <c r="D775" s="245">
        <v>9</v>
      </c>
      <c r="E775" s="190"/>
      <c r="F775" s="314"/>
      <c r="G775" s="190"/>
      <c r="H775" s="190"/>
      <c r="I775" s="198" t="e">
        <f t="shared" si="186"/>
        <v>#DIV/0!</v>
      </c>
      <c r="J775" s="190"/>
      <c r="K775" s="198" t="e">
        <f t="shared" si="187"/>
        <v>#DIV/0!</v>
      </c>
      <c r="L775" s="314"/>
      <c r="M775" s="198" t="e">
        <f t="shared" si="188"/>
        <v>#DIV/0!</v>
      </c>
      <c r="N775" s="314"/>
      <c r="O775" s="190"/>
      <c r="P775" s="197" t="e">
        <f t="shared" si="189"/>
        <v>#DIV/0!</v>
      </c>
      <c r="Q775" s="196">
        <f t="shared" si="190"/>
        <v>0</v>
      </c>
      <c r="R775" s="197" t="e">
        <f t="shared" si="191"/>
        <v>#DIV/0!</v>
      </c>
      <c r="S775" s="313">
        <f t="shared" si="192"/>
        <v>0</v>
      </c>
      <c r="T775" s="190"/>
      <c r="U775" s="190"/>
      <c r="V775" s="190"/>
      <c r="W775" s="196">
        <v>1</v>
      </c>
      <c r="X775" s="190"/>
    </row>
    <row r="776" spans="2:24" x14ac:dyDescent="0.25">
      <c r="B776" s="641"/>
      <c r="C776" s="493"/>
      <c r="D776" s="245">
        <v>10</v>
      </c>
      <c r="E776" s="190"/>
      <c r="F776" s="314"/>
      <c r="G776" s="190"/>
      <c r="H776" s="190"/>
      <c r="I776" s="198" t="e">
        <f t="shared" si="186"/>
        <v>#DIV/0!</v>
      </c>
      <c r="J776" s="190"/>
      <c r="K776" s="198" t="e">
        <f t="shared" si="187"/>
        <v>#DIV/0!</v>
      </c>
      <c r="L776" s="314"/>
      <c r="M776" s="198" t="e">
        <f t="shared" si="188"/>
        <v>#DIV/0!</v>
      </c>
      <c r="N776" s="314"/>
      <c r="O776" s="190"/>
      <c r="P776" s="197" t="e">
        <f t="shared" si="189"/>
        <v>#DIV/0!</v>
      </c>
      <c r="Q776" s="196">
        <f t="shared" si="190"/>
        <v>0</v>
      </c>
      <c r="R776" s="197" t="e">
        <f t="shared" si="191"/>
        <v>#DIV/0!</v>
      </c>
      <c r="S776" s="313">
        <f t="shared" si="192"/>
        <v>0</v>
      </c>
      <c r="T776" s="190"/>
      <c r="U776" s="190"/>
      <c r="V776" s="190"/>
      <c r="W776" s="196">
        <v>1</v>
      </c>
      <c r="X776" s="190"/>
    </row>
    <row r="777" spans="2:24" x14ac:dyDescent="0.25">
      <c r="B777" s="639">
        <v>45947</v>
      </c>
      <c r="C777" s="493" t="str">
        <f t="shared" ref="C777" si="197">RIGHT(TEXT(B777,"aaa"),1)</f>
        <v>五</v>
      </c>
      <c r="D777" s="245">
        <v>1</v>
      </c>
      <c r="E777" s="190"/>
      <c r="F777" s="314"/>
      <c r="G777" s="190"/>
      <c r="H777" s="190"/>
      <c r="I777" s="198" t="e">
        <f t="shared" si="186"/>
        <v>#DIV/0!</v>
      </c>
      <c r="J777" s="190"/>
      <c r="K777" s="198" t="e">
        <f t="shared" si="187"/>
        <v>#DIV/0!</v>
      </c>
      <c r="L777" s="314"/>
      <c r="M777" s="198" t="e">
        <f t="shared" si="188"/>
        <v>#DIV/0!</v>
      </c>
      <c r="N777" s="314"/>
      <c r="O777" s="190"/>
      <c r="P777" s="197" t="e">
        <f t="shared" si="189"/>
        <v>#DIV/0!</v>
      </c>
      <c r="Q777" s="196">
        <f t="shared" si="190"/>
        <v>0</v>
      </c>
      <c r="R777" s="197" t="e">
        <f t="shared" si="191"/>
        <v>#DIV/0!</v>
      </c>
      <c r="S777" s="313">
        <f t="shared" si="192"/>
        <v>0</v>
      </c>
      <c r="T777" s="190"/>
      <c r="U777" s="190"/>
      <c r="V777" s="190"/>
      <c r="W777" s="196">
        <v>1</v>
      </c>
      <c r="X777" s="190"/>
    </row>
    <row r="778" spans="2:24" x14ac:dyDescent="0.25">
      <c r="B778" s="640"/>
      <c r="C778" s="493"/>
      <c r="D778" s="245">
        <v>2</v>
      </c>
      <c r="E778" s="190"/>
      <c r="F778" s="314"/>
      <c r="G778" s="190"/>
      <c r="H778" s="190"/>
      <c r="I778" s="198" t="e">
        <f t="shared" si="186"/>
        <v>#DIV/0!</v>
      </c>
      <c r="J778" s="190"/>
      <c r="K778" s="198" t="e">
        <f t="shared" si="187"/>
        <v>#DIV/0!</v>
      </c>
      <c r="L778" s="314"/>
      <c r="M778" s="198" t="e">
        <f t="shared" si="188"/>
        <v>#DIV/0!</v>
      </c>
      <c r="N778" s="314"/>
      <c r="O778" s="190"/>
      <c r="P778" s="197" t="e">
        <f t="shared" si="189"/>
        <v>#DIV/0!</v>
      </c>
      <c r="Q778" s="196">
        <f t="shared" si="190"/>
        <v>0</v>
      </c>
      <c r="R778" s="197" t="e">
        <f t="shared" si="191"/>
        <v>#DIV/0!</v>
      </c>
      <c r="S778" s="313">
        <f t="shared" si="192"/>
        <v>0</v>
      </c>
      <c r="T778" s="190"/>
      <c r="U778" s="190"/>
      <c r="V778" s="190"/>
      <c r="W778" s="196">
        <v>1</v>
      </c>
      <c r="X778" s="190"/>
    </row>
    <row r="779" spans="2:24" x14ac:dyDescent="0.25">
      <c r="B779" s="640"/>
      <c r="C779" s="493"/>
      <c r="D779" s="245">
        <v>3</v>
      </c>
      <c r="E779" s="190"/>
      <c r="F779" s="314"/>
      <c r="G779" s="190"/>
      <c r="H779" s="190"/>
      <c r="I779" s="198" t="e">
        <f t="shared" si="186"/>
        <v>#DIV/0!</v>
      </c>
      <c r="J779" s="190"/>
      <c r="K779" s="198" t="e">
        <f t="shared" si="187"/>
        <v>#DIV/0!</v>
      </c>
      <c r="L779" s="314"/>
      <c r="M779" s="198" t="e">
        <f t="shared" si="188"/>
        <v>#DIV/0!</v>
      </c>
      <c r="N779" s="314"/>
      <c r="O779" s="190"/>
      <c r="P779" s="197" t="e">
        <f t="shared" si="189"/>
        <v>#DIV/0!</v>
      </c>
      <c r="Q779" s="196">
        <f t="shared" si="190"/>
        <v>0</v>
      </c>
      <c r="R779" s="197" t="e">
        <f t="shared" si="191"/>
        <v>#DIV/0!</v>
      </c>
      <c r="S779" s="313">
        <f t="shared" si="192"/>
        <v>0</v>
      </c>
      <c r="T779" s="190"/>
      <c r="U779" s="190"/>
      <c r="V779" s="190"/>
      <c r="W779" s="196">
        <v>1</v>
      </c>
      <c r="X779" s="190"/>
    </row>
    <row r="780" spans="2:24" x14ac:dyDescent="0.25">
      <c r="B780" s="640"/>
      <c r="C780" s="493"/>
      <c r="D780" s="245">
        <v>4</v>
      </c>
      <c r="E780" s="190"/>
      <c r="F780" s="314"/>
      <c r="G780" s="190"/>
      <c r="H780" s="190"/>
      <c r="I780" s="198" t="e">
        <f t="shared" si="186"/>
        <v>#DIV/0!</v>
      </c>
      <c r="J780" s="190"/>
      <c r="K780" s="198" t="e">
        <f t="shared" si="187"/>
        <v>#DIV/0!</v>
      </c>
      <c r="L780" s="314"/>
      <c r="M780" s="198" t="e">
        <f t="shared" si="188"/>
        <v>#DIV/0!</v>
      </c>
      <c r="N780" s="314"/>
      <c r="O780" s="190"/>
      <c r="P780" s="197" t="e">
        <f t="shared" si="189"/>
        <v>#DIV/0!</v>
      </c>
      <c r="Q780" s="196">
        <f t="shared" si="190"/>
        <v>0</v>
      </c>
      <c r="R780" s="197" t="e">
        <f t="shared" si="191"/>
        <v>#DIV/0!</v>
      </c>
      <c r="S780" s="313">
        <f t="shared" si="192"/>
        <v>0</v>
      </c>
      <c r="T780" s="190"/>
      <c r="U780" s="190"/>
      <c r="V780" s="190"/>
      <c r="W780" s="196">
        <v>1</v>
      </c>
      <c r="X780" s="190"/>
    </row>
    <row r="781" spans="2:24" x14ac:dyDescent="0.25">
      <c r="B781" s="640"/>
      <c r="C781" s="493"/>
      <c r="D781" s="245">
        <v>5</v>
      </c>
      <c r="E781" s="190"/>
      <c r="F781" s="314"/>
      <c r="G781" s="190"/>
      <c r="H781" s="190"/>
      <c r="I781" s="198" t="e">
        <f t="shared" si="186"/>
        <v>#DIV/0!</v>
      </c>
      <c r="J781" s="190"/>
      <c r="K781" s="198" t="e">
        <f t="shared" si="187"/>
        <v>#DIV/0!</v>
      </c>
      <c r="L781" s="314"/>
      <c r="M781" s="198" t="e">
        <f t="shared" si="188"/>
        <v>#DIV/0!</v>
      </c>
      <c r="N781" s="314"/>
      <c r="O781" s="190"/>
      <c r="P781" s="197" t="e">
        <f t="shared" si="189"/>
        <v>#DIV/0!</v>
      </c>
      <c r="Q781" s="196">
        <f t="shared" si="190"/>
        <v>0</v>
      </c>
      <c r="R781" s="197" t="e">
        <f t="shared" si="191"/>
        <v>#DIV/0!</v>
      </c>
      <c r="S781" s="313">
        <f t="shared" si="192"/>
        <v>0</v>
      </c>
      <c r="T781" s="190"/>
      <c r="U781" s="190"/>
      <c r="V781" s="190"/>
      <c r="W781" s="196">
        <v>1</v>
      </c>
      <c r="X781" s="190"/>
    </row>
    <row r="782" spans="2:24" x14ac:dyDescent="0.25">
      <c r="B782" s="640"/>
      <c r="C782" s="493"/>
      <c r="D782" s="245">
        <v>6</v>
      </c>
      <c r="E782" s="190"/>
      <c r="F782" s="314"/>
      <c r="G782" s="190"/>
      <c r="H782" s="190"/>
      <c r="I782" s="198" t="e">
        <f t="shared" si="186"/>
        <v>#DIV/0!</v>
      </c>
      <c r="J782" s="190"/>
      <c r="K782" s="198" t="e">
        <f t="shared" si="187"/>
        <v>#DIV/0!</v>
      </c>
      <c r="L782" s="314"/>
      <c r="M782" s="198" t="e">
        <f t="shared" si="188"/>
        <v>#DIV/0!</v>
      </c>
      <c r="N782" s="314"/>
      <c r="O782" s="190"/>
      <c r="P782" s="197" t="e">
        <f t="shared" si="189"/>
        <v>#DIV/0!</v>
      </c>
      <c r="Q782" s="196">
        <f t="shared" si="190"/>
        <v>0</v>
      </c>
      <c r="R782" s="197" t="e">
        <f t="shared" si="191"/>
        <v>#DIV/0!</v>
      </c>
      <c r="S782" s="313">
        <f t="shared" si="192"/>
        <v>0</v>
      </c>
      <c r="T782" s="190"/>
      <c r="U782" s="190"/>
      <c r="V782" s="190"/>
      <c r="W782" s="196">
        <v>1</v>
      </c>
      <c r="X782" s="190"/>
    </row>
    <row r="783" spans="2:24" x14ac:dyDescent="0.25">
      <c r="B783" s="640"/>
      <c r="C783" s="493"/>
      <c r="D783" s="245">
        <v>7</v>
      </c>
      <c r="E783" s="190"/>
      <c r="F783" s="314"/>
      <c r="G783" s="190"/>
      <c r="H783" s="190"/>
      <c r="I783" s="198" t="e">
        <f t="shared" si="186"/>
        <v>#DIV/0!</v>
      </c>
      <c r="J783" s="190"/>
      <c r="K783" s="198" t="e">
        <f t="shared" si="187"/>
        <v>#DIV/0!</v>
      </c>
      <c r="L783" s="314"/>
      <c r="M783" s="198" t="e">
        <f t="shared" si="188"/>
        <v>#DIV/0!</v>
      </c>
      <c r="N783" s="314"/>
      <c r="O783" s="190"/>
      <c r="P783" s="197" t="e">
        <f t="shared" si="189"/>
        <v>#DIV/0!</v>
      </c>
      <c r="Q783" s="196">
        <f t="shared" si="190"/>
        <v>0</v>
      </c>
      <c r="R783" s="197" t="e">
        <f t="shared" si="191"/>
        <v>#DIV/0!</v>
      </c>
      <c r="S783" s="313">
        <f t="shared" si="192"/>
        <v>0</v>
      </c>
      <c r="T783" s="190"/>
      <c r="U783" s="190"/>
      <c r="V783" s="190"/>
      <c r="W783" s="196">
        <v>1</v>
      </c>
      <c r="X783" s="190"/>
    </row>
    <row r="784" spans="2:24" x14ac:dyDescent="0.25">
      <c r="B784" s="640"/>
      <c r="C784" s="493"/>
      <c r="D784" s="245">
        <v>8</v>
      </c>
      <c r="E784" s="190"/>
      <c r="F784" s="314"/>
      <c r="G784" s="190"/>
      <c r="H784" s="190"/>
      <c r="I784" s="198" t="e">
        <f t="shared" si="186"/>
        <v>#DIV/0!</v>
      </c>
      <c r="J784" s="190"/>
      <c r="K784" s="198" t="e">
        <f t="shared" si="187"/>
        <v>#DIV/0!</v>
      </c>
      <c r="L784" s="314"/>
      <c r="M784" s="198" t="e">
        <f t="shared" si="188"/>
        <v>#DIV/0!</v>
      </c>
      <c r="N784" s="314"/>
      <c r="O784" s="190"/>
      <c r="P784" s="197" t="e">
        <f t="shared" si="189"/>
        <v>#DIV/0!</v>
      </c>
      <c r="Q784" s="196">
        <f t="shared" si="190"/>
        <v>0</v>
      </c>
      <c r="R784" s="197" t="e">
        <f t="shared" si="191"/>
        <v>#DIV/0!</v>
      </c>
      <c r="S784" s="313">
        <f t="shared" si="192"/>
        <v>0</v>
      </c>
      <c r="T784" s="190"/>
      <c r="U784" s="190"/>
      <c r="V784" s="190"/>
      <c r="W784" s="196">
        <v>1</v>
      </c>
      <c r="X784" s="190"/>
    </row>
    <row r="785" spans="2:24" x14ac:dyDescent="0.25">
      <c r="B785" s="640"/>
      <c r="C785" s="493"/>
      <c r="D785" s="245">
        <v>9</v>
      </c>
      <c r="E785" s="190"/>
      <c r="F785" s="314"/>
      <c r="G785" s="190"/>
      <c r="H785" s="190"/>
      <c r="I785" s="198" t="e">
        <f t="shared" si="186"/>
        <v>#DIV/0!</v>
      </c>
      <c r="J785" s="190"/>
      <c r="K785" s="198" t="e">
        <f t="shared" si="187"/>
        <v>#DIV/0!</v>
      </c>
      <c r="L785" s="314"/>
      <c r="M785" s="198" t="e">
        <f t="shared" si="188"/>
        <v>#DIV/0!</v>
      </c>
      <c r="N785" s="314"/>
      <c r="O785" s="190"/>
      <c r="P785" s="197" t="e">
        <f t="shared" si="189"/>
        <v>#DIV/0!</v>
      </c>
      <c r="Q785" s="196">
        <f t="shared" si="190"/>
        <v>0</v>
      </c>
      <c r="R785" s="197" t="e">
        <f t="shared" si="191"/>
        <v>#DIV/0!</v>
      </c>
      <c r="S785" s="313">
        <f t="shared" si="192"/>
        <v>0</v>
      </c>
      <c r="T785" s="190"/>
      <c r="U785" s="190"/>
      <c r="V785" s="190"/>
      <c r="W785" s="196">
        <v>1</v>
      </c>
      <c r="X785" s="190"/>
    </row>
    <row r="786" spans="2:24" x14ac:dyDescent="0.25">
      <c r="B786" s="641"/>
      <c r="C786" s="493"/>
      <c r="D786" s="245">
        <v>10</v>
      </c>
      <c r="E786" s="190"/>
      <c r="F786" s="314"/>
      <c r="G786" s="190"/>
      <c r="H786" s="190"/>
      <c r="I786" s="198" t="e">
        <f t="shared" si="186"/>
        <v>#DIV/0!</v>
      </c>
      <c r="J786" s="190"/>
      <c r="K786" s="198" t="e">
        <f t="shared" si="187"/>
        <v>#DIV/0!</v>
      </c>
      <c r="L786" s="314"/>
      <c r="M786" s="198" t="e">
        <f t="shared" si="188"/>
        <v>#DIV/0!</v>
      </c>
      <c r="N786" s="314"/>
      <c r="O786" s="190"/>
      <c r="P786" s="197" t="e">
        <f t="shared" si="189"/>
        <v>#DIV/0!</v>
      </c>
      <c r="Q786" s="196">
        <f t="shared" si="190"/>
        <v>0</v>
      </c>
      <c r="R786" s="197" t="e">
        <f t="shared" si="191"/>
        <v>#DIV/0!</v>
      </c>
      <c r="S786" s="313">
        <f t="shared" si="192"/>
        <v>0</v>
      </c>
      <c r="T786" s="190"/>
      <c r="U786" s="190"/>
      <c r="V786" s="190"/>
      <c r="W786" s="196">
        <v>1</v>
      </c>
      <c r="X786" s="190"/>
    </row>
    <row r="787" spans="2:24" x14ac:dyDescent="0.25">
      <c r="B787" s="639">
        <v>45948</v>
      </c>
      <c r="C787" s="493" t="str">
        <f t="shared" ref="C787" si="198">RIGHT(TEXT(B787,"aaa"),1)</f>
        <v>六</v>
      </c>
      <c r="D787" s="245">
        <v>1</v>
      </c>
      <c r="E787" s="190"/>
      <c r="F787" s="314"/>
      <c r="G787" s="190"/>
      <c r="H787" s="190"/>
      <c r="I787" s="198" t="e">
        <f t="shared" si="186"/>
        <v>#DIV/0!</v>
      </c>
      <c r="J787" s="190"/>
      <c r="K787" s="198" t="e">
        <f t="shared" si="187"/>
        <v>#DIV/0!</v>
      </c>
      <c r="L787" s="314"/>
      <c r="M787" s="198" t="e">
        <f t="shared" si="188"/>
        <v>#DIV/0!</v>
      </c>
      <c r="N787" s="314"/>
      <c r="O787" s="190"/>
      <c r="P787" s="197" t="e">
        <f t="shared" si="189"/>
        <v>#DIV/0!</v>
      </c>
      <c r="Q787" s="196">
        <f t="shared" si="190"/>
        <v>0</v>
      </c>
      <c r="R787" s="197" t="e">
        <f t="shared" si="191"/>
        <v>#DIV/0!</v>
      </c>
      <c r="S787" s="313">
        <f t="shared" si="192"/>
        <v>0</v>
      </c>
      <c r="T787" s="190"/>
      <c r="U787" s="190"/>
      <c r="V787" s="190"/>
      <c r="W787" s="196">
        <v>1</v>
      </c>
      <c r="X787" s="190"/>
    </row>
    <row r="788" spans="2:24" x14ac:dyDescent="0.25">
      <c r="B788" s="640"/>
      <c r="C788" s="493"/>
      <c r="D788" s="245">
        <v>2</v>
      </c>
      <c r="E788" s="190"/>
      <c r="F788" s="314"/>
      <c r="G788" s="190"/>
      <c r="H788" s="190"/>
      <c r="I788" s="198" t="e">
        <f t="shared" si="186"/>
        <v>#DIV/0!</v>
      </c>
      <c r="J788" s="190"/>
      <c r="K788" s="198" t="e">
        <f t="shared" si="187"/>
        <v>#DIV/0!</v>
      </c>
      <c r="L788" s="314"/>
      <c r="M788" s="198" t="e">
        <f t="shared" si="188"/>
        <v>#DIV/0!</v>
      </c>
      <c r="N788" s="314"/>
      <c r="O788" s="190"/>
      <c r="P788" s="197" t="e">
        <f t="shared" si="189"/>
        <v>#DIV/0!</v>
      </c>
      <c r="Q788" s="196">
        <f t="shared" si="190"/>
        <v>0</v>
      </c>
      <c r="R788" s="197" t="e">
        <f t="shared" si="191"/>
        <v>#DIV/0!</v>
      </c>
      <c r="S788" s="313">
        <f t="shared" si="192"/>
        <v>0</v>
      </c>
      <c r="T788" s="190"/>
      <c r="U788" s="190"/>
      <c r="V788" s="190"/>
      <c r="W788" s="196">
        <v>1</v>
      </c>
      <c r="X788" s="190"/>
    </row>
    <row r="789" spans="2:24" x14ac:dyDescent="0.25">
      <c r="B789" s="640"/>
      <c r="C789" s="493"/>
      <c r="D789" s="245">
        <v>3</v>
      </c>
      <c r="E789" s="190"/>
      <c r="F789" s="314"/>
      <c r="G789" s="190"/>
      <c r="H789" s="190"/>
      <c r="I789" s="198" t="e">
        <f t="shared" si="186"/>
        <v>#DIV/0!</v>
      </c>
      <c r="J789" s="190"/>
      <c r="K789" s="198" t="e">
        <f t="shared" si="187"/>
        <v>#DIV/0!</v>
      </c>
      <c r="L789" s="314"/>
      <c r="M789" s="198" t="e">
        <f t="shared" si="188"/>
        <v>#DIV/0!</v>
      </c>
      <c r="N789" s="314"/>
      <c r="O789" s="190"/>
      <c r="P789" s="197" t="e">
        <f t="shared" si="189"/>
        <v>#DIV/0!</v>
      </c>
      <c r="Q789" s="196">
        <f t="shared" si="190"/>
        <v>0</v>
      </c>
      <c r="R789" s="197" t="e">
        <f t="shared" si="191"/>
        <v>#DIV/0!</v>
      </c>
      <c r="S789" s="313">
        <f t="shared" si="192"/>
        <v>0</v>
      </c>
      <c r="T789" s="190"/>
      <c r="U789" s="190"/>
      <c r="V789" s="190"/>
      <c r="W789" s="196">
        <v>1</v>
      </c>
      <c r="X789" s="190"/>
    </row>
    <row r="790" spans="2:24" x14ac:dyDescent="0.25">
      <c r="B790" s="640"/>
      <c r="C790" s="493"/>
      <c r="D790" s="245">
        <v>4</v>
      </c>
      <c r="E790" s="190"/>
      <c r="F790" s="314"/>
      <c r="G790" s="190"/>
      <c r="H790" s="190"/>
      <c r="I790" s="198" t="e">
        <f t="shared" si="186"/>
        <v>#DIV/0!</v>
      </c>
      <c r="J790" s="190"/>
      <c r="K790" s="198" t="e">
        <f t="shared" si="187"/>
        <v>#DIV/0!</v>
      </c>
      <c r="L790" s="314"/>
      <c r="M790" s="198" t="e">
        <f t="shared" si="188"/>
        <v>#DIV/0!</v>
      </c>
      <c r="N790" s="314"/>
      <c r="O790" s="190"/>
      <c r="P790" s="197" t="e">
        <f t="shared" si="189"/>
        <v>#DIV/0!</v>
      </c>
      <c r="Q790" s="196">
        <f t="shared" si="190"/>
        <v>0</v>
      </c>
      <c r="R790" s="197" t="e">
        <f t="shared" si="191"/>
        <v>#DIV/0!</v>
      </c>
      <c r="S790" s="313">
        <f t="shared" si="192"/>
        <v>0</v>
      </c>
      <c r="T790" s="190"/>
      <c r="U790" s="190"/>
      <c r="V790" s="190"/>
      <c r="W790" s="196">
        <v>1</v>
      </c>
      <c r="X790" s="190"/>
    </row>
    <row r="791" spans="2:24" x14ac:dyDescent="0.25">
      <c r="B791" s="640"/>
      <c r="C791" s="493"/>
      <c r="D791" s="245">
        <v>5</v>
      </c>
      <c r="E791" s="190"/>
      <c r="F791" s="314"/>
      <c r="G791" s="190"/>
      <c r="H791" s="190"/>
      <c r="I791" s="198" t="e">
        <f t="shared" ref="I791:I836" si="199">H791/G791</f>
        <v>#DIV/0!</v>
      </c>
      <c r="J791" s="190"/>
      <c r="K791" s="198" t="e">
        <f t="shared" ref="K791:K836" si="200">J791/G791</f>
        <v>#DIV/0!</v>
      </c>
      <c r="L791" s="314"/>
      <c r="M791" s="198" t="e">
        <f t="shared" ref="M791:M836" si="201">(H791+J791)/G791</f>
        <v>#DIV/0!</v>
      </c>
      <c r="N791" s="314"/>
      <c r="O791" s="190"/>
      <c r="P791" s="197" t="e">
        <f t="shared" ref="P791:P836" si="202">O791/G791</f>
        <v>#DIV/0!</v>
      </c>
      <c r="Q791" s="196">
        <f t="shared" ref="Q791:Q836" si="203">(H791+J791)-G791-O791</f>
        <v>0</v>
      </c>
      <c r="R791" s="197" t="e">
        <f t="shared" ref="R791:R836" si="204">Q791/G791</f>
        <v>#DIV/0!</v>
      </c>
      <c r="S791" s="313">
        <f t="shared" ref="S791:S836" si="205">Q791*L791</f>
        <v>0</v>
      </c>
      <c r="T791" s="190"/>
      <c r="U791" s="190"/>
      <c r="V791" s="190"/>
      <c r="W791" s="196">
        <v>1</v>
      </c>
      <c r="X791" s="190"/>
    </row>
    <row r="792" spans="2:24" x14ac:dyDescent="0.25">
      <c r="B792" s="640"/>
      <c r="C792" s="493"/>
      <c r="D792" s="245">
        <v>6</v>
      </c>
      <c r="E792" s="190"/>
      <c r="F792" s="314"/>
      <c r="G792" s="190"/>
      <c r="H792" s="190"/>
      <c r="I792" s="198" t="e">
        <f t="shared" si="199"/>
        <v>#DIV/0!</v>
      </c>
      <c r="J792" s="190"/>
      <c r="K792" s="198" t="e">
        <f t="shared" si="200"/>
        <v>#DIV/0!</v>
      </c>
      <c r="L792" s="314"/>
      <c r="M792" s="198" t="e">
        <f t="shared" si="201"/>
        <v>#DIV/0!</v>
      </c>
      <c r="N792" s="314"/>
      <c r="O792" s="190"/>
      <c r="P792" s="197" t="e">
        <f t="shared" si="202"/>
        <v>#DIV/0!</v>
      </c>
      <c r="Q792" s="196">
        <f t="shared" si="203"/>
        <v>0</v>
      </c>
      <c r="R792" s="197" t="e">
        <f t="shared" si="204"/>
        <v>#DIV/0!</v>
      </c>
      <c r="S792" s="313">
        <f t="shared" si="205"/>
        <v>0</v>
      </c>
      <c r="T792" s="190"/>
      <c r="U792" s="190"/>
      <c r="V792" s="190"/>
      <c r="W792" s="196">
        <v>1</v>
      </c>
      <c r="X792" s="190"/>
    </row>
    <row r="793" spans="2:24" x14ac:dyDescent="0.25">
      <c r="B793" s="640"/>
      <c r="C793" s="493"/>
      <c r="D793" s="245">
        <v>7</v>
      </c>
      <c r="E793" s="190"/>
      <c r="F793" s="314"/>
      <c r="G793" s="190"/>
      <c r="H793" s="190"/>
      <c r="I793" s="198" t="e">
        <f t="shared" si="199"/>
        <v>#DIV/0!</v>
      </c>
      <c r="J793" s="190"/>
      <c r="K793" s="198" t="e">
        <f t="shared" si="200"/>
        <v>#DIV/0!</v>
      </c>
      <c r="L793" s="314"/>
      <c r="M793" s="198" t="e">
        <f t="shared" si="201"/>
        <v>#DIV/0!</v>
      </c>
      <c r="N793" s="314"/>
      <c r="O793" s="190"/>
      <c r="P793" s="197" t="e">
        <f t="shared" si="202"/>
        <v>#DIV/0!</v>
      </c>
      <c r="Q793" s="196">
        <f t="shared" si="203"/>
        <v>0</v>
      </c>
      <c r="R793" s="197" t="e">
        <f t="shared" si="204"/>
        <v>#DIV/0!</v>
      </c>
      <c r="S793" s="313">
        <f t="shared" si="205"/>
        <v>0</v>
      </c>
      <c r="T793" s="190"/>
      <c r="U793" s="190"/>
      <c r="V793" s="190"/>
      <c r="W793" s="196">
        <v>1</v>
      </c>
      <c r="X793" s="190"/>
    </row>
    <row r="794" spans="2:24" x14ac:dyDescent="0.25">
      <c r="B794" s="640"/>
      <c r="C794" s="493"/>
      <c r="D794" s="245">
        <v>8</v>
      </c>
      <c r="E794" s="190"/>
      <c r="F794" s="314"/>
      <c r="G794" s="190"/>
      <c r="H794" s="190"/>
      <c r="I794" s="198" t="e">
        <f t="shared" si="199"/>
        <v>#DIV/0!</v>
      </c>
      <c r="J794" s="190"/>
      <c r="K794" s="198" t="e">
        <f t="shared" si="200"/>
        <v>#DIV/0!</v>
      </c>
      <c r="L794" s="314"/>
      <c r="M794" s="198" t="e">
        <f t="shared" si="201"/>
        <v>#DIV/0!</v>
      </c>
      <c r="N794" s="314"/>
      <c r="O794" s="190"/>
      <c r="P794" s="197" t="e">
        <f t="shared" si="202"/>
        <v>#DIV/0!</v>
      </c>
      <c r="Q794" s="196">
        <f t="shared" si="203"/>
        <v>0</v>
      </c>
      <c r="R794" s="197" t="e">
        <f t="shared" si="204"/>
        <v>#DIV/0!</v>
      </c>
      <c r="S794" s="313">
        <f t="shared" si="205"/>
        <v>0</v>
      </c>
      <c r="T794" s="190"/>
      <c r="U794" s="190"/>
      <c r="V794" s="190"/>
      <c r="W794" s="196">
        <v>1</v>
      </c>
      <c r="X794" s="190"/>
    </row>
    <row r="795" spans="2:24" x14ac:dyDescent="0.25">
      <c r="B795" s="640"/>
      <c r="C795" s="493"/>
      <c r="D795" s="245">
        <v>9</v>
      </c>
      <c r="E795" s="190"/>
      <c r="F795" s="314"/>
      <c r="G795" s="190"/>
      <c r="H795" s="190"/>
      <c r="I795" s="198" t="e">
        <f t="shared" si="199"/>
        <v>#DIV/0!</v>
      </c>
      <c r="J795" s="190"/>
      <c r="K795" s="198" t="e">
        <f t="shared" si="200"/>
        <v>#DIV/0!</v>
      </c>
      <c r="L795" s="314"/>
      <c r="M795" s="198" t="e">
        <f t="shared" si="201"/>
        <v>#DIV/0!</v>
      </c>
      <c r="N795" s="314"/>
      <c r="O795" s="190"/>
      <c r="P795" s="197" t="e">
        <f t="shared" si="202"/>
        <v>#DIV/0!</v>
      </c>
      <c r="Q795" s="196">
        <f t="shared" si="203"/>
        <v>0</v>
      </c>
      <c r="R795" s="197" t="e">
        <f t="shared" si="204"/>
        <v>#DIV/0!</v>
      </c>
      <c r="S795" s="313">
        <f t="shared" si="205"/>
        <v>0</v>
      </c>
      <c r="T795" s="190"/>
      <c r="U795" s="190"/>
      <c r="V795" s="190"/>
      <c r="W795" s="196">
        <v>1</v>
      </c>
      <c r="X795" s="190"/>
    </row>
    <row r="796" spans="2:24" x14ac:dyDescent="0.25">
      <c r="B796" s="641"/>
      <c r="C796" s="493"/>
      <c r="D796" s="245">
        <v>10</v>
      </c>
      <c r="E796" s="190"/>
      <c r="F796" s="314"/>
      <c r="G796" s="190"/>
      <c r="H796" s="190"/>
      <c r="I796" s="198" t="e">
        <f t="shared" si="199"/>
        <v>#DIV/0!</v>
      </c>
      <c r="J796" s="190"/>
      <c r="K796" s="198" t="e">
        <f t="shared" si="200"/>
        <v>#DIV/0!</v>
      </c>
      <c r="L796" s="314"/>
      <c r="M796" s="198" t="e">
        <f t="shared" si="201"/>
        <v>#DIV/0!</v>
      </c>
      <c r="N796" s="314"/>
      <c r="O796" s="190"/>
      <c r="P796" s="197" t="e">
        <f t="shared" si="202"/>
        <v>#DIV/0!</v>
      </c>
      <c r="Q796" s="196">
        <f t="shared" si="203"/>
        <v>0</v>
      </c>
      <c r="R796" s="197" t="e">
        <f t="shared" si="204"/>
        <v>#DIV/0!</v>
      </c>
      <c r="S796" s="313">
        <f t="shared" si="205"/>
        <v>0</v>
      </c>
      <c r="T796" s="190"/>
      <c r="U796" s="190"/>
      <c r="V796" s="190"/>
      <c r="W796" s="196">
        <v>1</v>
      </c>
      <c r="X796" s="190"/>
    </row>
    <row r="797" spans="2:24" x14ac:dyDescent="0.25">
      <c r="B797" s="639">
        <v>45949</v>
      </c>
      <c r="C797" s="493" t="str">
        <f t="shared" ref="C797" si="206">RIGHT(TEXT(B797,"aaa"),1)</f>
        <v>日</v>
      </c>
      <c r="D797" s="245">
        <v>1</v>
      </c>
      <c r="E797" s="190"/>
      <c r="F797" s="314"/>
      <c r="G797" s="190"/>
      <c r="H797" s="190"/>
      <c r="I797" s="198" t="e">
        <f t="shared" si="199"/>
        <v>#DIV/0!</v>
      </c>
      <c r="J797" s="190"/>
      <c r="K797" s="198" t="e">
        <f t="shared" si="200"/>
        <v>#DIV/0!</v>
      </c>
      <c r="L797" s="314"/>
      <c r="M797" s="198" t="e">
        <f t="shared" si="201"/>
        <v>#DIV/0!</v>
      </c>
      <c r="N797" s="314"/>
      <c r="O797" s="190"/>
      <c r="P797" s="197" t="e">
        <f t="shared" si="202"/>
        <v>#DIV/0!</v>
      </c>
      <c r="Q797" s="196">
        <f t="shared" si="203"/>
        <v>0</v>
      </c>
      <c r="R797" s="197" t="e">
        <f t="shared" si="204"/>
        <v>#DIV/0!</v>
      </c>
      <c r="S797" s="313">
        <f t="shared" si="205"/>
        <v>0</v>
      </c>
      <c r="T797" s="190"/>
      <c r="U797" s="190"/>
      <c r="V797" s="190"/>
      <c r="W797" s="196">
        <v>1</v>
      </c>
      <c r="X797" s="190"/>
    </row>
    <row r="798" spans="2:24" x14ac:dyDescent="0.25">
      <c r="B798" s="640"/>
      <c r="C798" s="493"/>
      <c r="D798" s="245">
        <v>2</v>
      </c>
      <c r="E798" s="190"/>
      <c r="F798" s="314"/>
      <c r="G798" s="190"/>
      <c r="H798" s="190"/>
      <c r="I798" s="198" t="e">
        <f t="shared" si="199"/>
        <v>#DIV/0!</v>
      </c>
      <c r="J798" s="190"/>
      <c r="K798" s="198" t="e">
        <f t="shared" si="200"/>
        <v>#DIV/0!</v>
      </c>
      <c r="L798" s="314"/>
      <c r="M798" s="198" t="e">
        <f t="shared" si="201"/>
        <v>#DIV/0!</v>
      </c>
      <c r="N798" s="314"/>
      <c r="O798" s="190"/>
      <c r="P798" s="197" t="e">
        <f t="shared" si="202"/>
        <v>#DIV/0!</v>
      </c>
      <c r="Q798" s="196">
        <f t="shared" si="203"/>
        <v>0</v>
      </c>
      <c r="R798" s="197" t="e">
        <f t="shared" si="204"/>
        <v>#DIV/0!</v>
      </c>
      <c r="S798" s="313">
        <f t="shared" si="205"/>
        <v>0</v>
      </c>
      <c r="T798" s="190"/>
      <c r="U798" s="190"/>
      <c r="V798" s="190"/>
      <c r="W798" s="196">
        <v>1</v>
      </c>
      <c r="X798" s="190"/>
    </row>
    <row r="799" spans="2:24" x14ac:dyDescent="0.25">
      <c r="B799" s="640"/>
      <c r="C799" s="493"/>
      <c r="D799" s="245">
        <v>3</v>
      </c>
      <c r="E799" s="190"/>
      <c r="F799" s="314"/>
      <c r="G799" s="190"/>
      <c r="H799" s="190"/>
      <c r="I799" s="198" t="e">
        <f t="shared" si="199"/>
        <v>#DIV/0!</v>
      </c>
      <c r="J799" s="190"/>
      <c r="K799" s="198" t="e">
        <f t="shared" si="200"/>
        <v>#DIV/0!</v>
      </c>
      <c r="L799" s="314"/>
      <c r="M799" s="198" t="e">
        <f t="shared" si="201"/>
        <v>#DIV/0!</v>
      </c>
      <c r="N799" s="314"/>
      <c r="O799" s="190"/>
      <c r="P799" s="197" t="e">
        <f t="shared" si="202"/>
        <v>#DIV/0!</v>
      </c>
      <c r="Q799" s="196">
        <f t="shared" si="203"/>
        <v>0</v>
      </c>
      <c r="R799" s="197" t="e">
        <f t="shared" si="204"/>
        <v>#DIV/0!</v>
      </c>
      <c r="S799" s="313">
        <f t="shared" si="205"/>
        <v>0</v>
      </c>
      <c r="T799" s="190"/>
      <c r="U799" s="190"/>
      <c r="V799" s="190"/>
      <c r="W799" s="196">
        <v>1</v>
      </c>
      <c r="X799" s="190"/>
    </row>
    <row r="800" spans="2:24" x14ac:dyDescent="0.25">
      <c r="B800" s="640"/>
      <c r="C800" s="493"/>
      <c r="D800" s="245">
        <v>4</v>
      </c>
      <c r="E800" s="190"/>
      <c r="F800" s="314"/>
      <c r="G800" s="190"/>
      <c r="H800" s="190"/>
      <c r="I800" s="198" t="e">
        <f t="shared" si="199"/>
        <v>#DIV/0!</v>
      </c>
      <c r="J800" s="190"/>
      <c r="K800" s="198" t="e">
        <f t="shared" si="200"/>
        <v>#DIV/0!</v>
      </c>
      <c r="L800" s="314"/>
      <c r="M800" s="198" t="e">
        <f t="shared" si="201"/>
        <v>#DIV/0!</v>
      </c>
      <c r="N800" s="314"/>
      <c r="O800" s="190"/>
      <c r="P800" s="197" t="e">
        <f t="shared" si="202"/>
        <v>#DIV/0!</v>
      </c>
      <c r="Q800" s="196">
        <f t="shared" si="203"/>
        <v>0</v>
      </c>
      <c r="R800" s="197" t="e">
        <f t="shared" si="204"/>
        <v>#DIV/0!</v>
      </c>
      <c r="S800" s="313">
        <f t="shared" si="205"/>
        <v>0</v>
      </c>
      <c r="T800" s="190"/>
      <c r="U800" s="190"/>
      <c r="V800" s="190"/>
      <c r="W800" s="196">
        <v>1</v>
      </c>
      <c r="X800" s="190"/>
    </row>
    <row r="801" spans="2:24" x14ac:dyDescent="0.25">
      <c r="B801" s="640"/>
      <c r="C801" s="493"/>
      <c r="D801" s="245">
        <v>5</v>
      </c>
      <c r="E801" s="190"/>
      <c r="F801" s="314"/>
      <c r="G801" s="190"/>
      <c r="H801" s="190"/>
      <c r="I801" s="198" t="e">
        <f t="shared" si="199"/>
        <v>#DIV/0!</v>
      </c>
      <c r="J801" s="190"/>
      <c r="K801" s="198" t="e">
        <f t="shared" si="200"/>
        <v>#DIV/0!</v>
      </c>
      <c r="L801" s="314"/>
      <c r="M801" s="198" t="e">
        <f t="shared" si="201"/>
        <v>#DIV/0!</v>
      </c>
      <c r="N801" s="314"/>
      <c r="O801" s="190"/>
      <c r="P801" s="197" t="e">
        <f t="shared" si="202"/>
        <v>#DIV/0!</v>
      </c>
      <c r="Q801" s="196">
        <f t="shared" si="203"/>
        <v>0</v>
      </c>
      <c r="R801" s="197" t="e">
        <f t="shared" si="204"/>
        <v>#DIV/0!</v>
      </c>
      <c r="S801" s="313">
        <f t="shared" si="205"/>
        <v>0</v>
      </c>
      <c r="T801" s="190"/>
      <c r="U801" s="190"/>
      <c r="V801" s="190"/>
      <c r="W801" s="196">
        <v>1</v>
      </c>
      <c r="X801" s="190"/>
    </row>
    <row r="802" spans="2:24" x14ac:dyDescent="0.25">
      <c r="B802" s="640"/>
      <c r="C802" s="493"/>
      <c r="D802" s="245">
        <v>6</v>
      </c>
      <c r="E802" s="190"/>
      <c r="F802" s="314"/>
      <c r="G802" s="190"/>
      <c r="H802" s="190"/>
      <c r="I802" s="198" t="e">
        <f t="shared" si="199"/>
        <v>#DIV/0!</v>
      </c>
      <c r="J802" s="190"/>
      <c r="K802" s="198" t="e">
        <f t="shared" si="200"/>
        <v>#DIV/0!</v>
      </c>
      <c r="L802" s="314"/>
      <c r="M802" s="198" t="e">
        <f t="shared" si="201"/>
        <v>#DIV/0!</v>
      </c>
      <c r="N802" s="314"/>
      <c r="O802" s="190"/>
      <c r="P802" s="197" t="e">
        <f t="shared" si="202"/>
        <v>#DIV/0!</v>
      </c>
      <c r="Q802" s="196">
        <f t="shared" si="203"/>
        <v>0</v>
      </c>
      <c r="R802" s="197" t="e">
        <f t="shared" si="204"/>
        <v>#DIV/0!</v>
      </c>
      <c r="S802" s="313">
        <f t="shared" si="205"/>
        <v>0</v>
      </c>
      <c r="T802" s="190"/>
      <c r="U802" s="190"/>
      <c r="V802" s="190"/>
      <c r="W802" s="196">
        <v>1</v>
      </c>
      <c r="X802" s="190"/>
    </row>
    <row r="803" spans="2:24" x14ac:dyDescent="0.25">
      <c r="B803" s="640"/>
      <c r="C803" s="493"/>
      <c r="D803" s="245">
        <v>7</v>
      </c>
      <c r="E803" s="190"/>
      <c r="F803" s="314"/>
      <c r="G803" s="190"/>
      <c r="H803" s="190"/>
      <c r="I803" s="198" t="e">
        <f t="shared" si="199"/>
        <v>#DIV/0!</v>
      </c>
      <c r="J803" s="190"/>
      <c r="K803" s="198" t="e">
        <f t="shared" si="200"/>
        <v>#DIV/0!</v>
      </c>
      <c r="L803" s="314"/>
      <c r="M803" s="198" t="e">
        <f t="shared" si="201"/>
        <v>#DIV/0!</v>
      </c>
      <c r="N803" s="314"/>
      <c r="O803" s="190"/>
      <c r="P803" s="197" t="e">
        <f t="shared" si="202"/>
        <v>#DIV/0!</v>
      </c>
      <c r="Q803" s="196">
        <f t="shared" si="203"/>
        <v>0</v>
      </c>
      <c r="R803" s="197" t="e">
        <f t="shared" si="204"/>
        <v>#DIV/0!</v>
      </c>
      <c r="S803" s="313">
        <f t="shared" si="205"/>
        <v>0</v>
      </c>
      <c r="T803" s="190"/>
      <c r="U803" s="190"/>
      <c r="V803" s="190"/>
      <c r="W803" s="196">
        <v>1</v>
      </c>
      <c r="X803" s="190"/>
    </row>
    <row r="804" spans="2:24" x14ac:dyDescent="0.25">
      <c r="B804" s="640"/>
      <c r="C804" s="493"/>
      <c r="D804" s="245">
        <v>8</v>
      </c>
      <c r="E804" s="190"/>
      <c r="F804" s="314"/>
      <c r="G804" s="190"/>
      <c r="H804" s="190"/>
      <c r="I804" s="198" t="e">
        <f t="shared" si="199"/>
        <v>#DIV/0!</v>
      </c>
      <c r="J804" s="190"/>
      <c r="K804" s="198" t="e">
        <f t="shared" si="200"/>
        <v>#DIV/0!</v>
      </c>
      <c r="L804" s="314"/>
      <c r="M804" s="198" t="e">
        <f t="shared" si="201"/>
        <v>#DIV/0!</v>
      </c>
      <c r="N804" s="314"/>
      <c r="O804" s="190"/>
      <c r="P804" s="197" t="e">
        <f t="shared" si="202"/>
        <v>#DIV/0!</v>
      </c>
      <c r="Q804" s="196">
        <f t="shared" si="203"/>
        <v>0</v>
      </c>
      <c r="R804" s="197" t="e">
        <f t="shared" si="204"/>
        <v>#DIV/0!</v>
      </c>
      <c r="S804" s="313">
        <f t="shared" si="205"/>
        <v>0</v>
      </c>
      <c r="T804" s="190"/>
      <c r="U804" s="190"/>
      <c r="V804" s="190"/>
      <c r="W804" s="196">
        <v>1</v>
      </c>
      <c r="X804" s="190"/>
    </row>
    <row r="805" spans="2:24" x14ac:dyDescent="0.25">
      <c r="B805" s="640"/>
      <c r="C805" s="493"/>
      <c r="D805" s="245">
        <v>9</v>
      </c>
      <c r="E805" s="190"/>
      <c r="F805" s="314"/>
      <c r="G805" s="190"/>
      <c r="H805" s="190"/>
      <c r="I805" s="198" t="e">
        <f t="shared" si="199"/>
        <v>#DIV/0!</v>
      </c>
      <c r="J805" s="190"/>
      <c r="K805" s="198" t="e">
        <f t="shared" si="200"/>
        <v>#DIV/0!</v>
      </c>
      <c r="L805" s="314"/>
      <c r="M805" s="198" t="e">
        <f t="shared" si="201"/>
        <v>#DIV/0!</v>
      </c>
      <c r="N805" s="314"/>
      <c r="O805" s="190"/>
      <c r="P805" s="197" t="e">
        <f t="shared" si="202"/>
        <v>#DIV/0!</v>
      </c>
      <c r="Q805" s="196">
        <f t="shared" si="203"/>
        <v>0</v>
      </c>
      <c r="R805" s="197" t="e">
        <f t="shared" si="204"/>
        <v>#DIV/0!</v>
      </c>
      <c r="S805" s="313">
        <f t="shared" si="205"/>
        <v>0</v>
      </c>
      <c r="T805" s="190"/>
      <c r="U805" s="190"/>
      <c r="V805" s="190"/>
      <c r="W805" s="196">
        <v>1</v>
      </c>
      <c r="X805" s="190"/>
    </row>
    <row r="806" spans="2:24" x14ac:dyDescent="0.25">
      <c r="B806" s="641"/>
      <c r="C806" s="493"/>
      <c r="D806" s="245">
        <v>10</v>
      </c>
      <c r="E806" s="190"/>
      <c r="F806" s="314"/>
      <c r="G806" s="190"/>
      <c r="H806" s="190"/>
      <c r="I806" s="198" t="e">
        <f t="shared" si="199"/>
        <v>#DIV/0!</v>
      </c>
      <c r="J806" s="190"/>
      <c r="K806" s="198" t="e">
        <f t="shared" si="200"/>
        <v>#DIV/0!</v>
      </c>
      <c r="L806" s="314"/>
      <c r="M806" s="198" t="e">
        <f t="shared" si="201"/>
        <v>#DIV/0!</v>
      </c>
      <c r="N806" s="314"/>
      <c r="O806" s="190"/>
      <c r="P806" s="197" t="e">
        <f t="shared" si="202"/>
        <v>#DIV/0!</v>
      </c>
      <c r="Q806" s="196">
        <f t="shared" si="203"/>
        <v>0</v>
      </c>
      <c r="R806" s="197" t="e">
        <f t="shared" si="204"/>
        <v>#DIV/0!</v>
      </c>
      <c r="S806" s="313">
        <f t="shared" si="205"/>
        <v>0</v>
      </c>
      <c r="T806" s="190"/>
      <c r="U806" s="190"/>
      <c r="V806" s="190"/>
      <c r="W806" s="196">
        <v>1</v>
      </c>
      <c r="X806" s="190"/>
    </row>
    <row r="807" spans="2:24" x14ac:dyDescent="0.25">
      <c r="B807" s="639">
        <v>45950</v>
      </c>
      <c r="C807" s="493" t="str">
        <f t="shared" ref="C807" si="207">RIGHT(TEXT(B807,"aaa"),1)</f>
        <v>一</v>
      </c>
      <c r="D807" s="245">
        <v>1</v>
      </c>
      <c r="E807" s="190"/>
      <c r="F807" s="314"/>
      <c r="G807" s="190"/>
      <c r="H807" s="190"/>
      <c r="I807" s="198" t="e">
        <f t="shared" si="199"/>
        <v>#DIV/0!</v>
      </c>
      <c r="J807" s="190"/>
      <c r="K807" s="198" t="e">
        <f t="shared" si="200"/>
        <v>#DIV/0!</v>
      </c>
      <c r="L807" s="314"/>
      <c r="M807" s="198" t="e">
        <f t="shared" si="201"/>
        <v>#DIV/0!</v>
      </c>
      <c r="N807" s="314"/>
      <c r="O807" s="190"/>
      <c r="P807" s="197" t="e">
        <f t="shared" si="202"/>
        <v>#DIV/0!</v>
      </c>
      <c r="Q807" s="196">
        <f t="shared" si="203"/>
        <v>0</v>
      </c>
      <c r="R807" s="197" t="e">
        <f t="shared" si="204"/>
        <v>#DIV/0!</v>
      </c>
      <c r="S807" s="313">
        <f t="shared" si="205"/>
        <v>0</v>
      </c>
      <c r="T807" s="190"/>
      <c r="U807" s="190"/>
      <c r="V807" s="190"/>
      <c r="W807" s="196">
        <v>1</v>
      </c>
      <c r="X807" s="190"/>
    </row>
    <row r="808" spans="2:24" x14ac:dyDescent="0.25">
      <c r="B808" s="640"/>
      <c r="C808" s="493"/>
      <c r="D808" s="245">
        <v>2</v>
      </c>
      <c r="E808" s="190"/>
      <c r="F808" s="314"/>
      <c r="G808" s="190"/>
      <c r="H808" s="190"/>
      <c r="I808" s="198" t="e">
        <f t="shared" si="199"/>
        <v>#DIV/0!</v>
      </c>
      <c r="J808" s="190"/>
      <c r="K808" s="198" t="e">
        <f t="shared" si="200"/>
        <v>#DIV/0!</v>
      </c>
      <c r="L808" s="314"/>
      <c r="M808" s="198" t="e">
        <f t="shared" si="201"/>
        <v>#DIV/0!</v>
      </c>
      <c r="N808" s="314"/>
      <c r="O808" s="190"/>
      <c r="P808" s="197" t="e">
        <f t="shared" si="202"/>
        <v>#DIV/0!</v>
      </c>
      <c r="Q808" s="196">
        <f t="shared" si="203"/>
        <v>0</v>
      </c>
      <c r="R808" s="197" t="e">
        <f t="shared" si="204"/>
        <v>#DIV/0!</v>
      </c>
      <c r="S808" s="313">
        <f t="shared" si="205"/>
        <v>0</v>
      </c>
      <c r="T808" s="190"/>
      <c r="U808" s="190"/>
      <c r="V808" s="190"/>
      <c r="W808" s="196">
        <v>1</v>
      </c>
      <c r="X808" s="190"/>
    </row>
    <row r="809" spans="2:24" x14ac:dyDescent="0.25">
      <c r="B809" s="640"/>
      <c r="C809" s="493"/>
      <c r="D809" s="245">
        <v>3</v>
      </c>
      <c r="E809" s="190"/>
      <c r="F809" s="314"/>
      <c r="G809" s="190"/>
      <c r="H809" s="190"/>
      <c r="I809" s="198" t="e">
        <f t="shared" si="199"/>
        <v>#DIV/0!</v>
      </c>
      <c r="J809" s="190"/>
      <c r="K809" s="198" t="e">
        <f t="shared" si="200"/>
        <v>#DIV/0!</v>
      </c>
      <c r="L809" s="314"/>
      <c r="M809" s="198" t="e">
        <f t="shared" si="201"/>
        <v>#DIV/0!</v>
      </c>
      <c r="N809" s="314"/>
      <c r="O809" s="190"/>
      <c r="P809" s="197" t="e">
        <f t="shared" si="202"/>
        <v>#DIV/0!</v>
      </c>
      <c r="Q809" s="196">
        <f t="shared" si="203"/>
        <v>0</v>
      </c>
      <c r="R809" s="197" t="e">
        <f t="shared" si="204"/>
        <v>#DIV/0!</v>
      </c>
      <c r="S809" s="313">
        <f t="shared" si="205"/>
        <v>0</v>
      </c>
      <c r="T809" s="190"/>
      <c r="U809" s="190"/>
      <c r="V809" s="190"/>
      <c r="W809" s="196">
        <v>1</v>
      </c>
      <c r="X809" s="190"/>
    </row>
    <row r="810" spans="2:24" x14ac:dyDescent="0.25">
      <c r="B810" s="640"/>
      <c r="C810" s="493"/>
      <c r="D810" s="245">
        <v>4</v>
      </c>
      <c r="E810" s="190"/>
      <c r="F810" s="314"/>
      <c r="G810" s="190"/>
      <c r="H810" s="190"/>
      <c r="I810" s="198" t="e">
        <f t="shared" si="199"/>
        <v>#DIV/0!</v>
      </c>
      <c r="J810" s="190"/>
      <c r="K810" s="198" t="e">
        <f t="shared" si="200"/>
        <v>#DIV/0!</v>
      </c>
      <c r="L810" s="314"/>
      <c r="M810" s="198" t="e">
        <f t="shared" si="201"/>
        <v>#DIV/0!</v>
      </c>
      <c r="N810" s="314"/>
      <c r="O810" s="190"/>
      <c r="P810" s="197" t="e">
        <f t="shared" si="202"/>
        <v>#DIV/0!</v>
      </c>
      <c r="Q810" s="196">
        <f t="shared" si="203"/>
        <v>0</v>
      </c>
      <c r="R810" s="197" t="e">
        <f t="shared" si="204"/>
        <v>#DIV/0!</v>
      </c>
      <c r="S810" s="313">
        <f t="shared" si="205"/>
        <v>0</v>
      </c>
      <c r="T810" s="190"/>
      <c r="U810" s="190"/>
      <c r="V810" s="190"/>
      <c r="W810" s="196">
        <v>1</v>
      </c>
      <c r="X810" s="190"/>
    </row>
    <row r="811" spans="2:24" x14ac:dyDescent="0.25">
      <c r="B811" s="640"/>
      <c r="C811" s="493"/>
      <c r="D811" s="245">
        <v>5</v>
      </c>
      <c r="E811" s="190"/>
      <c r="F811" s="314"/>
      <c r="G811" s="190"/>
      <c r="H811" s="190"/>
      <c r="I811" s="198" t="e">
        <f t="shared" si="199"/>
        <v>#DIV/0!</v>
      </c>
      <c r="J811" s="190"/>
      <c r="K811" s="198" t="e">
        <f t="shared" si="200"/>
        <v>#DIV/0!</v>
      </c>
      <c r="L811" s="314"/>
      <c r="M811" s="198" t="e">
        <f t="shared" si="201"/>
        <v>#DIV/0!</v>
      </c>
      <c r="N811" s="314"/>
      <c r="O811" s="190"/>
      <c r="P811" s="197" t="e">
        <f t="shared" si="202"/>
        <v>#DIV/0!</v>
      </c>
      <c r="Q811" s="196">
        <f t="shared" si="203"/>
        <v>0</v>
      </c>
      <c r="R811" s="197" t="e">
        <f t="shared" si="204"/>
        <v>#DIV/0!</v>
      </c>
      <c r="S811" s="313">
        <f t="shared" si="205"/>
        <v>0</v>
      </c>
      <c r="T811" s="190"/>
      <c r="U811" s="190"/>
      <c r="V811" s="190"/>
      <c r="W811" s="196">
        <v>1</v>
      </c>
      <c r="X811" s="190"/>
    </row>
    <row r="812" spans="2:24" x14ac:dyDescent="0.25">
      <c r="B812" s="640"/>
      <c r="C812" s="493"/>
      <c r="D812" s="245">
        <v>6</v>
      </c>
      <c r="E812" s="190"/>
      <c r="F812" s="314"/>
      <c r="G812" s="190"/>
      <c r="H812" s="190"/>
      <c r="I812" s="198" t="e">
        <f t="shared" si="199"/>
        <v>#DIV/0!</v>
      </c>
      <c r="J812" s="190"/>
      <c r="K812" s="198" t="e">
        <f t="shared" si="200"/>
        <v>#DIV/0!</v>
      </c>
      <c r="L812" s="314"/>
      <c r="M812" s="198" t="e">
        <f t="shared" si="201"/>
        <v>#DIV/0!</v>
      </c>
      <c r="N812" s="314"/>
      <c r="O812" s="190"/>
      <c r="P812" s="197" t="e">
        <f t="shared" si="202"/>
        <v>#DIV/0!</v>
      </c>
      <c r="Q812" s="196">
        <f t="shared" si="203"/>
        <v>0</v>
      </c>
      <c r="R812" s="197" t="e">
        <f t="shared" si="204"/>
        <v>#DIV/0!</v>
      </c>
      <c r="S812" s="313">
        <f t="shared" si="205"/>
        <v>0</v>
      </c>
      <c r="T812" s="190"/>
      <c r="U812" s="190"/>
      <c r="V812" s="190"/>
      <c r="W812" s="196">
        <v>1</v>
      </c>
      <c r="X812" s="190"/>
    </row>
    <row r="813" spans="2:24" x14ac:dyDescent="0.25">
      <c r="B813" s="640"/>
      <c r="C813" s="493"/>
      <c r="D813" s="245">
        <v>7</v>
      </c>
      <c r="E813" s="190"/>
      <c r="F813" s="314"/>
      <c r="G813" s="190"/>
      <c r="H813" s="190"/>
      <c r="I813" s="198" t="e">
        <f t="shared" si="199"/>
        <v>#DIV/0!</v>
      </c>
      <c r="J813" s="190"/>
      <c r="K813" s="198" t="e">
        <f t="shared" si="200"/>
        <v>#DIV/0!</v>
      </c>
      <c r="L813" s="314"/>
      <c r="M813" s="198" t="e">
        <f t="shared" si="201"/>
        <v>#DIV/0!</v>
      </c>
      <c r="N813" s="314"/>
      <c r="O813" s="190"/>
      <c r="P813" s="197" t="e">
        <f t="shared" si="202"/>
        <v>#DIV/0!</v>
      </c>
      <c r="Q813" s="196">
        <f t="shared" si="203"/>
        <v>0</v>
      </c>
      <c r="R813" s="197" t="e">
        <f t="shared" si="204"/>
        <v>#DIV/0!</v>
      </c>
      <c r="S813" s="313">
        <f t="shared" si="205"/>
        <v>0</v>
      </c>
      <c r="T813" s="190"/>
      <c r="U813" s="190"/>
      <c r="V813" s="190"/>
      <c r="W813" s="196">
        <v>1</v>
      </c>
      <c r="X813" s="190"/>
    </row>
    <row r="814" spans="2:24" x14ac:dyDescent="0.25">
      <c r="B814" s="640"/>
      <c r="C814" s="493"/>
      <c r="D814" s="245">
        <v>8</v>
      </c>
      <c r="E814" s="190"/>
      <c r="F814" s="314"/>
      <c r="G814" s="190"/>
      <c r="H814" s="190"/>
      <c r="I814" s="198" t="e">
        <f t="shared" si="199"/>
        <v>#DIV/0!</v>
      </c>
      <c r="J814" s="190"/>
      <c r="K814" s="198" t="e">
        <f t="shared" si="200"/>
        <v>#DIV/0!</v>
      </c>
      <c r="L814" s="314"/>
      <c r="M814" s="198" t="e">
        <f t="shared" si="201"/>
        <v>#DIV/0!</v>
      </c>
      <c r="N814" s="314"/>
      <c r="O814" s="190"/>
      <c r="P814" s="197" t="e">
        <f t="shared" si="202"/>
        <v>#DIV/0!</v>
      </c>
      <c r="Q814" s="196">
        <f t="shared" si="203"/>
        <v>0</v>
      </c>
      <c r="R814" s="197" t="e">
        <f t="shared" si="204"/>
        <v>#DIV/0!</v>
      </c>
      <c r="S814" s="313">
        <f t="shared" si="205"/>
        <v>0</v>
      </c>
      <c r="T814" s="190"/>
      <c r="U814" s="190"/>
      <c r="V814" s="190"/>
      <c r="W814" s="196">
        <v>1</v>
      </c>
      <c r="X814" s="190"/>
    </row>
    <row r="815" spans="2:24" x14ac:dyDescent="0.25">
      <c r="B815" s="640"/>
      <c r="C815" s="493"/>
      <c r="D815" s="245">
        <v>9</v>
      </c>
      <c r="E815" s="190"/>
      <c r="F815" s="314"/>
      <c r="G815" s="190"/>
      <c r="H815" s="190"/>
      <c r="I815" s="198" t="e">
        <f t="shared" si="199"/>
        <v>#DIV/0!</v>
      </c>
      <c r="J815" s="190"/>
      <c r="K815" s="198" t="e">
        <f t="shared" si="200"/>
        <v>#DIV/0!</v>
      </c>
      <c r="L815" s="314"/>
      <c r="M815" s="198" t="e">
        <f t="shared" si="201"/>
        <v>#DIV/0!</v>
      </c>
      <c r="N815" s="314"/>
      <c r="O815" s="190"/>
      <c r="P815" s="197" t="e">
        <f t="shared" si="202"/>
        <v>#DIV/0!</v>
      </c>
      <c r="Q815" s="196">
        <f t="shared" si="203"/>
        <v>0</v>
      </c>
      <c r="R815" s="197" t="e">
        <f t="shared" si="204"/>
        <v>#DIV/0!</v>
      </c>
      <c r="S815" s="313">
        <f t="shared" si="205"/>
        <v>0</v>
      </c>
      <c r="T815" s="190"/>
      <c r="U815" s="190"/>
      <c r="V815" s="190"/>
      <c r="W815" s="196">
        <v>1</v>
      </c>
      <c r="X815" s="190"/>
    </row>
    <row r="816" spans="2:24" x14ac:dyDescent="0.25">
      <c r="B816" s="641"/>
      <c r="C816" s="493"/>
      <c r="D816" s="245">
        <v>10</v>
      </c>
      <c r="E816" s="190"/>
      <c r="F816" s="314"/>
      <c r="G816" s="190"/>
      <c r="H816" s="190"/>
      <c r="I816" s="198" t="e">
        <f t="shared" si="199"/>
        <v>#DIV/0!</v>
      </c>
      <c r="J816" s="190"/>
      <c r="K816" s="198" t="e">
        <f t="shared" si="200"/>
        <v>#DIV/0!</v>
      </c>
      <c r="L816" s="314"/>
      <c r="M816" s="198" t="e">
        <f t="shared" si="201"/>
        <v>#DIV/0!</v>
      </c>
      <c r="N816" s="314"/>
      <c r="O816" s="190"/>
      <c r="P816" s="197" t="e">
        <f t="shared" si="202"/>
        <v>#DIV/0!</v>
      </c>
      <c r="Q816" s="196">
        <f t="shared" si="203"/>
        <v>0</v>
      </c>
      <c r="R816" s="197" t="e">
        <f t="shared" si="204"/>
        <v>#DIV/0!</v>
      </c>
      <c r="S816" s="313">
        <f t="shared" si="205"/>
        <v>0</v>
      </c>
      <c r="T816" s="190"/>
      <c r="U816" s="190"/>
      <c r="V816" s="190"/>
      <c r="W816" s="196">
        <v>1</v>
      </c>
      <c r="X816" s="190"/>
    </row>
    <row r="817" spans="2:24" x14ac:dyDescent="0.25">
      <c r="B817" s="639">
        <v>45951</v>
      </c>
      <c r="C817" s="493" t="str">
        <f t="shared" ref="C817" si="208">RIGHT(TEXT(B817,"aaa"),1)</f>
        <v>二</v>
      </c>
      <c r="D817" s="245">
        <v>1</v>
      </c>
      <c r="E817" s="190"/>
      <c r="F817" s="314"/>
      <c r="G817" s="190"/>
      <c r="H817" s="190"/>
      <c r="I817" s="198" t="e">
        <f t="shared" si="199"/>
        <v>#DIV/0!</v>
      </c>
      <c r="J817" s="190"/>
      <c r="K817" s="198" t="e">
        <f t="shared" si="200"/>
        <v>#DIV/0!</v>
      </c>
      <c r="L817" s="314"/>
      <c r="M817" s="198" t="e">
        <f t="shared" si="201"/>
        <v>#DIV/0!</v>
      </c>
      <c r="N817" s="314"/>
      <c r="O817" s="190"/>
      <c r="P817" s="197" t="e">
        <f t="shared" si="202"/>
        <v>#DIV/0!</v>
      </c>
      <c r="Q817" s="196">
        <f t="shared" si="203"/>
        <v>0</v>
      </c>
      <c r="R817" s="197" t="e">
        <f t="shared" si="204"/>
        <v>#DIV/0!</v>
      </c>
      <c r="S817" s="313">
        <f t="shared" si="205"/>
        <v>0</v>
      </c>
      <c r="T817" s="190"/>
      <c r="U817" s="190"/>
      <c r="V817" s="190"/>
      <c r="W817" s="196">
        <v>1</v>
      </c>
      <c r="X817" s="190"/>
    </row>
    <row r="818" spans="2:24" x14ac:dyDescent="0.25">
      <c r="B818" s="640"/>
      <c r="C818" s="493"/>
      <c r="D818" s="245">
        <v>2</v>
      </c>
      <c r="E818" s="190"/>
      <c r="F818" s="314"/>
      <c r="G818" s="190"/>
      <c r="H818" s="190"/>
      <c r="I818" s="198" t="e">
        <f t="shared" si="199"/>
        <v>#DIV/0!</v>
      </c>
      <c r="J818" s="190"/>
      <c r="K818" s="198" t="e">
        <f t="shared" si="200"/>
        <v>#DIV/0!</v>
      </c>
      <c r="L818" s="314"/>
      <c r="M818" s="198" t="e">
        <f t="shared" si="201"/>
        <v>#DIV/0!</v>
      </c>
      <c r="N818" s="314"/>
      <c r="O818" s="190"/>
      <c r="P818" s="197" t="e">
        <f t="shared" si="202"/>
        <v>#DIV/0!</v>
      </c>
      <c r="Q818" s="196">
        <f t="shared" si="203"/>
        <v>0</v>
      </c>
      <c r="R818" s="197" t="e">
        <f t="shared" si="204"/>
        <v>#DIV/0!</v>
      </c>
      <c r="S818" s="313">
        <f t="shared" si="205"/>
        <v>0</v>
      </c>
      <c r="T818" s="190"/>
      <c r="U818" s="190"/>
      <c r="V818" s="190"/>
      <c r="W818" s="196">
        <v>1</v>
      </c>
      <c r="X818" s="190"/>
    </row>
    <row r="819" spans="2:24" x14ac:dyDescent="0.25">
      <c r="B819" s="640"/>
      <c r="C819" s="493"/>
      <c r="D819" s="245">
        <v>3</v>
      </c>
      <c r="E819" s="190"/>
      <c r="F819" s="314"/>
      <c r="G819" s="190"/>
      <c r="H819" s="190"/>
      <c r="I819" s="198" t="e">
        <f t="shared" si="199"/>
        <v>#DIV/0!</v>
      </c>
      <c r="J819" s="190"/>
      <c r="K819" s="198" t="e">
        <f t="shared" si="200"/>
        <v>#DIV/0!</v>
      </c>
      <c r="L819" s="314"/>
      <c r="M819" s="198" t="e">
        <f t="shared" si="201"/>
        <v>#DIV/0!</v>
      </c>
      <c r="N819" s="314"/>
      <c r="O819" s="190"/>
      <c r="P819" s="197" t="e">
        <f t="shared" si="202"/>
        <v>#DIV/0!</v>
      </c>
      <c r="Q819" s="196">
        <f t="shared" si="203"/>
        <v>0</v>
      </c>
      <c r="R819" s="197" t="e">
        <f t="shared" si="204"/>
        <v>#DIV/0!</v>
      </c>
      <c r="S819" s="313">
        <f t="shared" si="205"/>
        <v>0</v>
      </c>
      <c r="T819" s="190"/>
      <c r="U819" s="190"/>
      <c r="V819" s="190"/>
      <c r="W819" s="196">
        <v>1</v>
      </c>
      <c r="X819" s="190"/>
    </row>
    <row r="820" spans="2:24" x14ac:dyDescent="0.25">
      <c r="B820" s="640"/>
      <c r="C820" s="493"/>
      <c r="D820" s="245">
        <v>4</v>
      </c>
      <c r="E820" s="190"/>
      <c r="F820" s="314"/>
      <c r="G820" s="190"/>
      <c r="H820" s="190"/>
      <c r="I820" s="198" t="e">
        <f t="shared" si="199"/>
        <v>#DIV/0!</v>
      </c>
      <c r="J820" s="190"/>
      <c r="K820" s="198" t="e">
        <f t="shared" si="200"/>
        <v>#DIV/0!</v>
      </c>
      <c r="L820" s="314"/>
      <c r="M820" s="198" t="e">
        <f t="shared" si="201"/>
        <v>#DIV/0!</v>
      </c>
      <c r="N820" s="314"/>
      <c r="O820" s="190"/>
      <c r="P820" s="197" t="e">
        <f t="shared" si="202"/>
        <v>#DIV/0!</v>
      </c>
      <c r="Q820" s="196">
        <f t="shared" si="203"/>
        <v>0</v>
      </c>
      <c r="R820" s="197" t="e">
        <f t="shared" si="204"/>
        <v>#DIV/0!</v>
      </c>
      <c r="S820" s="313">
        <f t="shared" si="205"/>
        <v>0</v>
      </c>
      <c r="T820" s="190"/>
      <c r="U820" s="190"/>
      <c r="V820" s="190"/>
      <c r="W820" s="196">
        <v>1</v>
      </c>
      <c r="X820" s="190"/>
    </row>
    <row r="821" spans="2:24" x14ac:dyDescent="0.25">
      <c r="B821" s="640"/>
      <c r="C821" s="493"/>
      <c r="D821" s="245">
        <v>5</v>
      </c>
      <c r="E821" s="190"/>
      <c r="F821" s="314"/>
      <c r="G821" s="190"/>
      <c r="H821" s="190"/>
      <c r="I821" s="198" t="e">
        <f t="shared" si="199"/>
        <v>#DIV/0!</v>
      </c>
      <c r="J821" s="190"/>
      <c r="K821" s="198" t="e">
        <f t="shared" si="200"/>
        <v>#DIV/0!</v>
      </c>
      <c r="L821" s="314"/>
      <c r="M821" s="198" t="e">
        <f t="shared" si="201"/>
        <v>#DIV/0!</v>
      </c>
      <c r="N821" s="314"/>
      <c r="O821" s="190"/>
      <c r="P821" s="197" t="e">
        <f t="shared" si="202"/>
        <v>#DIV/0!</v>
      </c>
      <c r="Q821" s="196">
        <f t="shared" si="203"/>
        <v>0</v>
      </c>
      <c r="R821" s="197" t="e">
        <f t="shared" si="204"/>
        <v>#DIV/0!</v>
      </c>
      <c r="S821" s="313">
        <f t="shared" si="205"/>
        <v>0</v>
      </c>
      <c r="T821" s="190"/>
      <c r="U821" s="190"/>
      <c r="V821" s="190"/>
      <c r="W821" s="196">
        <v>1</v>
      </c>
      <c r="X821" s="190"/>
    </row>
    <row r="822" spans="2:24" x14ac:dyDescent="0.25">
      <c r="B822" s="640"/>
      <c r="C822" s="493"/>
      <c r="D822" s="245">
        <v>6</v>
      </c>
      <c r="E822" s="190"/>
      <c r="F822" s="314"/>
      <c r="G822" s="190"/>
      <c r="H822" s="190"/>
      <c r="I822" s="198" t="e">
        <f t="shared" si="199"/>
        <v>#DIV/0!</v>
      </c>
      <c r="J822" s="190"/>
      <c r="K822" s="198" t="e">
        <f t="shared" si="200"/>
        <v>#DIV/0!</v>
      </c>
      <c r="L822" s="314"/>
      <c r="M822" s="198" t="e">
        <f t="shared" si="201"/>
        <v>#DIV/0!</v>
      </c>
      <c r="N822" s="314"/>
      <c r="O822" s="190"/>
      <c r="P822" s="197" t="e">
        <f t="shared" si="202"/>
        <v>#DIV/0!</v>
      </c>
      <c r="Q822" s="196">
        <f t="shared" si="203"/>
        <v>0</v>
      </c>
      <c r="R822" s="197" t="e">
        <f t="shared" si="204"/>
        <v>#DIV/0!</v>
      </c>
      <c r="S822" s="313">
        <f t="shared" si="205"/>
        <v>0</v>
      </c>
      <c r="T822" s="190"/>
      <c r="U822" s="190"/>
      <c r="V822" s="190"/>
      <c r="W822" s="196">
        <v>1</v>
      </c>
      <c r="X822" s="190"/>
    </row>
    <row r="823" spans="2:24" x14ac:dyDescent="0.25">
      <c r="B823" s="640"/>
      <c r="C823" s="493"/>
      <c r="D823" s="245">
        <v>7</v>
      </c>
      <c r="E823" s="190"/>
      <c r="F823" s="314"/>
      <c r="G823" s="190"/>
      <c r="H823" s="190"/>
      <c r="I823" s="198" t="e">
        <f t="shared" si="199"/>
        <v>#DIV/0!</v>
      </c>
      <c r="J823" s="190"/>
      <c r="K823" s="198" t="e">
        <f t="shared" si="200"/>
        <v>#DIV/0!</v>
      </c>
      <c r="L823" s="314"/>
      <c r="M823" s="198" t="e">
        <f t="shared" si="201"/>
        <v>#DIV/0!</v>
      </c>
      <c r="N823" s="314"/>
      <c r="O823" s="190"/>
      <c r="P823" s="197" t="e">
        <f t="shared" si="202"/>
        <v>#DIV/0!</v>
      </c>
      <c r="Q823" s="196">
        <f t="shared" si="203"/>
        <v>0</v>
      </c>
      <c r="R823" s="197" t="e">
        <f t="shared" si="204"/>
        <v>#DIV/0!</v>
      </c>
      <c r="S823" s="313">
        <f t="shared" si="205"/>
        <v>0</v>
      </c>
      <c r="T823" s="190"/>
      <c r="U823" s="190"/>
      <c r="V823" s="190"/>
      <c r="W823" s="196">
        <v>1</v>
      </c>
      <c r="X823" s="190"/>
    </row>
    <row r="824" spans="2:24" x14ac:dyDescent="0.25">
      <c r="B824" s="640"/>
      <c r="C824" s="493"/>
      <c r="D824" s="245">
        <v>8</v>
      </c>
      <c r="E824" s="190"/>
      <c r="F824" s="314"/>
      <c r="G824" s="190"/>
      <c r="H824" s="190"/>
      <c r="I824" s="198" t="e">
        <f t="shared" si="199"/>
        <v>#DIV/0!</v>
      </c>
      <c r="J824" s="190"/>
      <c r="K824" s="198" t="e">
        <f t="shared" si="200"/>
        <v>#DIV/0!</v>
      </c>
      <c r="L824" s="314"/>
      <c r="M824" s="198" t="e">
        <f t="shared" si="201"/>
        <v>#DIV/0!</v>
      </c>
      <c r="N824" s="314"/>
      <c r="O824" s="190"/>
      <c r="P824" s="197" t="e">
        <f t="shared" si="202"/>
        <v>#DIV/0!</v>
      </c>
      <c r="Q824" s="196">
        <f t="shared" si="203"/>
        <v>0</v>
      </c>
      <c r="R824" s="197" t="e">
        <f t="shared" si="204"/>
        <v>#DIV/0!</v>
      </c>
      <c r="S824" s="313">
        <f t="shared" si="205"/>
        <v>0</v>
      </c>
      <c r="T824" s="190"/>
      <c r="U824" s="190"/>
      <c r="V824" s="190"/>
      <c r="W824" s="196">
        <v>1</v>
      </c>
      <c r="X824" s="190"/>
    </row>
    <row r="825" spans="2:24" x14ac:dyDescent="0.25">
      <c r="B825" s="640"/>
      <c r="C825" s="493"/>
      <c r="D825" s="245">
        <v>9</v>
      </c>
      <c r="E825" s="190"/>
      <c r="F825" s="314"/>
      <c r="G825" s="190"/>
      <c r="H825" s="190"/>
      <c r="I825" s="198" t="e">
        <f t="shared" si="199"/>
        <v>#DIV/0!</v>
      </c>
      <c r="J825" s="190"/>
      <c r="K825" s="198" t="e">
        <f t="shared" si="200"/>
        <v>#DIV/0!</v>
      </c>
      <c r="L825" s="314"/>
      <c r="M825" s="198" t="e">
        <f t="shared" si="201"/>
        <v>#DIV/0!</v>
      </c>
      <c r="N825" s="314"/>
      <c r="O825" s="190"/>
      <c r="P825" s="197" t="e">
        <f t="shared" si="202"/>
        <v>#DIV/0!</v>
      </c>
      <c r="Q825" s="196">
        <f t="shared" si="203"/>
        <v>0</v>
      </c>
      <c r="R825" s="197" t="e">
        <f t="shared" si="204"/>
        <v>#DIV/0!</v>
      </c>
      <c r="S825" s="313">
        <f t="shared" si="205"/>
        <v>0</v>
      </c>
      <c r="T825" s="190"/>
      <c r="U825" s="190"/>
      <c r="V825" s="190"/>
      <c r="W825" s="196">
        <v>1</v>
      </c>
      <c r="X825" s="190"/>
    </row>
    <row r="826" spans="2:24" x14ac:dyDescent="0.25">
      <c r="B826" s="641"/>
      <c r="C826" s="493"/>
      <c r="D826" s="245">
        <v>10</v>
      </c>
      <c r="E826" s="190"/>
      <c r="F826" s="314"/>
      <c r="G826" s="190"/>
      <c r="H826" s="190"/>
      <c r="I826" s="198" t="e">
        <f t="shared" si="199"/>
        <v>#DIV/0!</v>
      </c>
      <c r="J826" s="190"/>
      <c r="K826" s="198" t="e">
        <f t="shared" si="200"/>
        <v>#DIV/0!</v>
      </c>
      <c r="L826" s="314"/>
      <c r="M826" s="198" t="e">
        <f t="shared" si="201"/>
        <v>#DIV/0!</v>
      </c>
      <c r="N826" s="314"/>
      <c r="O826" s="190"/>
      <c r="P826" s="197" t="e">
        <f t="shared" si="202"/>
        <v>#DIV/0!</v>
      </c>
      <c r="Q826" s="196">
        <f t="shared" si="203"/>
        <v>0</v>
      </c>
      <c r="R826" s="197" t="e">
        <f t="shared" si="204"/>
        <v>#DIV/0!</v>
      </c>
      <c r="S826" s="313">
        <f t="shared" si="205"/>
        <v>0</v>
      </c>
      <c r="T826" s="190"/>
      <c r="U826" s="190"/>
      <c r="V826" s="190"/>
      <c r="W826" s="196">
        <v>1</v>
      </c>
      <c r="X826" s="190"/>
    </row>
    <row r="827" spans="2:24" x14ac:dyDescent="0.25">
      <c r="B827" s="639">
        <v>45952</v>
      </c>
      <c r="C827" s="493" t="str">
        <f t="shared" ref="C827" si="209">RIGHT(TEXT(B827,"aaa"),1)</f>
        <v>三</v>
      </c>
      <c r="D827" s="245">
        <v>1</v>
      </c>
      <c r="E827" s="190"/>
      <c r="F827" s="314"/>
      <c r="G827" s="190"/>
      <c r="H827" s="190"/>
      <c r="I827" s="198" t="e">
        <f t="shared" si="199"/>
        <v>#DIV/0!</v>
      </c>
      <c r="J827" s="190"/>
      <c r="K827" s="198" t="e">
        <f t="shared" si="200"/>
        <v>#DIV/0!</v>
      </c>
      <c r="L827" s="314"/>
      <c r="M827" s="198" t="e">
        <f t="shared" si="201"/>
        <v>#DIV/0!</v>
      </c>
      <c r="N827" s="314"/>
      <c r="O827" s="190"/>
      <c r="P827" s="197" t="e">
        <f t="shared" si="202"/>
        <v>#DIV/0!</v>
      </c>
      <c r="Q827" s="196">
        <f t="shared" si="203"/>
        <v>0</v>
      </c>
      <c r="R827" s="197" t="e">
        <f t="shared" si="204"/>
        <v>#DIV/0!</v>
      </c>
      <c r="S827" s="313">
        <f t="shared" si="205"/>
        <v>0</v>
      </c>
      <c r="T827" s="190"/>
      <c r="U827" s="190"/>
      <c r="V827" s="190"/>
      <c r="W827" s="196">
        <v>1</v>
      </c>
      <c r="X827" s="190"/>
    </row>
    <row r="828" spans="2:24" x14ac:dyDescent="0.25">
      <c r="B828" s="640"/>
      <c r="C828" s="493"/>
      <c r="D828" s="245">
        <v>2</v>
      </c>
      <c r="E828" s="190"/>
      <c r="F828" s="314"/>
      <c r="G828" s="190"/>
      <c r="H828" s="190"/>
      <c r="I828" s="198" t="e">
        <f t="shared" si="199"/>
        <v>#DIV/0!</v>
      </c>
      <c r="J828" s="190"/>
      <c r="K828" s="198" t="e">
        <f t="shared" si="200"/>
        <v>#DIV/0!</v>
      </c>
      <c r="L828" s="314"/>
      <c r="M828" s="198" t="e">
        <f t="shared" si="201"/>
        <v>#DIV/0!</v>
      </c>
      <c r="N828" s="314"/>
      <c r="O828" s="190"/>
      <c r="P828" s="197" t="e">
        <f t="shared" si="202"/>
        <v>#DIV/0!</v>
      </c>
      <c r="Q828" s="196">
        <f t="shared" si="203"/>
        <v>0</v>
      </c>
      <c r="R828" s="197" t="e">
        <f t="shared" si="204"/>
        <v>#DIV/0!</v>
      </c>
      <c r="S828" s="313">
        <f t="shared" si="205"/>
        <v>0</v>
      </c>
      <c r="T828" s="190"/>
      <c r="U828" s="190"/>
      <c r="V828" s="190"/>
      <c r="W828" s="196">
        <v>1</v>
      </c>
      <c r="X828" s="190"/>
    </row>
    <row r="829" spans="2:24" x14ac:dyDescent="0.25">
      <c r="B829" s="640"/>
      <c r="C829" s="493"/>
      <c r="D829" s="245">
        <v>3</v>
      </c>
      <c r="E829" s="190"/>
      <c r="F829" s="314"/>
      <c r="G829" s="190"/>
      <c r="H829" s="190"/>
      <c r="I829" s="198" t="e">
        <f t="shared" si="199"/>
        <v>#DIV/0!</v>
      </c>
      <c r="J829" s="190"/>
      <c r="K829" s="198" t="e">
        <f t="shared" si="200"/>
        <v>#DIV/0!</v>
      </c>
      <c r="L829" s="314"/>
      <c r="M829" s="198" t="e">
        <f t="shared" si="201"/>
        <v>#DIV/0!</v>
      </c>
      <c r="N829" s="314"/>
      <c r="O829" s="190"/>
      <c r="P829" s="197" t="e">
        <f t="shared" si="202"/>
        <v>#DIV/0!</v>
      </c>
      <c r="Q829" s="196">
        <f t="shared" si="203"/>
        <v>0</v>
      </c>
      <c r="R829" s="197" t="e">
        <f t="shared" si="204"/>
        <v>#DIV/0!</v>
      </c>
      <c r="S829" s="313">
        <f t="shared" si="205"/>
        <v>0</v>
      </c>
      <c r="T829" s="190"/>
      <c r="U829" s="190"/>
      <c r="V829" s="190"/>
      <c r="W829" s="196">
        <v>1</v>
      </c>
      <c r="X829" s="190"/>
    </row>
    <row r="830" spans="2:24" x14ac:dyDescent="0.25">
      <c r="B830" s="640"/>
      <c r="C830" s="493"/>
      <c r="D830" s="245">
        <v>4</v>
      </c>
      <c r="E830" s="190"/>
      <c r="F830" s="314"/>
      <c r="G830" s="190"/>
      <c r="H830" s="190"/>
      <c r="I830" s="198" t="e">
        <f t="shared" si="199"/>
        <v>#DIV/0!</v>
      </c>
      <c r="J830" s="190"/>
      <c r="K830" s="198" t="e">
        <f t="shared" si="200"/>
        <v>#DIV/0!</v>
      </c>
      <c r="L830" s="314"/>
      <c r="M830" s="198" t="e">
        <f t="shared" si="201"/>
        <v>#DIV/0!</v>
      </c>
      <c r="N830" s="314"/>
      <c r="O830" s="190"/>
      <c r="P830" s="197" t="e">
        <f t="shared" si="202"/>
        <v>#DIV/0!</v>
      </c>
      <c r="Q830" s="196">
        <f t="shared" si="203"/>
        <v>0</v>
      </c>
      <c r="R830" s="197" t="e">
        <f t="shared" si="204"/>
        <v>#DIV/0!</v>
      </c>
      <c r="S830" s="313">
        <f t="shared" si="205"/>
        <v>0</v>
      </c>
      <c r="T830" s="190"/>
      <c r="U830" s="190"/>
      <c r="V830" s="190"/>
      <c r="W830" s="196">
        <v>1</v>
      </c>
      <c r="X830" s="190"/>
    </row>
    <row r="831" spans="2:24" x14ac:dyDescent="0.25">
      <c r="B831" s="640"/>
      <c r="C831" s="493"/>
      <c r="D831" s="245">
        <v>5</v>
      </c>
      <c r="E831" s="190"/>
      <c r="F831" s="314"/>
      <c r="G831" s="190"/>
      <c r="H831" s="190"/>
      <c r="I831" s="198" t="e">
        <f t="shared" si="199"/>
        <v>#DIV/0!</v>
      </c>
      <c r="J831" s="190"/>
      <c r="K831" s="198" t="e">
        <f t="shared" si="200"/>
        <v>#DIV/0!</v>
      </c>
      <c r="L831" s="314"/>
      <c r="M831" s="198" t="e">
        <f t="shared" si="201"/>
        <v>#DIV/0!</v>
      </c>
      <c r="N831" s="314"/>
      <c r="O831" s="190"/>
      <c r="P831" s="197" t="e">
        <f t="shared" si="202"/>
        <v>#DIV/0!</v>
      </c>
      <c r="Q831" s="196">
        <f t="shared" si="203"/>
        <v>0</v>
      </c>
      <c r="R831" s="197" t="e">
        <f t="shared" si="204"/>
        <v>#DIV/0!</v>
      </c>
      <c r="S831" s="313">
        <f t="shared" si="205"/>
        <v>0</v>
      </c>
      <c r="T831" s="190"/>
      <c r="U831" s="190"/>
      <c r="V831" s="190"/>
      <c r="W831" s="196">
        <v>1</v>
      </c>
      <c r="X831" s="190"/>
    </row>
    <row r="832" spans="2:24" x14ac:dyDescent="0.25">
      <c r="B832" s="640"/>
      <c r="C832" s="493"/>
      <c r="D832" s="245">
        <v>6</v>
      </c>
      <c r="E832" s="190"/>
      <c r="F832" s="314"/>
      <c r="G832" s="190"/>
      <c r="H832" s="190"/>
      <c r="I832" s="198" t="e">
        <f t="shared" si="199"/>
        <v>#DIV/0!</v>
      </c>
      <c r="J832" s="190"/>
      <c r="K832" s="198" t="e">
        <f t="shared" si="200"/>
        <v>#DIV/0!</v>
      </c>
      <c r="L832" s="314"/>
      <c r="M832" s="198" t="e">
        <f t="shared" si="201"/>
        <v>#DIV/0!</v>
      </c>
      <c r="N832" s="314"/>
      <c r="O832" s="190"/>
      <c r="P832" s="197" t="e">
        <f t="shared" si="202"/>
        <v>#DIV/0!</v>
      </c>
      <c r="Q832" s="196">
        <f t="shared" si="203"/>
        <v>0</v>
      </c>
      <c r="R832" s="197" t="e">
        <f t="shared" si="204"/>
        <v>#DIV/0!</v>
      </c>
      <c r="S832" s="313">
        <f t="shared" si="205"/>
        <v>0</v>
      </c>
      <c r="T832" s="190"/>
      <c r="U832" s="190"/>
      <c r="V832" s="190"/>
      <c r="W832" s="196">
        <v>1</v>
      </c>
      <c r="X832" s="190"/>
    </row>
    <row r="833" spans="2:24" x14ac:dyDescent="0.25">
      <c r="B833" s="640"/>
      <c r="C833" s="493"/>
      <c r="D833" s="245">
        <v>7</v>
      </c>
      <c r="E833" s="190"/>
      <c r="F833" s="314"/>
      <c r="G833" s="190"/>
      <c r="H833" s="190"/>
      <c r="I833" s="198" t="e">
        <f t="shared" si="199"/>
        <v>#DIV/0!</v>
      </c>
      <c r="J833" s="190"/>
      <c r="K833" s="198" t="e">
        <f t="shared" si="200"/>
        <v>#DIV/0!</v>
      </c>
      <c r="L833" s="314"/>
      <c r="M833" s="198" t="e">
        <f t="shared" si="201"/>
        <v>#DIV/0!</v>
      </c>
      <c r="N833" s="314"/>
      <c r="O833" s="190"/>
      <c r="P833" s="197" t="e">
        <f t="shared" si="202"/>
        <v>#DIV/0!</v>
      </c>
      <c r="Q833" s="196">
        <f t="shared" si="203"/>
        <v>0</v>
      </c>
      <c r="R833" s="197" t="e">
        <f t="shared" si="204"/>
        <v>#DIV/0!</v>
      </c>
      <c r="S833" s="313">
        <f t="shared" si="205"/>
        <v>0</v>
      </c>
      <c r="T833" s="190"/>
      <c r="U833" s="190"/>
      <c r="V833" s="190"/>
      <c r="W833" s="196">
        <v>1</v>
      </c>
      <c r="X833" s="190"/>
    </row>
    <row r="834" spans="2:24" x14ac:dyDescent="0.25">
      <c r="B834" s="640"/>
      <c r="C834" s="493"/>
      <c r="D834" s="245">
        <v>8</v>
      </c>
      <c r="E834" s="190"/>
      <c r="F834" s="314"/>
      <c r="G834" s="190"/>
      <c r="H834" s="190"/>
      <c r="I834" s="198" t="e">
        <f t="shared" si="199"/>
        <v>#DIV/0!</v>
      </c>
      <c r="J834" s="190"/>
      <c r="K834" s="198" t="e">
        <f t="shared" si="200"/>
        <v>#DIV/0!</v>
      </c>
      <c r="L834" s="314"/>
      <c r="M834" s="198" t="e">
        <f t="shared" si="201"/>
        <v>#DIV/0!</v>
      </c>
      <c r="N834" s="314"/>
      <c r="O834" s="190"/>
      <c r="P834" s="197" t="e">
        <f t="shared" si="202"/>
        <v>#DIV/0!</v>
      </c>
      <c r="Q834" s="196">
        <f t="shared" si="203"/>
        <v>0</v>
      </c>
      <c r="R834" s="197" t="e">
        <f t="shared" si="204"/>
        <v>#DIV/0!</v>
      </c>
      <c r="S834" s="313">
        <f t="shared" si="205"/>
        <v>0</v>
      </c>
      <c r="T834" s="190"/>
      <c r="U834" s="190"/>
      <c r="V834" s="190"/>
      <c r="W834" s="196">
        <v>1</v>
      </c>
      <c r="X834" s="190"/>
    </row>
    <row r="835" spans="2:24" x14ac:dyDescent="0.25">
      <c r="B835" s="640"/>
      <c r="C835" s="493"/>
      <c r="D835" s="245">
        <v>9</v>
      </c>
      <c r="E835" s="190"/>
      <c r="F835" s="314"/>
      <c r="G835" s="190"/>
      <c r="H835" s="190"/>
      <c r="I835" s="198" t="e">
        <f t="shared" si="199"/>
        <v>#DIV/0!</v>
      </c>
      <c r="J835" s="190"/>
      <c r="K835" s="198" t="e">
        <f t="shared" si="200"/>
        <v>#DIV/0!</v>
      </c>
      <c r="L835" s="314"/>
      <c r="M835" s="198" t="e">
        <f t="shared" si="201"/>
        <v>#DIV/0!</v>
      </c>
      <c r="N835" s="314"/>
      <c r="O835" s="190"/>
      <c r="P835" s="197" t="e">
        <f t="shared" si="202"/>
        <v>#DIV/0!</v>
      </c>
      <c r="Q835" s="196">
        <f t="shared" si="203"/>
        <v>0</v>
      </c>
      <c r="R835" s="197" t="e">
        <f t="shared" si="204"/>
        <v>#DIV/0!</v>
      </c>
      <c r="S835" s="313">
        <f t="shared" si="205"/>
        <v>0</v>
      </c>
      <c r="T835" s="190"/>
      <c r="U835" s="190"/>
      <c r="V835" s="190"/>
      <c r="W835" s="196">
        <v>1</v>
      </c>
      <c r="X835" s="190"/>
    </row>
    <row r="836" spans="2:24" x14ac:dyDescent="0.25">
      <c r="B836" s="641"/>
      <c r="C836" s="493"/>
      <c r="D836" s="245">
        <v>10</v>
      </c>
      <c r="E836" s="190"/>
      <c r="F836" s="314"/>
      <c r="G836" s="190"/>
      <c r="H836" s="190"/>
      <c r="I836" s="198" t="e">
        <f t="shared" si="199"/>
        <v>#DIV/0!</v>
      </c>
      <c r="J836" s="190"/>
      <c r="K836" s="198" t="e">
        <f t="shared" si="200"/>
        <v>#DIV/0!</v>
      </c>
      <c r="L836" s="314"/>
      <c r="M836" s="198" t="e">
        <f t="shared" si="201"/>
        <v>#DIV/0!</v>
      </c>
      <c r="N836" s="314"/>
      <c r="O836" s="190"/>
      <c r="P836" s="197" t="e">
        <f t="shared" si="202"/>
        <v>#DIV/0!</v>
      </c>
      <c r="Q836" s="196">
        <f t="shared" si="203"/>
        <v>0</v>
      </c>
      <c r="R836" s="197" t="e">
        <f t="shared" si="204"/>
        <v>#DIV/0!</v>
      </c>
      <c r="S836" s="313">
        <f t="shared" si="205"/>
        <v>0</v>
      </c>
      <c r="T836" s="190"/>
      <c r="U836" s="190"/>
      <c r="V836" s="190"/>
      <c r="W836" s="196">
        <v>1</v>
      </c>
      <c r="X836" s="190"/>
    </row>
    <row r="837" spans="2:24" x14ac:dyDescent="0.25">
      <c r="B837" s="639">
        <v>45953</v>
      </c>
      <c r="C837" s="493" t="str">
        <f t="shared" ref="C837" si="210">RIGHT(TEXT(B837,"aaa"),1)</f>
        <v>四</v>
      </c>
      <c r="D837" s="245">
        <v>1</v>
      </c>
      <c r="E837" s="190"/>
      <c r="F837" s="314"/>
      <c r="G837" s="190"/>
      <c r="H837" s="190"/>
      <c r="I837" s="198" t="e">
        <f t="shared" ref="I837:I876" si="211">H837/G837</f>
        <v>#DIV/0!</v>
      </c>
      <c r="J837" s="190"/>
      <c r="K837" s="198" t="e">
        <f t="shared" ref="K837:K876" si="212">J837/G837</f>
        <v>#DIV/0!</v>
      </c>
      <c r="L837" s="314"/>
      <c r="M837" s="198" t="e">
        <f t="shared" ref="M837:M876" si="213">(H837+J837)/G837</f>
        <v>#DIV/0!</v>
      </c>
      <c r="N837" s="314"/>
      <c r="O837" s="190"/>
      <c r="P837" s="197" t="e">
        <f t="shared" ref="P837:P876" si="214">O837/G837</f>
        <v>#DIV/0!</v>
      </c>
      <c r="Q837" s="196">
        <f t="shared" ref="Q837:Q876" si="215">(H837+J837)-G837-O837</f>
        <v>0</v>
      </c>
      <c r="R837" s="197" t="e">
        <f t="shared" ref="R837:R876" si="216">Q837/G837</f>
        <v>#DIV/0!</v>
      </c>
      <c r="S837" s="313">
        <f t="shared" ref="S837:S876" si="217">Q837*L837</f>
        <v>0</v>
      </c>
      <c r="T837" s="190"/>
      <c r="U837" s="190"/>
      <c r="V837" s="190"/>
      <c r="W837" s="196">
        <v>1</v>
      </c>
      <c r="X837" s="190"/>
    </row>
    <row r="838" spans="2:24" x14ac:dyDescent="0.25">
      <c r="B838" s="640"/>
      <c r="C838" s="493"/>
      <c r="D838" s="245">
        <v>2</v>
      </c>
      <c r="E838" s="190"/>
      <c r="F838" s="314"/>
      <c r="G838" s="190"/>
      <c r="H838" s="190"/>
      <c r="I838" s="198" t="e">
        <f t="shared" si="211"/>
        <v>#DIV/0!</v>
      </c>
      <c r="J838" s="190"/>
      <c r="K838" s="198" t="e">
        <f t="shared" si="212"/>
        <v>#DIV/0!</v>
      </c>
      <c r="L838" s="314"/>
      <c r="M838" s="198" t="e">
        <f t="shared" si="213"/>
        <v>#DIV/0!</v>
      </c>
      <c r="N838" s="314"/>
      <c r="O838" s="190"/>
      <c r="P838" s="197" t="e">
        <f t="shared" si="214"/>
        <v>#DIV/0!</v>
      </c>
      <c r="Q838" s="196">
        <f t="shared" si="215"/>
        <v>0</v>
      </c>
      <c r="R838" s="197" t="e">
        <f t="shared" si="216"/>
        <v>#DIV/0!</v>
      </c>
      <c r="S838" s="313">
        <f t="shared" si="217"/>
        <v>0</v>
      </c>
      <c r="T838" s="190"/>
      <c r="U838" s="190"/>
      <c r="V838" s="190"/>
      <c r="W838" s="196">
        <v>1</v>
      </c>
      <c r="X838" s="190"/>
    </row>
    <row r="839" spans="2:24" x14ac:dyDescent="0.25">
      <c r="B839" s="640"/>
      <c r="C839" s="493"/>
      <c r="D839" s="245">
        <v>3</v>
      </c>
      <c r="E839" s="190"/>
      <c r="F839" s="314"/>
      <c r="G839" s="190"/>
      <c r="H839" s="190"/>
      <c r="I839" s="198" t="e">
        <f t="shared" si="211"/>
        <v>#DIV/0!</v>
      </c>
      <c r="J839" s="190"/>
      <c r="K839" s="198" t="e">
        <f t="shared" si="212"/>
        <v>#DIV/0!</v>
      </c>
      <c r="L839" s="314"/>
      <c r="M839" s="198" t="e">
        <f t="shared" si="213"/>
        <v>#DIV/0!</v>
      </c>
      <c r="N839" s="314"/>
      <c r="O839" s="190"/>
      <c r="P839" s="197" t="e">
        <f t="shared" si="214"/>
        <v>#DIV/0!</v>
      </c>
      <c r="Q839" s="196">
        <f t="shared" si="215"/>
        <v>0</v>
      </c>
      <c r="R839" s="197" t="e">
        <f t="shared" si="216"/>
        <v>#DIV/0!</v>
      </c>
      <c r="S839" s="313">
        <f t="shared" si="217"/>
        <v>0</v>
      </c>
      <c r="T839" s="190"/>
      <c r="U839" s="190"/>
      <c r="V839" s="190"/>
      <c r="W839" s="196">
        <v>1</v>
      </c>
      <c r="X839" s="190"/>
    </row>
    <row r="840" spans="2:24" x14ac:dyDescent="0.25">
      <c r="B840" s="640"/>
      <c r="C840" s="493"/>
      <c r="D840" s="245">
        <v>4</v>
      </c>
      <c r="E840" s="190"/>
      <c r="F840" s="314"/>
      <c r="G840" s="190"/>
      <c r="H840" s="190"/>
      <c r="I840" s="198" t="e">
        <f t="shared" si="211"/>
        <v>#DIV/0!</v>
      </c>
      <c r="J840" s="190"/>
      <c r="K840" s="198" t="e">
        <f t="shared" si="212"/>
        <v>#DIV/0!</v>
      </c>
      <c r="L840" s="314"/>
      <c r="M840" s="198" t="e">
        <f t="shared" si="213"/>
        <v>#DIV/0!</v>
      </c>
      <c r="N840" s="314"/>
      <c r="O840" s="190"/>
      <c r="P840" s="197" t="e">
        <f t="shared" si="214"/>
        <v>#DIV/0!</v>
      </c>
      <c r="Q840" s="196">
        <f t="shared" si="215"/>
        <v>0</v>
      </c>
      <c r="R840" s="197" t="e">
        <f t="shared" si="216"/>
        <v>#DIV/0!</v>
      </c>
      <c r="S840" s="313">
        <f t="shared" si="217"/>
        <v>0</v>
      </c>
      <c r="T840" s="190"/>
      <c r="U840" s="190"/>
      <c r="V840" s="190"/>
      <c r="W840" s="196">
        <v>1</v>
      </c>
      <c r="X840" s="190"/>
    </row>
    <row r="841" spans="2:24" x14ac:dyDescent="0.25">
      <c r="B841" s="640"/>
      <c r="C841" s="493"/>
      <c r="D841" s="245">
        <v>5</v>
      </c>
      <c r="E841" s="190"/>
      <c r="F841" s="314"/>
      <c r="G841" s="190"/>
      <c r="H841" s="190"/>
      <c r="I841" s="198" t="e">
        <f t="shared" si="211"/>
        <v>#DIV/0!</v>
      </c>
      <c r="J841" s="190"/>
      <c r="K841" s="198" t="e">
        <f t="shared" si="212"/>
        <v>#DIV/0!</v>
      </c>
      <c r="L841" s="314"/>
      <c r="M841" s="198" t="e">
        <f t="shared" si="213"/>
        <v>#DIV/0!</v>
      </c>
      <c r="N841" s="314"/>
      <c r="O841" s="190"/>
      <c r="P841" s="197" t="e">
        <f t="shared" si="214"/>
        <v>#DIV/0!</v>
      </c>
      <c r="Q841" s="196">
        <f t="shared" si="215"/>
        <v>0</v>
      </c>
      <c r="R841" s="197" t="e">
        <f t="shared" si="216"/>
        <v>#DIV/0!</v>
      </c>
      <c r="S841" s="313">
        <f t="shared" si="217"/>
        <v>0</v>
      </c>
      <c r="T841" s="190"/>
      <c r="U841" s="190"/>
      <c r="V841" s="190"/>
      <c r="W841" s="196">
        <v>1</v>
      </c>
      <c r="X841" s="190"/>
    </row>
    <row r="842" spans="2:24" x14ac:dyDescent="0.25">
      <c r="B842" s="640"/>
      <c r="C842" s="493"/>
      <c r="D842" s="245">
        <v>6</v>
      </c>
      <c r="E842" s="190"/>
      <c r="F842" s="314"/>
      <c r="G842" s="190"/>
      <c r="H842" s="190"/>
      <c r="I842" s="198" t="e">
        <f t="shared" si="211"/>
        <v>#DIV/0!</v>
      </c>
      <c r="J842" s="190"/>
      <c r="K842" s="198" t="e">
        <f t="shared" si="212"/>
        <v>#DIV/0!</v>
      </c>
      <c r="L842" s="314"/>
      <c r="M842" s="198" t="e">
        <f t="shared" si="213"/>
        <v>#DIV/0!</v>
      </c>
      <c r="N842" s="314"/>
      <c r="O842" s="190"/>
      <c r="P842" s="197" t="e">
        <f t="shared" si="214"/>
        <v>#DIV/0!</v>
      </c>
      <c r="Q842" s="196">
        <f t="shared" si="215"/>
        <v>0</v>
      </c>
      <c r="R842" s="197" t="e">
        <f t="shared" si="216"/>
        <v>#DIV/0!</v>
      </c>
      <c r="S842" s="313">
        <f t="shared" si="217"/>
        <v>0</v>
      </c>
      <c r="T842" s="190"/>
      <c r="U842" s="190"/>
      <c r="V842" s="190"/>
      <c r="W842" s="196">
        <v>1</v>
      </c>
      <c r="X842" s="190"/>
    </row>
    <row r="843" spans="2:24" x14ac:dyDescent="0.25">
      <c r="B843" s="640"/>
      <c r="C843" s="493"/>
      <c r="D843" s="245">
        <v>7</v>
      </c>
      <c r="E843" s="190"/>
      <c r="F843" s="314"/>
      <c r="G843" s="190"/>
      <c r="H843" s="190"/>
      <c r="I843" s="198" t="e">
        <f t="shared" si="211"/>
        <v>#DIV/0!</v>
      </c>
      <c r="J843" s="190"/>
      <c r="K843" s="198" t="e">
        <f t="shared" si="212"/>
        <v>#DIV/0!</v>
      </c>
      <c r="L843" s="314"/>
      <c r="M843" s="198" t="e">
        <f t="shared" si="213"/>
        <v>#DIV/0!</v>
      </c>
      <c r="N843" s="314"/>
      <c r="O843" s="190"/>
      <c r="P843" s="197" t="e">
        <f t="shared" si="214"/>
        <v>#DIV/0!</v>
      </c>
      <c r="Q843" s="196">
        <f t="shared" si="215"/>
        <v>0</v>
      </c>
      <c r="R843" s="197" t="e">
        <f t="shared" si="216"/>
        <v>#DIV/0!</v>
      </c>
      <c r="S843" s="313">
        <f t="shared" si="217"/>
        <v>0</v>
      </c>
      <c r="T843" s="190"/>
      <c r="U843" s="190"/>
      <c r="V843" s="190"/>
      <c r="W843" s="196">
        <v>1</v>
      </c>
      <c r="X843" s="190"/>
    </row>
    <row r="844" spans="2:24" x14ac:dyDescent="0.25">
      <c r="B844" s="640"/>
      <c r="C844" s="493"/>
      <c r="D844" s="245">
        <v>8</v>
      </c>
      <c r="E844" s="190"/>
      <c r="F844" s="314"/>
      <c r="G844" s="190"/>
      <c r="H844" s="190"/>
      <c r="I844" s="198" t="e">
        <f t="shared" si="211"/>
        <v>#DIV/0!</v>
      </c>
      <c r="J844" s="190"/>
      <c r="K844" s="198" t="e">
        <f t="shared" si="212"/>
        <v>#DIV/0!</v>
      </c>
      <c r="L844" s="314"/>
      <c r="M844" s="198" t="e">
        <f t="shared" si="213"/>
        <v>#DIV/0!</v>
      </c>
      <c r="N844" s="314"/>
      <c r="O844" s="190"/>
      <c r="P844" s="197" t="e">
        <f t="shared" si="214"/>
        <v>#DIV/0!</v>
      </c>
      <c r="Q844" s="196">
        <f t="shared" si="215"/>
        <v>0</v>
      </c>
      <c r="R844" s="197" t="e">
        <f t="shared" si="216"/>
        <v>#DIV/0!</v>
      </c>
      <c r="S844" s="313">
        <f t="shared" si="217"/>
        <v>0</v>
      </c>
      <c r="T844" s="190"/>
      <c r="U844" s="190"/>
      <c r="V844" s="190"/>
      <c r="W844" s="196">
        <v>1</v>
      </c>
      <c r="X844" s="190"/>
    </row>
    <row r="845" spans="2:24" x14ac:dyDescent="0.25">
      <c r="B845" s="640"/>
      <c r="C845" s="493"/>
      <c r="D845" s="245">
        <v>9</v>
      </c>
      <c r="E845" s="190"/>
      <c r="F845" s="314"/>
      <c r="G845" s="190"/>
      <c r="H845" s="190"/>
      <c r="I845" s="198" t="e">
        <f t="shared" si="211"/>
        <v>#DIV/0!</v>
      </c>
      <c r="J845" s="190"/>
      <c r="K845" s="198" t="e">
        <f t="shared" si="212"/>
        <v>#DIV/0!</v>
      </c>
      <c r="L845" s="314"/>
      <c r="M845" s="198" t="e">
        <f t="shared" si="213"/>
        <v>#DIV/0!</v>
      </c>
      <c r="N845" s="314"/>
      <c r="O845" s="190"/>
      <c r="P845" s="197" t="e">
        <f t="shared" si="214"/>
        <v>#DIV/0!</v>
      </c>
      <c r="Q845" s="196">
        <f t="shared" si="215"/>
        <v>0</v>
      </c>
      <c r="R845" s="197" t="e">
        <f t="shared" si="216"/>
        <v>#DIV/0!</v>
      </c>
      <c r="S845" s="313">
        <f t="shared" si="217"/>
        <v>0</v>
      </c>
      <c r="T845" s="190"/>
      <c r="U845" s="190"/>
      <c r="V845" s="190"/>
      <c r="W845" s="196">
        <v>1</v>
      </c>
      <c r="X845" s="190"/>
    </row>
    <row r="846" spans="2:24" x14ac:dyDescent="0.25">
      <c r="B846" s="641"/>
      <c r="C846" s="493"/>
      <c r="D846" s="245">
        <v>10</v>
      </c>
      <c r="E846" s="190"/>
      <c r="F846" s="314"/>
      <c r="G846" s="190"/>
      <c r="H846" s="190"/>
      <c r="I846" s="198" t="e">
        <f t="shared" si="211"/>
        <v>#DIV/0!</v>
      </c>
      <c r="J846" s="190"/>
      <c r="K846" s="198" t="e">
        <f t="shared" si="212"/>
        <v>#DIV/0!</v>
      </c>
      <c r="L846" s="314"/>
      <c r="M846" s="198" t="e">
        <f t="shared" si="213"/>
        <v>#DIV/0!</v>
      </c>
      <c r="N846" s="314"/>
      <c r="O846" s="190"/>
      <c r="P846" s="197" t="e">
        <f t="shared" si="214"/>
        <v>#DIV/0!</v>
      </c>
      <c r="Q846" s="196">
        <f t="shared" si="215"/>
        <v>0</v>
      </c>
      <c r="R846" s="197" t="e">
        <f t="shared" si="216"/>
        <v>#DIV/0!</v>
      </c>
      <c r="S846" s="313">
        <f t="shared" si="217"/>
        <v>0</v>
      </c>
      <c r="T846" s="190"/>
      <c r="U846" s="190"/>
      <c r="V846" s="190"/>
      <c r="W846" s="196">
        <v>1</v>
      </c>
      <c r="X846" s="190"/>
    </row>
    <row r="847" spans="2:24" x14ac:dyDescent="0.25">
      <c r="B847" s="639">
        <v>45954</v>
      </c>
      <c r="C847" s="493" t="str">
        <f t="shared" ref="C847" si="218">RIGHT(TEXT(B847,"aaa"),1)</f>
        <v>五</v>
      </c>
      <c r="D847" s="245">
        <v>1</v>
      </c>
      <c r="E847" s="190"/>
      <c r="F847" s="314"/>
      <c r="G847" s="190"/>
      <c r="H847" s="190"/>
      <c r="I847" s="198" t="e">
        <f t="shared" si="211"/>
        <v>#DIV/0!</v>
      </c>
      <c r="J847" s="190"/>
      <c r="K847" s="198" t="e">
        <f t="shared" si="212"/>
        <v>#DIV/0!</v>
      </c>
      <c r="L847" s="314"/>
      <c r="M847" s="198" t="e">
        <f t="shared" si="213"/>
        <v>#DIV/0!</v>
      </c>
      <c r="N847" s="314"/>
      <c r="O847" s="190"/>
      <c r="P847" s="197" t="e">
        <f t="shared" si="214"/>
        <v>#DIV/0!</v>
      </c>
      <c r="Q847" s="196">
        <f t="shared" si="215"/>
        <v>0</v>
      </c>
      <c r="R847" s="197" t="e">
        <f t="shared" si="216"/>
        <v>#DIV/0!</v>
      </c>
      <c r="S847" s="313">
        <f t="shared" si="217"/>
        <v>0</v>
      </c>
      <c r="T847" s="190"/>
      <c r="U847" s="190"/>
      <c r="V847" s="190"/>
      <c r="W847" s="196">
        <v>1</v>
      </c>
      <c r="X847" s="190"/>
    </row>
    <row r="848" spans="2:24" x14ac:dyDescent="0.25">
      <c r="B848" s="640"/>
      <c r="C848" s="493"/>
      <c r="D848" s="245">
        <v>2</v>
      </c>
      <c r="E848" s="190"/>
      <c r="F848" s="314"/>
      <c r="G848" s="190"/>
      <c r="H848" s="190"/>
      <c r="I848" s="198" t="e">
        <f t="shared" si="211"/>
        <v>#DIV/0!</v>
      </c>
      <c r="J848" s="190"/>
      <c r="K848" s="198" t="e">
        <f t="shared" si="212"/>
        <v>#DIV/0!</v>
      </c>
      <c r="L848" s="314"/>
      <c r="M848" s="198" t="e">
        <f t="shared" si="213"/>
        <v>#DIV/0!</v>
      </c>
      <c r="N848" s="314"/>
      <c r="O848" s="190"/>
      <c r="P848" s="197" t="e">
        <f t="shared" si="214"/>
        <v>#DIV/0!</v>
      </c>
      <c r="Q848" s="196">
        <f t="shared" si="215"/>
        <v>0</v>
      </c>
      <c r="R848" s="197" t="e">
        <f t="shared" si="216"/>
        <v>#DIV/0!</v>
      </c>
      <c r="S848" s="313">
        <f t="shared" si="217"/>
        <v>0</v>
      </c>
      <c r="T848" s="190"/>
      <c r="U848" s="190"/>
      <c r="V848" s="190"/>
      <c r="W848" s="196">
        <v>1</v>
      </c>
      <c r="X848" s="190"/>
    </row>
    <row r="849" spans="2:24" x14ac:dyDescent="0.25">
      <c r="B849" s="640"/>
      <c r="C849" s="493"/>
      <c r="D849" s="245">
        <v>3</v>
      </c>
      <c r="E849" s="190"/>
      <c r="F849" s="314"/>
      <c r="G849" s="190"/>
      <c r="H849" s="190"/>
      <c r="I849" s="198" t="e">
        <f t="shared" si="211"/>
        <v>#DIV/0!</v>
      </c>
      <c r="J849" s="190"/>
      <c r="K849" s="198" t="e">
        <f t="shared" si="212"/>
        <v>#DIV/0!</v>
      </c>
      <c r="L849" s="314"/>
      <c r="M849" s="198" t="e">
        <f t="shared" si="213"/>
        <v>#DIV/0!</v>
      </c>
      <c r="N849" s="314"/>
      <c r="O849" s="190"/>
      <c r="P849" s="197" t="e">
        <f t="shared" si="214"/>
        <v>#DIV/0!</v>
      </c>
      <c r="Q849" s="196">
        <f t="shared" si="215"/>
        <v>0</v>
      </c>
      <c r="R849" s="197" t="e">
        <f t="shared" si="216"/>
        <v>#DIV/0!</v>
      </c>
      <c r="S849" s="313">
        <f t="shared" si="217"/>
        <v>0</v>
      </c>
      <c r="T849" s="190"/>
      <c r="U849" s="190"/>
      <c r="V849" s="190"/>
      <c r="W849" s="196">
        <v>1</v>
      </c>
      <c r="X849" s="190"/>
    </row>
    <row r="850" spans="2:24" x14ac:dyDescent="0.25">
      <c r="B850" s="640"/>
      <c r="C850" s="493"/>
      <c r="D850" s="245">
        <v>4</v>
      </c>
      <c r="E850" s="190"/>
      <c r="F850" s="314"/>
      <c r="G850" s="190"/>
      <c r="H850" s="190"/>
      <c r="I850" s="198" t="e">
        <f t="shared" si="211"/>
        <v>#DIV/0!</v>
      </c>
      <c r="J850" s="190"/>
      <c r="K850" s="198" t="e">
        <f t="shared" si="212"/>
        <v>#DIV/0!</v>
      </c>
      <c r="L850" s="314"/>
      <c r="M850" s="198" t="e">
        <f t="shared" si="213"/>
        <v>#DIV/0!</v>
      </c>
      <c r="N850" s="314"/>
      <c r="O850" s="190"/>
      <c r="P850" s="197" t="e">
        <f t="shared" si="214"/>
        <v>#DIV/0!</v>
      </c>
      <c r="Q850" s="196">
        <f t="shared" si="215"/>
        <v>0</v>
      </c>
      <c r="R850" s="197" t="e">
        <f t="shared" si="216"/>
        <v>#DIV/0!</v>
      </c>
      <c r="S850" s="313">
        <f t="shared" si="217"/>
        <v>0</v>
      </c>
      <c r="T850" s="190"/>
      <c r="U850" s="190"/>
      <c r="V850" s="190"/>
      <c r="W850" s="196">
        <v>1</v>
      </c>
      <c r="X850" s="190"/>
    </row>
    <row r="851" spans="2:24" x14ac:dyDescent="0.25">
      <c r="B851" s="640"/>
      <c r="C851" s="493"/>
      <c r="D851" s="245">
        <v>5</v>
      </c>
      <c r="E851" s="190"/>
      <c r="F851" s="314"/>
      <c r="G851" s="190"/>
      <c r="H851" s="190"/>
      <c r="I851" s="198" t="e">
        <f t="shared" si="211"/>
        <v>#DIV/0!</v>
      </c>
      <c r="J851" s="190"/>
      <c r="K851" s="198" t="e">
        <f t="shared" si="212"/>
        <v>#DIV/0!</v>
      </c>
      <c r="L851" s="314"/>
      <c r="M851" s="198" t="e">
        <f t="shared" si="213"/>
        <v>#DIV/0!</v>
      </c>
      <c r="N851" s="314"/>
      <c r="O851" s="190"/>
      <c r="P851" s="197" t="e">
        <f t="shared" si="214"/>
        <v>#DIV/0!</v>
      </c>
      <c r="Q851" s="196">
        <f t="shared" si="215"/>
        <v>0</v>
      </c>
      <c r="R851" s="197" t="e">
        <f t="shared" si="216"/>
        <v>#DIV/0!</v>
      </c>
      <c r="S851" s="313">
        <f t="shared" si="217"/>
        <v>0</v>
      </c>
      <c r="T851" s="190"/>
      <c r="U851" s="190"/>
      <c r="V851" s="190"/>
      <c r="W851" s="196">
        <v>1</v>
      </c>
      <c r="X851" s="190"/>
    </row>
    <row r="852" spans="2:24" x14ac:dyDescent="0.25">
      <c r="B852" s="640"/>
      <c r="C852" s="493"/>
      <c r="D852" s="245">
        <v>6</v>
      </c>
      <c r="E852" s="190"/>
      <c r="F852" s="314"/>
      <c r="G852" s="190"/>
      <c r="H852" s="190"/>
      <c r="I852" s="198" t="e">
        <f t="shared" si="211"/>
        <v>#DIV/0!</v>
      </c>
      <c r="J852" s="190"/>
      <c r="K852" s="198" t="e">
        <f t="shared" si="212"/>
        <v>#DIV/0!</v>
      </c>
      <c r="L852" s="314"/>
      <c r="M852" s="198" t="e">
        <f t="shared" si="213"/>
        <v>#DIV/0!</v>
      </c>
      <c r="N852" s="314"/>
      <c r="O852" s="190"/>
      <c r="P852" s="197" t="e">
        <f t="shared" si="214"/>
        <v>#DIV/0!</v>
      </c>
      <c r="Q852" s="196">
        <f t="shared" si="215"/>
        <v>0</v>
      </c>
      <c r="R852" s="197" t="e">
        <f t="shared" si="216"/>
        <v>#DIV/0!</v>
      </c>
      <c r="S852" s="313">
        <f t="shared" si="217"/>
        <v>0</v>
      </c>
      <c r="T852" s="190"/>
      <c r="U852" s="190"/>
      <c r="V852" s="190"/>
      <c r="W852" s="196">
        <v>1</v>
      </c>
      <c r="X852" s="190"/>
    </row>
    <row r="853" spans="2:24" x14ac:dyDescent="0.25">
      <c r="B853" s="640"/>
      <c r="C853" s="493"/>
      <c r="D853" s="245">
        <v>7</v>
      </c>
      <c r="E853" s="190"/>
      <c r="F853" s="314"/>
      <c r="G853" s="190"/>
      <c r="H853" s="190"/>
      <c r="I853" s="198" t="e">
        <f t="shared" si="211"/>
        <v>#DIV/0!</v>
      </c>
      <c r="J853" s="190"/>
      <c r="K853" s="198" t="e">
        <f t="shared" si="212"/>
        <v>#DIV/0!</v>
      </c>
      <c r="L853" s="314"/>
      <c r="M853" s="198" t="e">
        <f t="shared" si="213"/>
        <v>#DIV/0!</v>
      </c>
      <c r="N853" s="314"/>
      <c r="O853" s="190"/>
      <c r="P853" s="197" t="e">
        <f t="shared" si="214"/>
        <v>#DIV/0!</v>
      </c>
      <c r="Q853" s="196">
        <f t="shared" si="215"/>
        <v>0</v>
      </c>
      <c r="R853" s="197" t="e">
        <f t="shared" si="216"/>
        <v>#DIV/0!</v>
      </c>
      <c r="S853" s="313">
        <f t="shared" si="217"/>
        <v>0</v>
      </c>
      <c r="T853" s="190"/>
      <c r="U853" s="190"/>
      <c r="V853" s="190"/>
      <c r="W853" s="196">
        <v>1</v>
      </c>
      <c r="X853" s="190"/>
    </row>
    <row r="854" spans="2:24" x14ac:dyDescent="0.25">
      <c r="B854" s="640"/>
      <c r="C854" s="493"/>
      <c r="D854" s="245">
        <v>8</v>
      </c>
      <c r="E854" s="190"/>
      <c r="F854" s="314"/>
      <c r="G854" s="190"/>
      <c r="H854" s="190"/>
      <c r="I854" s="198" t="e">
        <f t="shared" si="211"/>
        <v>#DIV/0!</v>
      </c>
      <c r="J854" s="190"/>
      <c r="K854" s="198" t="e">
        <f t="shared" si="212"/>
        <v>#DIV/0!</v>
      </c>
      <c r="L854" s="314"/>
      <c r="M854" s="198" t="e">
        <f t="shared" si="213"/>
        <v>#DIV/0!</v>
      </c>
      <c r="N854" s="314"/>
      <c r="O854" s="190"/>
      <c r="P854" s="197" t="e">
        <f t="shared" si="214"/>
        <v>#DIV/0!</v>
      </c>
      <c r="Q854" s="196">
        <f t="shared" si="215"/>
        <v>0</v>
      </c>
      <c r="R854" s="197" t="e">
        <f t="shared" si="216"/>
        <v>#DIV/0!</v>
      </c>
      <c r="S854" s="313">
        <f t="shared" si="217"/>
        <v>0</v>
      </c>
      <c r="T854" s="190"/>
      <c r="U854" s="190"/>
      <c r="V854" s="190"/>
      <c r="W854" s="196">
        <v>1</v>
      </c>
      <c r="X854" s="190"/>
    </row>
    <row r="855" spans="2:24" x14ac:dyDescent="0.25">
      <c r="B855" s="640"/>
      <c r="C855" s="493"/>
      <c r="D855" s="245">
        <v>9</v>
      </c>
      <c r="E855" s="190"/>
      <c r="F855" s="314"/>
      <c r="G855" s="190"/>
      <c r="H855" s="190"/>
      <c r="I855" s="198" t="e">
        <f t="shared" si="211"/>
        <v>#DIV/0!</v>
      </c>
      <c r="J855" s="190"/>
      <c r="K855" s="198" t="e">
        <f t="shared" si="212"/>
        <v>#DIV/0!</v>
      </c>
      <c r="L855" s="314"/>
      <c r="M855" s="198" t="e">
        <f t="shared" si="213"/>
        <v>#DIV/0!</v>
      </c>
      <c r="N855" s="314"/>
      <c r="O855" s="190"/>
      <c r="P855" s="197" t="e">
        <f t="shared" si="214"/>
        <v>#DIV/0!</v>
      </c>
      <c r="Q855" s="196">
        <f t="shared" si="215"/>
        <v>0</v>
      </c>
      <c r="R855" s="197" t="e">
        <f t="shared" si="216"/>
        <v>#DIV/0!</v>
      </c>
      <c r="S855" s="313">
        <f t="shared" si="217"/>
        <v>0</v>
      </c>
      <c r="T855" s="190"/>
      <c r="U855" s="190"/>
      <c r="V855" s="190"/>
      <c r="W855" s="196">
        <v>1</v>
      </c>
      <c r="X855" s="190"/>
    </row>
    <row r="856" spans="2:24" x14ac:dyDescent="0.25">
      <c r="B856" s="641"/>
      <c r="C856" s="493"/>
      <c r="D856" s="245">
        <v>10</v>
      </c>
      <c r="E856" s="190"/>
      <c r="F856" s="314"/>
      <c r="G856" s="190"/>
      <c r="H856" s="190"/>
      <c r="I856" s="198" t="e">
        <f t="shared" si="211"/>
        <v>#DIV/0!</v>
      </c>
      <c r="J856" s="190"/>
      <c r="K856" s="198" t="e">
        <f t="shared" si="212"/>
        <v>#DIV/0!</v>
      </c>
      <c r="L856" s="314"/>
      <c r="M856" s="198" t="e">
        <f t="shared" si="213"/>
        <v>#DIV/0!</v>
      </c>
      <c r="N856" s="314"/>
      <c r="O856" s="190"/>
      <c r="P856" s="197" t="e">
        <f t="shared" si="214"/>
        <v>#DIV/0!</v>
      </c>
      <c r="Q856" s="196">
        <f t="shared" si="215"/>
        <v>0</v>
      </c>
      <c r="R856" s="197" t="e">
        <f t="shared" si="216"/>
        <v>#DIV/0!</v>
      </c>
      <c r="S856" s="313">
        <f t="shared" si="217"/>
        <v>0</v>
      </c>
      <c r="T856" s="190"/>
      <c r="U856" s="190"/>
      <c r="V856" s="190"/>
      <c r="W856" s="196">
        <v>1</v>
      </c>
      <c r="X856" s="190"/>
    </row>
    <row r="857" spans="2:24" x14ac:dyDescent="0.25">
      <c r="B857" s="639">
        <v>45955</v>
      </c>
      <c r="C857" s="493" t="str">
        <f t="shared" ref="C857" si="219">RIGHT(TEXT(B857,"aaa"),1)</f>
        <v>六</v>
      </c>
      <c r="D857" s="245">
        <v>1</v>
      </c>
      <c r="E857" s="190"/>
      <c r="F857" s="314"/>
      <c r="G857" s="190"/>
      <c r="H857" s="190"/>
      <c r="I857" s="198" t="e">
        <f t="shared" si="211"/>
        <v>#DIV/0!</v>
      </c>
      <c r="J857" s="190"/>
      <c r="K857" s="198" t="e">
        <f t="shared" si="212"/>
        <v>#DIV/0!</v>
      </c>
      <c r="L857" s="314"/>
      <c r="M857" s="198" t="e">
        <f t="shared" si="213"/>
        <v>#DIV/0!</v>
      </c>
      <c r="N857" s="314"/>
      <c r="O857" s="190"/>
      <c r="P857" s="197" t="e">
        <f t="shared" si="214"/>
        <v>#DIV/0!</v>
      </c>
      <c r="Q857" s="196">
        <f t="shared" si="215"/>
        <v>0</v>
      </c>
      <c r="R857" s="197" t="e">
        <f t="shared" si="216"/>
        <v>#DIV/0!</v>
      </c>
      <c r="S857" s="313">
        <f t="shared" si="217"/>
        <v>0</v>
      </c>
      <c r="T857" s="190"/>
      <c r="U857" s="190"/>
      <c r="V857" s="190"/>
      <c r="W857" s="196">
        <v>1</v>
      </c>
      <c r="X857" s="190"/>
    </row>
    <row r="858" spans="2:24" x14ac:dyDescent="0.25">
      <c r="B858" s="640"/>
      <c r="C858" s="493"/>
      <c r="D858" s="245">
        <v>2</v>
      </c>
      <c r="E858" s="190"/>
      <c r="F858" s="314"/>
      <c r="G858" s="190"/>
      <c r="H858" s="190"/>
      <c r="I858" s="198" t="e">
        <f t="shared" si="211"/>
        <v>#DIV/0!</v>
      </c>
      <c r="J858" s="190"/>
      <c r="K858" s="198" t="e">
        <f t="shared" si="212"/>
        <v>#DIV/0!</v>
      </c>
      <c r="L858" s="314"/>
      <c r="M858" s="198" t="e">
        <f t="shared" si="213"/>
        <v>#DIV/0!</v>
      </c>
      <c r="N858" s="314"/>
      <c r="O858" s="190"/>
      <c r="P858" s="197" t="e">
        <f t="shared" si="214"/>
        <v>#DIV/0!</v>
      </c>
      <c r="Q858" s="196">
        <f t="shared" si="215"/>
        <v>0</v>
      </c>
      <c r="R858" s="197" t="e">
        <f t="shared" si="216"/>
        <v>#DIV/0!</v>
      </c>
      <c r="S858" s="313">
        <f t="shared" si="217"/>
        <v>0</v>
      </c>
      <c r="T858" s="190"/>
      <c r="U858" s="190"/>
      <c r="V858" s="190"/>
      <c r="W858" s="196">
        <v>1</v>
      </c>
      <c r="X858" s="190"/>
    </row>
    <row r="859" spans="2:24" x14ac:dyDescent="0.25">
      <c r="B859" s="640"/>
      <c r="C859" s="493"/>
      <c r="D859" s="245">
        <v>3</v>
      </c>
      <c r="E859" s="190"/>
      <c r="F859" s="314"/>
      <c r="G859" s="190"/>
      <c r="H859" s="190"/>
      <c r="I859" s="198" t="e">
        <f t="shared" si="211"/>
        <v>#DIV/0!</v>
      </c>
      <c r="J859" s="190"/>
      <c r="K859" s="198" t="e">
        <f t="shared" si="212"/>
        <v>#DIV/0!</v>
      </c>
      <c r="L859" s="314"/>
      <c r="M859" s="198" t="e">
        <f t="shared" si="213"/>
        <v>#DIV/0!</v>
      </c>
      <c r="N859" s="314"/>
      <c r="O859" s="190"/>
      <c r="P859" s="197" t="e">
        <f t="shared" si="214"/>
        <v>#DIV/0!</v>
      </c>
      <c r="Q859" s="196">
        <f t="shared" si="215"/>
        <v>0</v>
      </c>
      <c r="R859" s="197" t="e">
        <f t="shared" si="216"/>
        <v>#DIV/0!</v>
      </c>
      <c r="S859" s="313">
        <f t="shared" si="217"/>
        <v>0</v>
      </c>
      <c r="T859" s="190"/>
      <c r="U859" s="190"/>
      <c r="V859" s="190"/>
      <c r="W859" s="196">
        <v>1</v>
      </c>
      <c r="X859" s="190"/>
    </row>
    <row r="860" spans="2:24" x14ac:dyDescent="0.25">
      <c r="B860" s="640"/>
      <c r="C860" s="493"/>
      <c r="D860" s="245">
        <v>4</v>
      </c>
      <c r="E860" s="190"/>
      <c r="F860" s="314"/>
      <c r="G860" s="190"/>
      <c r="H860" s="190"/>
      <c r="I860" s="198" t="e">
        <f t="shared" si="211"/>
        <v>#DIV/0!</v>
      </c>
      <c r="J860" s="190"/>
      <c r="K860" s="198" t="e">
        <f t="shared" si="212"/>
        <v>#DIV/0!</v>
      </c>
      <c r="L860" s="314"/>
      <c r="M860" s="198" t="e">
        <f t="shared" si="213"/>
        <v>#DIV/0!</v>
      </c>
      <c r="N860" s="314"/>
      <c r="O860" s="190"/>
      <c r="P860" s="197" t="e">
        <f t="shared" si="214"/>
        <v>#DIV/0!</v>
      </c>
      <c r="Q860" s="196">
        <f t="shared" si="215"/>
        <v>0</v>
      </c>
      <c r="R860" s="197" t="e">
        <f t="shared" si="216"/>
        <v>#DIV/0!</v>
      </c>
      <c r="S860" s="313">
        <f t="shared" si="217"/>
        <v>0</v>
      </c>
      <c r="T860" s="190"/>
      <c r="U860" s="190"/>
      <c r="V860" s="190"/>
      <c r="W860" s="196">
        <v>1</v>
      </c>
      <c r="X860" s="190"/>
    </row>
    <row r="861" spans="2:24" x14ac:dyDescent="0.25">
      <c r="B861" s="640"/>
      <c r="C861" s="493"/>
      <c r="D861" s="245">
        <v>5</v>
      </c>
      <c r="E861" s="190"/>
      <c r="F861" s="314"/>
      <c r="G861" s="190"/>
      <c r="H861" s="190"/>
      <c r="I861" s="198" t="e">
        <f t="shared" si="211"/>
        <v>#DIV/0!</v>
      </c>
      <c r="J861" s="190"/>
      <c r="K861" s="198" t="e">
        <f t="shared" si="212"/>
        <v>#DIV/0!</v>
      </c>
      <c r="L861" s="314"/>
      <c r="M861" s="198" t="e">
        <f t="shared" si="213"/>
        <v>#DIV/0!</v>
      </c>
      <c r="N861" s="314"/>
      <c r="O861" s="190"/>
      <c r="P861" s="197" t="e">
        <f t="shared" si="214"/>
        <v>#DIV/0!</v>
      </c>
      <c r="Q861" s="196">
        <f t="shared" si="215"/>
        <v>0</v>
      </c>
      <c r="R861" s="197" t="e">
        <f t="shared" si="216"/>
        <v>#DIV/0!</v>
      </c>
      <c r="S861" s="313">
        <f t="shared" si="217"/>
        <v>0</v>
      </c>
      <c r="T861" s="190"/>
      <c r="U861" s="190"/>
      <c r="V861" s="190"/>
      <c r="W861" s="196">
        <v>1</v>
      </c>
      <c r="X861" s="190"/>
    </row>
    <row r="862" spans="2:24" x14ac:dyDescent="0.25">
      <c r="B862" s="640"/>
      <c r="C862" s="493"/>
      <c r="D862" s="245">
        <v>6</v>
      </c>
      <c r="E862" s="190"/>
      <c r="F862" s="314"/>
      <c r="G862" s="190"/>
      <c r="H862" s="190"/>
      <c r="I862" s="198" t="e">
        <f t="shared" si="211"/>
        <v>#DIV/0!</v>
      </c>
      <c r="J862" s="190"/>
      <c r="K862" s="198" t="e">
        <f t="shared" si="212"/>
        <v>#DIV/0!</v>
      </c>
      <c r="L862" s="314"/>
      <c r="M862" s="198" t="e">
        <f t="shared" si="213"/>
        <v>#DIV/0!</v>
      </c>
      <c r="N862" s="314"/>
      <c r="O862" s="190"/>
      <c r="P862" s="197" t="e">
        <f t="shared" si="214"/>
        <v>#DIV/0!</v>
      </c>
      <c r="Q862" s="196">
        <f t="shared" si="215"/>
        <v>0</v>
      </c>
      <c r="R862" s="197" t="e">
        <f t="shared" si="216"/>
        <v>#DIV/0!</v>
      </c>
      <c r="S862" s="313">
        <f t="shared" si="217"/>
        <v>0</v>
      </c>
      <c r="T862" s="190"/>
      <c r="U862" s="190"/>
      <c r="V862" s="190"/>
      <c r="W862" s="196">
        <v>1</v>
      </c>
      <c r="X862" s="190"/>
    </row>
    <row r="863" spans="2:24" x14ac:dyDescent="0.25">
      <c r="B863" s="640"/>
      <c r="C863" s="493"/>
      <c r="D863" s="245">
        <v>7</v>
      </c>
      <c r="E863" s="190"/>
      <c r="F863" s="314"/>
      <c r="G863" s="190"/>
      <c r="H863" s="190"/>
      <c r="I863" s="198" t="e">
        <f t="shared" si="211"/>
        <v>#DIV/0!</v>
      </c>
      <c r="J863" s="190"/>
      <c r="K863" s="198" t="e">
        <f t="shared" si="212"/>
        <v>#DIV/0!</v>
      </c>
      <c r="L863" s="314"/>
      <c r="M863" s="198" t="e">
        <f t="shared" si="213"/>
        <v>#DIV/0!</v>
      </c>
      <c r="N863" s="314"/>
      <c r="O863" s="190"/>
      <c r="P863" s="197" t="e">
        <f t="shared" si="214"/>
        <v>#DIV/0!</v>
      </c>
      <c r="Q863" s="196">
        <f t="shared" si="215"/>
        <v>0</v>
      </c>
      <c r="R863" s="197" t="e">
        <f t="shared" si="216"/>
        <v>#DIV/0!</v>
      </c>
      <c r="S863" s="313">
        <f t="shared" si="217"/>
        <v>0</v>
      </c>
      <c r="T863" s="190"/>
      <c r="U863" s="190"/>
      <c r="V863" s="190"/>
      <c r="W863" s="196">
        <v>1</v>
      </c>
      <c r="X863" s="190"/>
    </row>
    <row r="864" spans="2:24" x14ac:dyDescent="0.25">
      <c r="B864" s="640"/>
      <c r="C864" s="493"/>
      <c r="D864" s="245">
        <v>8</v>
      </c>
      <c r="E864" s="190"/>
      <c r="F864" s="314"/>
      <c r="G864" s="190"/>
      <c r="H864" s="190"/>
      <c r="I864" s="198" t="e">
        <f t="shared" si="211"/>
        <v>#DIV/0!</v>
      </c>
      <c r="J864" s="190"/>
      <c r="K864" s="198" t="e">
        <f t="shared" si="212"/>
        <v>#DIV/0!</v>
      </c>
      <c r="L864" s="314"/>
      <c r="M864" s="198" t="e">
        <f t="shared" si="213"/>
        <v>#DIV/0!</v>
      </c>
      <c r="N864" s="314"/>
      <c r="O864" s="190"/>
      <c r="P864" s="197" t="e">
        <f t="shared" si="214"/>
        <v>#DIV/0!</v>
      </c>
      <c r="Q864" s="196">
        <f t="shared" si="215"/>
        <v>0</v>
      </c>
      <c r="R864" s="197" t="e">
        <f t="shared" si="216"/>
        <v>#DIV/0!</v>
      </c>
      <c r="S864" s="313">
        <f t="shared" si="217"/>
        <v>0</v>
      </c>
      <c r="T864" s="190"/>
      <c r="U864" s="190"/>
      <c r="V864" s="190"/>
      <c r="W864" s="196">
        <v>1</v>
      </c>
      <c r="X864" s="190"/>
    </row>
    <row r="865" spans="2:24" x14ac:dyDescent="0.25">
      <c r="B865" s="640"/>
      <c r="C865" s="493"/>
      <c r="D865" s="245">
        <v>9</v>
      </c>
      <c r="E865" s="190"/>
      <c r="F865" s="314"/>
      <c r="G865" s="190"/>
      <c r="H865" s="190"/>
      <c r="I865" s="198" t="e">
        <f t="shared" si="211"/>
        <v>#DIV/0!</v>
      </c>
      <c r="J865" s="190"/>
      <c r="K865" s="198" t="e">
        <f t="shared" si="212"/>
        <v>#DIV/0!</v>
      </c>
      <c r="L865" s="314"/>
      <c r="M865" s="198" t="e">
        <f t="shared" si="213"/>
        <v>#DIV/0!</v>
      </c>
      <c r="N865" s="314"/>
      <c r="O865" s="190"/>
      <c r="P865" s="197" t="e">
        <f t="shared" si="214"/>
        <v>#DIV/0!</v>
      </c>
      <c r="Q865" s="196">
        <f t="shared" si="215"/>
        <v>0</v>
      </c>
      <c r="R865" s="197" t="e">
        <f t="shared" si="216"/>
        <v>#DIV/0!</v>
      </c>
      <c r="S865" s="313">
        <f t="shared" si="217"/>
        <v>0</v>
      </c>
      <c r="T865" s="190"/>
      <c r="U865" s="190"/>
      <c r="V865" s="190"/>
      <c r="W865" s="196">
        <v>1</v>
      </c>
      <c r="X865" s="190"/>
    </row>
    <row r="866" spans="2:24" x14ac:dyDescent="0.25">
      <c r="B866" s="641"/>
      <c r="C866" s="493"/>
      <c r="D866" s="245">
        <v>10</v>
      </c>
      <c r="E866" s="190"/>
      <c r="F866" s="314"/>
      <c r="G866" s="190"/>
      <c r="H866" s="190"/>
      <c r="I866" s="198" t="e">
        <f t="shared" si="211"/>
        <v>#DIV/0!</v>
      </c>
      <c r="J866" s="190"/>
      <c r="K866" s="198" t="e">
        <f t="shared" si="212"/>
        <v>#DIV/0!</v>
      </c>
      <c r="L866" s="314"/>
      <c r="M866" s="198" t="e">
        <f t="shared" si="213"/>
        <v>#DIV/0!</v>
      </c>
      <c r="N866" s="314"/>
      <c r="O866" s="190"/>
      <c r="P866" s="197" t="e">
        <f t="shared" si="214"/>
        <v>#DIV/0!</v>
      </c>
      <c r="Q866" s="196">
        <f t="shared" si="215"/>
        <v>0</v>
      </c>
      <c r="R866" s="197" t="e">
        <f t="shared" si="216"/>
        <v>#DIV/0!</v>
      </c>
      <c r="S866" s="313">
        <f t="shared" si="217"/>
        <v>0</v>
      </c>
      <c r="T866" s="190"/>
      <c r="U866" s="190"/>
      <c r="V866" s="190"/>
      <c r="W866" s="196">
        <v>1</v>
      </c>
      <c r="X866" s="190"/>
    </row>
    <row r="867" spans="2:24" x14ac:dyDescent="0.25">
      <c r="B867" s="639">
        <v>45956</v>
      </c>
      <c r="C867" s="493" t="str">
        <f t="shared" ref="C867" si="220">RIGHT(TEXT(B867,"aaa"),1)</f>
        <v>日</v>
      </c>
      <c r="D867" s="245">
        <v>1</v>
      </c>
      <c r="E867" s="190"/>
      <c r="F867" s="314"/>
      <c r="G867" s="190"/>
      <c r="H867" s="190"/>
      <c r="I867" s="198" t="e">
        <f t="shared" si="211"/>
        <v>#DIV/0!</v>
      </c>
      <c r="J867" s="190"/>
      <c r="K867" s="198" t="e">
        <f t="shared" si="212"/>
        <v>#DIV/0!</v>
      </c>
      <c r="L867" s="314"/>
      <c r="M867" s="198" t="e">
        <f t="shared" si="213"/>
        <v>#DIV/0!</v>
      </c>
      <c r="N867" s="314"/>
      <c r="O867" s="190"/>
      <c r="P867" s="197" t="e">
        <f t="shared" si="214"/>
        <v>#DIV/0!</v>
      </c>
      <c r="Q867" s="196">
        <f t="shared" si="215"/>
        <v>0</v>
      </c>
      <c r="R867" s="197" t="e">
        <f t="shared" si="216"/>
        <v>#DIV/0!</v>
      </c>
      <c r="S867" s="313">
        <f t="shared" si="217"/>
        <v>0</v>
      </c>
      <c r="T867" s="190"/>
      <c r="U867" s="190"/>
      <c r="V867" s="190"/>
      <c r="W867" s="196">
        <v>1</v>
      </c>
      <c r="X867" s="190"/>
    </row>
    <row r="868" spans="2:24" x14ac:dyDescent="0.25">
      <c r="B868" s="640"/>
      <c r="C868" s="493"/>
      <c r="D868" s="245">
        <v>2</v>
      </c>
      <c r="E868" s="190"/>
      <c r="F868" s="314"/>
      <c r="G868" s="190"/>
      <c r="H868" s="190"/>
      <c r="I868" s="198" t="e">
        <f t="shared" si="211"/>
        <v>#DIV/0!</v>
      </c>
      <c r="J868" s="190"/>
      <c r="K868" s="198" t="e">
        <f t="shared" si="212"/>
        <v>#DIV/0!</v>
      </c>
      <c r="L868" s="314"/>
      <c r="M868" s="198" t="e">
        <f t="shared" si="213"/>
        <v>#DIV/0!</v>
      </c>
      <c r="N868" s="314"/>
      <c r="O868" s="190"/>
      <c r="P868" s="197" t="e">
        <f t="shared" si="214"/>
        <v>#DIV/0!</v>
      </c>
      <c r="Q868" s="196">
        <f t="shared" si="215"/>
        <v>0</v>
      </c>
      <c r="R868" s="197" t="e">
        <f t="shared" si="216"/>
        <v>#DIV/0!</v>
      </c>
      <c r="S868" s="313">
        <f t="shared" si="217"/>
        <v>0</v>
      </c>
      <c r="T868" s="190"/>
      <c r="U868" s="190"/>
      <c r="V868" s="190"/>
      <c r="W868" s="196">
        <v>1</v>
      </c>
      <c r="X868" s="190"/>
    </row>
    <row r="869" spans="2:24" x14ac:dyDescent="0.25">
      <c r="B869" s="640"/>
      <c r="C869" s="493"/>
      <c r="D869" s="245">
        <v>3</v>
      </c>
      <c r="E869" s="190"/>
      <c r="F869" s="314"/>
      <c r="G869" s="190"/>
      <c r="H869" s="190"/>
      <c r="I869" s="198" t="e">
        <f t="shared" si="211"/>
        <v>#DIV/0!</v>
      </c>
      <c r="J869" s="190"/>
      <c r="K869" s="198" t="e">
        <f t="shared" si="212"/>
        <v>#DIV/0!</v>
      </c>
      <c r="L869" s="314"/>
      <c r="M869" s="198" t="e">
        <f t="shared" si="213"/>
        <v>#DIV/0!</v>
      </c>
      <c r="N869" s="314"/>
      <c r="O869" s="190"/>
      <c r="P869" s="197" t="e">
        <f t="shared" si="214"/>
        <v>#DIV/0!</v>
      </c>
      <c r="Q869" s="196">
        <f t="shared" si="215"/>
        <v>0</v>
      </c>
      <c r="R869" s="197" t="e">
        <f t="shared" si="216"/>
        <v>#DIV/0!</v>
      </c>
      <c r="S869" s="313">
        <f t="shared" si="217"/>
        <v>0</v>
      </c>
      <c r="T869" s="190"/>
      <c r="U869" s="190"/>
      <c r="V869" s="190"/>
      <c r="W869" s="196">
        <v>1</v>
      </c>
      <c r="X869" s="190"/>
    </row>
    <row r="870" spans="2:24" x14ac:dyDescent="0.25">
      <c r="B870" s="640"/>
      <c r="C870" s="493"/>
      <c r="D870" s="245">
        <v>4</v>
      </c>
      <c r="E870" s="190"/>
      <c r="F870" s="314"/>
      <c r="G870" s="190"/>
      <c r="H870" s="190"/>
      <c r="I870" s="198" t="e">
        <f t="shared" si="211"/>
        <v>#DIV/0!</v>
      </c>
      <c r="J870" s="190"/>
      <c r="K870" s="198" t="e">
        <f t="shared" si="212"/>
        <v>#DIV/0!</v>
      </c>
      <c r="L870" s="314"/>
      <c r="M870" s="198" t="e">
        <f t="shared" si="213"/>
        <v>#DIV/0!</v>
      </c>
      <c r="N870" s="314"/>
      <c r="O870" s="190"/>
      <c r="P870" s="197" t="e">
        <f t="shared" si="214"/>
        <v>#DIV/0!</v>
      </c>
      <c r="Q870" s="196">
        <f t="shared" si="215"/>
        <v>0</v>
      </c>
      <c r="R870" s="197" t="e">
        <f t="shared" si="216"/>
        <v>#DIV/0!</v>
      </c>
      <c r="S870" s="313">
        <f t="shared" si="217"/>
        <v>0</v>
      </c>
      <c r="T870" s="190"/>
      <c r="U870" s="190"/>
      <c r="V870" s="190"/>
      <c r="W870" s="196">
        <v>1</v>
      </c>
      <c r="X870" s="190"/>
    </row>
    <row r="871" spans="2:24" x14ac:dyDescent="0.25">
      <c r="B871" s="640"/>
      <c r="C871" s="493"/>
      <c r="D871" s="245">
        <v>5</v>
      </c>
      <c r="E871" s="190"/>
      <c r="F871" s="314"/>
      <c r="G871" s="190"/>
      <c r="H871" s="190"/>
      <c r="I871" s="198" t="e">
        <f t="shared" si="211"/>
        <v>#DIV/0!</v>
      </c>
      <c r="J871" s="190"/>
      <c r="K871" s="198" t="e">
        <f t="shared" si="212"/>
        <v>#DIV/0!</v>
      </c>
      <c r="L871" s="314"/>
      <c r="M871" s="198" t="e">
        <f t="shared" si="213"/>
        <v>#DIV/0!</v>
      </c>
      <c r="N871" s="314"/>
      <c r="O871" s="190"/>
      <c r="P871" s="197" t="e">
        <f t="shared" si="214"/>
        <v>#DIV/0!</v>
      </c>
      <c r="Q871" s="196">
        <f t="shared" si="215"/>
        <v>0</v>
      </c>
      <c r="R871" s="197" t="e">
        <f t="shared" si="216"/>
        <v>#DIV/0!</v>
      </c>
      <c r="S871" s="313">
        <f t="shared" si="217"/>
        <v>0</v>
      </c>
      <c r="T871" s="190"/>
      <c r="U871" s="190"/>
      <c r="V871" s="190"/>
      <c r="W871" s="196">
        <v>1</v>
      </c>
      <c r="X871" s="190"/>
    </row>
    <row r="872" spans="2:24" x14ac:dyDescent="0.25">
      <c r="B872" s="640"/>
      <c r="C872" s="493"/>
      <c r="D872" s="245">
        <v>6</v>
      </c>
      <c r="E872" s="190"/>
      <c r="F872" s="314"/>
      <c r="G872" s="190"/>
      <c r="H872" s="190"/>
      <c r="I872" s="198" t="e">
        <f t="shared" si="211"/>
        <v>#DIV/0!</v>
      </c>
      <c r="J872" s="190"/>
      <c r="K872" s="198" t="e">
        <f t="shared" si="212"/>
        <v>#DIV/0!</v>
      </c>
      <c r="L872" s="314"/>
      <c r="M872" s="198" t="e">
        <f t="shared" si="213"/>
        <v>#DIV/0!</v>
      </c>
      <c r="N872" s="314"/>
      <c r="O872" s="190"/>
      <c r="P872" s="197" t="e">
        <f t="shared" si="214"/>
        <v>#DIV/0!</v>
      </c>
      <c r="Q872" s="196">
        <f t="shared" si="215"/>
        <v>0</v>
      </c>
      <c r="R872" s="197" t="e">
        <f t="shared" si="216"/>
        <v>#DIV/0!</v>
      </c>
      <c r="S872" s="313">
        <f t="shared" si="217"/>
        <v>0</v>
      </c>
      <c r="T872" s="190"/>
      <c r="U872" s="190"/>
      <c r="V872" s="190"/>
      <c r="W872" s="196">
        <v>1</v>
      </c>
      <c r="X872" s="190"/>
    </row>
    <row r="873" spans="2:24" x14ac:dyDescent="0.25">
      <c r="B873" s="640"/>
      <c r="C873" s="493"/>
      <c r="D873" s="245">
        <v>7</v>
      </c>
      <c r="E873" s="190"/>
      <c r="F873" s="314"/>
      <c r="G873" s="190"/>
      <c r="H873" s="190"/>
      <c r="I873" s="198" t="e">
        <f t="shared" si="211"/>
        <v>#DIV/0!</v>
      </c>
      <c r="J873" s="190"/>
      <c r="K873" s="198" t="e">
        <f t="shared" si="212"/>
        <v>#DIV/0!</v>
      </c>
      <c r="L873" s="314"/>
      <c r="M873" s="198" t="e">
        <f t="shared" si="213"/>
        <v>#DIV/0!</v>
      </c>
      <c r="N873" s="314"/>
      <c r="O873" s="190"/>
      <c r="P873" s="197" t="e">
        <f t="shared" si="214"/>
        <v>#DIV/0!</v>
      </c>
      <c r="Q873" s="196">
        <f t="shared" si="215"/>
        <v>0</v>
      </c>
      <c r="R873" s="197" t="e">
        <f t="shared" si="216"/>
        <v>#DIV/0!</v>
      </c>
      <c r="S873" s="313">
        <f t="shared" si="217"/>
        <v>0</v>
      </c>
      <c r="T873" s="190"/>
      <c r="U873" s="190"/>
      <c r="V873" s="190"/>
      <c r="W873" s="196">
        <v>1</v>
      </c>
      <c r="X873" s="190"/>
    </row>
    <row r="874" spans="2:24" x14ac:dyDescent="0.25">
      <c r="B874" s="640"/>
      <c r="C874" s="493"/>
      <c r="D874" s="245">
        <v>8</v>
      </c>
      <c r="E874" s="190"/>
      <c r="F874" s="314"/>
      <c r="G874" s="190"/>
      <c r="H874" s="190"/>
      <c r="I874" s="198" t="e">
        <f t="shared" si="211"/>
        <v>#DIV/0!</v>
      </c>
      <c r="J874" s="190"/>
      <c r="K874" s="198" t="e">
        <f t="shared" si="212"/>
        <v>#DIV/0!</v>
      </c>
      <c r="L874" s="314"/>
      <c r="M874" s="198" t="e">
        <f t="shared" si="213"/>
        <v>#DIV/0!</v>
      </c>
      <c r="N874" s="314"/>
      <c r="O874" s="190"/>
      <c r="P874" s="197" t="e">
        <f t="shared" si="214"/>
        <v>#DIV/0!</v>
      </c>
      <c r="Q874" s="196">
        <f t="shared" si="215"/>
        <v>0</v>
      </c>
      <c r="R874" s="197" t="e">
        <f t="shared" si="216"/>
        <v>#DIV/0!</v>
      </c>
      <c r="S874" s="313">
        <f t="shared" si="217"/>
        <v>0</v>
      </c>
      <c r="T874" s="190"/>
      <c r="U874" s="190"/>
      <c r="V874" s="190"/>
      <c r="W874" s="196">
        <v>1</v>
      </c>
      <c r="X874" s="190"/>
    </row>
    <row r="875" spans="2:24" x14ac:dyDescent="0.25">
      <c r="B875" s="640"/>
      <c r="C875" s="493"/>
      <c r="D875" s="245">
        <v>9</v>
      </c>
      <c r="E875" s="190"/>
      <c r="F875" s="314"/>
      <c r="G875" s="190"/>
      <c r="H875" s="190"/>
      <c r="I875" s="198" t="e">
        <f t="shared" si="211"/>
        <v>#DIV/0!</v>
      </c>
      <c r="J875" s="190"/>
      <c r="K875" s="198" t="e">
        <f t="shared" si="212"/>
        <v>#DIV/0!</v>
      </c>
      <c r="L875" s="314"/>
      <c r="M875" s="198" t="e">
        <f t="shared" si="213"/>
        <v>#DIV/0!</v>
      </c>
      <c r="N875" s="314"/>
      <c r="O875" s="190"/>
      <c r="P875" s="197" t="e">
        <f t="shared" si="214"/>
        <v>#DIV/0!</v>
      </c>
      <c r="Q875" s="196">
        <f t="shared" si="215"/>
        <v>0</v>
      </c>
      <c r="R875" s="197" t="e">
        <f t="shared" si="216"/>
        <v>#DIV/0!</v>
      </c>
      <c r="S875" s="313">
        <f t="shared" si="217"/>
        <v>0</v>
      </c>
      <c r="T875" s="190"/>
      <c r="U875" s="190"/>
      <c r="V875" s="190"/>
      <c r="W875" s="196">
        <v>1</v>
      </c>
      <c r="X875" s="190"/>
    </row>
    <row r="876" spans="2:24" x14ac:dyDescent="0.25">
      <c r="B876" s="641"/>
      <c r="C876" s="493"/>
      <c r="D876" s="245">
        <v>10</v>
      </c>
      <c r="E876" s="190"/>
      <c r="F876" s="314"/>
      <c r="G876" s="190"/>
      <c r="H876" s="190"/>
      <c r="I876" s="198" t="e">
        <f t="shared" si="211"/>
        <v>#DIV/0!</v>
      </c>
      <c r="J876" s="190"/>
      <c r="K876" s="198" t="e">
        <f t="shared" si="212"/>
        <v>#DIV/0!</v>
      </c>
      <c r="L876" s="314"/>
      <c r="M876" s="198" t="e">
        <f t="shared" si="213"/>
        <v>#DIV/0!</v>
      </c>
      <c r="N876" s="314"/>
      <c r="O876" s="190"/>
      <c r="P876" s="197" t="e">
        <f t="shared" si="214"/>
        <v>#DIV/0!</v>
      </c>
      <c r="Q876" s="196">
        <f t="shared" si="215"/>
        <v>0</v>
      </c>
      <c r="R876" s="197" t="e">
        <f t="shared" si="216"/>
        <v>#DIV/0!</v>
      </c>
      <c r="S876" s="313">
        <f t="shared" si="217"/>
        <v>0</v>
      </c>
      <c r="T876" s="190"/>
      <c r="U876" s="190"/>
      <c r="V876" s="190"/>
      <c r="W876" s="196">
        <v>1</v>
      </c>
      <c r="X876" s="190"/>
    </row>
    <row r="877" spans="2:24" x14ac:dyDescent="0.25">
      <c r="B877" s="639">
        <v>45957</v>
      </c>
      <c r="C877" s="493" t="str">
        <f t="shared" ref="C877" si="221">RIGHT(TEXT(B877,"aaa"),1)</f>
        <v>一</v>
      </c>
      <c r="D877" s="245">
        <v>1</v>
      </c>
      <c r="E877" s="190"/>
      <c r="F877" s="314"/>
      <c r="G877" s="190"/>
      <c r="H877" s="190"/>
      <c r="I877" s="198" t="e">
        <f t="shared" ref="I877:I906" si="222">H877/G877</f>
        <v>#DIV/0!</v>
      </c>
      <c r="J877" s="190"/>
      <c r="K877" s="198" t="e">
        <f t="shared" ref="K877:K906" si="223">J877/G877</f>
        <v>#DIV/0!</v>
      </c>
      <c r="L877" s="314"/>
      <c r="M877" s="198" t="e">
        <f t="shared" ref="M877:M906" si="224">(H877+J877)/G877</f>
        <v>#DIV/0!</v>
      </c>
      <c r="N877" s="314"/>
      <c r="O877" s="190"/>
      <c r="P877" s="197" t="e">
        <f t="shared" ref="P877:P906" si="225">O877/G877</f>
        <v>#DIV/0!</v>
      </c>
      <c r="Q877" s="196">
        <f t="shared" ref="Q877:Q906" si="226">(H877+J877)-G877-O877</f>
        <v>0</v>
      </c>
      <c r="R877" s="197" t="e">
        <f t="shared" ref="R877:R906" si="227">Q877/G877</f>
        <v>#DIV/0!</v>
      </c>
      <c r="S877" s="313">
        <f t="shared" ref="S877:S906" si="228">Q877*L877</f>
        <v>0</v>
      </c>
      <c r="T877" s="190"/>
      <c r="U877" s="190"/>
      <c r="V877" s="190"/>
      <c r="W877" s="196">
        <v>1</v>
      </c>
      <c r="X877" s="190"/>
    </row>
    <row r="878" spans="2:24" x14ac:dyDescent="0.25">
      <c r="B878" s="640"/>
      <c r="C878" s="493"/>
      <c r="D878" s="245">
        <v>2</v>
      </c>
      <c r="E878" s="190"/>
      <c r="F878" s="314"/>
      <c r="G878" s="190"/>
      <c r="H878" s="190"/>
      <c r="I878" s="198" t="e">
        <f t="shared" si="222"/>
        <v>#DIV/0!</v>
      </c>
      <c r="J878" s="190"/>
      <c r="K878" s="198" t="e">
        <f t="shared" si="223"/>
        <v>#DIV/0!</v>
      </c>
      <c r="L878" s="314"/>
      <c r="M878" s="198" t="e">
        <f t="shared" si="224"/>
        <v>#DIV/0!</v>
      </c>
      <c r="N878" s="314"/>
      <c r="O878" s="190"/>
      <c r="P878" s="197" t="e">
        <f t="shared" si="225"/>
        <v>#DIV/0!</v>
      </c>
      <c r="Q878" s="196">
        <f t="shared" si="226"/>
        <v>0</v>
      </c>
      <c r="R878" s="197" t="e">
        <f t="shared" si="227"/>
        <v>#DIV/0!</v>
      </c>
      <c r="S878" s="313">
        <f t="shared" si="228"/>
        <v>0</v>
      </c>
      <c r="T878" s="190"/>
      <c r="U878" s="190"/>
      <c r="V878" s="190"/>
      <c r="W878" s="196">
        <v>1</v>
      </c>
      <c r="X878" s="190"/>
    </row>
    <row r="879" spans="2:24" x14ac:dyDescent="0.25">
      <c r="B879" s="640"/>
      <c r="C879" s="493"/>
      <c r="D879" s="245">
        <v>3</v>
      </c>
      <c r="E879" s="190"/>
      <c r="F879" s="314"/>
      <c r="G879" s="190"/>
      <c r="H879" s="190"/>
      <c r="I879" s="198" t="e">
        <f t="shared" si="222"/>
        <v>#DIV/0!</v>
      </c>
      <c r="J879" s="190"/>
      <c r="K879" s="198" t="e">
        <f t="shared" si="223"/>
        <v>#DIV/0!</v>
      </c>
      <c r="L879" s="314"/>
      <c r="M879" s="198" t="e">
        <f t="shared" si="224"/>
        <v>#DIV/0!</v>
      </c>
      <c r="N879" s="314"/>
      <c r="O879" s="190"/>
      <c r="P879" s="197" t="e">
        <f t="shared" si="225"/>
        <v>#DIV/0!</v>
      </c>
      <c r="Q879" s="196">
        <f t="shared" si="226"/>
        <v>0</v>
      </c>
      <c r="R879" s="197" t="e">
        <f t="shared" si="227"/>
        <v>#DIV/0!</v>
      </c>
      <c r="S879" s="313">
        <f t="shared" si="228"/>
        <v>0</v>
      </c>
      <c r="T879" s="190"/>
      <c r="U879" s="190"/>
      <c r="V879" s="190"/>
      <c r="W879" s="196">
        <v>1</v>
      </c>
      <c r="X879" s="190"/>
    </row>
    <row r="880" spans="2:24" x14ac:dyDescent="0.25">
      <c r="B880" s="640"/>
      <c r="C880" s="493"/>
      <c r="D880" s="245">
        <v>4</v>
      </c>
      <c r="E880" s="190"/>
      <c r="F880" s="314"/>
      <c r="G880" s="190"/>
      <c r="H880" s="190"/>
      <c r="I880" s="198" t="e">
        <f t="shared" si="222"/>
        <v>#DIV/0!</v>
      </c>
      <c r="J880" s="190"/>
      <c r="K880" s="198" t="e">
        <f t="shared" si="223"/>
        <v>#DIV/0!</v>
      </c>
      <c r="L880" s="314"/>
      <c r="M880" s="198" t="e">
        <f t="shared" si="224"/>
        <v>#DIV/0!</v>
      </c>
      <c r="N880" s="314"/>
      <c r="O880" s="190"/>
      <c r="P880" s="197" t="e">
        <f t="shared" si="225"/>
        <v>#DIV/0!</v>
      </c>
      <c r="Q880" s="196">
        <f t="shared" si="226"/>
        <v>0</v>
      </c>
      <c r="R880" s="197" t="e">
        <f t="shared" si="227"/>
        <v>#DIV/0!</v>
      </c>
      <c r="S880" s="313">
        <f t="shared" si="228"/>
        <v>0</v>
      </c>
      <c r="T880" s="190"/>
      <c r="U880" s="190"/>
      <c r="V880" s="190"/>
      <c r="W880" s="196">
        <v>1</v>
      </c>
      <c r="X880" s="190"/>
    </row>
    <row r="881" spans="2:24" x14ac:dyDescent="0.25">
      <c r="B881" s="640"/>
      <c r="C881" s="493"/>
      <c r="D881" s="245">
        <v>5</v>
      </c>
      <c r="E881" s="190"/>
      <c r="F881" s="314"/>
      <c r="G881" s="190"/>
      <c r="H881" s="190"/>
      <c r="I881" s="198" t="e">
        <f t="shared" si="222"/>
        <v>#DIV/0!</v>
      </c>
      <c r="J881" s="190"/>
      <c r="K881" s="198" t="e">
        <f t="shared" si="223"/>
        <v>#DIV/0!</v>
      </c>
      <c r="L881" s="314"/>
      <c r="M881" s="198" t="e">
        <f t="shared" si="224"/>
        <v>#DIV/0!</v>
      </c>
      <c r="N881" s="314"/>
      <c r="O881" s="190"/>
      <c r="P881" s="197" t="e">
        <f t="shared" si="225"/>
        <v>#DIV/0!</v>
      </c>
      <c r="Q881" s="196">
        <f t="shared" si="226"/>
        <v>0</v>
      </c>
      <c r="R881" s="197" t="e">
        <f t="shared" si="227"/>
        <v>#DIV/0!</v>
      </c>
      <c r="S881" s="313">
        <f t="shared" si="228"/>
        <v>0</v>
      </c>
      <c r="T881" s="190"/>
      <c r="U881" s="190"/>
      <c r="V881" s="190"/>
      <c r="W881" s="196">
        <v>1</v>
      </c>
      <c r="X881" s="190"/>
    </row>
    <row r="882" spans="2:24" x14ac:dyDescent="0.25">
      <c r="B882" s="640"/>
      <c r="C882" s="493"/>
      <c r="D882" s="245">
        <v>6</v>
      </c>
      <c r="E882" s="190"/>
      <c r="F882" s="314"/>
      <c r="G882" s="190"/>
      <c r="H882" s="190"/>
      <c r="I882" s="198" t="e">
        <f t="shared" si="222"/>
        <v>#DIV/0!</v>
      </c>
      <c r="J882" s="190"/>
      <c r="K882" s="198" t="e">
        <f t="shared" si="223"/>
        <v>#DIV/0!</v>
      </c>
      <c r="L882" s="314"/>
      <c r="M882" s="198" t="e">
        <f t="shared" si="224"/>
        <v>#DIV/0!</v>
      </c>
      <c r="N882" s="314"/>
      <c r="O882" s="190"/>
      <c r="P882" s="197" t="e">
        <f t="shared" si="225"/>
        <v>#DIV/0!</v>
      </c>
      <c r="Q882" s="196">
        <f t="shared" si="226"/>
        <v>0</v>
      </c>
      <c r="R882" s="197" t="e">
        <f t="shared" si="227"/>
        <v>#DIV/0!</v>
      </c>
      <c r="S882" s="313">
        <f t="shared" si="228"/>
        <v>0</v>
      </c>
      <c r="T882" s="190"/>
      <c r="U882" s="190"/>
      <c r="V882" s="190"/>
      <c r="W882" s="196">
        <v>1</v>
      </c>
      <c r="X882" s="190"/>
    </row>
    <row r="883" spans="2:24" x14ac:dyDescent="0.25">
      <c r="B883" s="640"/>
      <c r="C883" s="493"/>
      <c r="D883" s="245">
        <v>7</v>
      </c>
      <c r="E883" s="190"/>
      <c r="F883" s="314"/>
      <c r="G883" s="190"/>
      <c r="H883" s="190"/>
      <c r="I883" s="198" t="e">
        <f t="shared" si="222"/>
        <v>#DIV/0!</v>
      </c>
      <c r="J883" s="190"/>
      <c r="K883" s="198" t="e">
        <f t="shared" si="223"/>
        <v>#DIV/0!</v>
      </c>
      <c r="L883" s="314"/>
      <c r="M883" s="198" t="e">
        <f t="shared" si="224"/>
        <v>#DIV/0!</v>
      </c>
      <c r="N883" s="314"/>
      <c r="O883" s="190"/>
      <c r="P883" s="197" t="e">
        <f t="shared" si="225"/>
        <v>#DIV/0!</v>
      </c>
      <c r="Q883" s="196">
        <f t="shared" si="226"/>
        <v>0</v>
      </c>
      <c r="R883" s="197" t="e">
        <f t="shared" si="227"/>
        <v>#DIV/0!</v>
      </c>
      <c r="S883" s="313">
        <f t="shared" si="228"/>
        <v>0</v>
      </c>
      <c r="T883" s="190"/>
      <c r="U883" s="190"/>
      <c r="V883" s="190"/>
      <c r="W883" s="196">
        <v>1</v>
      </c>
      <c r="X883" s="190"/>
    </row>
    <row r="884" spans="2:24" x14ac:dyDescent="0.25">
      <c r="B884" s="640"/>
      <c r="C884" s="493"/>
      <c r="D884" s="245">
        <v>8</v>
      </c>
      <c r="E884" s="190"/>
      <c r="F884" s="314"/>
      <c r="G884" s="190"/>
      <c r="H884" s="190"/>
      <c r="I884" s="198" t="e">
        <f t="shared" si="222"/>
        <v>#DIV/0!</v>
      </c>
      <c r="J884" s="190"/>
      <c r="K884" s="198" t="e">
        <f t="shared" si="223"/>
        <v>#DIV/0!</v>
      </c>
      <c r="L884" s="314"/>
      <c r="M884" s="198" t="e">
        <f t="shared" si="224"/>
        <v>#DIV/0!</v>
      </c>
      <c r="N884" s="314"/>
      <c r="O884" s="190"/>
      <c r="P884" s="197" t="e">
        <f t="shared" si="225"/>
        <v>#DIV/0!</v>
      </c>
      <c r="Q884" s="196">
        <f t="shared" si="226"/>
        <v>0</v>
      </c>
      <c r="R884" s="197" t="e">
        <f t="shared" si="227"/>
        <v>#DIV/0!</v>
      </c>
      <c r="S884" s="313">
        <f t="shared" si="228"/>
        <v>0</v>
      </c>
      <c r="T884" s="190"/>
      <c r="U884" s="190"/>
      <c r="V884" s="190"/>
      <c r="W884" s="196">
        <v>1</v>
      </c>
      <c r="X884" s="190"/>
    </row>
    <row r="885" spans="2:24" x14ac:dyDescent="0.25">
      <c r="B885" s="640"/>
      <c r="C885" s="493"/>
      <c r="D885" s="245">
        <v>9</v>
      </c>
      <c r="E885" s="190"/>
      <c r="F885" s="314"/>
      <c r="G885" s="190"/>
      <c r="H885" s="190"/>
      <c r="I885" s="198" t="e">
        <f t="shared" si="222"/>
        <v>#DIV/0!</v>
      </c>
      <c r="J885" s="190"/>
      <c r="K885" s="198" t="e">
        <f t="shared" si="223"/>
        <v>#DIV/0!</v>
      </c>
      <c r="L885" s="314"/>
      <c r="M885" s="198" t="e">
        <f t="shared" si="224"/>
        <v>#DIV/0!</v>
      </c>
      <c r="N885" s="314"/>
      <c r="O885" s="190"/>
      <c r="P885" s="197" t="e">
        <f t="shared" si="225"/>
        <v>#DIV/0!</v>
      </c>
      <c r="Q885" s="196">
        <f t="shared" si="226"/>
        <v>0</v>
      </c>
      <c r="R885" s="197" t="e">
        <f t="shared" si="227"/>
        <v>#DIV/0!</v>
      </c>
      <c r="S885" s="313">
        <f t="shared" si="228"/>
        <v>0</v>
      </c>
      <c r="T885" s="190"/>
      <c r="U885" s="190"/>
      <c r="V885" s="190"/>
      <c r="W885" s="196">
        <v>1</v>
      </c>
      <c r="X885" s="190"/>
    </row>
    <row r="886" spans="2:24" x14ac:dyDescent="0.25">
      <c r="B886" s="641"/>
      <c r="C886" s="493"/>
      <c r="D886" s="245">
        <v>10</v>
      </c>
      <c r="E886" s="190"/>
      <c r="F886" s="314"/>
      <c r="G886" s="190"/>
      <c r="H886" s="190"/>
      <c r="I886" s="198" t="e">
        <f t="shared" si="222"/>
        <v>#DIV/0!</v>
      </c>
      <c r="J886" s="190"/>
      <c r="K886" s="198" t="e">
        <f t="shared" si="223"/>
        <v>#DIV/0!</v>
      </c>
      <c r="L886" s="314"/>
      <c r="M886" s="198" t="e">
        <f t="shared" si="224"/>
        <v>#DIV/0!</v>
      </c>
      <c r="N886" s="314"/>
      <c r="O886" s="190"/>
      <c r="P886" s="197" t="e">
        <f t="shared" si="225"/>
        <v>#DIV/0!</v>
      </c>
      <c r="Q886" s="196">
        <f t="shared" si="226"/>
        <v>0</v>
      </c>
      <c r="R886" s="197" t="e">
        <f t="shared" si="227"/>
        <v>#DIV/0!</v>
      </c>
      <c r="S886" s="313">
        <f t="shared" si="228"/>
        <v>0</v>
      </c>
      <c r="T886" s="190"/>
      <c r="U886" s="190"/>
      <c r="V886" s="190"/>
      <c r="W886" s="196">
        <v>1</v>
      </c>
      <c r="X886" s="190"/>
    </row>
    <row r="887" spans="2:24" x14ac:dyDescent="0.25">
      <c r="B887" s="639">
        <v>45958</v>
      </c>
      <c r="C887" s="493" t="str">
        <f t="shared" ref="C887" si="229">RIGHT(TEXT(B887,"aaa"),1)</f>
        <v>二</v>
      </c>
      <c r="D887" s="245">
        <v>1</v>
      </c>
      <c r="E887" s="190"/>
      <c r="F887" s="314"/>
      <c r="G887" s="190"/>
      <c r="H887" s="190"/>
      <c r="I887" s="198" t="e">
        <f t="shared" si="222"/>
        <v>#DIV/0!</v>
      </c>
      <c r="J887" s="190"/>
      <c r="K887" s="198" t="e">
        <f t="shared" si="223"/>
        <v>#DIV/0!</v>
      </c>
      <c r="L887" s="314"/>
      <c r="M887" s="198" t="e">
        <f t="shared" si="224"/>
        <v>#DIV/0!</v>
      </c>
      <c r="N887" s="314"/>
      <c r="O887" s="190"/>
      <c r="P887" s="197" t="e">
        <f t="shared" si="225"/>
        <v>#DIV/0!</v>
      </c>
      <c r="Q887" s="196">
        <f t="shared" si="226"/>
        <v>0</v>
      </c>
      <c r="R887" s="197" t="e">
        <f t="shared" si="227"/>
        <v>#DIV/0!</v>
      </c>
      <c r="S887" s="313">
        <f t="shared" si="228"/>
        <v>0</v>
      </c>
      <c r="T887" s="190"/>
      <c r="U887" s="190"/>
      <c r="V887" s="190"/>
      <c r="W887" s="196">
        <v>1</v>
      </c>
      <c r="X887" s="190"/>
    </row>
    <row r="888" spans="2:24" x14ac:dyDescent="0.25">
      <c r="B888" s="640"/>
      <c r="C888" s="493"/>
      <c r="D888" s="245">
        <v>2</v>
      </c>
      <c r="E888" s="190"/>
      <c r="F888" s="314"/>
      <c r="G888" s="190"/>
      <c r="H888" s="190"/>
      <c r="I888" s="198" t="e">
        <f t="shared" si="222"/>
        <v>#DIV/0!</v>
      </c>
      <c r="J888" s="190"/>
      <c r="K888" s="198" t="e">
        <f t="shared" si="223"/>
        <v>#DIV/0!</v>
      </c>
      <c r="L888" s="314"/>
      <c r="M888" s="198" t="e">
        <f t="shared" si="224"/>
        <v>#DIV/0!</v>
      </c>
      <c r="N888" s="314"/>
      <c r="O888" s="190"/>
      <c r="P888" s="197" t="e">
        <f t="shared" si="225"/>
        <v>#DIV/0!</v>
      </c>
      <c r="Q888" s="196">
        <f t="shared" si="226"/>
        <v>0</v>
      </c>
      <c r="R888" s="197" t="e">
        <f t="shared" si="227"/>
        <v>#DIV/0!</v>
      </c>
      <c r="S888" s="313">
        <f t="shared" si="228"/>
        <v>0</v>
      </c>
      <c r="T888" s="190"/>
      <c r="U888" s="190"/>
      <c r="V888" s="190"/>
      <c r="W888" s="196">
        <v>1</v>
      </c>
      <c r="X888" s="190"/>
    </row>
    <row r="889" spans="2:24" x14ac:dyDescent="0.25">
      <c r="B889" s="640"/>
      <c r="C889" s="493"/>
      <c r="D889" s="245">
        <v>3</v>
      </c>
      <c r="E889" s="190"/>
      <c r="F889" s="314"/>
      <c r="G889" s="190"/>
      <c r="H889" s="190"/>
      <c r="I889" s="198" t="e">
        <f t="shared" si="222"/>
        <v>#DIV/0!</v>
      </c>
      <c r="J889" s="190"/>
      <c r="K889" s="198" t="e">
        <f t="shared" si="223"/>
        <v>#DIV/0!</v>
      </c>
      <c r="L889" s="314"/>
      <c r="M889" s="198" t="e">
        <f t="shared" si="224"/>
        <v>#DIV/0!</v>
      </c>
      <c r="N889" s="314"/>
      <c r="O889" s="190"/>
      <c r="P889" s="197" t="e">
        <f t="shared" si="225"/>
        <v>#DIV/0!</v>
      </c>
      <c r="Q889" s="196">
        <f t="shared" si="226"/>
        <v>0</v>
      </c>
      <c r="R889" s="197" t="e">
        <f t="shared" si="227"/>
        <v>#DIV/0!</v>
      </c>
      <c r="S889" s="313">
        <f t="shared" si="228"/>
        <v>0</v>
      </c>
      <c r="T889" s="190"/>
      <c r="U889" s="190"/>
      <c r="V889" s="190"/>
      <c r="W889" s="196">
        <v>1</v>
      </c>
      <c r="X889" s="190"/>
    </row>
    <row r="890" spans="2:24" x14ac:dyDescent="0.25">
      <c r="B890" s="640"/>
      <c r="C890" s="493"/>
      <c r="D890" s="245">
        <v>4</v>
      </c>
      <c r="E890" s="190"/>
      <c r="F890" s="314"/>
      <c r="G890" s="190"/>
      <c r="H890" s="190"/>
      <c r="I890" s="198" t="e">
        <f t="shared" si="222"/>
        <v>#DIV/0!</v>
      </c>
      <c r="J890" s="190"/>
      <c r="K890" s="198" t="e">
        <f t="shared" si="223"/>
        <v>#DIV/0!</v>
      </c>
      <c r="L890" s="314"/>
      <c r="M890" s="198" t="e">
        <f t="shared" si="224"/>
        <v>#DIV/0!</v>
      </c>
      <c r="N890" s="314"/>
      <c r="O890" s="190"/>
      <c r="P890" s="197" t="e">
        <f t="shared" si="225"/>
        <v>#DIV/0!</v>
      </c>
      <c r="Q890" s="196">
        <f t="shared" si="226"/>
        <v>0</v>
      </c>
      <c r="R890" s="197" t="e">
        <f t="shared" si="227"/>
        <v>#DIV/0!</v>
      </c>
      <c r="S890" s="313">
        <f t="shared" si="228"/>
        <v>0</v>
      </c>
      <c r="T890" s="190"/>
      <c r="U890" s="190"/>
      <c r="V890" s="190"/>
      <c r="W890" s="196">
        <v>1</v>
      </c>
      <c r="X890" s="190"/>
    </row>
    <row r="891" spans="2:24" x14ac:dyDescent="0.25">
      <c r="B891" s="640"/>
      <c r="C891" s="493"/>
      <c r="D891" s="245">
        <v>5</v>
      </c>
      <c r="E891" s="190"/>
      <c r="F891" s="314"/>
      <c r="G891" s="190"/>
      <c r="H891" s="190"/>
      <c r="I891" s="198" t="e">
        <f t="shared" si="222"/>
        <v>#DIV/0!</v>
      </c>
      <c r="J891" s="190"/>
      <c r="K891" s="198" t="e">
        <f t="shared" si="223"/>
        <v>#DIV/0!</v>
      </c>
      <c r="L891" s="314"/>
      <c r="M891" s="198" t="e">
        <f t="shared" si="224"/>
        <v>#DIV/0!</v>
      </c>
      <c r="N891" s="314"/>
      <c r="O891" s="190"/>
      <c r="P891" s="197" t="e">
        <f t="shared" si="225"/>
        <v>#DIV/0!</v>
      </c>
      <c r="Q891" s="196">
        <f t="shared" si="226"/>
        <v>0</v>
      </c>
      <c r="R891" s="197" t="e">
        <f t="shared" si="227"/>
        <v>#DIV/0!</v>
      </c>
      <c r="S891" s="313">
        <f t="shared" si="228"/>
        <v>0</v>
      </c>
      <c r="T891" s="190"/>
      <c r="U891" s="190"/>
      <c r="V891" s="190"/>
      <c r="W891" s="196">
        <v>1</v>
      </c>
      <c r="X891" s="190"/>
    </row>
    <row r="892" spans="2:24" x14ac:dyDescent="0.25">
      <c r="B892" s="640"/>
      <c r="C892" s="493"/>
      <c r="D892" s="245">
        <v>6</v>
      </c>
      <c r="E892" s="190"/>
      <c r="F892" s="314"/>
      <c r="G892" s="190"/>
      <c r="H892" s="190"/>
      <c r="I892" s="198" t="e">
        <f t="shared" si="222"/>
        <v>#DIV/0!</v>
      </c>
      <c r="J892" s="190"/>
      <c r="K892" s="198" t="e">
        <f t="shared" si="223"/>
        <v>#DIV/0!</v>
      </c>
      <c r="L892" s="314"/>
      <c r="M892" s="198" t="e">
        <f t="shared" si="224"/>
        <v>#DIV/0!</v>
      </c>
      <c r="N892" s="314"/>
      <c r="O892" s="190"/>
      <c r="P892" s="197" t="e">
        <f t="shared" si="225"/>
        <v>#DIV/0!</v>
      </c>
      <c r="Q892" s="196">
        <f t="shared" si="226"/>
        <v>0</v>
      </c>
      <c r="R892" s="197" t="e">
        <f t="shared" si="227"/>
        <v>#DIV/0!</v>
      </c>
      <c r="S892" s="313">
        <f t="shared" si="228"/>
        <v>0</v>
      </c>
      <c r="T892" s="190"/>
      <c r="U892" s="190"/>
      <c r="V892" s="190"/>
      <c r="W892" s="196">
        <v>1</v>
      </c>
      <c r="X892" s="190"/>
    </row>
    <row r="893" spans="2:24" x14ac:dyDescent="0.25">
      <c r="B893" s="640"/>
      <c r="C893" s="493"/>
      <c r="D893" s="245">
        <v>7</v>
      </c>
      <c r="E893" s="190"/>
      <c r="F893" s="314"/>
      <c r="G893" s="190"/>
      <c r="H893" s="190"/>
      <c r="I893" s="198" t="e">
        <f t="shared" si="222"/>
        <v>#DIV/0!</v>
      </c>
      <c r="J893" s="190"/>
      <c r="K893" s="198" t="e">
        <f t="shared" si="223"/>
        <v>#DIV/0!</v>
      </c>
      <c r="L893" s="314"/>
      <c r="M893" s="198" t="e">
        <f t="shared" si="224"/>
        <v>#DIV/0!</v>
      </c>
      <c r="N893" s="314"/>
      <c r="O893" s="190"/>
      <c r="P893" s="197" t="e">
        <f t="shared" si="225"/>
        <v>#DIV/0!</v>
      </c>
      <c r="Q893" s="196">
        <f t="shared" si="226"/>
        <v>0</v>
      </c>
      <c r="R893" s="197" t="e">
        <f t="shared" si="227"/>
        <v>#DIV/0!</v>
      </c>
      <c r="S893" s="313">
        <f t="shared" si="228"/>
        <v>0</v>
      </c>
      <c r="T893" s="190"/>
      <c r="U893" s="190"/>
      <c r="V893" s="190"/>
      <c r="W893" s="196">
        <v>1</v>
      </c>
      <c r="X893" s="190"/>
    </row>
    <row r="894" spans="2:24" x14ac:dyDescent="0.25">
      <c r="B894" s="640"/>
      <c r="C894" s="493"/>
      <c r="D894" s="245">
        <v>8</v>
      </c>
      <c r="E894" s="190"/>
      <c r="F894" s="314"/>
      <c r="G894" s="190"/>
      <c r="H894" s="190"/>
      <c r="I894" s="198" t="e">
        <f t="shared" si="222"/>
        <v>#DIV/0!</v>
      </c>
      <c r="J894" s="190"/>
      <c r="K894" s="198" t="e">
        <f t="shared" si="223"/>
        <v>#DIV/0!</v>
      </c>
      <c r="L894" s="314"/>
      <c r="M894" s="198" t="e">
        <f t="shared" si="224"/>
        <v>#DIV/0!</v>
      </c>
      <c r="N894" s="314"/>
      <c r="O894" s="190"/>
      <c r="P894" s="197" t="e">
        <f t="shared" si="225"/>
        <v>#DIV/0!</v>
      </c>
      <c r="Q894" s="196">
        <f t="shared" si="226"/>
        <v>0</v>
      </c>
      <c r="R894" s="197" t="e">
        <f t="shared" si="227"/>
        <v>#DIV/0!</v>
      </c>
      <c r="S894" s="313">
        <f t="shared" si="228"/>
        <v>0</v>
      </c>
      <c r="T894" s="190"/>
      <c r="U894" s="190"/>
      <c r="V894" s="190"/>
      <c r="W894" s="196">
        <v>1</v>
      </c>
      <c r="X894" s="190"/>
    </row>
    <row r="895" spans="2:24" x14ac:dyDescent="0.25">
      <c r="B895" s="640"/>
      <c r="C895" s="493"/>
      <c r="D895" s="245">
        <v>9</v>
      </c>
      <c r="E895" s="190"/>
      <c r="F895" s="314"/>
      <c r="G895" s="190"/>
      <c r="H895" s="190"/>
      <c r="I895" s="198" t="e">
        <f t="shared" si="222"/>
        <v>#DIV/0!</v>
      </c>
      <c r="J895" s="190"/>
      <c r="K895" s="198" t="e">
        <f t="shared" si="223"/>
        <v>#DIV/0!</v>
      </c>
      <c r="L895" s="314"/>
      <c r="M895" s="198" t="e">
        <f t="shared" si="224"/>
        <v>#DIV/0!</v>
      </c>
      <c r="N895" s="314"/>
      <c r="O895" s="190"/>
      <c r="P895" s="197" t="e">
        <f t="shared" si="225"/>
        <v>#DIV/0!</v>
      </c>
      <c r="Q895" s="196">
        <f t="shared" si="226"/>
        <v>0</v>
      </c>
      <c r="R895" s="197" t="e">
        <f t="shared" si="227"/>
        <v>#DIV/0!</v>
      </c>
      <c r="S895" s="313">
        <f t="shared" si="228"/>
        <v>0</v>
      </c>
      <c r="T895" s="190"/>
      <c r="U895" s="190"/>
      <c r="V895" s="190"/>
      <c r="W895" s="196">
        <v>1</v>
      </c>
      <c r="X895" s="190"/>
    </row>
    <row r="896" spans="2:24" x14ac:dyDescent="0.25">
      <c r="B896" s="641"/>
      <c r="C896" s="493"/>
      <c r="D896" s="245">
        <v>10</v>
      </c>
      <c r="E896" s="190"/>
      <c r="F896" s="314"/>
      <c r="G896" s="190"/>
      <c r="H896" s="190"/>
      <c r="I896" s="198" t="e">
        <f t="shared" si="222"/>
        <v>#DIV/0!</v>
      </c>
      <c r="J896" s="190"/>
      <c r="K896" s="198" t="e">
        <f t="shared" si="223"/>
        <v>#DIV/0!</v>
      </c>
      <c r="L896" s="314"/>
      <c r="M896" s="198" t="e">
        <f t="shared" si="224"/>
        <v>#DIV/0!</v>
      </c>
      <c r="N896" s="314"/>
      <c r="O896" s="190"/>
      <c r="P896" s="197" t="e">
        <f t="shared" si="225"/>
        <v>#DIV/0!</v>
      </c>
      <c r="Q896" s="196">
        <f t="shared" si="226"/>
        <v>0</v>
      </c>
      <c r="R896" s="197" t="e">
        <f t="shared" si="227"/>
        <v>#DIV/0!</v>
      </c>
      <c r="S896" s="313">
        <f t="shared" si="228"/>
        <v>0</v>
      </c>
      <c r="T896" s="190"/>
      <c r="U896" s="190"/>
      <c r="V896" s="190"/>
      <c r="W896" s="196">
        <v>1</v>
      </c>
      <c r="X896" s="190"/>
    </row>
    <row r="897" spans="2:24" x14ac:dyDescent="0.25">
      <c r="B897" s="639">
        <v>45959</v>
      </c>
      <c r="C897" s="493" t="str">
        <f t="shared" ref="C897" si="230">RIGHT(TEXT(B897,"aaa"),1)</f>
        <v>三</v>
      </c>
      <c r="D897" s="245">
        <v>1</v>
      </c>
      <c r="E897" s="190"/>
      <c r="F897" s="314"/>
      <c r="G897" s="190"/>
      <c r="H897" s="190"/>
      <c r="I897" s="198" t="e">
        <f t="shared" si="222"/>
        <v>#DIV/0!</v>
      </c>
      <c r="J897" s="190"/>
      <c r="K897" s="198" t="e">
        <f t="shared" si="223"/>
        <v>#DIV/0!</v>
      </c>
      <c r="L897" s="314"/>
      <c r="M897" s="198" t="e">
        <f t="shared" si="224"/>
        <v>#DIV/0!</v>
      </c>
      <c r="N897" s="314"/>
      <c r="O897" s="190"/>
      <c r="P897" s="197" t="e">
        <f t="shared" si="225"/>
        <v>#DIV/0!</v>
      </c>
      <c r="Q897" s="196">
        <f t="shared" si="226"/>
        <v>0</v>
      </c>
      <c r="R897" s="197" t="e">
        <f t="shared" si="227"/>
        <v>#DIV/0!</v>
      </c>
      <c r="S897" s="313">
        <f t="shared" si="228"/>
        <v>0</v>
      </c>
      <c r="T897" s="190"/>
      <c r="U897" s="190"/>
      <c r="V897" s="190"/>
      <c r="W897" s="196">
        <v>1</v>
      </c>
      <c r="X897" s="190"/>
    </row>
    <row r="898" spans="2:24" x14ac:dyDescent="0.25">
      <c r="B898" s="640"/>
      <c r="C898" s="493"/>
      <c r="D898" s="245">
        <v>2</v>
      </c>
      <c r="E898" s="190"/>
      <c r="F898" s="314"/>
      <c r="G898" s="190"/>
      <c r="H898" s="190"/>
      <c r="I898" s="198" t="e">
        <f t="shared" si="222"/>
        <v>#DIV/0!</v>
      </c>
      <c r="J898" s="190"/>
      <c r="K898" s="198" t="e">
        <f t="shared" si="223"/>
        <v>#DIV/0!</v>
      </c>
      <c r="L898" s="314"/>
      <c r="M898" s="198" t="e">
        <f t="shared" si="224"/>
        <v>#DIV/0!</v>
      </c>
      <c r="N898" s="314"/>
      <c r="O898" s="190"/>
      <c r="P898" s="197" t="e">
        <f t="shared" si="225"/>
        <v>#DIV/0!</v>
      </c>
      <c r="Q898" s="196">
        <f t="shared" si="226"/>
        <v>0</v>
      </c>
      <c r="R898" s="197" t="e">
        <f t="shared" si="227"/>
        <v>#DIV/0!</v>
      </c>
      <c r="S898" s="313">
        <f t="shared" si="228"/>
        <v>0</v>
      </c>
      <c r="T898" s="190"/>
      <c r="U898" s="190"/>
      <c r="V898" s="190"/>
      <c r="W898" s="196">
        <v>1</v>
      </c>
      <c r="X898" s="190"/>
    </row>
    <row r="899" spans="2:24" x14ac:dyDescent="0.25">
      <c r="B899" s="640"/>
      <c r="C899" s="493"/>
      <c r="D899" s="245">
        <v>3</v>
      </c>
      <c r="E899" s="190"/>
      <c r="F899" s="314"/>
      <c r="G899" s="190"/>
      <c r="H899" s="190"/>
      <c r="I899" s="198" t="e">
        <f t="shared" si="222"/>
        <v>#DIV/0!</v>
      </c>
      <c r="J899" s="190"/>
      <c r="K899" s="198" t="e">
        <f t="shared" si="223"/>
        <v>#DIV/0!</v>
      </c>
      <c r="L899" s="314"/>
      <c r="M899" s="198" t="e">
        <f t="shared" si="224"/>
        <v>#DIV/0!</v>
      </c>
      <c r="N899" s="314"/>
      <c r="O899" s="190"/>
      <c r="P899" s="197" t="e">
        <f t="shared" si="225"/>
        <v>#DIV/0!</v>
      </c>
      <c r="Q899" s="196">
        <f t="shared" si="226"/>
        <v>0</v>
      </c>
      <c r="R899" s="197" t="e">
        <f t="shared" si="227"/>
        <v>#DIV/0!</v>
      </c>
      <c r="S899" s="313">
        <f t="shared" si="228"/>
        <v>0</v>
      </c>
      <c r="T899" s="190"/>
      <c r="U899" s="190"/>
      <c r="V899" s="190"/>
      <c r="W899" s="196">
        <v>1</v>
      </c>
      <c r="X899" s="190"/>
    </row>
    <row r="900" spans="2:24" x14ac:dyDescent="0.25">
      <c r="B900" s="640"/>
      <c r="C900" s="493"/>
      <c r="D900" s="245">
        <v>4</v>
      </c>
      <c r="E900" s="190"/>
      <c r="F900" s="314"/>
      <c r="G900" s="190"/>
      <c r="H900" s="190"/>
      <c r="I900" s="198" t="e">
        <f t="shared" si="222"/>
        <v>#DIV/0!</v>
      </c>
      <c r="J900" s="190"/>
      <c r="K900" s="198" t="e">
        <f t="shared" si="223"/>
        <v>#DIV/0!</v>
      </c>
      <c r="L900" s="314"/>
      <c r="M900" s="198" t="e">
        <f t="shared" si="224"/>
        <v>#DIV/0!</v>
      </c>
      <c r="N900" s="314"/>
      <c r="O900" s="190"/>
      <c r="P900" s="197" t="e">
        <f t="shared" si="225"/>
        <v>#DIV/0!</v>
      </c>
      <c r="Q900" s="196">
        <f t="shared" si="226"/>
        <v>0</v>
      </c>
      <c r="R900" s="197" t="e">
        <f t="shared" si="227"/>
        <v>#DIV/0!</v>
      </c>
      <c r="S900" s="313">
        <f t="shared" si="228"/>
        <v>0</v>
      </c>
      <c r="T900" s="190"/>
      <c r="U900" s="190"/>
      <c r="V900" s="190"/>
      <c r="W900" s="196">
        <v>1</v>
      </c>
      <c r="X900" s="190"/>
    </row>
    <row r="901" spans="2:24" x14ac:dyDescent="0.25">
      <c r="B901" s="640"/>
      <c r="C901" s="493"/>
      <c r="D901" s="245">
        <v>5</v>
      </c>
      <c r="E901" s="190"/>
      <c r="F901" s="314"/>
      <c r="G901" s="190"/>
      <c r="H901" s="190"/>
      <c r="I901" s="198" t="e">
        <f t="shared" si="222"/>
        <v>#DIV/0!</v>
      </c>
      <c r="J901" s="190"/>
      <c r="K901" s="198" t="e">
        <f t="shared" si="223"/>
        <v>#DIV/0!</v>
      </c>
      <c r="L901" s="314"/>
      <c r="M901" s="198" t="e">
        <f t="shared" si="224"/>
        <v>#DIV/0!</v>
      </c>
      <c r="N901" s="314"/>
      <c r="O901" s="190"/>
      <c r="P901" s="197" t="e">
        <f t="shared" si="225"/>
        <v>#DIV/0!</v>
      </c>
      <c r="Q901" s="196">
        <f t="shared" si="226"/>
        <v>0</v>
      </c>
      <c r="R901" s="197" t="e">
        <f t="shared" si="227"/>
        <v>#DIV/0!</v>
      </c>
      <c r="S901" s="313">
        <f t="shared" si="228"/>
        <v>0</v>
      </c>
      <c r="T901" s="190"/>
      <c r="U901" s="190"/>
      <c r="V901" s="190"/>
      <c r="W901" s="196">
        <v>1</v>
      </c>
      <c r="X901" s="190"/>
    </row>
    <row r="902" spans="2:24" x14ac:dyDescent="0.25">
      <c r="B902" s="640"/>
      <c r="C902" s="493"/>
      <c r="D902" s="245">
        <v>6</v>
      </c>
      <c r="E902" s="190"/>
      <c r="F902" s="314"/>
      <c r="G902" s="190"/>
      <c r="H902" s="190"/>
      <c r="I902" s="198" t="e">
        <f t="shared" si="222"/>
        <v>#DIV/0!</v>
      </c>
      <c r="J902" s="190"/>
      <c r="K902" s="198" t="e">
        <f t="shared" si="223"/>
        <v>#DIV/0!</v>
      </c>
      <c r="L902" s="314"/>
      <c r="M902" s="198" t="e">
        <f t="shared" si="224"/>
        <v>#DIV/0!</v>
      </c>
      <c r="N902" s="314"/>
      <c r="O902" s="190"/>
      <c r="P902" s="197" t="e">
        <f t="shared" si="225"/>
        <v>#DIV/0!</v>
      </c>
      <c r="Q902" s="196">
        <f t="shared" si="226"/>
        <v>0</v>
      </c>
      <c r="R902" s="197" t="e">
        <f t="shared" si="227"/>
        <v>#DIV/0!</v>
      </c>
      <c r="S902" s="313">
        <f t="shared" si="228"/>
        <v>0</v>
      </c>
      <c r="T902" s="190"/>
      <c r="U902" s="190"/>
      <c r="V902" s="190"/>
      <c r="W902" s="196">
        <v>1</v>
      </c>
      <c r="X902" s="190"/>
    </row>
    <row r="903" spans="2:24" x14ac:dyDescent="0.25">
      <c r="B903" s="640"/>
      <c r="C903" s="493"/>
      <c r="D903" s="245">
        <v>7</v>
      </c>
      <c r="E903" s="190"/>
      <c r="F903" s="314"/>
      <c r="G903" s="190"/>
      <c r="H903" s="190"/>
      <c r="I903" s="198" t="e">
        <f t="shared" si="222"/>
        <v>#DIV/0!</v>
      </c>
      <c r="J903" s="190"/>
      <c r="K903" s="198" t="e">
        <f t="shared" si="223"/>
        <v>#DIV/0!</v>
      </c>
      <c r="L903" s="314"/>
      <c r="M903" s="198" t="e">
        <f t="shared" si="224"/>
        <v>#DIV/0!</v>
      </c>
      <c r="N903" s="314"/>
      <c r="O903" s="190"/>
      <c r="P903" s="197" t="e">
        <f t="shared" si="225"/>
        <v>#DIV/0!</v>
      </c>
      <c r="Q903" s="196">
        <f t="shared" si="226"/>
        <v>0</v>
      </c>
      <c r="R903" s="197" t="e">
        <f t="shared" si="227"/>
        <v>#DIV/0!</v>
      </c>
      <c r="S903" s="313">
        <f t="shared" si="228"/>
        <v>0</v>
      </c>
      <c r="T903" s="190"/>
      <c r="U903" s="190"/>
      <c r="V903" s="190"/>
      <c r="W903" s="196">
        <v>1</v>
      </c>
      <c r="X903" s="190"/>
    </row>
    <row r="904" spans="2:24" x14ac:dyDescent="0.25">
      <c r="B904" s="640"/>
      <c r="C904" s="493"/>
      <c r="D904" s="245">
        <v>8</v>
      </c>
      <c r="E904" s="190"/>
      <c r="F904" s="314"/>
      <c r="G904" s="190"/>
      <c r="H904" s="190"/>
      <c r="I904" s="198" t="e">
        <f t="shared" si="222"/>
        <v>#DIV/0!</v>
      </c>
      <c r="J904" s="190"/>
      <c r="K904" s="198" t="e">
        <f t="shared" si="223"/>
        <v>#DIV/0!</v>
      </c>
      <c r="L904" s="314"/>
      <c r="M904" s="198" t="e">
        <f t="shared" si="224"/>
        <v>#DIV/0!</v>
      </c>
      <c r="N904" s="314"/>
      <c r="O904" s="190"/>
      <c r="P904" s="197" t="e">
        <f t="shared" si="225"/>
        <v>#DIV/0!</v>
      </c>
      <c r="Q904" s="196">
        <f t="shared" si="226"/>
        <v>0</v>
      </c>
      <c r="R904" s="197" t="e">
        <f t="shared" si="227"/>
        <v>#DIV/0!</v>
      </c>
      <c r="S904" s="313">
        <f t="shared" si="228"/>
        <v>0</v>
      </c>
      <c r="T904" s="190"/>
      <c r="U904" s="190"/>
      <c r="V904" s="190"/>
      <c r="W904" s="196">
        <v>1</v>
      </c>
      <c r="X904" s="190"/>
    </row>
    <row r="905" spans="2:24" x14ac:dyDescent="0.25">
      <c r="B905" s="640"/>
      <c r="C905" s="493"/>
      <c r="D905" s="245">
        <v>9</v>
      </c>
      <c r="E905" s="190"/>
      <c r="F905" s="314"/>
      <c r="G905" s="190"/>
      <c r="H905" s="190"/>
      <c r="I905" s="198" t="e">
        <f t="shared" si="222"/>
        <v>#DIV/0!</v>
      </c>
      <c r="J905" s="190"/>
      <c r="K905" s="198" t="e">
        <f t="shared" si="223"/>
        <v>#DIV/0!</v>
      </c>
      <c r="L905" s="314"/>
      <c r="M905" s="198" t="e">
        <f t="shared" si="224"/>
        <v>#DIV/0!</v>
      </c>
      <c r="N905" s="314"/>
      <c r="O905" s="190"/>
      <c r="P905" s="197" t="e">
        <f t="shared" si="225"/>
        <v>#DIV/0!</v>
      </c>
      <c r="Q905" s="196">
        <f t="shared" si="226"/>
        <v>0</v>
      </c>
      <c r="R905" s="197" t="e">
        <f t="shared" si="227"/>
        <v>#DIV/0!</v>
      </c>
      <c r="S905" s="313">
        <f t="shared" si="228"/>
        <v>0</v>
      </c>
      <c r="T905" s="190"/>
      <c r="U905" s="190"/>
      <c r="V905" s="190"/>
      <c r="W905" s="196">
        <v>1</v>
      </c>
      <c r="X905" s="190"/>
    </row>
    <row r="906" spans="2:24" x14ac:dyDescent="0.25">
      <c r="B906" s="641"/>
      <c r="C906" s="493"/>
      <c r="D906" s="245">
        <v>10</v>
      </c>
      <c r="E906" s="190"/>
      <c r="F906" s="314"/>
      <c r="G906" s="190"/>
      <c r="H906" s="190"/>
      <c r="I906" s="198" t="e">
        <f t="shared" si="222"/>
        <v>#DIV/0!</v>
      </c>
      <c r="J906" s="190"/>
      <c r="K906" s="198" t="e">
        <f t="shared" si="223"/>
        <v>#DIV/0!</v>
      </c>
      <c r="L906" s="314"/>
      <c r="M906" s="198" t="e">
        <f t="shared" si="224"/>
        <v>#DIV/0!</v>
      </c>
      <c r="N906" s="314"/>
      <c r="O906" s="190"/>
      <c r="P906" s="197" t="e">
        <f t="shared" si="225"/>
        <v>#DIV/0!</v>
      </c>
      <c r="Q906" s="196">
        <f t="shared" si="226"/>
        <v>0</v>
      </c>
      <c r="R906" s="197" t="e">
        <f t="shared" si="227"/>
        <v>#DIV/0!</v>
      </c>
      <c r="S906" s="313">
        <f t="shared" si="228"/>
        <v>0</v>
      </c>
      <c r="T906" s="190"/>
      <c r="U906" s="190"/>
      <c r="V906" s="190"/>
      <c r="W906" s="196">
        <v>1</v>
      </c>
      <c r="X906" s="190"/>
    </row>
    <row r="907" spans="2:24" x14ac:dyDescent="0.25">
      <c r="B907" s="639">
        <v>45960</v>
      </c>
      <c r="C907" s="493" t="str">
        <f t="shared" ref="C907" si="231">RIGHT(TEXT(B907,"aaa"),1)</f>
        <v>四</v>
      </c>
      <c r="D907" s="245">
        <v>1</v>
      </c>
      <c r="E907" s="190"/>
      <c r="F907" s="314"/>
      <c r="G907" s="190"/>
      <c r="H907" s="190"/>
      <c r="I907" s="198" t="e">
        <f t="shared" ref="I907:I926" si="232">H907/G907</f>
        <v>#DIV/0!</v>
      </c>
      <c r="J907" s="190"/>
      <c r="K907" s="198" t="e">
        <f t="shared" ref="K907:K926" si="233">J907/G907</f>
        <v>#DIV/0!</v>
      </c>
      <c r="L907" s="314"/>
      <c r="M907" s="198" t="e">
        <f t="shared" ref="M907:M926" si="234">(H907+J907)/G907</f>
        <v>#DIV/0!</v>
      </c>
      <c r="N907" s="314"/>
      <c r="O907" s="190"/>
      <c r="P907" s="197" t="e">
        <f t="shared" ref="P907:P926" si="235">O907/G907</f>
        <v>#DIV/0!</v>
      </c>
      <c r="Q907" s="196">
        <f t="shared" ref="Q907:Q926" si="236">(H907+J907)-G907-O907</f>
        <v>0</v>
      </c>
      <c r="R907" s="197" t="e">
        <f t="shared" ref="R907:R926" si="237">Q907/G907</f>
        <v>#DIV/0!</v>
      </c>
      <c r="S907" s="313">
        <f t="shared" ref="S907:S926" si="238">Q907*L907</f>
        <v>0</v>
      </c>
      <c r="T907" s="190"/>
      <c r="U907" s="190"/>
      <c r="V907" s="190"/>
      <c r="W907" s="196">
        <v>1</v>
      </c>
      <c r="X907" s="190"/>
    </row>
    <row r="908" spans="2:24" x14ac:dyDescent="0.25">
      <c r="B908" s="640"/>
      <c r="C908" s="493"/>
      <c r="D908" s="245">
        <v>2</v>
      </c>
      <c r="E908" s="190"/>
      <c r="F908" s="314"/>
      <c r="G908" s="190"/>
      <c r="H908" s="190"/>
      <c r="I908" s="198" t="e">
        <f t="shared" si="232"/>
        <v>#DIV/0!</v>
      </c>
      <c r="J908" s="190"/>
      <c r="K908" s="198" t="e">
        <f t="shared" si="233"/>
        <v>#DIV/0!</v>
      </c>
      <c r="L908" s="314"/>
      <c r="M908" s="198" t="e">
        <f t="shared" si="234"/>
        <v>#DIV/0!</v>
      </c>
      <c r="N908" s="314"/>
      <c r="O908" s="190"/>
      <c r="P908" s="197" t="e">
        <f t="shared" si="235"/>
        <v>#DIV/0!</v>
      </c>
      <c r="Q908" s="196">
        <f t="shared" si="236"/>
        <v>0</v>
      </c>
      <c r="R908" s="197" t="e">
        <f t="shared" si="237"/>
        <v>#DIV/0!</v>
      </c>
      <c r="S908" s="313">
        <f t="shared" si="238"/>
        <v>0</v>
      </c>
      <c r="T908" s="190"/>
      <c r="U908" s="190"/>
      <c r="V908" s="190"/>
      <c r="W908" s="196">
        <v>1</v>
      </c>
      <c r="X908" s="190"/>
    </row>
    <row r="909" spans="2:24" x14ac:dyDescent="0.25">
      <c r="B909" s="640"/>
      <c r="C909" s="493"/>
      <c r="D909" s="245">
        <v>3</v>
      </c>
      <c r="E909" s="190"/>
      <c r="F909" s="314"/>
      <c r="G909" s="190"/>
      <c r="H909" s="190"/>
      <c r="I909" s="198" t="e">
        <f t="shared" si="232"/>
        <v>#DIV/0!</v>
      </c>
      <c r="J909" s="190"/>
      <c r="K909" s="198" t="e">
        <f t="shared" si="233"/>
        <v>#DIV/0!</v>
      </c>
      <c r="L909" s="314"/>
      <c r="M909" s="198" t="e">
        <f t="shared" si="234"/>
        <v>#DIV/0!</v>
      </c>
      <c r="N909" s="314"/>
      <c r="O909" s="190"/>
      <c r="P909" s="197" t="e">
        <f t="shared" si="235"/>
        <v>#DIV/0!</v>
      </c>
      <c r="Q909" s="196">
        <f t="shared" si="236"/>
        <v>0</v>
      </c>
      <c r="R909" s="197" t="e">
        <f t="shared" si="237"/>
        <v>#DIV/0!</v>
      </c>
      <c r="S909" s="313">
        <f t="shared" si="238"/>
        <v>0</v>
      </c>
      <c r="T909" s="190"/>
      <c r="U909" s="190"/>
      <c r="V909" s="190"/>
      <c r="W909" s="196">
        <v>1</v>
      </c>
      <c r="X909" s="190"/>
    </row>
    <row r="910" spans="2:24" x14ac:dyDescent="0.25">
      <c r="B910" s="640"/>
      <c r="C910" s="493"/>
      <c r="D910" s="245">
        <v>4</v>
      </c>
      <c r="E910" s="190"/>
      <c r="F910" s="314"/>
      <c r="G910" s="190"/>
      <c r="H910" s="190"/>
      <c r="I910" s="198" t="e">
        <f t="shared" si="232"/>
        <v>#DIV/0!</v>
      </c>
      <c r="J910" s="190"/>
      <c r="K910" s="198" t="e">
        <f t="shared" si="233"/>
        <v>#DIV/0!</v>
      </c>
      <c r="L910" s="314"/>
      <c r="M910" s="198" t="e">
        <f t="shared" si="234"/>
        <v>#DIV/0!</v>
      </c>
      <c r="N910" s="314"/>
      <c r="O910" s="190"/>
      <c r="P910" s="197" t="e">
        <f t="shared" si="235"/>
        <v>#DIV/0!</v>
      </c>
      <c r="Q910" s="196">
        <f t="shared" si="236"/>
        <v>0</v>
      </c>
      <c r="R910" s="197" t="e">
        <f t="shared" si="237"/>
        <v>#DIV/0!</v>
      </c>
      <c r="S910" s="313">
        <f t="shared" si="238"/>
        <v>0</v>
      </c>
      <c r="T910" s="190"/>
      <c r="U910" s="190"/>
      <c r="V910" s="190"/>
      <c r="W910" s="196">
        <v>1</v>
      </c>
      <c r="X910" s="190"/>
    </row>
    <row r="911" spans="2:24" x14ac:dyDescent="0.25">
      <c r="B911" s="640"/>
      <c r="C911" s="493"/>
      <c r="D911" s="245">
        <v>5</v>
      </c>
      <c r="E911" s="190"/>
      <c r="F911" s="314"/>
      <c r="G911" s="190"/>
      <c r="H911" s="190"/>
      <c r="I911" s="198" t="e">
        <f t="shared" si="232"/>
        <v>#DIV/0!</v>
      </c>
      <c r="J911" s="190"/>
      <c r="K911" s="198" t="e">
        <f t="shared" si="233"/>
        <v>#DIV/0!</v>
      </c>
      <c r="L911" s="314"/>
      <c r="M911" s="198" t="e">
        <f t="shared" si="234"/>
        <v>#DIV/0!</v>
      </c>
      <c r="N911" s="314"/>
      <c r="O911" s="190"/>
      <c r="P911" s="197" t="e">
        <f t="shared" si="235"/>
        <v>#DIV/0!</v>
      </c>
      <c r="Q911" s="196">
        <f t="shared" si="236"/>
        <v>0</v>
      </c>
      <c r="R911" s="197" t="e">
        <f t="shared" si="237"/>
        <v>#DIV/0!</v>
      </c>
      <c r="S911" s="313">
        <f t="shared" si="238"/>
        <v>0</v>
      </c>
      <c r="T911" s="190"/>
      <c r="U911" s="190"/>
      <c r="V911" s="190"/>
      <c r="W911" s="196">
        <v>1</v>
      </c>
      <c r="X911" s="190"/>
    </row>
    <row r="912" spans="2:24" x14ac:dyDescent="0.25">
      <c r="B912" s="640"/>
      <c r="C912" s="493"/>
      <c r="D912" s="245">
        <v>6</v>
      </c>
      <c r="E912" s="190"/>
      <c r="F912" s="314"/>
      <c r="G912" s="190"/>
      <c r="H912" s="190"/>
      <c r="I912" s="198" t="e">
        <f t="shared" si="232"/>
        <v>#DIV/0!</v>
      </c>
      <c r="J912" s="190"/>
      <c r="K912" s="198" t="e">
        <f t="shared" si="233"/>
        <v>#DIV/0!</v>
      </c>
      <c r="L912" s="314"/>
      <c r="M912" s="198" t="e">
        <f t="shared" si="234"/>
        <v>#DIV/0!</v>
      </c>
      <c r="N912" s="314"/>
      <c r="O912" s="190"/>
      <c r="P912" s="197" t="e">
        <f t="shared" si="235"/>
        <v>#DIV/0!</v>
      </c>
      <c r="Q912" s="196">
        <f t="shared" si="236"/>
        <v>0</v>
      </c>
      <c r="R912" s="197" t="e">
        <f t="shared" si="237"/>
        <v>#DIV/0!</v>
      </c>
      <c r="S912" s="313">
        <f t="shared" si="238"/>
        <v>0</v>
      </c>
      <c r="T912" s="190"/>
      <c r="U912" s="190"/>
      <c r="V912" s="190"/>
      <c r="W912" s="196">
        <v>1</v>
      </c>
      <c r="X912" s="190"/>
    </row>
    <row r="913" spans="2:24" x14ac:dyDescent="0.25">
      <c r="B913" s="640"/>
      <c r="C913" s="493"/>
      <c r="D913" s="245">
        <v>7</v>
      </c>
      <c r="E913" s="190"/>
      <c r="F913" s="314"/>
      <c r="G913" s="190"/>
      <c r="H913" s="190"/>
      <c r="I913" s="198" t="e">
        <f t="shared" si="232"/>
        <v>#DIV/0!</v>
      </c>
      <c r="J913" s="190"/>
      <c r="K913" s="198" t="e">
        <f t="shared" si="233"/>
        <v>#DIV/0!</v>
      </c>
      <c r="L913" s="314"/>
      <c r="M913" s="198" t="e">
        <f t="shared" si="234"/>
        <v>#DIV/0!</v>
      </c>
      <c r="N913" s="314"/>
      <c r="O913" s="190"/>
      <c r="P913" s="197" t="e">
        <f t="shared" si="235"/>
        <v>#DIV/0!</v>
      </c>
      <c r="Q913" s="196">
        <f t="shared" si="236"/>
        <v>0</v>
      </c>
      <c r="R913" s="197" t="e">
        <f t="shared" si="237"/>
        <v>#DIV/0!</v>
      </c>
      <c r="S913" s="313">
        <f t="shared" si="238"/>
        <v>0</v>
      </c>
      <c r="T913" s="190"/>
      <c r="U913" s="190"/>
      <c r="V913" s="190"/>
      <c r="W913" s="196">
        <v>1</v>
      </c>
      <c r="X913" s="190"/>
    </row>
    <row r="914" spans="2:24" x14ac:dyDescent="0.25">
      <c r="B914" s="640"/>
      <c r="C914" s="493"/>
      <c r="D914" s="245">
        <v>8</v>
      </c>
      <c r="E914" s="190"/>
      <c r="F914" s="314"/>
      <c r="G914" s="190"/>
      <c r="H914" s="190"/>
      <c r="I914" s="198" t="e">
        <f t="shared" si="232"/>
        <v>#DIV/0!</v>
      </c>
      <c r="J914" s="190"/>
      <c r="K914" s="198" t="e">
        <f t="shared" si="233"/>
        <v>#DIV/0!</v>
      </c>
      <c r="L914" s="314"/>
      <c r="M914" s="198" t="e">
        <f t="shared" si="234"/>
        <v>#DIV/0!</v>
      </c>
      <c r="N914" s="314"/>
      <c r="O914" s="190"/>
      <c r="P914" s="197" t="e">
        <f t="shared" si="235"/>
        <v>#DIV/0!</v>
      </c>
      <c r="Q914" s="196">
        <f t="shared" si="236"/>
        <v>0</v>
      </c>
      <c r="R914" s="197" t="e">
        <f t="shared" si="237"/>
        <v>#DIV/0!</v>
      </c>
      <c r="S914" s="313">
        <f t="shared" si="238"/>
        <v>0</v>
      </c>
      <c r="T914" s="190"/>
      <c r="U914" s="190"/>
      <c r="V914" s="190"/>
      <c r="W914" s="196">
        <v>1</v>
      </c>
      <c r="X914" s="190"/>
    </row>
    <row r="915" spans="2:24" x14ac:dyDescent="0.25">
      <c r="B915" s="640"/>
      <c r="C915" s="493"/>
      <c r="D915" s="245">
        <v>9</v>
      </c>
      <c r="E915" s="190"/>
      <c r="F915" s="314"/>
      <c r="G915" s="190"/>
      <c r="H915" s="190"/>
      <c r="I915" s="198" t="e">
        <f t="shared" si="232"/>
        <v>#DIV/0!</v>
      </c>
      <c r="J915" s="190"/>
      <c r="K915" s="198" t="e">
        <f t="shared" si="233"/>
        <v>#DIV/0!</v>
      </c>
      <c r="L915" s="314"/>
      <c r="M915" s="198" t="e">
        <f t="shared" si="234"/>
        <v>#DIV/0!</v>
      </c>
      <c r="N915" s="314"/>
      <c r="O915" s="190"/>
      <c r="P915" s="197" t="e">
        <f t="shared" si="235"/>
        <v>#DIV/0!</v>
      </c>
      <c r="Q915" s="196">
        <f t="shared" si="236"/>
        <v>0</v>
      </c>
      <c r="R915" s="197" t="e">
        <f t="shared" si="237"/>
        <v>#DIV/0!</v>
      </c>
      <c r="S915" s="313">
        <f t="shared" si="238"/>
        <v>0</v>
      </c>
      <c r="T915" s="190"/>
      <c r="U915" s="190"/>
      <c r="V915" s="190"/>
      <c r="W915" s="196">
        <v>1</v>
      </c>
      <c r="X915" s="190"/>
    </row>
    <row r="916" spans="2:24" x14ac:dyDescent="0.25">
      <c r="B916" s="641"/>
      <c r="C916" s="493"/>
      <c r="D916" s="245">
        <v>10</v>
      </c>
      <c r="E916" s="190"/>
      <c r="F916" s="314"/>
      <c r="G916" s="190"/>
      <c r="H916" s="190"/>
      <c r="I916" s="198" t="e">
        <f t="shared" si="232"/>
        <v>#DIV/0!</v>
      </c>
      <c r="J916" s="190"/>
      <c r="K916" s="198" t="e">
        <f t="shared" si="233"/>
        <v>#DIV/0!</v>
      </c>
      <c r="L916" s="314"/>
      <c r="M916" s="198" t="e">
        <f t="shared" si="234"/>
        <v>#DIV/0!</v>
      </c>
      <c r="N916" s="314"/>
      <c r="O916" s="190"/>
      <c r="P916" s="197" t="e">
        <f t="shared" si="235"/>
        <v>#DIV/0!</v>
      </c>
      <c r="Q916" s="196">
        <f t="shared" si="236"/>
        <v>0</v>
      </c>
      <c r="R916" s="197" t="e">
        <f t="shared" si="237"/>
        <v>#DIV/0!</v>
      </c>
      <c r="S916" s="313">
        <f t="shared" si="238"/>
        <v>0</v>
      </c>
      <c r="T916" s="190"/>
      <c r="U916" s="190"/>
      <c r="V916" s="190"/>
      <c r="W916" s="196">
        <v>1</v>
      </c>
      <c r="X916" s="190"/>
    </row>
    <row r="917" spans="2:24" x14ac:dyDescent="0.25">
      <c r="B917" s="639">
        <v>45961</v>
      </c>
      <c r="C917" s="493" t="str">
        <f t="shared" ref="C917" si="239">RIGHT(TEXT(B917,"aaa"),1)</f>
        <v>五</v>
      </c>
      <c r="D917" s="245">
        <v>1</v>
      </c>
      <c r="E917" s="190"/>
      <c r="F917" s="314"/>
      <c r="G917" s="190"/>
      <c r="H917" s="190"/>
      <c r="I917" s="198" t="e">
        <f t="shared" si="232"/>
        <v>#DIV/0!</v>
      </c>
      <c r="J917" s="190"/>
      <c r="K917" s="198" t="e">
        <f t="shared" si="233"/>
        <v>#DIV/0!</v>
      </c>
      <c r="L917" s="314"/>
      <c r="M917" s="198" t="e">
        <f t="shared" si="234"/>
        <v>#DIV/0!</v>
      </c>
      <c r="N917" s="314"/>
      <c r="O917" s="190"/>
      <c r="P917" s="197" t="e">
        <f t="shared" si="235"/>
        <v>#DIV/0!</v>
      </c>
      <c r="Q917" s="196">
        <f t="shared" si="236"/>
        <v>0</v>
      </c>
      <c r="R917" s="197" t="e">
        <f t="shared" si="237"/>
        <v>#DIV/0!</v>
      </c>
      <c r="S917" s="313">
        <f t="shared" si="238"/>
        <v>0</v>
      </c>
      <c r="T917" s="190"/>
      <c r="U917" s="190"/>
      <c r="V917" s="190"/>
      <c r="W917" s="196">
        <v>1</v>
      </c>
      <c r="X917" s="190"/>
    </row>
    <row r="918" spans="2:24" x14ac:dyDescent="0.25">
      <c r="B918" s="640"/>
      <c r="C918" s="493"/>
      <c r="D918" s="245">
        <v>2</v>
      </c>
      <c r="E918" s="190"/>
      <c r="F918" s="314"/>
      <c r="G918" s="190"/>
      <c r="H918" s="190"/>
      <c r="I918" s="198" t="e">
        <f t="shared" si="232"/>
        <v>#DIV/0!</v>
      </c>
      <c r="J918" s="190"/>
      <c r="K918" s="198" t="e">
        <f t="shared" si="233"/>
        <v>#DIV/0!</v>
      </c>
      <c r="L918" s="314"/>
      <c r="M918" s="198" t="e">
        <f t="shared" si="234"/>
        <v>#DIV/0!</v>
      </c>
      <c r="N918" s="314"/>
      <c r="O918" s="190"/>
      <c r="P918" s="197" t="e">
        <f t="shared" si="235"/>
        <v>#DIV/0!</v>
      </c>
      <c r="Q918" s="196">
        <f t="shared" si="236"/>
        <v>0</v>
      </c>
      <c r="R918" s="197" t="e">
        <f t="shared" si="237"/>
        <v>#DIV/0!</v>
      </c>
      <c r="S918" s="313">
        <f t="shared" si="238"/>
        <v>0</v>
      </c>
      <c r="T918" s="190"/>
      <c r="U918" s="190"/>
      <c r="V918" s="190"/>
      <c r="W918" s="196">
        <v>1</v>
      </c>
      <c r="X918" s="190"/>
    </row>
    <row r="919" spans="2:24" x14ac:dyDescent="0.25">
      <c r="B919" s="640"/>
      <c r="C919" s="493"/>
      <c r="D919" s="245">
        <v>3</v>
      </c>
      <c r="E919" s="190"/>
      <c r="F919" s="314"/>
      <c r="G919" s="190"/>
      <c r="H919" s="190"/>
      <c r="I919" s="198" t="e">
        <f t="shared" si="232"/>
        <v>#DIV/0!</v>
      </c>
      <c r="J919" s="190"/>
      <c r="K919" s="198" t="e">
        <f t="shared" si="233"/>
        <v>#DIV/0!</v>
      </c>
      <c r="L919" s="314"/>
      <c r="M919" s="198" t="e">
        <f t="shared" si="234"/>
        <v>#DIV/0!</v>
      </c>
      <c r="N919" s="314"/>
      <c r="O919" s="190"/>
      <c r="P919" s="197" t="e">
        <f t="shared" si="235"/>
        <v>#DIV/0!</v>
      </c>
      <c r="Q919" s="196">
        <f t="shared" si="236"/>
        <v>0</v>
      </c>
      <c r="R919" s="197" t="e">
        <f t="shared" si="237"/>
        <v>#DIV/0!</v>
      </c>
      <c r="S919" s="313">
        <f t="shared" si="238"/>
        <v>0</v>
      </c>
      <c r="T919" s="190"/>
      <c r="U919" s="190"/>
      <c r="V919" s="190"/>
      <c r="W919" s="196">
        <v>1</v>
      </c>
      <c r="X919" s="190"/>
    </row>
    <row r="920" spans="2:24" x14ac:dyDescent="0.25">
      <c r="B920" s="640"/>
      <c r="C920" s="493"/>
      <c r="D920" s="245">
        <v>4</v>
      </c>
      <c r="E920" s="190"/>
      <c r="F920" s="314"/>
      <c r="G920" s="190"/>
      <c r="H920" s="190"/>
      <c r="I920" s="198" t="e">
        <f t="shared" si="232"/>
        <v>#DIV/0!</v>
      </c>
      <c r="J920" s="190"/>
      <c r="K920" s="198" t="e">
        <f t="shared" si="233"/>
        <v>#DIV/0!</v>
      </c>
      <c r="L920" s="314"/>
      <c r="M920" s="198" t="e">
        <f t="shared" si="234"/>
        <v>#DIV/0!</v>
      </c>
      <c r="N920" s="314"/>
      <c r="O920" s="190"/>
      <c r="P920" s="197" t="e">
        <f t="shared" si="235"/>
        <v>#DIV/0!</v>
      </c>
      <c r="Q920" s="196">
        <f t="shared" si="236"/>
        <v>0</v>
      </c>
      <c r="R920" s="197" t="e">
        <f t="shared" si="237"/>
        <v>#DIV/0!</v>
      </c>
      <c r="S920" s="313">
        <f t="shared" si="238"/>
        <v>0</v>
      </c>
      <c r="T920" s="190"/>
      <c r="U920" s="190"/>
      <c r="V920" s="190"/>
      <c r="W920" s="196">
        <v>1</v>
      </c>
      <c r="X920" s="190"/>
    </row>
    <row r="921" spans="2:24" x14ac:dyDescent="0.25">
      <c r="B921" s="640"/>
      <c r="C921" s="493"/>
      <c r="D921" s="245">
        <v>5</v>
      </c>
      <c r="E921" s="190"/>
      <c r="F921" s="314"/>
      <c r="G921" s="190"/>
      <c r="H921" s="190"/>
      <c r="I921" s="198" t="e">
        <f t="shared" si="232"/>
        <v>#DIV/0!</v>
      </c>
      <c r="J921" s="190"/>
      <c r="K921" s="198" t="e">
        <f t="shared" si="233"/>
        <v>#DIV/0!</v>
      </c>
      <c r="L921" s="314"/>
      <c r="M921" s="198" t="e">
        <f t="shared" si="234"/>
        <v>#DIV/0!</v>
      </c>
      <c r="N921" s="314"/>
      <c r="O921" s="190"/>
      <c r="P921" s="197" t="e">
        <f t="shared" si="235"/>
        <v>#DIV/0!</v>
      </c>
      <c r="Q921" s="196">
        <f t="shared" si="236"/>
        <v>0</v>
      </c>
      <c r="R921" s="197" t="e">
        <f t="shared" si="237"/>
        <v>#DIV/0!</v>
      </c>
      <c r="S921" s="313">
        <f t="shared" si="238"/>
        <v>0</v>
      </c>
      <c r="T921" s="190"/>
      <c r="U921" s="190"/>
      <c r="V921" s="190"/>
      <c r="W921" s="196">
        <v>1</v>
      </c>
      <c r="X921" s="190"/>
    </row>
    <row r="922" spans="2:24" x14ac:dyDescent="0.25">
      <c r="B922" s="640"/>
      <c r="C922" s="493"/>
      <c r="D922" s="245">
        <v>6</v>
      </c>
      <c r="E922" s="190"/>
      <c r="F922" s="314"/>
      <c r="G922" s="190"/>
      <c r="H922" s="190"/>
      <c r="I922" s="198" t="e">
        <f t="shared" si="232"/>
        <v>#DIV/0!</v>
      </c>
      <c r="J922" s="190"/>
      <c r="K922" s="198" t="e">
        <f t="shared" si="233"/>
        <v>#DIV/0!</v>
      </c>
      <c r="L922" s="314"/>
      <c r="M922" s="198" t="e">
        <f t="shared" si="234"/>
        <v>#DIV/0!</v>
      </c>
      <c r="N922" s="314"/>
      <c r="O922" s="190"/>
      <c r="P922" s="197" t="e">
        <f t="shared" si="235"/>
        <v>#DIV/0!</v>
      </c>
      <c r="Q922" s="196">
        <f t="shared" si="236"/>
        <v>0</v>
      </c>
      <c r="R922" s="197" t="e">
        <f t="shared" si="237"/>
        <v>#DIV/0!</v>
      </c>
      <c r="S922" s="313">
        <f t="shared" si="238"/>
        <v>0</v>
      </c>
      <c r="T922" s="190"/>
      <c r="U922" s="190"/>
      <c r="V922" s="190"/>
      <c r="W922" s="196">
        <v>1</v>
      </c>
      <c r="X922" s="190"/>
    </row>
    <row r="923" spans="2:24" x14ac:dyDescent="0.25">
      <c r="B923" s="640"/>
      <c r="C923" s="493"/>
      <c r="D923" s="245">
        <v>7</v>
      </c>
      <c r="E923" s="190"/>
      <c r="F923" s="314"/>
      <c r="G923" s="190"/>
      <c r="H923" s="190"/>
      <c r="I923" s="198" t="e">
        <f t="shared" si="232"/>
        <v>#DIV/0!</v>
      </c>
      <c r="J923" s="190"/>
      <c r="K923" s="198" t="e">
        <f t="shared" si="233"/>
        <v>#DIV/0!</v>
      </c>
      <c r="L923" s="314"/>
      <c r="M923" s="198" t="e">
        <f t="shared" si="234"/>
        <v>#DIV/0!</v>
      </c>
      <c r="N923" s="314"/>
      <c r="O923" s="190"/>
      <c r="P923" s="197" t="e">
        <f t="shared" si="235"/>
        <v>#DIV/0!</v>
      </c>
      <c r="Q923" s="196">
        <f t="shared" si="236"/>
        <v>0</v>
      </c>
      <c r="R923" s="197" t="e">
        <f t="shared" si="237"/>
        <v>#DIV/0!</v>
      </c>
      <c r="S923" s="313">
        <f t="shared" si="238"/>
        <v>0</v>
      </c>
      <c r="T923" s="190"/>
      <c r="U923" s="190"/>
      <c r="V923" s="190"/>
      <c r="W923" s="196">
        <v>1</v>
      </c>
      <c r="X923" s="190"/>
    </row>
    <row r="924" spans="2:24" x14ac:dyDescent="0.25">
      <c r="B924" s="640"/>
      <c r="C924" s="493"/>
      <c r="D924" s="245">
        <v>8</v>
      </c>
      <c r="E924" s="190"/>
      <c r="F924" s="314"/>
      <c r="G924" s="190"/>
      <c r="H924" s="190"/>
      <c r="I924" s="198" t="e">
        <f t="shared" si="232"/>
        <v>#DIV/0!</v>
      </c>
      <c r="J924" s="190"/>
      <c r="K924" s="198" t="e">
        <f t="shared" si="233"/>
        <v>#DIV/0!</v>
      </c>
      <c r="L924" s="314"/>
      <c r="M924" s="198" t="e">
        <f t="shared" si="234"/>
        <v>#DIV/0!</v>
      </c>
      <c r="N924" s="314"/>
      <c r="O924" s="190"/>
      <c r="P924" s="197" t="e">
        <f t="shared" si="235"/>
        <v>#DIV/0!</v>
      </c>
      <c r="Q924" s="196">
        <f t="shared" si="236"/>
        <v>0</v>
      </c>
      <c r="R924" s="197" t="e">
        <f t="shared" si="237"/>
        <v>#DIV/0!</v>
      </c>
      <c r="S924" s="313">
        <f t="shared" si="238"/>
        <v>0</v>
      </c>
      <c r="T924" s="190"/>
      <c r="U924" s="190"/>
      <c r="V924" s="190"/>
      <c r="W924" s="196">
        <v>1</v>
      </c>
      <c r="X924" s="190"/>
    </row>
    <row r="925" spans="2:24" x14ac:dyDescent="0.25">
      <c r="B925" s="640"/>
      <c r="C925" s="493"/>
      <c r="D925" s="245">
        <v>9</v>
      </c>
      <c r="E925" s="190"/>
      <c r="F925" s="314"/>
      <c r="G925" s="190"/>
      <c r="H925" s="190"/>
      <c r="I925" s="198" t="e">
        <f t="shared" si="232"/>
        <v>#DIV/0!</v>
      </c>
      <c r="J925" s="190"/>
      <c r="K925" s="198" t="e">
        <f t="shared" si="233"/>
        <v>#DIV/0!</v>
      </c>
      <c r="L925" s="314"/>
      <c r="M925" s="198" t="e">
        <f t="shared" si="234"/>
        <v>#DIV/0!</v>
      </c>
      <c r="N925" s="314"/>
      <c r="O925" s="190"/>
      <c r="P925" s="197" t="e">
        <f t="shared" si="235"/>
        <v>#DIV/0!</v>
      </c>
      <c r="Q925" s="196">
        <f t="shared" si="236"/>
        <v>0</v>
      </c>
      <c r="R925" s="197" t="e">
        <f t="shared" si="237"/>
        <v>#DIV/0!</v>
      </c>
      <c r="S925" s="313">
        <f t="shared" si="238"/>
        <v>0</v>
      </c>
      <c r="T925" s="190"/>
      <c r="U925" s="190"/>
      <c r="V925" s="190"/>
      <c r="W925" s="196">
        <v>1</v>
      </c>
      <c r="X925" s="190"/>
    </row>
    <row r="926" spans="2:24" x14ac:dyDescent="0.25">
      <c r="B926" s="641"/>
      <c r="C926" s="493"/>
      <c r="D926" s="245">
        <v>10</v>
      </c>
      <c r="E926" s="190"/>
      <c r="F926" s="314"/>
      <c r="G926" s="190"/>
      <c r="H926" s="190"/>
      <c r="I926" s="198" t="e">
        <f t="shared" si="232"/>
        <v>#DIV/0!</v>
      </c>
      <c r="J926" s="190"/>
      <c r="K926" s="198" t="e">
        <f t="shared" si="233"/>
        <v>#DIV/0!</v>
      </c>
      <c r="L926" s="314"/>
      <c r="M926" s="198" t="e">
        <f t="shared" si="234"/>
        <v>#DIV/0!</v>
      </c>
      <c r="N926" s="314"/>
      <c r="O926" s="190"/>
      <c r="P926" s="197" t="e">
        <f t="shared" si="235"/>
        <v>#DIV/0!</v>
      </c>
      <c r="Q926" s="196">
        <f t="shared" si="236"/>
        <v>0</v>
      </c>
      <c r="R926" s="197" t="e">
        <f t="shared" si="237"/>
        <v>#DIV/0!</v>
      </c>
      <c r="S926" s="313">
        <f t="shared" si="238"/>
        <v>0</v>
      </c>
      <c r="T926" s="190"/>
      <c r="U926" s="190"/>
      <c r="V926" s="190"/>
      <c r="W926" s="196">
        <v>1</v>
      </c>
      <c r="X926" s="190"/>
    </row>
    <row r="927" spans="2:24" x14ac:dyDescent="0.25">
      <c r="B927" s="639">
        <v>45962</v>
      </c>
      <c r="C927" s="493" t="str">
        <f t="shared" ref="C927" si="240">RIGHT(TEXT(B927,"aaa"),1)</f>
        <v>六</v>
      </c>
      <c r="D927" s="245">
        <v>1</v>
      </c>
      <c r="E927" s="190"/>
      <c r="F927" s="314"/>
      <c r="G927" s="190"/>
      <c r="H927" s="190"/>
      <c r="I927" s="198" t="e">
        <f t="shared" ref="I927:I946" si="241">H927/G927</f>
        <v>#DIV/0!</v>
      </c>
      <c r="J927" s="190"/>
      <c r="K927" s="198" t="e">
        <f t="shared" ref="K927:K946" si="242">J927/G927</f>
        <v>#DIV/0!</v>
      </c>
      <c r="L927" s="314"/>
      <c r="M927" s="198" t="e">
        <f t="shared" ref="M927:M946" si="243">(H927+J927)/G927</f>
        <v>#DIV/0!</v>
      </c>
      <c r="N927" s="314"/>
      <c r="O927" s="190"/>
      <c r="P927" s="197" t="e">
        <f t="shared" ref="P927:P946" si="244">O927/G927</f>
        <v>#DIV/0!</v>
      </c>
      <c r="Q927" s="196">
        <f t="shared" ref="Q927:Q946" si="245">(H927+J927)-G927-O927</f>
        <v>0</v>
      </c>
      <c r="R927" s="197" t="e">
        <f t="shared" ref="R927:R946" si="246">Q927/G927</f>
        <v>#DIV/0!</v>
      </c>
      <c r="S927" s="313">
        <f t="shared" ref="S927:S946" si="247">Q927*L927</f>
        <v>0</v>
      </c>
      <c r="T927" s="190"/>
      <c r="U927" s="190"/>
      <c r="V927" s="190"/>
      <c r="W927" s="196">
        <v>1</v>
      </c>
      <c r="X927" s="190"/>
    </row>
    <row r="928" spans="2:24" x14ac:dyDescent="0.25">
      <c r="B928" s="640"/>
      <c r="C928" s="493"/>
      <c r="D928" s="245">
        <v>2</v>
      </c>
      <c r="E928" s="190"/>
      <c r="F928" s="314"/>
      <c r="G928" s="190"/>
      <c r="H928" s="190"/>
      <c r="I928" s="198" t="e">
        <f t="shared" si="241"/>
        <v>#DIV/0!</v>
      </c>
      <c r="J928" s="190"/>
      <c r="K928" s="198" t="e">
        <f t="shared" si="242"/>
        <v>#DIV/0!</v>
      </c>
      <c r="L928" s="314"/>
      <c r="M928" s="198" t="e">
        <f t="shared" si="243"/>
        <v>#DIV/0!</v>
      </c>
      <c r="N928" s="314"/>
      <c r="O928" s="190"/>
      <c r="P928" s="197" t="e">
        <f t="shared" si="244"/>
        <v>#DIV/0!</v>
      </c>
      <c r="Q928" s="196">
        <f t="shared" si="245"/>
        <v>0</v>
      </c>
      <c r="R928" s="197" t="e">
        <f t="shared" si="246"/>
        <v>#DIV/0!</v>
      </c>
      <c r="S928" s="313">
        <f t="shared" si="247"/>
        <v>0</v>
      </c>
      <c r="T928" s="190"/>
      <c r="U928" s="190"/>
      <c r="V928" s="190"/>
      <c r="W928" s="196">
        <v>1</v>
      </c>
      <c r="X928" s="190"/>
    </row>
    <row r="929" spans="2:24" x14ac:dyDescent="0.25">
      <c r="B929" s="640"/>
      <c r="C929" s="493"/>
      <c r="D929" s="245">
        <v>3</v>
      </c>
      <c r="E929" s="190"/>
      <c r="F929" s="314"/>
      <c r="G929" s="190"/>
      <c r="H929" s="190"/>
      <c r="I929" s="198" t="e">
        <f t="shared" si="241"/>
        <v>#DIV/0!</v>
      </c>
      <c r="J929" s="190"/>
      <c r="K929" s="198" t="e">
        <f t="shared" si="242"/>
        <v>#DIV/0!</v>
      </c>
      <c r="L929" s="314"/>
      <c r="M929" s="198" t="e">
        <f t="shared" si="243"/>
        <v>#DIV/0!</v>
      </c>
      <c r="N929" s="314"/>
      <c r="O929" s="190"/>
      <c r="P929" s="197" t="e">
        <f t="shared" si="244"/>
        <v>#DIV/0!</v>
      </c>
      <c r="Q929" s="196">
        <f t="shared" si="245"/>
        <v>0</v>
      </c>
      <c r="R929" s="197" t="e">
        <f t="shared" si="246"/>
        <v>#DIV/0!</v>
      </c>
      <c r="S929" s="313">
        <f t="shared" si="247"/>
        <v>0</v>
      </c>
      <c r="T929" s="190"/>
      <c r="U929" s="190"/>
      <c r="V929" s="190"/>
      <c r="W929" s="196">
        <v>1</v>
      </c>
      <c r="X929" s="190"/>
    </row>
    <row r="930" spans="2:24" x14ac:dyDescent="0.25">
      <c r="B930" s="640"/>
      <c r="C930" s="493"/>
      <c r="D930" s="245">
        <v>4</v>
      </c>
      <c r="E930" s="190"/>
      <c r="F930" s="314"/>
      <c r="G930" s="190"/>
      <c r="H930" s="190"/>
      <c r="I930" s="198" t="e">
        <f t="shared" si="241"/>
        <v>#DIV/0!</v>
      </c>
      <c r="J930" s="190"/>
      <c r="K930" s="198" t="e">
        <f t="shared" si="242"/>
        <v>#DIV/0!</v>
      </c>
      <c r="L930" s="314"/>
      <c r="M930" s="198" t="e">
        <f t="shared" si="243"/>
        <v>#DIV/0!</v>
      </c>
      <c r="N930" s="314"/>
      <c r="O930" s="190"/>
      <c r="P930" s="197" t="e">
        <f t="shared" si="244"/>
        <v>#DIV/0!</v>
      </c>
      <c r="Q930" s="196">
        <f t="shared" si="245"/>
        <v>0</v>
      </c>
      <c r="R930" s="197" t="e">
        <f t="shared" si="246"/>
        <v>#DIV/0!</v>
      </c>
      <c r="S930" s="313">
        <f t="shared" si="247"/>
        <v>0</v>
      </c>
      <c r="T930" s="190"/>
      <c r="U930" s="190"/>
      <c r="V930" s="190"/>
      <c r="W930" s="196">
        <v>1</v>
      </c>
      <c r="X930" s="190"/>
    </row>
    <row r="931" spans="2:24" x14ac:dyDescent="0.25">
      <c r="B931" s="640"/>
      <c r="C931" s="493"/>
      <c r="D931" s="245">
        <v>5</v>
      </c>
      <c r="E931" s="190"/>
      <c r="F931" s="314"/>
      <c r="G931" s="190"/>
      <c r="H931" s="190"/>
      <c r="I931" s="198" t="e">
        <f t="shared" si="241"/>
        <v>#DIV/0!</v>
      </c>
      <c r="J931" s="190"/>
      <c r="K931" s="198" t="e">
        <f t="shared" si="242"/>
        <v>#DIV/0!</v>
      </c>
      <c r="L931" s="314"/>
      <c r="M931" s="198" t="e">
        <f t="shared" si="243"/>
        <v>#DIV/0!</v>
      </c>
      <c r="N931" s="314"/>
      <c r="O931" s="190"/>
      <c r="P931" s="197" t="e">
        <f t="shared" si="244"/>
        <v>#DIV/0!</v>
      </c>
      <c r="Q931" s="196">
        <f t="shared" si="245"/>
        <v>0</v>
      </c>
      <c r="R931" s="197" t="e">
        <f t="shared" si="246"/>
        <v>#DIV/0!</v>
      </c>
      <c r="S931" s="313">
        <f t="shared" si="247"/>
        <v>0</v>
      </c>
      <c r="T931" s="190"/>
      <c r="U931" s="190"/>
      <c r="V931" s="190"/>
      <c r="W931" s="196">
        <v>1</v>
      </c>
      <c r="X931" s="190"/>
    </row>
    <row r="932" spans="2:24" x14ac:dyDescent="0.25">
      <c r="B932" s="640"/>
      <c r="C932" s="493"/>
      <c r="D932" s="245">
        <v>6</v>
      </c>
      <c r="E932" s="190"/>
      <c r="F932" s="314"/>
      <c r="G932" s="190"/>
      <c r="H932" s="190"/>
      <c r="I932" s="198" t="e">
        <f t="shared" si="241"/>
        <v>#DIV/0!</v>
      </c>
      <c r="J932" s="190"/>
      <c r="K932" s="198" t="e">
        <f t="shared" si="242"/>
        <v>#DIV/0!</v>
      </c>
      <c r="L932" s="314"/>
      <c r="M932" s="198" t="e">
        <f t="shared" si="243"/>
        <v>#DIV/0!</v>
      </c>
      <c r="N932" s="314"/>
      <c r="O932" s="190"/>
      <c r="P932" s="197" t="e">
        <f t="shared" si="244"/>
        <v>#DIV/0!</v>
      </c>
      <c r="Q932" s="196">
        <f t="shared" si="245"/>
        <v>0</v>
      </c>
      <c r="R932" s="197" t="e">
        <f t="shared" si="246"/>
        <v>#DIV/0!</v>
      </c>
      <c r="S932" s="313">
        <f t="shared" si="247"/>
        <v>0</v>
      </c>
      <c r="T932" s="190"/>
      <c r="U932" s="190"/>
      <c r="V932" s="190"/>
      <c r="W932" s="196">
        <v>1</v>
      </c>
      <c r="X932" s="190"/>
    </row>
    <row r="933" spans="2:24" x14ac:dyDescent="0.25">
      <c r="B933" s="640"/>
      <c r="C933" s="493"/>
      <c r="D933" s="245">
        <v>7</v>
      </c>
      <c r="E933" s="190"/>
      <c r="F933" s="314"/>
      <c r="G933" s="190"/>
      <c r="H933" s="190"/>
      <c r="I933" s="198" t="e">
        <f t="shared" si="241"/>
        <v>#DIV/0!</v>
      </c>
      <c r="J933" s="190"/>
      <c r="K933" s="198" t="e">
        <f t="shared" si="242"/>
        <v>#DIV/0!</v>
      </c>
      <c r="L933" s="314"/>
      <c r="M933" s="198" t="e">
        <f t="shared" si="243"/>
        <v>#DIV/0!</v>
      </c>
      <c r="N933" s="314"/>
      <c r="O933" s="190"/>
      <c r="P933" s="197" t="e">
        <f t="shared" si="244"/>
        <v>#DIV/0!</v>
      </c>
      <c r="Q933" s="196">
        <f t="shared" si="245"/>
        <v>0</v>
      </c>
      <c r="R933" s="197" t="e">
        <f t="shared" si="246"/>
        <v>#DIV/0!</v>
      </c>
      <c r="S933" s="313">
        <f t="shared" si="247"/>
        <v>0</v>
      </c>
      <c r="T933" s="190"/>
      <c r="U933" s="190"/>
      <c r="V933" s="190"/>
      <c r="W933" s="196">
        <v>1</v>
      </c>
      <c r="X933" s="190"/>
    </row>
    <row r="934" spans="2:24" x14ac:dyDescent="0.25">
      <c r="B934" s="640"/>
      <c r="C934" s="493"/>
      <c r="D934" s="245">
        <v>8</v>
      </c>
      <c r="E934" s="190"/>
      <c r="F934" s="314"/>
      <c r="G934" s="190"/>
      <c r="H934" s="190"/>
      <c r="I934" s="198" t="e">
        <f t="shared" si="241"/>
        <v>#DIV/0!</v>
      </c>
      <c r="J934" s="190"/>
      <c r="K934" s="198" t="e">
        <f t="shared" si="242"/>
        <v>#DIV/0!</v>
      </c>
      <c r="L934" s="314"/>
      <c r="M934" s="198" t="e">
        <f t="shared" si="243"/>
        <v>#DIV/0!</v>
      </c>
      <c r="N934" s="314"/>
      <c r="O934" s="190"/>
      <c r="P934" s="197" t="e">
        <f t="shared" si="244"/>
        <v>#DIV/0!</v>
      </c>
      <c r="Q934" s="196">
        <f t="shared" si="245"/>
        <v>0</v>
      </c>
      <c r="R934" s="197" t="e">
        <f t="shared" si="246"/>
        <v>#DIV/0!</v>
      </c>
      <c r="S934" s="313">
        <f t="shared" si="247"/>
        <v>0</v>
      </c>
      <c r="T934" s="190"/>
      <c r="U934" s="190"/>
      <c r="V934" s="190"/>
      <c r="W934" s="196">
        <v>1</v>
      </c>
      <c r="X934" s="190"/>
    </row>
    <row r="935" spans="2:24" x14ac:dyDescent="0.25">
      <c r="B935" s="640"/>
      <c r="C935" s="493"/>
      <c r="D935" s="245">
        <v>9</v>
      </c>
      <c r="E935" s="190"/>
      <c r="F935" s="314"/>
      <c r="G935" s="190"/>
      <c r="H935" s="190"/>
      <c r="I935" s="198" t="e">
        <f t="shared" si="241"/>
        <v>#DIV/0!</v>
      </c>
      <c r="J935" s="190"/>
      <c r="K935" s="198" t="e">
        <f t="shared" si="242"/>
        <v>#DIV/0!</v>
      </c>
      <c r="L935" s="314"/>
      <c r="M935" s="198" t="e">
        <f t="shared" si="243"/>
        <v>#DIV/0!</v>
      </c>
      <c r="N935" s="314"/>
      <c r="O935" s="190"/>
      <c r="P935" s="197" t="e">
        <f t="shared" si="244"/>
        <v>#DIV/0!</v>
      </c>
      <c r="Q935" s="196">
        <f t="shared" si="245"/>
        <v>0</v>
      </c>
      <c r="R935" s="197" t="e">
        <f t="shared" si="246"/>
        <v>#DIV/0!</v>
      </c>
      <c r="S935" s="313">
        <f t="shared" si="247"/>
        <v>0</v>
      </c>
      <c r="T935" s="190"/>
      <c r="U935" s="190"/>
      <c r="V935" s="190"/>
      <c r="W935" s="196">
        <v>1</v>
      </c>
      <c r="X935" s="190"/>
    </row>
    <row r="936" spans="2:24" x14ac:dyDescent="0.25">
      <c r="B936" s="641"/>
      <c r="C936" s="493"/>
      <c r="D936" s="245">
        <v>10</v>
      </c>
      <c r="E936" s="190"/>
      <c r="F936" s="314"/>
      <c r="G936" s="190"/>
      <c r="H936" s="190"/>
      <c r="I936" s="198" t="e">
        <f t="shared" si="241"/>
        <v>#DIV/0!</v>
      </c>
      <c r="J936" s="190"/>
      <c r="K936" s="198" t="e">
        <f t="shared" si="242"/>
        <v>#DIV/0!</v>
      </c>
      <c r="L936" s="314"/>
      <c r="M936" s="198" t="e">
        <f t="shared" si="243"/>
        <v>#DIV/0!</v>
      </c>
      <c r="N936" s="314"/>
      <c r="O936" s="190"/>
      <c r="P936" s="197" t="e">
        <f t="shared" si="244"/>
        <v>#DIV/0!</v>
      </c>
      <c r="Q936" s="196">
        <f t="shared" si="245"/>
        <v>0</v>
      </c>
      <c r="R936" s="197" t="e">
        <f t="shared" si="246"/>
        <v>#DIV/0!</v>
      </c>
      <c r="S936" s="313">
        <f t="shared" si="247"/>
        <v>0</v>
      </c>
      <c r="T936" s="190"/>
      <c r="U936" s="190"/>
      <c r="V936" s="190"/>
      <c r="W936" s="196">
        <v>1</v>
      </c>
      <c r="X936" s="190"/>
    </row>
    <row r="937" spans="2:24" x14ac:dyDescent="0.25">
      <c r="B937" s="639">
        <v>45963</v>
      </c>
      <c r="C937" s="493" t="str">
        <f t="shared" ref="C937" si="248">RIGHT(TEXT(B937,"aaa"),1)</f>
        <v>日</v>
      </c>
      <c r="D937" s="245">
        <v>1</v>
      </c>
      <c r="E937" s="190"/>
      <c r="F937" s="314"/>
      <c r="G937" s="190"/>
      <c r="H937" s="190"/>
      <c r="I937" s="198" t="e">
        <f t="shared" si="241"/>
        <v>#DIV/0!</v>
      </c>
      <c r="J937" s="190"/>
      <c r="K937" s="198" t="e">
        <f t="shared" si="242"/>
        <v>#DIV/0!</v>
      </c>
      <c r="L937" s="314"/>
      <c r="M937" s="198" t="e">
        <f t="shared" si="243"/>
        <v>#DIV/0!</v>
      </c>
      <c r="N937" s="314"/>
      <c r="O937" s="190"/>
      <c r="P937" s="197" t="e">
        <f t="shared" si="244"/>
        <v>#DIV/0!</v>
      </c>
      <c r="Q937" s="196">
        <f t="shared" si="245"/>
        <v>0</v>
      </c>
      <c r="R937" s="197" t="e">
        <f t="shared" si="246"/>
        <v>#DIV/0!</v>
      </c>
      <c r="S937" s="313">
        <f t="shared" si="247"/>
        <v>0</v>
      </c>
      <c r="T937" s="190"/>
      <c r="U937" s="190"/>
      <c r="V937" s="190"/>
      <c r="W937" s="196">
        <v>1</v>
      </c>
      <c r="X937" s="190"/>
    </row>
    <row r="938" spans="2:24" x14ac:dyDescent="0.25">
      <c r="B938" s="640"/>
      <c r="C938" s="493"/>
      <c r="D938" s="245">
        <v>2</v>
      </c>
      <c r="E938" s="190"/>
      <c r="F938" s="314"/>
      <c r="G938" s="190"/>
      <c r="H938" s="190"/>
      <c r="I938" s="198" t="e">
        <f t="shared" si="241"/>
        <v>#DIV/0!</v>
      </c>
      <c r="J938" s="190"/>
      <c r="K938" s="198" t="e">
        <f t="shared" si="242"/>
        <v>#DIV/0!</v>
      </c>
      <c r="L938" s="314"/>
      <c r="M938" s="198" t="e">
        <f t="shared" si="243"/>
        <v>#DIV/0!</v>
      </c>
      <c r="N938" s="314"/>
      <c r="O938" s="190"/>
      <c r="P938" s="197" t="e">
        <f t="shared" si="244"/>
        <v>#DIV/0!</v>
      </c>
      <c r="Q938" s="196">
        <f t="shared" si="245"/>
        <v>0</v>
      </c>
      <c r="R938" s="197" t="e">
        <f t="shared" si="246"/>
        <v>#DIV/0!</v>
      </c>
      <c r="S938" s="313">
        <f t="shared" si="247"/>
        <v>0</v>
      </c>
      <c r="T938" s="190"/>
      <c r="U938" s="190"/>
      <c r="V938" s="190"/>
      <c r="W938" s="196">
        <v>1</v>
      </c>
      <c r="X938" s="190"/>
    </row>
    <row r="939" spans="2:24" x14ac:dyDescent="0.25">
      <c r="B939" s="640"/>
      <c r="C939" s="493"/>
      <c r="D939" s="245">
        <v>3</v>
      </c>
      <c r="E939" s="190"/>
      <c r="F939" s="314"/>
      <c r="G939" s="190"/>
      <c r="H939" s="190"/>
      <c r="I939" s="198" t="e">
        <f t="shared" si="241"/>
        <v>#DIV/0!</v>
      </c>
      <c r="J939" s="190"/>
      <c r="K939" s="198" t="e">
        <f t="shared" si="242"/>
        <v>#DIV/0!</v>
      </c>
      <c r="L939" s="314"/>
      <c r="M939" s="198" t="e">
        <f t="shared" si="243"/>
        <v>#DIV/0!</v>
      </c>
      <c r="N939" s="314"/>
      <c r="O939" s="190"/>
      <c r="P939" s="197" t="e">
        <f t="shared" si="244"/>
        <v>#DIV/0!</v>
      </c>
      <c r="Q939" s="196">
        <f t="shared" si="245"/>
        <v>0</v>
      </c>
      <c r="R939" s="197" t="e">
        <f t="shared" si="246"/>
        <v>#DIV/0!</v>
      </c>
      <c r="S939" s="313">
        <f t="shared" si="247"/>
        <v>0</v>
      </c>
      <c r="T939" s="190"/>
      <c r="U939" s="190"/>
      <c r="V939" s="190"/>
      <c r="W939" s="196">
        <v>1</v>
      </c>
      <c r="X939" s="190"/>
    </row>
    <row r="940" spans="2:24" x14ac:dyDescent="0.25">
      <c r="B940" s="640"/>
      <c r="C940" s="493"/>
      <c r="D940" s="245">
        <v>4</v>
      </c>
      <c r="E940" s="190"/>
      <c r="F940" s="314"/>
      <c r="G940" s="190"/>
      <c r="H940" s="190"/>
      <c r="I940" s="198" t="e">
        <f t="shared" si="241"/>
        <v>#DIV/0!</v>
      </c>
      <c r="J940" s="190"/>
      <c r="K940" s="198" t="e">
        <f t="shared" si="242"/>
        <v>#DIV/0!</v>
      </c>
      <c r="L940" s="314"/>
      <c r="M940" s="198" t="e">
        <f t="shared" si="243"/>
        <v>#DIV/0!</v>
      </c>
      <c r="N940" s="314"/>
      <c r="O940" s="190"/>
      <c r="P940" s="197" t="e">
        <f t="shared" si="244"/>
        <v>#DIV/0!</v>
      </c>
      <c r="Q940" s="196">
        <f t="shared" si="245"/>
        <v>0</v>
      </c>
      <c r="R940" s="197" t="e">
        <f t="shared" si="246"/>
        <v>#DIV/0!</v>
      </c>
      <c r="S940" s="313">
        <f t="shared" si="247"/>
        <v>0</v>
      </c>
      <c r="T940" s="190"/>
      <c r="U940" s="190"/>
      <c r="V940" s="190"/>
      <c r="W940" s="196">
        <v>1</v>
      </c>
      <c r="X940" s="190"/>
    </row>
    <row r="941" spans="2:24" x14ac:dyDescent="0.25">
      <c r="B941" s="640"/>
      <c r="C941" s="493"/>
      <c r="D941" s="245">
        <v>5</v>
      </c>
      <c r="E941" s="190"/>
      <c r="F941" s="314"/>
      <c r="G941" s="190"/>
      <c r="H941" s="190"/>
      <c r="I941" s="198" t="e">
        <f t="shared" si="241"/>
        <v>#DIV/0!</v>
      </c>
      <c r="J941" s="190"/>
      <c r="K941" s="198" t="e">
        <f t="shared" si="242"/>
        <v>#DIV/0!</v>
      </c>
      <c r="L941" s="314"/>
      <c r="M941" s="198" t="e">
        <f t="shared" si="243"/>
        <v>#DIV/0!</v>
      </c>
      <c r="N941" s="314"/>
      <c r="O941" s="190"/>
      <c r="P941" s="197" t="e">
        <f t="shared" si="244"/>
        <v>#DIV/0!</v>
      </c>
      <c r="Q941" s="196">
        <f t="shared" si="245"/>
        <v>0</v>
      </c>
      <c r="R941" s="197" t="e">
        <f t="shared" si="246"/>
        <v>#DIV/0!</v>
      </c>
      <c r="S941" s="313">
        <f t="shared" si="247"/>
        <v>0</v>
      </c>
      <c r="T941" s="190"/>
      <c r="U941" s="190"/>
      <c r="V941" s="190"/>
      <c r="W941" s="196">
        <v>1</v>
      </c>
      <c r="X941" s="190"/>
    </row>
    <row r="942" spans="2:24" x14ac:dyDescent="0.25">
      <c r="B942" s="640"/>
      <c r="C942" s="493"/>
      <c r="D942" s="245">
        <v>6</v>
      </c>
      <c r="E942" s="190"/>
      <c r="F942" s="314"/>
      <c r="G942" s="190"/>
      <c r="H942" s="190"/>
      <c r="I942" s="198" t="e">
        <f t="shared" si="241"/>
        <v>#DIV/0!</v>
      </c>
      <c r="J942" s="190"/>
      <c r="K942" s="198" t="e">
        <f t="shared" si="242"/>
        <v>#DIV/0!</v>
      </c>
      <c r="L942" s="314"/>
      <c r="M942" s="198" t="e">
        <f t="shared" si="243"/>
        <v>#DIV/0!</v>
      </c>
      <c r="N942" s="314"/>
      <c r="O942" s="190"/>
      <c r="P942" s="197" t="e">
        <f t="shared" si="244"/>
        <v>#DIV/0!</v>
      </c>
      <c r="Q942" s="196">
        <f t="shared" si="245"/>
        <v>0</v>
      </c>
      <c r="R942" s="197" t="e">
        <f t="shared" si="246"/>
        <v>#DIV/0!</v>
      </c>
      <c r="S942" s="313">
        <f t="shared" si="247"/>
        <v>0</v>
      </c>
      <c r="T942" s="190"/>
      <c r="U942" s="190"/>
      <c r="V942" s="190"/>
      <c r="W942" s="196">
        <v>1</v>
      </c>
      <c r="X942" s="190"/>
    </row>
    <row r="943" spans="2:24" x14ac:dyDescent="0.25">
      <c r="B943" s="640"/>
      <c r="C943" s="493"/>
      <c r="D943" s="245">
        <v>7</v>
      </c>
      <c r="E943" s="190"/>
      <c r="F943" s="314"/>
      <c r="G943" s="190"/>
      <c r="H943" s="190"/>
      <c r="I943" s="198" t="e">
        <f t="shared" si="241"/>
        <v>#DIV/0!</v>
      </c>
      <c r="J943" s="190"/>
      <c r="K943" s="198" t="e">
        <f t="shared" si="242"/>
        <v>#DIV/0!</v>
      </c>
      <c r="L943" s="314"/>
      <c r="M943" s="198" t="e">
        <f t="shared" si="243"/>
        <v>#DIV/0!</v>
      </c>
      <c r="N943" s="314"/>
      <c r="O943" s="190"/>
      <c r="P943" s="197" t="e">
        <f t="shared" si="244"/>
        <v>#DIV/0!</v>
      </c>
      <c r="Q943" s="196">
        <f t="shared" si="245"/>
        <v>0</v>
      </c>
      <c r="R943" s="197" t="e">
        <f t="shared" si="246"/>
        <v>#DIV/0!</v>
      </c>
      <c r="S943" s="313">
        <f t="shared" si="247"/>
        <v>0</v>
      </c>
      <c r="T943" s="190"/>
      <c r="U943" s="190"/>
      <c r="V943" s="190"/>
      <c r="W943" s="196">
        <v>1</v>
      </c>
      <c r="X943" s="190"/>
    </row>
    <row r="944" spans="2:24" x14ac:dyDescent="0.25">
      <c r="B944" s="640"/>
      <c r="C944" s="493"/>
      <c r="D944" s="245">
        <v>8</v>
      </c>
      <c r="E944" s="190"/>
      <c r="F944" s="314"/>
      <c r="G944" s="190"/>
      <c r="H944" s="190"/>
      <c r="I944" s="198" t="e">
        <f t="shared" si="241"/>
        <v>#DIV/0!</v>
      </c>
      <c r="J944" s="190"/>
      <c r="K944" s="198" t="e">
        <f t="shared" si="242"/>
        <v>#DIV/0!</v>
      </c>
      <c r="L944" s="314"/>
      <c r="M944" s="198" t="e">
        <f t="shared" si="243"/>
        <v>#DIV/0!</v>
      </c>
      <c r="N944" s="314"/>
      <c r="O944" s="190"/>
      <c r="P944" s="197" t="e">
        <f t="shared" si="244"/>
        <v>#DIV/0!</v>
      </c>
      <c r="Q944" s="196">
        <f t="shared" si="245"/>
        <v>0</v>
      </c>
      <c r="R944" s="197" t="e">
        <f t="shared" si="246"/>
        <v>#DIV/0!</v>
      </c>
      <c r="S944" s="313">
        <f t="shared" si="247"/>
        <v>0</v>
      </c>
      <c r="T944" s="190"/>
      <c r="U944" s="190"/>
      <c r="V944" s="190"/>
      <c r="W944" s="196">
        <v>1</v>
      </c>
      <c r="X944" s="190"/>
    </row>
    <row r="945" spans="2:24" x14ac:dyDescent="0.25">
      <c r="B945" s="640"/>
      <c r="C945" s="493"/>
      <c r="D945" s="245">
        <v>9</v>
      </c>
      <c r="E945" s="190"/>
      <c r="F945" s="314"/>
      <c r="G945" s="190"/>
      <c r="H945" s="190"/>
      <c r="I945" s="198" t="e">
        <f t="shared" si="241"/>
        <v>#DIV/0!</v>
      </c>
      <c r="J945" s="190"/>
      <c r="K945" s="198" t="e">
        <f t="shared" si="242"/>
        <v>#DIV/0!</v>
      </c>
      <c r="L945" s="314"/>
      <c r="M945" s="198" t="e">
        <f t="shared" si="243"/>
        <v>#DIV/0!</v>
      </c>
      <c r="N945" s="314"/>
      <c r="O945" s="190"/>
      <c r="P945" s="197" t="e">
        <f t="shared" si="244"/>
        <v>#DIV/0!</v>
      </c>
      <c r="Q945" s="196">
        <f t="shared" si="245"/>
        <v>0</v>
      </c>
      <c r="R945" s="197" t="e">
        <f t="shared" si="246"/>
        <v>#DIV/0!</v>
      </c>
      <c r="S945" s="313">
        <f t="shared" si="247"/>
        <v>0</v>
      </c>
      <c r="T945" s="190"/>
      <c r="U945" s="190"/>
      <c r="V945" s="190"/>
      <c r="W945" s="196">
        <v>1</v>
      </c>
      <c r="X945" s="190"/>
    </row>
    <row r="946" spans="2:24" x14ac:dyDescent="0.25">
      <c r="B946" s="641"/>
      <c r="C946" s="493"/>
      <c r="D946" s="245">
        <v>10</v>
      </c>
      <c r="E946" s="190"/>
      <c r="F946" s="314"/>
      <c r="G946" s="190"/>
      <c r="H946" s="190"/>
      <c r="I946" s="198" t="e">
        <f t="shared" si="241"/>
        <v>#DIV/0!</v>
      </c>
      <c r="J946" s="190"/>
      <c r="K946" s="198" t="e">
        <f t="shared" si="242"/>
        <v>#DIV/0!</v>
      </c>
      <c r="L946" s="314"/>
      <c r="M946" s="198" t="e">
        <f t="shared" si="243"/>
        <v>#DIV/0!</v>
      </c>
      <c r="N946" s="314"/>
      <c r="O946" s="190"/>
      <c r="P946" s="197" t="e">
        <f t="shared" si="244"/>
        <v>#DIV/0!</v>
      </c>
      <c r="Q946" s="196">
        <f t="shared" si="245"/>
        <v>0</v>
      </c>
      <c r="R946" s="197" t="e">
        <f t="shared" si="246"/>
        <v>#DIV/0!</v>
      </c>
      <c r="S946" s="313">
        <f t="shared" si="247"/>
        <v>0</v>
      </c>
      <c r="T946" s="190"/>
      <c r="U946" s="190"/>
      <c r="V946" s="190"/>
      <c r="W946" s="196">
        <v>1</v>
      </c>
      <c r="X946" s="190"/>
    </row>
    <row r="947" spans="2:24" x14ac:dyDescent="0.25">
      <c r="B947" s="639">
        <v>45964</v>
      </c>
      <c r="C947" s="493" t="str">
        <f t="shared" ref="C947" si="249">RIGHT(TEXT(B947,"aaa"),1)</f>
        <v>一</v>
      </c>
      <c r="D947" s="245">
        <v>1</v>
      </c>
      <c r="E947" s="190"/>
      <c r="F947" s="314"/>
      <c r="G947" s="190"/>
      <c r="H947" s="190"/>
      <c r="I947" s="198" t="e">
        <f t="shared" ref="I947:I956" si="250">H947/G947</f>
        <v>#DIV/0!</v>
      </c>
      <c r="J947" s="190"/>
      <c r="K947" s="198" t="e">
        <f t="shared" ref="K947:K956" si="251">J947/G947</f>
        <v>#DIV/0!</v>
      </c>
      <c r="L947" s="314"/>
      <c r="M947" s="198" t="e">
        <f t="shared" ref="M947:M956" si="252">(H947+J947)/G947</f>
        <v>#DIV/0!</v>
      </c>
      <c r="N947" s="314"/>
      <c r="O947" s="190"/>
      <c r="P947" s="197" t="e">
        <f t="shared" ref="P947:P956" si="253">O947/G947</f>
        <v>#DIV/0!</v>
      </c>
      <c r="Q947" s="196">
        <f t="shared" ref="Q947:Q956" si="254">(H947+J947)-G947-O947</f>
        <v>0</v>
      </c>
      <c r="R947" s="197" t="e">
        <f t="shared" ref="R947:R956" si="255">Q947/G947</f>
        <v>#DIV/0!</v>
      </c>
      <c r="S947" s="313">
        <f t="shared" ref="S947:S956" si="256">Q947*L947</f>
        <v>0</v>
      </c>
      <c r="T947" s="190"/>
      <c r="U947" s="190"/>
      <c r="V947" s="190"/>
      <c r="W947" s="196">
        <v>1</v>
      </c>
      <c r="X947" s="190"/>
    </row>
    <row r="948" spans="2:24" x14ac:dyDescent="0.25">
      <c r="B948" s="640"/>
      <c r="C948" s="493"/>
      <c r="D948" s="245">
        <v>2</v>
      </c>
      <c r="E948" s="190"/>
      <c r="F948" s="314"/>
      <c r="G948" s="190"/>
      <c r="H948" s="190"/>
      <c r="I948" s="198" t="e">
        <f t="shared" si="250"/>
        <v>#DIV/0!</v>
      </c>
      <c r="J948" s="190"/>
      <c r="K948" s="198" t="e">
        <f t="shared" si="251"/>
        <v>#DIV/0!</v>
      </c>
      <c r="L948" s="314"/>
      <c r="M948" s="198" t="e">
        <f t="shared" si="252"/>
        <v>#DIV/0!</v>
      </c>
      <c r="N948" s="314"/>
      <c r="O948" s="190"/>
      <c r="P948" s="197" t="e">
        <f t="shared" si="253"/>
        <v>#DIV/0!</v>
      </c>
      <c r="Q948" s="196">
        <f t="shared" si="254"/>
        <v>0</v>
      </c>
      <c r="R948" s="197" t="e">
        <f t="shared" si="255"/>
        <v>#DIV/0!</v>
      </c>
      <c r="S948" s="313">
        <f t="shared" si="256"/>
        <v>0</v>
      </c>
      <c r="T948" s="190"/>
      <c r="U948" s="190"/>
      <c r="V948" s="190"/>
      <c r="W948" s="196">
        <v>1</v>
      </c>
      <c r="X948" s="190"/>
    </row>
    <row r="949" spans="2:24" x14ac:dyDescent="0.25">
      <c r="B949" s="640"/>
      <c r="C949" s="493"/>
      <c r="D949" s="245">
        <v>3</v>
      </c>
      <c r="E949" s="190"/>
      <c r="F949" s="314"/>
      <c r="G949" s="190"/>
      <c r="H949" s="190"/>
      <c r="I949" s="198" t="e">
        <f t="shared" si="250"/>
        <v>#DIV/0!</v>
      </c>
      <c r="J949" s="190"/>
      <c r="K949" s="198" t="e">
        <f t="shared" si="251"/>
        <v>#DIV/0!</v>
      </c>
      <c r="L949" s="314"/>
      <c r="M949" s="198" t="e">
        <f t="shared" si="252"/>
        <v>#DIV/0!</v>
      </c>
      <c r="N949" s="314"/>
      <c r="O949" s="190"/>
      <c r="P949" s="197" t="e">
        <f t="shared" si="253"/>
        <v>#DIV/0!</v>
      </c>
      <c r="Q949" s="196">
        <f t="shared" si="254"/>
        <v>0</v>
      </c>
      <c r="R949" s="197" t="e">
        <f t="shared" si="255"/>
        <v>#DIV/0!</v>
      </c>
      <c r="S949" s="313">
        <f t="shared" si="256"/>
        <v>0</v>
      </c>
      <c r="T949" s="190"/>
      <c r="U949" s="190"/>
      <c r="V949" s="190"/>
      <c r="W949" s="196">
        <v>1</v>
      </c>
      <c r="X949" s="190"/>
    </row>
    <row r="950" spans="2:24" x14ac:dyDescent="0.25">
      <c r="B950" s="640"/>
      <c r="C950" s="493"/>
      <c r="D950" s="245">
        <v>4</v>
      </c>
      <c r="E950" s="190"/>
      <c r="F950" s="314"/>
      <c r="G950" s="190"/>
      <c r="H950" s="190"/>
      <c r="I950" s="198" t="e">
        <f t="shared" si="250"/>
        <v>#DIV/0!</v>
      </c>
      <c r="J950" s="190"/>
      <c r="K950" s="198" t="e">
        <f t="shared" si="251"/>
        <v>#DIV/0!</v>
      </c>
      <c r="L950" s="314"/>
      <c r="M950" s="198" t="e">
        <f t="shared" si="252"/>
        <v>#DIV/0!</v>
      </c>
      <c r="N950" s="314"/>
      <c r="O950" s="190"/>
      <c r="P950" s="197" t="e">
        <f t="shared" si="253"/>
        <v>#DIV/0!</v>
      </c>
      <c r="Q950" s="196">
        <f t="shared" si="254"/>
        <v>0</v>
      </c>
      <c r="R950" s="197" t="e">
        <f t="shared" si="255"/>
        <v>#DIV/0!</v>
      </c>
      <c r="S950" s="313">
        <f t="shared" si="256"/>
        <v>0</v>
      </c>
      <c r="T950" s="190"/>
      <c r="U950" s="190"/>
      <c r="V950" s="190"/>
      <c r="W950" s="196">
        <v>1</v>
      </c>
      <c r="X950" s="190"/>
    </row>
    <row r="951" spans="2:24" x14ac:dyDescent="0.25">
      <c r="B951" s="640"/>
      <c r="C951" s="493"/>
      <c r="D951" s="245">
        <v>5</v>
      </c>
      <c r="E951" s="190"/>
      <c r="F951" s="314"/>
      <c r="G951" s="190"/>
      <c r="H951" s="190"/>
      <c r="I951" s="198" t="e">
        <f t="shared" si="250"/>
        <v>#DIV/0!</v>
      </c>
      <c r="J951" s="190"/>
      <c r="K951" s="198" t="e">
        <f t="shared" si="251"/>
        <v>#DIV/0!</v>
      </c>
      <c r="L951" s="314"/>
      <c r="M951" s="198" t="e">
        <f t="shared" si="252"/>
        <v>#DIV/0!</v>
      </c>
      <c r="N951" s="314"/>
      <c r="O951" s="190"/>
      <c r="P951" s="197" t="e">
        <f t="shared" si="253"/>
        <v>#DIV/0!</v>
      </c>
      <c r="Q951" s="196">
        <f t="shared" si="254"/>
        <v>0</v>
      </c>
      <c r="R951" s="197" t="e">
        <f t="shared" si="255"/>
        <v>#DIV/0!</v>
      </c>
      <c r="S951" s="313">
        <f t="shared" si="256"/>
        <v>0</v>
      </c>
      <c r="T951" s="190"/>
      <c r="U951" s="190"/>
      <c r="V951" s="190"/>
      <c r="W951" s="196">
        <v>1</v>
      </c>
      <c r="X951" s="190"/>
    </row>
    <row r="952" spans="2:24" x14ac:dyDescent="0.25">
      <c r="B952" s="640"/>
      <c r="C952" s="493"/>
      <c r="D952" s="245">
        <v>6</v>
      </c>
      <c r="E952" s="190"/>
      <c r="F952" s="314"/>
      <c r="G952" s="190"/>
      <c r="H952" s="190"/>
      <c r="I952" s="198" t="e">
        <f t="shared" si="250"/>
        <v>#DIV/0!</v>
      </c>
      <c r="J952" s="190"/>
      <c r="K952" s="198" t="e">
        <f t="shared" si="251"/>
        <v>#DIV/0!</v>
      </c>
      <c r="L952" s="314"/>
      <c r="M952" s="198" t="e">
        <f t="shared" si="252"/>
        <v>#DIV/0!</v>
      </c>
      <c r="N952" s="314"/>
      <c r="O952" s="190"/>
      <c r="P952" s="197" t="e">
        <f t="shared" si="253"/>
        <v>#DIV/0!</v>
      </c>
      <c r="Q952" s="196">
        <f t="shared" si="254"/>
        <v>0</v>
      </c>
      <c r="R952" s="197" t="e">
        <f t="shared" si="255"/>
        <v>#DIV/0!</v>
      </c>
      <c r="S952" s="313">
        <f t="shared" si="256"/>
        <v>0</v>
      </c>
      <c r="T952" s="190"/>
      <c r="U952" s="190"/>
      <c r="V952" s="190"/>
      <c r="W952" s="196">
        <v>1</v>
      </c>
      <c r="X952" s="190"/>
    </row>
    <row r="953" spans="2:24" x14ac:dyDescent="0.25">
      <c r="B953" s="640"/>
      <c r="C953" s="493"/>
      <c r="D953" s="245">
        <v>7</v>
      </c>
      <c r="E953" s="190"/>
      <c r="F953" s="314"/>
      <c r="G953" s="190"/>
      <c r="H953" s="190"/>
      <c r="I953" s="198" t="e">
        <f t="shared" si="250"/>
        <v>#DIV/0!</v>
      </c>
      <c r="J953" s="190"/>
      <c r="K953" s="198" t="e">
        <f t="shared" si="251"/>
        <v>#DIV/0!</v>
      </c>
      <c r="L953" s="314"/>
      <c r="M953" s="198" t="e">
        <f t="shared" si="252"/>
        <v>#DIV/0!</v>
      </c>
      <c r="N953" s="314"/>
      <c r="O953" s="190"/>
      <c r="P953" s="197" t="e">
        <f t="shared" si="253"/>
        <v>#DIV/0!</v>
      </c>
      <c r="Q953" s="196">
        <f t="shared" si="254"/>
        <v>0</v>
      </c>
      <c r="R953" s="197" t="e">
        <f t="shared" si="255"/>
        <v>#DIV/0!</v>
      </c>
      <c r="S953" s="313">
        <f t="shared" si="256"/>
        <v>0</v>
      </c>
      <c r="T953" s="190"/>
      <c r="U953" s="190"/>
      <c r="V953" s="190"/>
      <c r="W953" s="196">
        <v>1</v>
      </c>
      <c r="X953" s="190"/>
    </row>
    <row r="954" spans="2:24" x14ac:dyDescent="0.25">
      <c r="B954" s="640"/>
      <c r="C954" s="493"/>
      <c r="D954" s="245">
        <v>8</v>
      </c>
      <c r="E954" s="190"/>
      <c r="F954" s="314"/>
      <c r="G954" s="190"/>
      <c r="H954" s="190"/>
      <c r="I954" s="198" t="e">
        <f t="shared" si="250"/>
        <v>#DIV/0!</v>
      </c>
      <c r="J954" s="190"/>
      <c r="K954" s="198" t="e">
        <f t="shared" si="251"/>
        <v>#DIV/0!</v>
      </c>
      <c r="L954" s="314"/>
      <c r="M954" s="198" t="e">
        <f t="shared" si="252"/>
        <v>#DIV/0!</v>
      </c>
      <c r="N954" s="314"/>
      <c r="O954" s="190"/>
      <c r="P954" s="197" t="e">
        <f t="shared" si="253"/>
        <v>#DIV/0!</v>
      </c>
      <c r="Q954" s="196">
        <f t="shared" si="254"/>
        <v>0</v>
      </c>
      <c r="R954" s="197" t="e">
        <f t="shared" si="255"/>
        <v>#DIV/0!</v>
      </c>
      <c r="S954" s="313">
        <f t="shared" si="256"/>
        <v>0</v>
      </c>
      <c r="T954" s="190"/>
      <c r="U954" s="190"/>
      <c r="V954" s="190"/>
      <c r="W954" s="196">
        <v>1</v>
      </c>
      <c r="X954" s="190"/>
    </row>
    <row r="955" spans="2:24" x14ac:dyDescent="0.25">
      <c r="B955" s="640"/>
      <c r="C955" s="493"/>
      <c r="D955" s="245">
        <v>9</v>
      </c>
      <c r="E955" s="190"/>
      <c r="F955" s="314"/>
      <c r="G955" s="190"/>
      <c r="H955" s="190"/>
      <c r="I955" s="198" t="e">
        <f t="shared" si="250"/>
        <v>#DIV/0!</v>
      </c>
      <c r="J955" s="190"/>
      <c r="K955" s="198" t="e">
        <f t="shared" si="251"/>
        <v>#DIV/0!</v>
      </c>
      <c r="L955" s="314"/>
      <c r="M955" s="198" t="e">
        <f t="shared" si="252"/>
        <v>#DIV/0!</v>
      </c>
      <c r="N955" s="314"/>
      <c r="O955" s="190"/>
      <c r="P955" s="197" t="e">
        <f t="shared" si="253"/>
        <v>#DIV/0!</v>
      </c>
      <c r="Q955" s="196">
        <f t="shared" si="254"/>
        <v>0</v>
      </c>
      <c r="R955" s="197" t="e">
        <f t="shared" si="255"/>
        <v>#DIV/0!</v>
      </c>
      <c r="S955" s="313">
        <f t="shared" si="256"/>
        <v>0</v>
      </c>
      <c r="T955" s="190"/>
      <c r="U955" s="190"/>
      <c r="V955" s="190"/>
      <c r="W955" s="196">
        <v>1</v>
      </c>
      <c r="X955" s="190"/>
    </row>
    <row r="956" spans="2:24" x14ac:dyDescent="0.25">
      <c r="B956" s="641"/>
      <c r="C956" s="493"/>
      <c r="D956" s="245">
        <v>10</v>
      </c>
      <c r="E956" s="190"/>
      <c r="F956" s="314"/>
      <c r="G956" s="190"/>
      <c r="H956" s="190"/>
      <c r="I956" s="198" t="e">
        <f t="shared" si="250"/>
        <v>#DIV/0!</v>
      </c>
      <c r="J956" s="190"/>
      <c r="K956" s="198" t="e">
        <f t="shared" si="251"/>
        <v>#DIV/0!</v>
      </c>
      <c r="L956" s="314"/>
      <c r="M956" s="198" t="e">
        <f t="shared" si="252"/>
        <v>#DIV/0!</v>
      </c>
      <c r="N956" s="314"/>
      <c r="O956" s="190"/>
      <c r="P956" s="197" t="e">
        <f t="shared" si="253"/>
        <v>#DIV/0!</v>
      </c>
      <c r="Q956" s="196">
        <f t="shared" si="254"/>
        <v>0</v>
      </c>
      <c r="R956" s="197" t="e">
        <f t="shared" si="255"/>
        <v>#DIV/0!</v>
      </c>
      <c r="S956" s="313">
        <f t="shared" si="256"/>
        <v>0</v>
      </c>
      <c r="T956" s="190"/>
      <c r="U956" s="190"/>
      <c r="V956" s="190"/>
      <c r="W956" s="196">
        <v>1</v>
      </c>
      <c r="X956" s="190"/>
    </row>
  </sheetData>
  <mergeCells count="211">
    <mergeCell ref="Z607:AH609"/>
    <mergeCell ref="B607:B616"/>
    <mergeCell ref="C607:C616"/>
    <mergeCell ref="B557:B566"/>
    <mergeCell ref="C557:C566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507:B516"/>
    <mergeCell ref="C507:C5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457:B466"/>
    <mergeCell ref="C457:C46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267:B276"/>
    <mergeCell ref="C267:C276"/>
    <mergeCell ref="B317:B326"/>
    <mergeCell ref="C317:C326"/>
    <mergeCell ref="B307:B316"/>
    <mergeCell ref="C307:C316"/>
    <mergeCell ref="B277:B286"/>
    <mergeCell ref="C277:C286"/>
    <mergeCell ref="B287:B296"/>
    <mergeCell ref="C287:C296"/>
    <mergeCell ref="B297:B306"/>
    <mergeCell ref="C297:C306"/>
    <mergeCell ref="B217:B226"/>
    <mergeCell ref="C217:C2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Z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C337:C346"/>
    <mergeCell ref="B347:B356"/>
    <mergeCell ref="C347:C3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B447:B456"/>
    <mergeCell ref="C447:C456"/>
    <mergeCell ref="Z327:AH329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917:B926"/>
    <mergeCell ref="C917:C926"/>
    <mergeCell ref="B927:B936"/>
    <mergeCell ref="C927:C936"/>
    <mergeCell ref="B937:B946"/>
    <mergeCell ref="C937:C946"/>
    <mergeCell ref="B947:B956"/>
    <mergeCell ref="C947:C95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</mergeCells>
  <phoneticPr fontId="12" type="noConversion"/>
  <pageMargins left="0.7" right="0.7" top="0.75" bottom="0.75" header="0.3" footer="0.3"/>
  <pageSetup paperSize="8" scale="1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I19 U7:U956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tabColor rgb="FFFFFFCC"/>
    <pageSetUpPr fitToPage="1"/>
  </sheetPr>
  <dimension ref="B2:AH956"/>
  <sheetViews>
    <sheetView zoomScale="70" zoomScaleNormal="70" workbookViewId="0">
      <pane xSplit="5" ySplit="6" topLeftCell="F717" activePane="bottomRight" state="frozen"/>
      <selection pane="topRight" activeCell="F1" sqref="F1"/>
      <selection pane="bottomLeft" activeCell="A7" sqref="A7"/>
      <selection pane="bottomRight" activeCell="D737" sqref="D737:D746"/>
    </sheetView>
  </sheetViews>
  <sheetFormatPr defaultColWidth="8.85546875" defaultRowHeight="16.5" x14ac:dyDescent="0.25"/>
  <cols>
    <col min="1" max="1" width="0" style="188" hidden="1" customWidth="1"/>
    <col min="2" max="2" width="11.140625" style="188" bestFit="1" customWidth="1"/>
    <col min="3" max="3" width="4.5703125" style="188" bestFit="1" customWidth="1"/>
    <col min="4" max="4" width="6.85546875" style="188" customWidth="1"/>
    <col min="5" max="5" width="35.28515625" style="188" bestFit="1" customWidth="1"/>
    <col min="6" max="6" width="12.140625" style="188" bestFit="1" customWidth="1"/>
    <col min="7" max="8" width="11.5703125" style="188" bestFit="1" customWidth="1"/>
    <col min="9" max="9" width="16.85546875" style="188" customWidth="1"/>
    <col min="10" max="10" width="8.7109375" style="188" bestFit="1" customWidth="1"/>
    <col min="11" max="11" width="11.5703125" style="188" bestFit="1" customWidth="1"/>
    <col min="12" max="12" width="10.140625" style="188" bestFit="1" customWidth="1"/>
    <col min="13" max="13" width="18.28515625" style="188" bestFit="1" customWidth="1"/>
    <col min="14" max="14" width="10.140625" style="188" bestFit="1" customWidth="1"/>
    <col min="15" max="15" width="9.85546875" style="188" bestFit="1" customWidth="1"/>
    <col min="16" max="16" width="11.7109375" style="188" bestFit="1" customWidth="1"/>
    <col min="17" max="17" width="10.140625" style="188" bestFit="1" customWidth="1"/>
    <col min="18" max="18" width="9.85546875" style="188" bestFit="1" customWidth="1"/>
    <col min="19" max="19" width="11.7109375" style="188" bestFit="1" customWidth="1"/>
    <col min="20" max="20" width="10.140625" style="188" customWidth="1"/>
    <col min="21" max="21" width="15.5703125" style="188" customWidth="1"/>
    <col min="22" max="22" width="70.7109375" style="188" customWidth="1"/>
    <col min="23" max="23" width="7.5703125" style="188" bestFit="1" customWidth="1"/>
    <col min="24" max="24" width="32.5703125" style="188" bestFit="1" customWidth="1"/>
    <col min="25" max="25" width="8.85546875" style="188"/>
    <col min="26" max="27" width="21.5703125" style="188" customWidth="1"/>
    <col min="28" max="33" width="14.42578125" style="188" customWidth="1"/>
    <col min="34" max="34" width="11.5703125" style="188" bestFit="1" customWidth="1"/>
    <col min="35" max="16384" width="8.85546875" style="188"/>
  </cols>
  <sheetData>
    <row r="2" spans="2:34" ht="41.1" customHeight="1" x14ac:dyDescent="0.25">
      <c r="B2" s="643" t="s">
        <v>587</v>
      </c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4"/>
      <c r="X2" s="644"/>
      <c r="Z2" s="189"/>
      <c r="AA2" s="189"/>
    </row>
    <row r="3" spans="2:34" ht="17.100000000000001" customHeight="1" x14ac:dyDescent="0.25">
      <c r="B3" s="645" t="s">
        <v>392</v>
      </c>
      <c r="C3" s="646"/>
      <c r="D3" s="642" t="s">
        <v>175</v>
      </c>
      <c r="E3" s="642"/>
      <c r="F3" s="642"/>
      <c r="G3" s="642" t="s">
        <v>189</v>
      </c>
      <c r="H3" s="642"/>
      <c r="I3" s="642"/>
      <c r="J3" s="642"/>
      <c r="K3" s="642"/>
      <c r="L3" s="642"/>
      <c r="M3" s="642"/>
      <c r="N3" s="642"/>
      <c r="O3" s="642"/>
      <c r="P3" s="642"/>
      <c r="Q3" s="642"/>
      <c r="R3" s="642"/>
      <c r="S3" s="642"/>
      <c r="T3" s="642" t="s">
        <v>176</v>
      </c>
      <c r="U3" s="651" t="s">
        <v>393</v>
      </c>
      <c r="V3" s="654" t="s">
        <v>588</v>
      </c>
      <c r="W3" s="654" t="s">
        <v>394</v>
      </c>
      <c r="X3" s="657" t="s">
        <v>177</v>
      </c>
      <c r="Z3" s="642" t="s">
        <v>395</v>
      </c>
      <c r="AA3" s="642"/>
      <c r="AB3" s="642"/>
      <c r="AC3" s="642"/>
      <c r="AD3" s="642"/>
      <c r="AE3" s="642"/>
      <c r="AF3" s="642"/>
      <c r="AG3" s="642"/>
      <c r="AH3" s="642"/>
    </row>
    <row r="4" spans="2:34" ht="17.100000000000001" customHeight="1" x14ac:dyDescent="0.25">
      <c r="B4" s="647"/>
      <c r="C4" s="648"/>
      <c r="D4" s="659" t="s">
        <v>174</v>
      </c>
      <c r="E4" s="642" t="s">
        <v>178</v>
      </c>
      <c r="F4" s="642"/>
      <c r="G4" s="642" t="s">
        <v>190</v>
      </c>
      <c r="H4" s="642"/>
      <c r="I4" s="642"/>
      <c r="J4" s="642"/>
      <c r="K4" s="642"/>
      <c r="L4" s="642"/>
      <c r="M4" s="642"/>
      <c r="N4" s="642"/>
      <c r="O4" s="642" t="s">
        <v>179</v>
      </c>
      <c r="P4" s="642"/>
      <c r="Q4" s="642"/>
      <c r="R4" s="642"/>
      <c r="S4" s="642"/>
      <c r="T4" s="642"/>
      <c r="U4" s="652"/>
      <c r="V4" s="655"/>
      <c r="W4" s="655"/>
      <c r="X4" s="657"/>
      <c r="Z4" s="642"/>
      <c r="AA4" s="642"/>
      <c r="AB4" s="642"/>
      <c r="AC4" s="642"/>
      <c r="AD4" s="642"/>
      <c r="AE4" s="642"/>
      <c r="AF4" s="642"/>
      <c r="AG4" s="642"/>
      <c r="AH4" s="642"/>
    </row>
    <row r="5" spans="2:34" ht="17.100000000000001" customHeight="1" x14ac:dyDescent="0.25">
      <c r="B5" s="647"/>
      <c r="C5" s="648"/>
      <c r="D5" s="659"/>
      <c r="E5" s="659" t="s">
        <v>180</v>
      </c>
      <c r="F5" s="657" t="s">
        <v>589</v>
      </c>
      <c r="G5" s="660" t="s">
        <v>191</v>
      </c>
      <c r="H5" s="660"/>
      <c r="I5" s="660"/>
      <c r="J5" s="660"/>
      <c r="K5" s="660"/>
      <c r="L5" s="660"/>
      <c r="M5" s="660"/>
      <c r="N5" s="660"/>
      <c r="O5" s="663" t="s">
        <v>173</v>
      </c>
      <c r="P5" s="664"/>
      <c r="Q5" s="665"/>
      <c r="R5" s="660" t="s">
        <v>181</v>
      </c>
      <c r="S5" s="660"/>
      <c r="T5" s="642"/>
      <c r="U5" s="652"/>
      <c r="V5" s="655"/>
      <c r="W5" s="655"/>
      <c r="X5" s="657"/>
      <c r="Z5" s="642"/>
      <c r="AA5" s="642"/>
      <c r="AB5" s="642"/>
      <c r="AC5" s="642"/>
      <c r="AD5" s="642"/>
      <c r="AE5" s="642"/>
      <c r="AF5" s="642"/>
      <c r="AG5" s="642"/>
      <c r="AH5" s="642"/>
    </row>
    <row r="6" spans="2:34" ht="38.450000000000003" customHeight="1" x14ac:dyDescent="0.25">
      <c r="B6" s="649"/>
      <c r="C6" s="650"/>
      <c r="D6" s="659"/>
      <c r="E6" s="659"/>
      <c r="F6" s="657"/>
      <c r="G6" s="294" t="s">
        <v>182</v>
      </c>
      <c r="H6" s="294" t="s">
        <v>590</v>
      </c>
      <c r="I6" s="294" t="s">
        <v>591</v>
      </c>
      <c r="J6" s="294" t="s">
        <v>183</v>
      </c>
      <c r="K6" s="294" t="s">
        <v>396</v>
      </c>
      <c r="L6" s="294" t="s">
        <v>184</v>
      </c>
      <c r="M6" s="294" t="s">
        <v>192</v>
      </c>
      <c r="N6" s="294" t="s">
        <v>185</v>
      </c>
      <c r="O6" s="293" t="s">
        <v>186</v>
      </c>
      <c r="P6" s="293" t="s">
        <v>187</v>
      </c>
      <c r="Q6" s="294" t="s">
        <v>188</v>
      </c>
      <c r="R6" s="293" t="s">
        <v>186</v>
      </c>
      <c r="S6" s="293" t="s">
        <v>187</v>
      </c>
      <c r="T6" s="642"/>
      <c r="U6" s="653"/>
      <c r="V6" s="656"/>
      <c r="W6" s="656"/>
      <c r="X6" s="657"/>
      <c r="Z6" s="261" t="s">
        <v>397</v>
      </c>
      <c r="AA6" s="261" t="s">
        <v>398</v>
      </c>
      <c r="AB6" s="295" t="s">
        <v>592</v>
      </c>
      <c r="AC6" s="295" t="s">
        <v>399</v>
      </c>
      <c r="AD6" s="295" t="s">
        <v>787</v>
      </c>
      <c r="AE6" s="295" t="s">
        <v>400</v>
      </c>
      <c r="AF6" s="295" t="s">
        <v>401</v>
      </c>
      <c r="AG6" s="295" t="s">
        <v>402</v>
      </c>
      <c r="AH6" s="295" t="s">
        <v>593</v>
      </c>
    </row>
    <row r="7" spans="2:34" hidden="1" x14ac:dyDescent="0.25">
      <c r="B7" s="658">
        <v>45870</v>
      </c>
      <c r="C7" s="493" t="s">
        <v>403</v>
      </c>
      <c r="D7" s="245">
        <v>1</v>
      </c>
      <c r="E7" s="190" t="s">
        <v>482</v>
      </c>
      <c r="F7" s="314">
        <v>4059.9100000000003</v>
      </c>
      <c r="G7" s="190">
        <v>268.60000000000002</v>
      </c>
      <c r="H7" s="190">
        <v>279</v>
      </c>
      <c r="I7" s="198">
        <f>H7/G7</f>
        <v>1.0387192851824274</v>
      </c>
      <c r="J7" s="190">
        <v>27.95</v>
      </c>
      <c r="K7" s="198">
        <f>J7/G7</f>
        <v>0.10405807892777363</v>
      </c>
      <c r="L7" s="314">
        <v>111.2</v>
      </c>
      <c r="M7" s="198">
        <f>(H7+J7)/G7</f>
        <v>1.1427773641102008</v>
      </c>
      <c r="N7" s="314">
        <v>4264.5200000000004</v>
      </c>
      <c r="O7" s="190">
        <v>1.84</v>
      </c>
      <c r="P7" s="197">
        <f t="shared" ref="P7:P15" si="0">O7/G7</f>
        <v>6.8503350707371556E-3</v>
      </c>
      <c r="Q7" s="314">
        <f t="shared" ref="Q7:Q15" si="1">O7*L7</f>
        <v>204.608</v>
      </c>
      <c r="R7" s="190">
        <f t="shared" ref="R7:R15" si="2">(H7+J7)-G7-O7</f>
        <v>36.509999999999962</v>
      </c>
      <c r="S7" s="192">
        <f t="shared" ref="S7:S15" si="3">R7/G7</f>
        <v>0.13592702903946374</v>
      </c>
      <c r="T7" s="190" t="s">
        <v>478</v>
      </c>
      <c r="U7" s="190" t="s">
        <v>537</v>
      </c>
      <c r="V7" s="190" t="s">
        <v>483</v>
      </c>
      <c r="W7" s="190">
        <v>1</v>
      </c>
      <c r="X7" s="190" t="s">
        <v>430</v>
      </c>
      <c r="Y7" s="193" t="s">
        <v>404</v>
      </c>
      <c r="Z7" s="315">
        <f>SUM(W7:W46)</f>
        <v>40</v>
      </c>
      <c r="AA7" s="315">
        <f>SUMIF($U$7:$U$46,TRIM(AA6),$W$7:$W$46)</f>
        <v>0</v>
      </c>
      <c r="AB7" s="315">
        <f t="shared" ref="AB7:AH7" si="4">SUMIF($U$7:$U$46,TRIM(AB6),$W$7:$W$46)</f>
        <v>0</v>
      </c>
      <c r="AC7" s="315">
        <f t="shared" si="4"/>
        <v>0</v>
      </c>
      <c r="AD7" s="315">
        <f t="shared" si="4"/>
        <v>24</v>
      </c>
      <c r="AE7" s="315">
        <f t="shared" si="4"/>
        <v>8</v>
      </c>
      <c r="AF7" s="315">
        <f t="shared" si="4"/>
        <v>1</v>
      </c>
      <c r="AG7" s="315">
        <f t="shared" si="4"/>
        <v>7</v>
      </c>
      <c r="AH7" s="315">
        <f t="shared" si="4"/>
        <v>0</v>
      </c>
    </row>
    <row r="8" spans="2:34" hidden="1" x14ac:dyDescent="0.25">
      <c r="B8" s="493"/>
      <c r="C8" s="493"/>
      <c r="D8" s="245">
        <v>2</v>
      </c>
      <c r="E8" s="190" t="s">
        <v>484</v>
      </c>
      <c r="F8" s="314">
        <v>3540.3599999999997</v>
      </c>
      <c r="G8" s="190">
        <v>76.3</v>
      </c>
      <c r="H8" s="190">
        <v>78.62</v>
      </c>
      <c r="I8" s="198">
        <f t="shared" ref="I8:I16" si="5">H8/G8</f>
        <v>1.0304062909567497</v>
      </c>
      <c r="J8" s="190">
        <v>15.3</v>
      </c>
      <c r="K8" s="198">
        <f t="shared" ref="K8:K16" si="6">J8/G8</f>
        <v>0.20052424639580604</v>
      </c>
      <c r="L8" s="314">
        <v>212.89</v>
      </c>
      <c r="M8" s="198">
        <f t="shared" ref="M8:M16" si="7">(H8+J8)/G8</f>
        <v>1.2309305373525559</v>
      </c>
      <c r="N8" s="314">
        <v>3751.12</v>
      </c>
      <c r="O8" s="190">
        <v>0.99</v>
      </c>
      <c r="P8" s="197">
        <f t="shared" si="0"/>
        <v>1.2975098296199214E-2</v>
      </c>
      <c r="Q8" s="314">
        <f t="shared" si="1"/>
        <v>210.76109999999997</v>
      </c>
      <c r="R8" s="190">
        <f t="shared" si="2"/>
        <v>16.630000000000006</v>
      </c>
      <c r="S8" s="192">
        <f t="shared" si="3"/>
        <v>0.21795543905635659</v>
      </c>
      <c r="T8" s="190" t="s">
        <v>485</v>
      </c>
      <c r="U8" s="190" t="s">
        <v>715</v>
      </c>
      <c r="V8" s="190" t="s">
        <v>486</v>
      </c>
      <c r="W8" s="190">
        <v>1</v>
      </c>
      <c r="X8" s="190" t="s">
        <v>470</v>
      </c>
      <c r="Y8" s="193" t="s">
        <v>412</v>
      </c>
      <c r="Z8" s="315"/>
      <c r="AA8" s="316">
        <f>SUMIF($U$7:$U$46,TRIM(AA6),$F$7:$F$46)</f>
        <v>0</v>
      </c>
      <c r="AB8" s="316">
        <f>SUMIF($U$7:$U$46,TRIM(AB6),$F$7:$F$46)</f>
        <v>0</v>
      </c>
      <c r="AC8" s="316">
        <f t="shared" ref="AC8:AH8" si="8">SUMIF($U$7:$U$46,TRIM(AC6),$F$7:$F$46)</f>
        <v>0</v>
      </c>
      <c r="AD8" s="316">
        <f t="shared" si="8"/>
        <v>60928.479999999989</v>
      </c>
      <c r="AE8" s="316">
        <f t="shared" si="8"/>
        <v>17955.359999999997</v>
      </c>
      <c r="AF8" s="316">
        <f t="shared" si="8"/>
        <v>1833.52</v>
      </c>
      <c r="AG8" s="316">
        <f t="shared" si="8"/>
        <v>17174.04</v>
      </c>
      <c r="AH8" s="316">
        <f t="shared" si="8"/>
        <v>0</v>
      </c>
    </row>
    <row r="9" spans="2:34" hidden="1" x14ac:dyDescent="0.25">
      <c r="B9" s="493"/>
      <c r="C9" s="493"/>
      <c r="D9" s="245">
        <v>3</v>
      </c>
      <c r="E9" s="190" t="s">
        <v>487</v>
      </c>
      <c r="F9" s="314">
        <v>2858.81</v>
      </c>
      <c r="G9" s="190">
        <v>70.44</v>
      </c>
      <c r="H9" s="190">
        <v>72.3</v>
      </c>
      <c r="I9" s="198">
        <f t="shared" si="5"/>
        <v>1.026405451448041</v>
      </c>
      <c r="J9" s="190">
        <v>5.6</v>
      </c>
      <c r="K9" s="198">
        <f t="shared" si="6"/>
        <v>7.9500283929585455E-2</v>
      </c>
      <c r="L9" s="314">
        <v>410.16</v>
      </c>
      <c r="M9" s="198">
        <f t="shared" si="7"/>
        <v>1.1059057353776263</v>
      </c>
      <c r="N9" s="314">
        <v>3059.79</v>
      </c>
      <c r="O9" s="190">
        <v>0.49</v>
      </c>
      <c r="P9" s="197">
        <f t="shared" si="0"/>
        <v>6.9562748438387282E-3</v>
      </c>
      <c r="Q9" s="314">
        <f t="shared" si="1"/>
        <v>200.97840000000002</v>
      </c>
      <c r="R9" s="190">
        <f t="shared" si="2"/>
        <v>6.9699999999999935</v>
      </c>
      <c r="S9" s="192">
        <f t="shared" si="3"/>
        <v>9.8949460533787531E-2</v>
      </c>
      <c r="T9" s="190" t="s">
        <v>478</v>
      </c>
      <c r="U9" s="190" t="s">
        <v>537</v>
      </c>
      <c r="V9" s="190" t="s">
        <v>488</v>
      </c>
      <c r="W9" s="190">
        <v>1</v>
      </c>
      <c r="X9" s="190" t="s">
        <v>470</v>
      </c>
      <c r="Y9" s="193" t="s">
        <v>363</v>
      </c>
      <c r="Z9" s="315">
        <f>SUM(W47:W116)</f>
        <v>70</v>
      </c>
      <c r="AA9" s="315">
        <f t="shared" ref="AA9:AH9" si="9">SUMIF($U$47:$U$116,TRIM(AA6),$W$47:$W$116)</f>
        <v>0</v>
      </c>
      <c r="AB9" s="315">
        <f t="shared" si="9"/>
        <v>0</v>
      </c>
      <c r="AC9" s="315">
        <f t="shared" si="9"/>
        <v>0</v>
      </c>
      <c r="AD9" s="315">
        <f t="shared" si="9"/>
        <v>54</v>
      </c>
      <c r="AE9" s="315">
        <f t="shared" si="9"/>
        <v>12</v>
      </c>
      <c r="AF9" s="315">
        <f t="shared" si="9"/>
        <v>4</v>
      </c>
      <c r="AG9" s="315">
        <f t="shared" si="9"/>
        <v>0</v>
      </c>
      <c r="AH9" s="315">
        <f t="shared" si="9"/>
        <v>0</v>
      </c>
    </row>
    <row r="10" spans="2:34" hidden="1" x14ac:dyDescent="0.25">
      <c r="B10" s="493"/>
      <c r="C10" s="493"/>
      <c r="D10" s="245">
        <v>4</v>
      </c>
      <c r="E10" s="190" t="s">
        <v>489</v>
      </c>
      <c r="F10" s="314">
        <v>2383.71</v>
      </c>
      <c r="G10" s="190">
        <v>49.8</v>
      </c>
      <c r="H10" s="190">
        <v>52.33</v>
      </c>
      <c r="I10" s="198">
        <f t="shared" si="5"/>
        <v>1.0508032128514055</v>
      </c>
      <c r="J10" s="190">
        <v>4.55</v>
      </c>
      <c r="K10" s="198">
        <f t="shared" si="6"/>
        <v>9.1365461847389556E-2</v>
      </c>
      <c r="L10" s="314">
        <v>365.6</v>
      </c>
      <c r="M10" s="198">
        <f t="shared" si="7"/>
        <v>1.1421686746987951</v>
      </c>
      <c r="N10" s="314">
        <v>2588.4499999999998</v>
      </c>
      <c r="O10" s="190">
        <v>0.56000000000000005</v>
      </c>
      <c r="P10" s="197">
        <f t="shared" si="0"/>
        <v>1.1244979919678717E-2</v>
      </c>
      <c r="Q10" s="314">
        <f t="shared" si="1"/>
        <v>204.73600000000002</v>
      </c>
      <c r="R10" s="190">
        <f t="shared" si="2"/>
        <v>6.5199999999999978</v>
      </c>
      <c r="S10" s="192">
        <f t="shared" si="3"/>
        <v>0.13092369477911642</v>
      </c>
      <c r="T10" s="190" t="s">
        <v>468</v>
      </c>
      <c r="U10" s="190" t="s">
        <v>537</v>
      </c>
      <c r="V10" s="190" t="s">
        <v>490</v>
      </c>
      <c r="W10" s="190">
        <v>1</v>
      </c>
      <c r="X10" s="190" t="s">
        <v>419</v>
      </c>
      <c r="Y10" s="193" t="s">
        <v>412</v>
      </c>
      <c r="Z10" s="315"/>
      <c r="AA10" s="316">
        <f t="shared" ref="AA10:AH10" si="10">SUMIF($U$47:$U$116,TRIM(AA6),$F$47:$F$116)</f>
        <v>0</v>
      </c>
      <c r="AB10" s="316">
        <f t="shared" si="10"/>
        <v>0</v>
      </c>
      <c r="AC10" s="316">
        <f t="shared" si="10"/>
        <v>0</v>
      </c>
      <c r="AD10" s="316">
        <f t="shared" si="10"/>
        <v>149279.18000000002</v>
      </c>
      <c r="AE10" s="316">
        <f t="shared" si="10"/>
        <v>41102.519999999997</v>
      </c>
      <c r="AF10" s="316">
        <f t="shared" si="10"/>
        <v>11520</v>
      </c>
      <c r="AG10" s="316">
        <f t="shared" si="10"/>
        <v>0</v>
      </c>
      <c r="AH10" s="316">
        <f t="shared" si="10"/>
        <v>0</v>
      </c>
    </row>
    <row r="11" spans="2:34" hidden="1" x14ac:dyDescent="0.25">
      <c r="B11" s="493"/>
      <c r="C11" s="493"/>
      <c r="D11" s="245">
        <v>5</v>
      </c>
      <c r="E11" s="190" t="s">
        <v>491</v>
      </c>
      <c r="F11" s="314">
        <v>2112.29</v>
      </c>
      <c r="G11" s="190">
        <v>106.35</v>
      </c>
      <c r="H11" s="190">
        <v>109.3</v>
      </c>
      <c r="I11" s="198">
        <f t="shared" si="5"/>
        <v>1.0277385989656793</v>
      </c>
      <c r="J11" s="190">
        <v>15.4</v>
      </c>
      <c r="K11" s="198">
        <f t="shared" si="6"/>
        <v>0.14480488951574991</v>
      </c>
      <c r="L11" s="314">
        <v>127.4</v>
      </c>
      <c r="M11" s="198">
        <f t="shared" si="7"/>
        <v>1.1725434884814294</v>
      </c>
      <c r="N11" s="314">
        <v>2337.79</v>
      </c>
      <c r="O11" s="190">
        <v>1.77</v>
      </c>
      <c r="P11" s="197">
        <f t="shared" si="0"/>
        <v>1.6643159379407618E-2</v>
      </c>
      <c r="Q11" s="314">
        <f t="shared" si="1"/>
        <v>225.49800000000002</v>
      </c>
      <c r="R11" s="190">
        <f t="shared" si="2"/>
        <v>16.580000000000009</v>
      </c>
      <c r="S11" s="192">
        <f t="shared" si="3"/>
        <v>0.15590032910202173</v>
      </c>
      <c r="T11" s="190" t="s">
        <v>478</v>
      </c>
      <c r="U11" s="190" t="s">
        <v>537</v>
      </c>
      <c r="V11" s="190" t="s">
        <v>492</v>
      </c>
      <c r="W11" s="190">
        <v>1</v>
      </c>
      <c r="X11" s="190" t="s">
        <v>470</v>
      </c>
      <c r="Y11" s="193"/>
      <c r="Z11" s="315"/>
      <c r="AA11" s="315"/>
      <c r="AB11" s="315"/>
      <c r="AC11" s="315"/>
      <c r="AD11" s="315"/>
      <c r="AE11" s="315"/>
      <c r="AF11" s="315"/>
      <c r="AG11" s="315"/>
      <c r="AH11" s="315"/>
    </row>
    <row r="12" spans="2:34" hidden="1" x14ac:dyDescent="0.25">
      <c r="B12" s="493"/>
      <c r="C12" s="493"/>
      <c r="D12" s="245">
        <v>6</v>
      </c>
      <c r="E12" s="190" t="s">
        <v>493</v>
      </c>
      <c r="F12" s="314">
        <v>2072.11</v>
      </c>
      <c r="G12" s="190">
        <v>174.45</v>
      </c>
      <c r="H12" s="190">
        <v>180.3</v>
      </c>
      <c r="I12" s="198">
        <f t="shared" si="5"/>
        <v>1.0335339638865007</v>
      </c>
      <c r="J12" s="190">
        <v>8.6999999999999993</v>
      </c>
      <c r="K12" s="198">
        <f t="shared" si="6"/>
        <v>4.9871023215821153E-2</v>
      </c>
      <c r="L12" s="314">
        <v>156.74</v>
      </c>
      <c r="M12" s="198">
        <f t="shared" si="7"/>
        <v>1.0834049871023217</v>
      </c>
      <c r="N12" s="314">
        <v>2280.5700000000002</v>
      </c>
      <c r="O12" s="190">
        <v>1.33</v>
      </c>
      <c r="P12" s="197">
        <f t="shared" si="0"/>
        <v>7.623961020349671E-3</v>
      </c>
      <c r="Q12" s="314">
        <f t="shared" si="1"/>
        <v>208.46420000000003</v>
      </c>
      <c r="R12" s="190">
        <f t="shared" si="2"/>
        <v>13.220000000000011</v>
      </c>
      <c r="S12" s="192">
        <f t="shared" si="3"/>
        <v>7.5781026081971986E-2</v>
      </c>
      <c r="T12" s="190" t="s">
        <v>478</v>
      </c>
      <c r="U12" s="190" t="s">
        <v>537</v>
      </c>
      <c r="V12" s="190" t="s">
        <v>490</v>
      </c>
      <c r="W12" s="190">
        <v>1</v>
      </c>
      <c r="X12" s="190" t="s">
        <v>470</v>
      </c>
      <c r="Y12" s="193" t="s">
        <v>364</v>
      </c>
      <c r="Z12" s="315">
        <f>SUM(W117:W186)</f>
        <v>70</v>
      </c>
      <c r="AA12" s="315">
        <f t="shared" ref="AA12:AH12" si="11">SUMIF($U$117:$U$186,TRIM(AA6),$W$117:$W$186)</f>
        <v>0</v>
      </c>
      <c r="AB12" s="315">
        <f t="shared" si="11"/>
        <v>0</v>
      </c>
      <c r="AC12" s="315">
        <f t="shared" si="11"/>
        <v>0</v>
      </c>
      <c r="AD12" s="315">
        <f t="shared" si="11"/>
        <v>64</v>
      </c>
      <c r="AE12" s="315">
        <f t="shared" si="11"/>
        <v>6</v>
      </c>
      <c r="AF12" s="315">
        <f t="shared" si="11"/>
        <v>0</v>
      </c>
      <c r="AG12" s="315">
        <f t="shared" si="11"/>
        <v>0</v>
      </c>
      <c r="AH12" s="315">
        <f t="shared" si="11"/>
        <v>0</v>
      </c>
    </row>
    <row r="13" spans="2:34" hidden="1" x14ac:dyDescent="0.25">
      <c r="B13" s="493"/>
      <c r="C13" s="493"/>
      <c r="D13" s="245">
        <v>7</v>
      </c>
      <c r="E13" s="190" t="s">
        <v>494</v>
      </c>
      <c r="F13" s="314">
        <v>2049.3200000000002</v>
      </c>
      <c r="G13" s="190">
        <v>49.25</v>
      </c>
      <c r="H13" s="190">
        <v>53.44</v>
      </c>
      <c r="I13" s="198">
        <f t="shared" si="5"/>
        <v>1.0850761421319797</v>
      </c>
      <c r="J13" s="190">
        <v>3.9</v>
      </c>
      <c r="K13" s="198">
        <f t="shared" si="6"/>
        <v>7.9187817258883242E-2</v>
      </c>
      <c r="L13" s="314">
        <v>278.82</v>
      </c>
      <c r="M13" s="198">
        <f t="shared" si="7"/>
        <v>1.1642639593908628</v>
      </c>
      <c r="N13" s="314">
        <v>2255.65</v>
      </c>
      <c r="O13" s="190">
        <v>0.74</v>
      </c>
      <c r="P13" s="197">
        <f t="shared" si="0"/>
        <v>1.5025380710659899E-2</v>
      </c>
      <c r="Q13" s="314">
        <f t="shared" si="1"/>
        <v>206.32679999999999</v>
      </c>
      <c r="R13" s="190">
        <f t="shared" si="2"/>
        <v>7.3499999999999961</v>
      </c>
      <c r="S13" s="192">
        <f t="shared" si="3"/>
        <v>0.14923857868020296</v>
      </c>
      <c r="T13" s="190" t="s">
        <v>468</v>
      </c>
      <c r="U13" s="190" t="s">
        <v>715</v>
      </c>
      <c r="V13" s="190" t="s">
        <v>469</v>
      </c>
      <c r="W13" s="190">
        <v>1</v>
      </c>
      <c r="X13" s="190" t="s">
        <v>470</v>
      </c>
      <c r="Y13" s="193" t="s">
        <v>412</v>
      </c>
      <c r="Z13" s="315"/>
      <c r="AA13" s="316">
        <f t="shared" ref="AA13:AH13" si="12">SUMIF($U$117:$U$186,TRIM(AA6),$F$117:$F$186)</f>
        <v>0</v>
      </c>
      <c r="AB13" s="316">
        <f t="shared" si="12"/>
        <v>0</v>
      </c>
      <c r="AC13" s="316">
        <f t="shared" si="12"/>
        <v>0</v>
      </c>
      <c r="AD13" s="316">
        <f t="shared" si="12"/>
        <v>187054.96000000002</v>
      </c>
      <c r="AE13" s="316">
        <f t="shared" si="12"/>
        <v>12896.55</v>
      </c>
      <c r="AF13" s="316">
        <f t="shared" si="12"/>
        <v>0</v>
      </c>
      <c r="AG13" s="316">
        <f t="shared" si="12"/>
        <v>0</v>
      </c>
      <c r="AH13" s="316">
        <f t="shared" si="12"/>
        <v>0</v>
      </c>
    </row>
    <row r="14" spans="2:34" hidden="1" x14ac:dyDescent="0.25">
      <c r="B14" s="493"/>
      <c r="C14" s="493"/>
      <c r="D14" s="245">
        <v>8</v>
      </c>
      <c r="E14" s="190" t="s">
        <v>495</v>
      </c>
      <c r="F14" s="314">
        <v>1922.07</v>
      </c>
      <c r="G14" s="190">
        <v>174.8</v>
      </c>
      <c r="H14" s="190">
        <v>185.22</v>
      </c>
      <c r="I14" s="198">
        <f t="shared" si="5"/>
        <v>1.0596109839816932</v>
      </c>
      <c r="J14" s="190">
        <v>30</v>
      </c>
      <c r="K14" s="198">
        <f t="shared" si="6"/>
        <v>0.17162471395881007</v>
      </c>
      <c r="L14" s="314">
        <v>53.51</v>
      </c>
      <c r="M14" s="198">
        <f t="shared" si="7"/>
        <v>1.2312356979405032</v>
      </c>
      <c r="N14" s="314">
        <v>2162.87</v>
      </c>
      <c r="O14" s="190">
        <v>4.5</v>
      </c>
      <c r="P14" s="197">
        <f t="shared" si="0"/>
        <v>2.5743707093821507E-2</v>
      </c>
      <c r="Q14" s="314">
        <f t="shared" si="1"/>
        <v>240.79499999999999</v>
      </c>
      <c r="R14" s="190">
        <f t="shared" si="2"/>
        <v>35.919999999999987</v>
      </c>
      <c r="S14" s="192">
        <f t="shared" si="3"/>
        <v>0.20549199084668185</v>
      </c>
      <c r="T14" s="190" t="s">
        <v>478</v>
      </c>
      <c r="U14" s="190" t="s">
        <v>537</v>
      </c>
      <c r="V14" s="190" t="s">
        <v>496</v>
      </c>
      <c r="W14" s="190">
        <v>1</v>
      </c>
      <c r="X14" s="190" t="s">
        <v>415</v>
      </c>
      <c r="Y14" s="193"/>
      <c r="Z14" s="315"/>
      <c r="AA14" s="315"/>
      <c r="AB14" s="315"/>
      <c r="AC14" s="315"/>
      <c r="AD14" s="315"/>
      <c r="AE14" s="315"/>
      <c r="AF14" s="315"/>
      <c r="AG14" s="315"/>
      <c r="AH14" s="315"/>
    </row>
    <row r="15" spans="2:34" hidden="1" x14ac:dyDescent="0.25">
      <c r="B15" s="493"/>
      <c r="C15" s="493"/>
      <c r="D15" s="245">
        <v>9</v>
      </c>
      <c r="E15" s="190" t="s">
        <v>497</v>
      </c>
      <c r="F15" s="314">
        <v>1833.52</v>
      </c>
      <c r="G15" s="190">
        <v>59.09</v>
      </c>
      <c r="H15" s="190">
        <v>60.08</v>
      </c>
      <c r="I15" s="198">
        <f t="shared" si="5"/>
        <v>1.0167541039092909</v>
      </c>
      <c r="J15" s="190">
        <v>5.55</v>
      </c>
      <c r="K15" s="198">
        <f t="shared" si="6"/>
        <v>9.3924521915721773E-2</v>
      </c>
      <c r="L15" s="314">
        <v>318.32</v>
      </c>
      <c r="M15" s="198">
        <f t="shared" si="7"/>
        <v>1.1106786258250125</v>
      </c>
      <c r="N15" s="314">
        <v>2081.81</v>
      </c>
      <c r="O15" s="190">
        <v>0.78</v>
      </c>
      <c r="P15" s="197">
        <f t="shared" si="0"/>
        <v>1.3200203080047384E-2</v>
      </c>
      <c r="Q15" s="314">
        <f t="shared" si="1"/>
        <v>248.28960000000001</v>
      </c>
      <c r="R15" s="190">
        <f t="shared" si="2"/>
        <v>5.7599999999999918</v>
      </c>
      <c r="S15" s="192">
        <f t="shared" si="3"/>
        <v>9.7478422744965168E-2</v>
      </c>
      <c r="T15" s="190" t="s">
        <v>485</v>
      </c>
      <c r="U15" s="190" t="s">
        <v>222</v>
      </c>
      <c r="V15" s="190" t="s">
        <v>490</v>
      </c>
      <c r="W15" s="190">
        <v>1</v>
      </c>
      <c r="X15" s="190" t="s">
        <v>425</v>
      </c>
      <c r="Y15" s="193" t="s">
        <v>365</v>
      </c>
      <c r="Z15" s="315">
        <f>SUM(W187:W256)</f>
        <v>70</v>
      </c>
      <c r="AA15" s="315">
        <f t="shared" ref="AA15:AH15" si="13">SUMIF($U$187:$U$256,TRIM(AA6),$W$187:$W$256)</f>
        <v>0</v>
      </c>
      <c r="AB15" s="315">
        <f t="shared" si="13"/>
        <v>0</v>
      </c>
      <c r="AC15" s="315">
        <f t="shared" si="13"/>
        <v>0</v>
      </c>
      <c r="AD15" s="315">
        <f t="shared" si="13"/>
        <v>70</v>
      </c>
      <c r="AE15" s="315">
        <f t="shared" si="13"/>
        <v>0</v>
      </c>
      <c r="AF15" s="315">
        <f t="shared" si="13"/>
        <v>0</v>
      </c>
      <c r="AG15" s="315">
        <f t="shared" si="13"/>
        <v>0</v>
      </c>
      <c r="AH15" s="315">
        <f t="shared" si="13"/>
        <v>0</v>
      </c>
    </row>
    <row r="16" spans="2:34" hidden="1" x14ac:dyDescent="0.25">
      <c r="B16" s="493"/>
      <c r="C16" s="493"/>
      <c r="D16" s="245">
        <v>10</v>
      </c>
      <c r="E16" s="190" t="s">
        <v>498</v>
      </c>
      <c r="F16" s="314">
        <v>1765.14</v>
      </c>
      <c r="G16" s="190">
        <v>161.94999999999999</v>
      </c>
      <c r="H16" s="190">
        <v>187.33</v>
      </c>
      <c r="I16" s="198">
        <f t="shared" si="5"/>
        <v>1.1567150355047855</v>
      </c>
      <c r="J16" s="190">
        <v>0</v>
      </c>
      <c r="K16" s="198">
        <f t="shared" si="6"/>
        <v>0</v>
      </c>
      <c r="L16" s="314">
        <v>78</v>
      </c>
      <c r="M16" s="198">
        <f t="shared" si="7"/>
        <v>1.1567150355047855</v>
      </c>
      <c r="N16" s="314">
        <v>1979.64</v>
      </c>
      <c r="O16" s="190">
        <v>2.75</v>
      </c>
      <c r="P16" s="197">
        <f>O16/G16</f>
        <v>1.6980549552330967E-2</v>
      </c>
      <c r="Q16" s="314">
        <f>O16*L16</f>
        <v>214.5</v>
      </c>
      <c r="R16" s="190">
        <f>(H16+J16)-G16-O16</f>
        <v>22.630000000000024</v>
      </c>
      <c r="S16" s="192">
        <f>R16/G16</f>
        <v>0.13973448595245461</v>
      </c>
      <c r="T16" s="190" t="s">
        <v>478</v>
      </c>
      <c r="U16" s="190" t="s">
        <v>537</v>
      </c>
      <c r="V16" s="190" t="s">
        <v>499</v>
      </c>
      <c r="W16" s="190">
        <v>1</v>
      </c>
      <c r="X16" s="190" t="s">
        <v>470</v>
      </c>
      <c r="Y16" s="193" t="s">
        <v>412</v>
      </c>
      <c r="Z16" s="315"/>
      <c r="AA16" s="316">
        <f t="shared" ref="AA16:AH16" si="14">SUMIF($U$187:$U$256,TRIM(AA6),$F$187:$F$256)</f>
        <v>0</v>
      </c>
      <c r="AB16" s="316">
        <f t="shared" si="14"/>
        <v>0</v>
      </c>
      <c r="AC16" s="316">
        <f t="shared" si="14"/>
        <v>0</v>
      </c>
      <c r="AD16" s="316">
        <f t="shared" si="14"/>
        <v>81495.154499999975</v>
      </c>
      <c r="AE16" s="316">
        <f t="shared" si="14"/>
        <v>0</v>
      </c>
      <c r="AF16" s="316">
        <f t="shared" si="14"/>
        <v>0</v>
      </c>
      <c r="AG16" s="316">
        <f t="shared" si="14"/>
        <v>0</v>
      </c>
      <c r="AH16" s="316">
        <f t="shared" si="14"/>
        <v>0</v>
      </c>
    </row>
    <row r="17" spans="2:34" hidden="1" x14ac:dyDescent="0.25">
      <c r="B17" s="658">
        <v>45871</v>
      </c>
      <c r="C17" s="493" t="s">
        <v>321</v>
      </c>
      <c r="D17" s="245">
        <v>1</v>
      </c>
      <c r="E17" s="190" t="s">
        <v>516</v>
      </c>
      <c r="F17" s="313">
        <v>2705.71</v>
      </c>
      <c r="G17" s="196">
        <v>300.45999999999998</v>
      </c>
      <c r="H17" s="196">
        <v>321.7</v>
      </c>
      <c r="I17" s="198">
        <f t="shared" ref="I17:I71" si="15">H17/G17</f>
        <v>1.0706916062038208</v>
      </c>
      <c r="J17" s="196">
        <v>0</v>
      </c>
      <c r="K17" s="198">
        <f t="shared" ref="K17:K71" si="16">J17/G17</f>
        <v>0</v>
      </c>
      <c r="L17" s="313">
        <v>133.88</v>
      </c>
      <c r="M17" s="198">
        <f t="shared" ref="M17:M71" si="17">(H17+J17)/G17</f>
        <v>1.0706916062038208</v>
      </c>
      <c r="N17" s="313">
        <v>2843.61</v>
      </c>
      <c r="O17" s="196">
        <v>1.03</v>
      </c>
      <c r="P17" s="197">
        <f t="shared" ref="P17:P80" si="18">O17/G17</f>
        <v>3.4280769486786928E-3</v>
      </c>
      <c r="Q17" s="314">
        <f t="shared" ref="Q17:Q80" si="19">O17*L17</f>
        <v>137.8964</v>
      </c>
      <c r="R17" s="190">
        <f t="shared" ref="R17:R80" si="20">(H17+J17)-G17-O17</f>
        <v>20.210000000000008</v>
      </c>
      <c r="S17" s="192">
        <f t="shared" ref="S17:S80" si="21">R17/G17</f>
        <v>6.7263529255142146E-2</v>
      </c>
      <c r="T17" s="196" t="s">
        <v>478</v>
      </c>
      <c r="U17" s="190" t="s">
        <v>715</v>
      </c>
      <c r="V17" s="196" t="s">
        <v>521</v>
      </c>
      <c r="W17" s="196">
        <v>1</v>
      </c>
      <c r="X17" s="196" t="s">
        <v>414</v>
      </c>
      <c r="Y17" s="193"/>
      <c r="Z17" s="315"/>
      <c r="AA17" s="315"/>
      <c r="AB17" s="315"/>
      <c r="AC17" s="315"/>
      <c r="AD17" s="315"/>
      <c r="AE17" s="315"/>
      <c r="AF17" s="315"/>
      <c r="AG17" s="315"/>
      <c r="AH17" s="315"/>
    </row>
    <row r="18" spans="2:34" hidden="1" x14ac:dyDescent="0.25">
      <c r="B18" s="493"/>
      <c r="C18" s="493"/>
      <c r="D18" s="245">
        <v>2</v>
      </c>
      <c r="E18" s="190" t="s">
        <v>484</v>
      </c>
      <c r="F18" s="313">
        <v>2671.77</v>
      </c>
      <c r="G18" s="196">
        <v>75.709999999999994</v>
      </c>
      <c r="H18" s="196">
        <v>77.599999999999994</v>
      </c>
      <c r="I18" s="198">
        <f t="shared" si="15"/>
        <v>1.0249636771892749</v>
      </c>
      <c r="J18" s="196">
        <v>11.4</v>
      </c>
      <c r="K18" s="198">
        <f t="shared" si="16"/>
        <v>0.15057456082419762</v>
      </c>
      <c r="L18" s="313">
        <v>212.89</v>
      </c>
      <c r="M18" s="198">
        <f t="shared" si="17"/>
        <v>1.1755382380134725</v>
      </c>
      <c r="N18" s="313">
        <v>2829.31</v>
      </c>
      <c r="O18" s="196">
        <v>0.74</v>
      </c>
      <c r="P18" s="197">
        <f t="shared" si="18"/>
        <v>9.7741381587637035E-3</v>
      </c>
      <c r="Q18" s="314">
        <f t="shared" si="19"/>
        <v>157.53859999999997</v>
      </c>
      <c r="R18" s="190">
        <f t="shared" si="20"/>
        <v>12.550000000000006</v>
      </c>
      <c r="S18" s="192">
        <f t="shared" si="21"/>
        <v>0.16576409985470886</v>
      </c>
      <c r="T18" s="196" t="s">
        <v>478</v>
      </c>
      <c r="U18" s="190" t="s">
        <v>715</v>
      </c>
      <c r="V18" s="196" t="s">
        <v>486</v>
      </c>
      <c r="W18" s="196">
        <v>1</v>
      </c>
      <c r="X18" s="196" t="s">
        <v>470</v>
      </c>
      <c r="Y18" s="193" t="s">
        <v>366</v>
      </c>
      <c r="Z18" s="315">
        <f>SUM(W257:W326)</f>
        <v>70</v>
      </c>
      <c r="AA18" s="315">
        <f t="shared" ref="AA18:AH18" si="22">SUMIF($U$257:$U$326,TRIM(AA6),$W$257:$W$326)</f>
        <v>0</v>
      </c>
      <c r="AB18" s="315">
        <f t="shared" si="22"/>
        <v>0</v>
      </c>
      <c r="AC18" s="315">
        <f t="shared" si="22"/>
        <v>0</v>
      </c>
      <c r="AD18" s="315">
        <f t="shared" si="22"/>
        <v>70</v>
      </c>
      <c r="AE18" s="315">
        <f t="shared" si="22"/>
        <v>0</v>
      </c>
      <c r="AF18" s="315">
        <f t="shared" si="22"/>
        <v>0</v>
      </c>
      <c r="AG18" s="315">
        <f t="shared" si="22"/>
        <v>0</v>
      </c>
      <c r="AH18" s="315">
        <f t="shared" si="22"/>
        <v>0</v>
      </c>
    </row>
    <row r="19" spans="2:34" hidden="1" x14ac:dyDescent="0.25">
      <c r="B19" s="493"/>
      <c r="C19" s="493"/>
      <c r="D19" s="245">
        <v>3</v>
      </c>
      <c r="E19" s="190" t="s">
        <v>493</v>
      </c>
      <c r="F19" s="313">
        <v>2658.31</v>
      </c>
      <c r="G19" s="196">
        <v>178.84</v>
      </c>
      <c r="H19" s="196">
        <v>177.62</v>
      </c>
      <c r="I19" s="198">
        <f t="shared" si="15"/>
        <v>0.99317825989711472</v>
      </c>
      <c r="J19" s="196">
        <v>18.899999999999999</v>
      </c>
      <c r="K19" s="198">
        <f t="shared" si="16"/>
        <v>0.10568105569223886</v>
      </c>
      <c r="L19" s="313">
        <v>156.74</v>
      </c>
      <c r="M19" s="198">
        <f t="shared" si="17"/>
        <v>1.0988593155893536</v>
      </c>
      <c r="N19" s="313">
        <v>2771.16</v>
      </c>
      <c r="O19" s="196">
        <v>0.72</v>
      </c>
      <c r="P19" s="197">
        <f t="shared" si="18"/>
        <v>4.0259449787519571E-3</v>
      </c>
      <c r="Q19" s="314">
        <f t="shared" si="19"/>
        <v>112.8528</v>
      </c>
      <c r="R19" s="190">
        <f t="shared" si="20"/>
        <v>16.960000000000008</v>
      </c>
      <c r="S19" s="192">
        <f t="shared" si="21"/>
        <v>9.4833370610601694E-2</v>
      </c>
      <c r="T19" s="196" t="s">
        <v>478</v>
      </c>
      <c r="U19" s="196" t="s">
        <v>715</v>
      </c>
      <c r="V19" s="196" t="s">
        <v>490</v>
      </c>
      <c r="W19" s="196">
        <v>1</v>
      </c>
      <c r="X19" s="196" t="s">
        <v>470</v>
      </c>
      <c r="Y19" s="193" t="s">
        <v>412</v>
      </c>
      <c r="Z19" s="315"/>
      <c r="AA19" s="316">
        <f t="shared" ref="AA19:AH19" si="23">SUMIF($U$257:$U$326,TRIM(AA6),$F$257:$F$326)</f>
        <v>0</v>
      </c>
      <c r="AB19" s="316">
        <f t="shared" si="23"/>
        <v>0</v>
      </c>
      <c r="AC19" s="316">
        <f t="shared" si="23"/>
        <v>0</v>
      </c>
      <c r="AD19" s="316">
        <f t="shared" si="23"/>
        <v>93651.549999999988</v>
      </c>
      <c r="AE19" s="316">
        <f t="shared" si="23"/>
        <v>0</v>
      </c>
      <c r="AF19" s="316">
        <f t="shared" si="23"/>
        <v>0</v>
      </c>
      <c r="AG19" s="316">
        <f t="shared" si="23"/>
        <v>0</v>
      </c>
      <c r="AH19" s="316">
        <f t="shared" si="23"/>
        <v>0</v>
      </c>
    </row>
    <row r="20" spans="2:34" hidden="1" x14ac:dyDescent="0.25">
      <c r="B20" s="493"/>
      <c r="C20" s="493"/>
      <c r="D20" s="245">
        <v>4</v>
      </c>
      <c r="E20" s="190" t="s">
        <v>517</v>
      </c>
      <c r="F20" s="313">
        <v>2539.9</v>
      </c>
      <c r="G20" s="196">
        <v>80.040000000000006</v>
      </c>
      <c r="H20" s="196">
        <v>83.75</v>
      </c>
      <c r="I20" s="198">
        <f t="shared" si="15"/>
        <v>1.0463518240879559</v>
      </c>
      <c r="J20" s="196">
        <v>4.6500000000000004</v>
      </c>
      <c r="K20" s="198">
        <f t="shared" si="16"/>
        <v>5.8095952023988005E-2</v>
      </c>
      <c r="L20" s="313">
        <v>331.58</v>
      </c>
      <c r="M20" s="198">
        <f t="shared" si="17"/>
        <v>1.104447776111944</v>
      </c>
      <c r="N20" s="313">
        <v>2772.01</v>
      </c>
      <c r="O20" s="196">
        <v>0.7</v>
      </c>
      <c r="P20" s="197">
        <f t="shared" si="18"/>
        <v>8.7456271864067951E-3</v>
      </c>
      <c r="Q20" s="314">
        <f t="shared" si="19"/>
        <v>232.10599999999997</v>
      </c>
      <c r="R20" s="190">
        <f t="shared" si="20"/>
        <v>7.6599999999999993</v>
      </c>
      <c r="S20" s="192">
        <f t="shared" si="21"/>
        <v>9.5702148925537217E-2</v>
      </c>
      <c r="T20" s="196" t="s">
        <v>485</v>
      </c>
      <c r="U20" s="196" t="s">
        <v>221</v>
      </c>
      <c r="V20" s="196" t="s">
        <v>490</v>
      </c>
      <c r="W20" s="196">
        <v>1</v>
      </c>
      <c r="X20" s="196" t="s">
        <v>422</v>
      </c>
      <c r="Y20" s="193"/>
      <c r="Z20" s="315"/>
      <c r="AA20" s="315"/>
      <c r="AB20" s="315"/>
      <c r="AC20" s="315"/>
      <c r="AD20" s="315"/>
      <c r="AE20" s="315"/>
      <c r="AF20" s="315"/>
      <c r="AG20" s="315"/>
      <c r="AH20" s="315"/>
    </row>
    <row r="21" spans="2:34" hidden="1" x14ac:dyDescent="0.25">
      <c r="B21" s="493"/>
      <c r="C21" s="493"/>
      <c r="D21" s="245">
        <v>5</v>
      </c>
      <c r="E21" s="190" t="s">
        <v>482</v>
      </c>
      <c r="F21" s="313">
        <v>2175.0700000000002</v>
      </c>
      <c r="G21" s="196">
        <v>272.60000000000002</v>
      </c>
      <c r="H21" s="196">
        <v>278.39999999999998</v>
      </c>
      <c r="I21" s="198">
        <f t="shared" si="15"/>
        <v>1.0212765957446808</v>
      </c>
      <c r="J21" s="196">
        <v>20</v>
      </c>
      <c r="K21" s="198">
        <f t="shared" si="16"/>
        <v>7.3367571533382234E-2</v>
      </c>
      <c r="L21" s="313">
        <v>111.2</v>
      </c>
      <c r="M21" s="198">
        <f t="shared" si="17"/>
        <v>1.0946441672780629</v>
      </c>
      <c r="N21" s="313">
        <v>2868.96</v>
      </c>
      <c r="O21" s="196">
        <v>6.24</v>
      </c>
      <c r="P21" s="197">
        <f t="shared" si="18"/>
        <v>2.2890682318415258E-2</v>
      </c>
      <c r="Q21" s="314">
        <f t="shared" si="19"/>
        <v>693.88800000000003</v>
      </c>
      <c r="R21" s="190">
        <f t="shared" si="20"/>
        <v>19.559999999999953</v>
      </c>
      <c r="S21" s="192">
        <f t="shared" si="21"/>
        <v>7.1753484959647659E-2</v>
      </c>
      <c r="T21" s="196" t="s">
        <v>478</v>
      </c>
      <c r="U21" s="190" t="s">
        <v>715</v>
      </c>
      <c r="V21" s="196" t="s">
        <v>483</v>
      </c>
      <c r="W21" s="196">
        <v>1</v>
      </c>
      <c r="X21" s="196" t="s">
        <v>430</v>
      </c>
      <c r="Y21" s="193"/>
      <c r="Z21" s="317"/>
      <c r="AA21" s="317"/>
      <c r="AB21" s="317"/>
      <c r="AC21" s="317"/>
      <c r="AD21" s="317"/>
      <c r="AE21" s="317"/>
      <c r="AF21" s="317"/>
      <c r="AG21" s="317"/>
      <c r="AH21" s="317"/>
    </row>
    <row r="22" spans="2:34" hidden="1" x14ac:dyDescent="0.25">
      <c r="B22" s="493"/>
      <c r="C22" s="493"/>
      <c r="D22" s="245">
        <v>6</v>
      </c>
      <c r="E22" s="190" t="s">
        <v>467</v>
      </c>
      <c r="F22" s="313">
        <v>2140.8200000000002</v>
      </c>
      <c r="G22" s="196">
        <v>65.260000000000005</v>
      </c>
      <c r="H22" s="196">
        <v>65.239999999999995</v>
      </c>
      <c r="I22" s="198">
        <f t="shared" si="15"/>
        <v>0.99969353355807522</v>
      </c>
      <c r="J22" s="196">
        <v>11.2</v>
      </c>
      <c r="K22" s="198">
        <f t="shared" si="16"/>
        <v>0.17162120747778115</v>
      </c>
      <c r="L22" s="313">
        <v>203.5</v>
      </c>
      <c r="M22" s="198">
        <f t="shared" si="17"/>
        <v>1.1713147410358564</v>
      </c>
      <c r="N22" s="313">
        <v>2275.13</v>
      </c>
      <c r="O22" s="196">
        <v>0.66</v>
      </c>
      <c r="P22" s="197">
        <f t="shared" si="18"/>
        <v>1.0113392583512106E-2</v>
      </c>
      <c r="Q22" s="314">
        <f t="shared" si="19"/>
        <v>134.31</v>
      </c>
      <c r="R22" s="190">
        <f t="shared" si="20"/>
        <v>10.519999999999992</v>
      </c>
      <c r="S22" s="192">
        <f t="shared" si="21"/>
        <v>0.16120134845234435</v>
      </c>
      <c r="T22" s="196" t="s">
        <v>468</v>
      </c>
      <c r="U22" s="196" t="s">
        <v>221</v>
      </c>
      <c r="V22" s="196" t="s">
        <v>469</v>
      </c>
      <c r="W22" s="196">
        <v>1</v>
      </c>
      <c r="X22" s="196" t="s">
        <v>470</v>
      </c>
      <c r="Y22" s="188" t="s">
        <v>384</v>
      </c>
      <c r="Z22" s="315">
        <f>SUM(W7:W9860)</f>
        <v>950</v>
      </c>
      <c r="AA22" s="315">
        <f t="shared" ref="AA22:AH22" si="24">SUMIF($U$7:$U$9860,TRIM(AA6),$W$7:$W$9860)</f>
        <v>0</v>
      </c>
      <c r="AB22" s="315">
        <f t="shared" si="24"/>
        <v>0</v>
      </c>
      <c r="AC22" s="315">
        <f t="shared" si="24"/>
        <v>0</v>
      </c>
      <c r="AD22" s="315">
        <f t="shared" si="24"/>
        <v>586</v>
      </c>
      <c r="AE22" s="315">
        <f t="shared" si="24"/>
        <v>71</v>
      </c>
      <c r="AF22" s="315">
        <f t="shared" si="24"/>
        <v>76</v>
      </c>
      <c r="AG22" s="315">
        <f t="shared" si="24"/>
        <v>7</v>
      </c>
      <c r="AH22" s="315">
        <f t="shared" si="24"/>
        <v>0</v>
      </c>
    </row>
    <row r="23" spans="2:34" hidden="1" x14ac:dyDescent="0.25">
      <c r="B23" s="493"/>
      <c r="C23" s="493"/>
      <c r="D23" s="245">
        <v>7</v>
      </c>
      <c r="E23" s="190" t="s">
        <v>518</v>
      </c>
      <c r="F23" s="313">
        <v>2088.86</v>
      </c>
      <c r="G23" s="196">
        <v>27.85</v>
      </c>
      <c r="H23" s="196">
        <v>35.6</v>
      </c>
      <c r="I23" s="198">
        <f t="shared" si="15"/>
        <v>1.2782764811490126</v>
      </c>
      <c r="J23" s="196">
        <v>0</v>
      </c>
      <c r="K23" s="198">
        <f t="shared" si="16"/>
        <v>0</v>
      </c>
      <c r="L23" s="313">
        <v>294.62</v>
      </c>
      <c r="M23" s="198">
        <f t="shared" si="17"/>
        <v>1.2782764811490126</v>
      </c>
      <c r="N23" s="313">
        <v>2283.31</v>
      </c>
      <c r="O23" s="196">
        <v>0.66</v>
      </c>
      <c r="P23" s="197">
        <f t="shared" si="18"/>
        <v>2.3698384201077199E-2</v>
      </c>
      <c r="Q23" s="314">
        <f t="shared" si="19"/>
        <v>194.44920000000002</v>
      </c>
      <c r="R23" s="190">
        <f t="shared" si="20"/>
        <v>7.09</v>
      </c>
      <c r="S23" s="192">
        <f t="shared" si="21"/>
        <v>0.25457809694793537</v>
      </c>
      <c r="T23" s="196" t="s">
        <v>468</v>
      </c>
      <c r="U23" s="196" t="s">
        <v>221</v>
      </c>
      <c r="V23" s="196" t="s">
        <v>522</v>
      </c>
      <c r="W23" s="196">
        <v>1</v>
      </c>
      <c r="X23" s="196" t="s">
        <v>470</v>
      </c>
      <c r="Y23" s="193" t="s">
        <v>412</v>
      </c>
      <c r="Z23" s="315"/>
      <c r="AA23" s="316">
        <f t="shared" ref="AA23:AH23" si="25">SUMIF($U$7:$U$9860,TRIM(AA6),$F$7:$F$9860)</f>
        <v>0</v>
      </c>
      <c r="AB23" s="316">
        <f t="shared" si="25"/>
        <v>0</v>
      </c>
      <c r="AC23" s="316">
        <f t="shared" si="25"/>
        <v>0</v>
      </c>
      <c r="AD23" s="316">
        <f t="shared" si="25"/>
        <v>1034992.7245000016</v>
      </c>
      <c r="AE23" s="316">
        <f t="shared" si="25"/>
        <v>463203.52</v>
      </c>
      <c r="AF23" s="316">
        <f t="shared" si="25"/>
        <v>116634.84999999999</v>
      </c>
      <c r="AG23" s="316">
        <f t="shared" si="25"/>
        <v>17174.04</v>
      </c>
      <c r="AH23" s="316">
        <f t="shared" si="25"/>
        <v>0</v>
      </c>
    </row>
    <row r="24" spans="2:34" hidden="1" x14ac:dyDescent="0.25">
      <c r="B24" s="493"/>
      <c r="C24" s="493"/>
      <c r="D24" s="245">
        <v>8</v>
      </c>
      <c r="E24" s="190" t="s">
        <v>487</v>
      </c>
      <c r="F24" s="313">
        <v>1800.6100000000001</v>
      </c>
      <c r="G24" s="196">
        <v>73.180000000000007</v>
      </c>
      <c r="H24" s="196">
        <v>73.099999999999994</v>
      </c>
      <c r="I24" s="198">
        <f t="shared" si="15"/>
        <v>0.99890680513801566</v>
      </c>
      <c r="J24" s="196">
        <v>7.62</v>
      </c>
      <c r="K24" s="198">
        <f t="shared" si="16"/>
        <v>0.10412681060399015</v>
      </c>
      <c r="L24" s="313">
        <v>410.16</v>
      </c>
      <c r="M24" s="198">
        <f t="shared" si="17"/>
        <v>1.103033615742006</v>
      </c>
      <c r="N24" s="313">
        <v>3092.61</v>
      </c>
      <c r="O24" s="196">
        <v>3.15</v>
      </c>
      <c r="P24" s="197">
        <f t="shared" si="18"/>
        <v>4.3044547690625851E-2</v>
      </c>
      <c r="Q24" s="314">
        <f t="shared" si="19"/>
        <v>1292.0040000000001</v>
      </c>
      <c r="R24" s="190">
        <f t="shared" si="20"/>
        <v>4.3899999999999917</v>
      </c>
      <c r="S24" s="192">
        <f t="shared" si="21"/>
        <v>5.9989068051380039E-2</v>
      </c>
      <c r="T24" s="196" t="s">
        <v>478</v>
      </c>
      <c r="U24" s="190" t="s">
        <v>715</v>
      </c>
      <c r="V24" s="196" t="s">
        <v>490</v>
      </c>
      <c r="W24" s="196">
        <v>1</v>
      </c>
      <c r="X24" s="196" t="s">
        <v>470</v>
      </c>
    </row>
    <row r="25" spans="2:34" hidden="1" x14ac:dyDescent="0.25">
      <c r="B25" s="493"/>
      <c r="C25" s="493"/>
      <c r="D25" s="245">
        <v>9</v>
      </c>
      <c r="E25" s="190" t="s">
        <v>519</v>
      </c>
      <c r="F25" s="313">
        <v>1735.8</v>
      </c>
      <c r="G25" s="196">
        <v>100.77</v>
      </c>
      <c r="H25" s="196">
        <v>106.95</v>
      </c>
      <c r="I25" s="198">
        <f t="shared" si="15"/>
        <v>1.0613277761238464</v>
      </c>
      <c r="J25" s="196">
        <v>10.5</v>
      </c>
      <c r="K25" s="198">
        <f t="shared" si="16"/>
        <v>0.10419767788032153</v>
      </c>
      <c r="L25" s="313">
        <v>110</v>
      </c>
      <c r="M25" s="198">
        <f t="shared" si="17"/>
        <v>1.165525454004168</v>
      </c>
      <c r="N25" s="313">
        <v>1834.8</v>
      </c>
      <c r="O25" s="196">
        <v>0.9</v>
      </c>
      <c r="P25" s="197">
        <f t="shared" si="18"/>
        <v>8.9312295325989881E-3</v>
      </c>
      <c r="Q25" s="314">
        <f t="shared" si="19"/>
        <v>99</v>
      </c>
      <c r="R25" s="190">
        <f t="shared" si="20"/>
        <v>15.780000000000006</v>
      </c>
      <c r="S25" s="192">
        <f t="shared" si="21"/>
        <v>0.15659422447156898</v>
      </c>
      <c r="T25" s="196" t="s">
        <v>468</v>
      </c>
      <c r="U25" s="196" t="s">
        <v>221</v>
      </c>
      <c r="V25" s="196" t="s">
        <v>522</v>
      </c>
      <c r="W25" s="196">
        <v>1</v>
      </c>
      <c r="X25" s="196" t="s">
        <v>470</v>
      </c>
    </row>
    <row r="26" spans="2:34" hidden="1" x14ac:dyDescent="0.25">
      <c r="B26" s="493"/>
      <c r="C26" s="493"/>
      <c r="D26" s="245">
        <v>10</v>
      </c>
      <c r="E26" s="190" t="s">
        <v>520</v>
      </c>
      <c r="F26" s="313">
        <v>1571.05</v>
      </c>
      <c r="G26" s="196">
        <v>173.36</v>
      </c>
      <c r="H26" s="196">
        <v>174.3</v>
      </c>
      <c r="I26" s="198">
        <f t="shared" si="15"/>
        <v>1.0054222427318873</v>
      </c>
      <c r="J26" s="196">
        <v>15.75</v>
      </c>
      <c r="K26" s="198">
        <f t="shared" si="16"/>
        <v>9.0851407475772944E-2</v>
      </c>
      <c r="L26" s="313">
        <v>99.12</v>
      </c>
      <c r="M26" s="198">
        <f t="shared" si="17"/>
        <v>1.0962736502076604</v>
      </c>
      <c r="N26" s="313">
        <v>1654.31</v>
      </c>
      <c r="O26" s="196">
        <v>0.84</v>
      </c>
      <c r="P26" s="197">
        <f t="shared" si="18"/>
        <v>4.8454083987078903E-3</v>
      </c>
      <c r="Q26" s="314">
        <f t="shared" si="19"/>
        <v>83.260800000000003</v>
      </c>
      <c r="R26" s="190">
        <f t="shared" si="20"/>
        <v>15.849999999999998</v>
      </c>
      <c r="S26" s="192">
        <f t="shared" si="21"/>
        <v>9.1428241808952454E-2</v>
      </c>
      <c r="T26" s="196" t="s">
        <v>478</v>
      </c>
      <c r="U26" s="190" t="s">
        <v>715</v>
      </c>
      <c r="V26" s="196" t="s">
        <v>523</v>
      </c>
      <c r="W26" s="196">
        <v>1</v>
      </c>
      <c r="X26" s="196" t="s">
        <v>470</v>
      </c>
    </row>
    <row r="27" spans="2:34" hidden="1" x14ac:dyDescent="0.25">
      <c r="B27" s="658">
        <v>45872</v>
      </c>
      <c r="C27" s="493" t="s">
        <v>313</v>
      </c>
      <c r="D27" s="245">
        <v>1</v>
      </c>
      <c r="E27" s="190" t="s">
        <v>493</v>
      </c>
      <c r="F27" s="314">
        <v>5559.5599999999995</v>
      </c>
      <c r="G27" s="190">
        <v>237.98</v>
      </c>
      <c r="H27" s="190">
        <v>245.89999999999998</v>
      </c>
      <c r="I27" s="198">
        <f t="shared" si="15"/>
        <v>1.0332801075720648</v>
      </c>
      <c r="J27" s="190">
        <v>28.8</v>
      </c>
      <c r="K27" s="198">
        <f t="shared" si="16"/>
        <v>0.12101857298932685</v>
      </c>
      <c r="L27" s="314">
        <v>156.74</v>
      </c>
      <c r="M27" s="198">
        <f t="shared" si="17"/>
        <v>1.1542986805613917</v>
      </c>
      <c r="N27" s="314">
        <v>5755.49</v>
      </c>
      <c r="O27" s="190">
        <v>1.25</v>
      </c>
      <c r="P27" s="197">
        <f t="shared" si="18"/>
        <v>5.2525422304395327E-3</v>
      </c>
      <c r="Q27" s="314">
        <f t="shared" si="19"/>
        <v>195.92500000000001</v>
      </c>
      <c r="R27" s="190">
        <f t="shared" si="20"/>
        <v>35.47</v>
      </c>
      <c r="S27" s="192">
        <f t="shared" si="21"/>
        <v>0.14904613833095218</v>
      </c>
      <c r="T27" s="190" t="s">
        <v>478</v>
      </c>
      <c r="U27" s="196" t="s">
        <v>715</v>
      </c>
      <c r="V27" s="190" t="s">
        <v>490</v>
      </c>
      <c r="W27" s="196">
        <v>1</v>
      </c>
      <c r="X27" s="190" t="s">
        <v>470</v>
      </c>
    </row>
    <row r="28" spans="2:34" hidden="1" x14ac:dyDescent="0.25">
      <c r="B28" s="493"/>
      <c r="C28" s="493"/>
      <c r="D28" s="245">
        <v>2</v>
      </c>
      <c r="E28" s="190" t="s">
        <v>484</v>
      </c>
      <c r="F28" s="314">
        <v>4772.99</v>
      </c>
      <c r="G28" s="190">
        <v>108.69</v>
      </c>
      <c r="H28" s="190">
        <v>117.23000000000002</v>
      </c>
      <c r="I28" s="198">
        <f t="shared" si="15"/>
        <v>1.0785720857484591</v>
      </c>
      <c r="J28" s="190">
        <v>15.6</v>
      </c>
      <c r="K28" s="198">
        <f t="shared" si="16"/>
        <v>0.14352746342809827</v>
      </c>
      <c r="L28" s="314">
        <v>212.89</v>
      </c>
      <c r="M28" s="198">
        <f t="shared" si="17"/>
        <v>1.2220995491765574</v>
      </c>
      <c r="N28" s="314">
        <v>5139.16</v>
      </c>
      <c r="O28" s="190">
        <v>1.72</v>
      </c>
      <c r="P28" s="197">
        <f t="shared" si="18"/>
        <v>1.5824822890790322E-2</v>
      </c>
      <c r="Q28" s="314">
        <f t="shared" si="19"/>
        <v>366.17079999999999</v>
      </c>
      <c r="R28" s="190">
        <f t="shared" si="20"/>
        <v>22.420000000000016</v>
      </c>
      <c r="S28" s="192">
        <f t="shared" si="21"/>
        <v>0.20627472628576701</v>
      </c>
      <c r="T28" s="190" t="s">
        <v>478</v>
      </c>
      <c r="U28" s="190" t="s">
        <v>715</v>
      </c>
      <c r="V28" s="190" t="s">
        <v>486</v>
      </c>
      <c r="W28" s="196">
        <v>1</v>
      </c>
      <c r="X28" s="190" t="s">
        <v>470</v>
      </c>
    </row>
    <row r="29" spans="2:34" hidden="1" x14ac:dyDescent="0.25">
      <c r="B29" s="493"/>
      <c r="C29" s="493"/>
      <c r="D29" s="245">
        <v>3</v>
      </c>
      <c r="E29" s="190" t="s">
        <v>489</v>
      </c>
      <c r="F29" s="314">
        <v>3933.8599999999997</v>
      </c>
      <c r="G29" s="190">
        <v>70.31</v>
      </c>
      <c r="H29" s="190">
        <v>73.489999999999995</v>
      </c>
      <c r="I29" s="198">
        <f t="shared" si="15"/>
        <v>1.0452282747831032</v>
      </c>
      <c r="J29" s="190">
        <v>8.75</v>
      </c>
      <c r="K29" s="198">
        <f t="shared" si="16"/>
        <v>0.12444886929313041</v>
      </c>
      <c r="L29" s="314">
        <v>365.6</v>
      </c>
      <c r="M29" s="198">
        <f t="shared" si="17"/>
        <v>1.1696771440762337</v>
      </c>
      <c r="N29" s="314">
        <v>4361.6099999999997</v>
      </c>
      <c r="O29" s="190">
        <v>1.17</v>
      </c>
      <c r="P29" s="197">
        <f t="shared" si="18"/>
        <v>1.6640591665481437E-2</v>
      </c>
      <c r="Q29" s="314">
        <f t="shared" si="19"/>
        <v>427.75200000000001</v>
      </c>
      <c r="R29" s="190">
        <f t="shared" si="20"/>
        <v>10.759999999999993</v>
      </c>
      <c r="S29" s="192">
        <f t="shared" si="21"/>
        <v>0.15303655241075229</v>
      </c>
      <c r="T29" s="190" t="s">
        <v>478</v>
      </c>
      <c r="U29" s="196" t="s">
        <v>221</v>
      </c>
      <c r="V29" s="190" t="s">
        <v>490</v>
      </c>
      <c r="W29" s="196">
        <v>1</v>
      </c>
      <c r="X29" s="190" t="s">
        <v>419</v>
      </c>
    </row>
    <row r="30" spans="2:34" hidden="1" x14ac:dyDescent="0.25">
      <c r="B30" s="493"/>
      <c r="C30" s="493"/>
      <c r="D30" s="245">
        <v>4</v>
      </c>
      <c r="E30" s="190" t="s">
        <v>494</v>
      </c>
      <c r="F30" s="314">
        <v>3725.03</v>
      </c>
      <c r="G30" s="190">
        <v>63.82</v>
      </c>
      <c r="H30" s="190">
        <v>66.2</v>
      </c>
      <c r="I30" s="198">
        <f t="shared" si="15"/>
        <v>1.037292384832341</v>
      </c>
      <c r="J30" s="190">
        <v>12.5</v>
      </c>
      <c r="K30" s="198">
        <f t="shared" si="16"/>
        <v>0.19586336571607646</v>
      </c>
      <c r="L30" s="314">
        <v>278.82</v>
      </c>
      <c r="M30" s="198">
        <f t="shared" si="17"/>
        <v>1.2331557505484174</v>
      </c>
      <c r="N30" s="314">
        <v>4148.84</v>
      </c>
      <c r="O30" s="190">
        <v>1.52</v>
      </c>
      <c r="P30" s="197">
        <f t="shared" si="18"/>
        <v>2.3816985271074897E-2</v>
      </c>
      <c r="Q30" s="314">
        <f t="shared" si="19"/>
        <v>423.8064</v>
      </c>
      <c r="R30" s="190">
        <f t="shared" si="20"/>
        <v>13.360000000000003</v>
      </c>
      <c r="S30" s="192">
        <f t="shared" si="21"/>
        <v>0.20933876527734258</v>
      </c>
      <c r="T30" s="190" t="s">
        <v>468</v>
      </c>
      <c r="U30" s="196" t="s">
        <v>715</v>
      </c>
      <c r="V30" s="190" t="s">
        <v>469</v>
      </c>
      <c r="W30" s="196">
        <v>1</v>
      </c>
      <c r="X30" s="190" t="s">
        <v>470</v>
      </c>
    </row>
    <row r="31" spans="2:34" hidden="1" x14ac:dyDescent="0.25">
      <c r="B31" s="493"/>
      <c r="C31" s="493"/>
      <c r="D31" s="245">
        <v>5</v>
      </c>
      <c r="E31" s="190" t="s">
        <v>482</v>
      </c>
      <c r="F31" s="314">
        <v>2824.48</v>
      </c>
      <c r="G31" s="190">
        <v>344.1</v>
      </c>
      <c r="H31" s="190">
        <v>357.56</v>
      </c>
      <c r="I31" s="198">
        <f t="shared" si="15"/>
        <v>1.0391165358907293</v>
      </c>
      <c r="J31" s="190">
        <v>20</v>
      </c>
      <c r="K31" s="198">
        <f t="shared" si="16"/>
        <v>5.8122638767800057E-2</v>
      </c>
      <c r="L31" s="314">
        <v>111.2</v>
      </c>
      <c r="M31" s="198">
        <f t="shared" si="17"/>
        <v>1.0972391746585295</v>
      </c>
      <c r="N31" s="314">
        <v>3720.75</v>
      </c>
      <c r="O31" s="190">
        <v>8.06</v>
      </c>
      <c r="P31" s="197">
        <f t="shared" si="18"/>
        <v>2.3423423423423424E-2</v>
      </c>
      <c r="Q31" s="314">
        <f t="shared" si="19"/>
        <v>896.27200000000005</v>
      </c>
      <c r="R31" s="190">
        <f t="shared" si="20"/>
        <v>25.399999999999977</v>
      </c>
      <c r="S31" s="192">
        <f t="shared" si="21"/>
        <v>7.3815751235106003E-2</v>
      </c>
      <c r="T31" s="190" t="s">
        <v>478</v>
      </c>
      <c r="U31" s="190" t="s">
        <v>715</v>
      </c>
      <c r="V31" s="190" t="s">
        <v>483</v>
      </c>
      <c r="W31" s="196">
        <v>1</v>
      </c>
      <c r="X31" s="190" t="s">
        <v>430</v>
      </c>
    </row>
    <row r="32" spans="2:34" hidden="1" x14ac:dyDescent="0.25">
      <c r="B32" s="493"/>
      <c r="C32" s="493"/>
      <c r="D32" s="245">
        <v>6</v>
      </c>
      <c r="E32" s="190" t="s">
        <v>529</v>
      </c>
      <c r="F32" s="314">
        <v>2515.77</v>
      </c>
      <c r="G32" s="190">
        <v>53.38</v>
      </c>
      <c r="H32" s="190">
        <v>55.34</v>
      </c>
      <c r="I32" s="198">
        <f t="shared" si="15"/>
        <v>1.0367178718621206</v>
      </c>
      <c r="J32" s="190">
        <v>10.5</v>
      </c>
      <c r="K32" s="198">
        <f t="shared" si="16"/>
        <v>0.19670288497564631</v>
      </c>
      <c r="L32" s="314">
        <v>235.78</v>
      </c>
      <c r="M32" s="198">
        <f t="shared" si="17"/>
        <v>1.2334207568377669</v>
      </c>
      <c r="N32" s="314">
        <v>2937.82</v>
      </c>
      <c r="O32" s="190">
        <v>1.79</v>
      </c>
      <c r="P32" s="197">
        <f t="shared" si="18"/>
        <v>3.3533158486324467E-2</v>
      </c>
      <c r="Q32" s="314">
        <f t="shared" si="19"/>
        <v>422.0462</v>
      </c>
      <c r="R32" s="190">
        <f t="shared" si="20"/>
        <v>10.670000000000002</v>
      </c>
      <c r="S32" s="192">
        <f t="shared" si="21"/>
        <v>0.19988759835144251</v>
      </c>
      <c r="T32" s="190" t="s">
        <v>478</v>
      </c>
      <c r="U32" s="190" t="s">
        <v>715</v>
      </c>
      <c r="V32" s="190" t="s">
        <v>523</v>
      </c>
      <c r="W32" s="196">
        <v>1</v>
      </c>
      <c r="X32" s="190" t="s">
        <v>470</v>
      </c>
    </row>
    <row r="33" spans="2:24" hidden="1" x14ac:dyDescent="0.25">
      <c r="B33" s="493"/>
      <c r="C33" s="493"/>
      <c r="D33" s="245">
        <v>7</v>
      </c>
      <c r="E33" s="190" t="s">
        <v>491</v>
      </c>
      <c r="F33" s="314">
        <v>1735.19</v>
      </c>
      <c r="G33" s="190">
        <v>150.08000000000001</v>
      </c>
      <c r="H33" s="190">
        <v>171.06</v>
      </c>
      <c r="I33" s="198">
        <f t="shared" si="15"/>
        <v>1.1397921108742004</v>
      </c>
      <c r="J33" s="190">
        <v>0</v>
      </c>
      <c r="K33" s="198">
        <f t="shared" si="16"/>
        <v>0</v>
      </c>
      <c r="L33" s="314">
        <v>127.4</v>
      </c>
      <c r="M33" s="198">
        <f t="shared" si="17"/>
        <v>1.1397921108742004</v>
      </c>
      <c r="N33" s="314">
        <v>2672.85</v>
      </c>
      <c r="O33" s="190">
        <v>7.36</v>
      </c>
      <c r="P33" s="197">
        <f t="shared" si="18"/>
        <v>4.9040511727078892E-2</v>
      </c>
      <c r="Q33" s="314">
        <f t="shared" si="19"/>
        <v>937.6640000000001</v>
      </c>
      <c r="R33" s="190">
        <f t="shared" si="20"/>
        <v>13.61999999999999</v>
      </c>
      <c r="S33" s="192">
        <f t="shared" si="21"/>
        <v>9.075159914712147E-2</v>
      </c>
      <c r="T33" s="190" t="s">
        <v>478</v>
      </c>
      <c r="U33" s="190" t="s">
        <v>715</v>
      </c>
      <c r="V33" s="190" t="s">
        <v>483</v>
      </c>
      <c r="W33" s="196">
        <v>1</v>
      </c>
      <c r="X33" s="190" t="s">
        <v>470</v>
      </c>
    </row>
    <row r="34" spans="2:24" hidden="1" x14ac:dyDescent="0.25">
      <c r="B34" s="493"/>
      <c r="C34" s="493"/>
      <c r="D34" s="245">
        <v>8</v>
      </c>
      <c r="E34" s="190" t="s">
        <v>530</v>
      </c>
      <c r="F34" s="314">
        <v>1707.6000000000001</v>
      </c>
      <c r="G34" s="190">
        <v>520.38</v>
      </c>
      <c r="H34" s="190">
        <v>533.67999999999995</v>
      </c>
      <c r="I34" s="198">
        <f t="shared" si="15"/>
        <v>1.0255582458972288</v>
      </c>
      <c r="J34" s="190">
        <v>9</v>
      </c>
      <c r="K34" s="198">
        <f t="shared" si="16"/>
        <v>1.7295053614666205E-2</v>
      </c>
      <c r="L34" s="314">
        <v>79.459999999999994</v>
      </c>
      <c r="M34" s="198">
        <f t="shared" si="17"/>
        <v>1.0428532995118951</v>
      </c>
      <c r="N34" s="314">
        <v>1771.96</v>
      </c>
      <c r="O34" s="190">
        <v>0.81</v>
      </c>
      <c r="P34" s="197">
        <f t="shared" si="18"/>
        <v>1.5565548253199586E-3</v>
      </c>
      <c r="Q34" s="314">
        <f t="shared" si="19"/>
        <v>64.3626</v>
      </c>
      <c r="R34" s="190">
        <f t="shared" si="20"/>
        <v>21.489999999999956</v>
      </c>
      <c r="S34" s="192">
        <f t="shared" si="21"/>
        <v>4.1296744686575113E-2</v>
      </c>
      <c r="T34" s="190" t="s">
        <v>478</v>
      </c>
      <c r="U34" s="190" t="s">
        <v>715</v>
      </c>
      <c r="V34" s="190" t="s">
        <v>532</v>
      </c>
      <c r="W34" s="196">
        <v>1</v>
      </c>
      <c r="X34" s="190" t="s">
        <v>416</v>
      </c>
    </row>
    <row r="35" spans="2:24" hidden="1" x14ac:dyDescent="0.25">
      <c r="B35" s="493"/>
      <c r="C35" s="493"/>
      <c r="D35" s="245">
        <v>9</v>
      </c>
      <c r="E35" s="190" t="s">
        <v>531</v>
      </c>
      <c r="F35" s="314">
        <v>1697.5899999999997</v>
      </c>
      <c r="G35" s="190">
        <v>33.96</v>
      </c>
      <c r="H35" s="190">
        <v>35.9</v>
      </c>
      <c r="I35" s="198">
        <f t="shared" si="15"/>
        <v>1.0571260306242638</v>
      </c>
      <c r="J35" s="190">
        <v>7.7</v>
      </c>
      <c r="K35" s="198">
        <f t="shared" si="16"/>
        <v>0.22673733804475854</v>
      </c>
      <c r="L35" s="314">
        <v>212.73</v>
      </c>
      <c r="M35" s="198">
        <f t="shared" si="17"/>
        <v>1.2838633686690224</v>
      </c>
      <c r="N35" s="314">
        <v>2050.7199999999998</v>
      </c>
      <c r="O35" s="190">
        <v>1.66</v>
      </c>
      <c r="P35" s="197">
        <f t="shared" si="18"/>
        <v>4.8881036513545341E-2</v>
      </c>
      <c r="Q35" s="314">
        <f t="shared" si="19"/>
        <v>353.13179999999994</v>
      </c>
      <c r="R35" s="190">
        <f t="shared" si="20"/>
        <v>7.98</v>
      </c>
      <c r="S35" s="192">
        <f t="shared" si="21"/>
        <v>0.23498233215547704</v>
      </c>
      <c r="T35" s="190" t="s">
        <v>478</v>
      </c>
      <c r="U35" s="190" t="s">
        <v>715</v>
      </c>
      <c r="V35" s="190" t="s">
        <v>483</v>
      </c>
      <c r="W35" s="196">
        <v>1</v>
      </c>
      <c r="X35" s="190" t="s">
        <v>437</v>
      </c>
    </row>
    <row r="36" spans="2:24" hidden="1" x14ac:dyDescent="0.25">
      <c r="B36" s="493"/>
      <c r="C36" s="493"/>
      <c r="D36" s="245">
        <v>10</v>
      </c>
      <c r="E36" s="190" t="s">
        <v>524</v>
      </c>
      <c r="F36" s="314">
        <v>1662.3300000000002</v>
      </c>
      <c r="G36" s="190">
        <v>47.88</v>
      </c>
      <c r="H36" s="190">
        <v>55.75</v>
      </c>
      <c r="I36" s="198">
        <f t="shared" si="15"/>
        <v>1.1643692564745196</v>
      </c>
      <c r="J36" s="190">
        <v>0</v>
      </c>
      <c r="K36" s="198">
        <f t="shared" si="16"/>
        <v>0</v>
      </c>
      <c r="L36" s="314">
        <v>342.75</v>
      </c>
      <c r="M36" s="198">
        <f t="shared" si="17"/>
        <v>1.1643692564745196</v>
      </c>
      <c r="N36" s="314">
        <v>2697.44</v>
      </c>
      <c r="O36" s="190">
        <v>3.02</v>
      </c>
      <c r="P36" s="197">
        <f t="shared" si="18"/>
        <v>6.3074352548036755E-2</v>
      </c>
      <c r="Q36" s="314">
        <f t="shared" si="19"/>
        <v>1035.105</v>
      </c>
      <c r="R36" s="190">
        <f t="shared" si="20"/>
        <v>4.8499999999999979</v>
      </c>
      <c r="S36" s="192">
        <f t="shared" si="21"/>
        <v>0.10129490392648283</v>
      </c>
      <c r="T36" s="190" t="s">
        <v>478</v>
      </c>
      <c r="U36" s="190" t="s">
        <v>715</v>
      </c>
      <c r="V36" s="190" t="s">
        <v>490</v>
      </c>
      <c r="W36" s="196">
        <v>1</v>
      </c>
      <c r="X36" s="190" t="s">
        <v>426</v>
      </c>
    </row>
    <row r="37" spans="2:24" hidden="1" x14ac:dyDescent="0.25">
      <c r="B37" s="658">
        <v>45873</v>
      </c>
      <c r="C37" s="493" t="s">
        <v>405</v>
      </c>
      <c r="D37" s="245">
        <v>1</v>
      </c>
      <c r="E37" s="190" t="s">
        <v>494</v>
      </c>
      <c r="F37" s="314">
        <v>2796.57</v>
      </c>
      <c r="G37" s="190">
        <v>62.93</v>
      </c>
      <c r="H37" s="190">
        <v>63.32</v>
      </c>
      <c r="I37" s="198">
        <f t="shared" si="15"/>
        <v>1.0061973621484188</v>
      </c>
      <c r="J37" s="190">
        <v>10.9</v>
      </c>
      <c r="K37" s="198">
        <f t="shared" si="16"/>
        <v>0.17320832671221995</v>
      </c>
      <c r="L37" s="314">
        <v>278.82</v>
      </c>
      <c r="M37" s="198">
        <f t="shared" si="17"/>
        <v>1.1794056888606388</v>
      </c>
      <c r="N37" s="314">
        <v>3147.88</v>
      </c>
      <c r="O37" s="190">
        <v>1.26</v>
      </c>
      <c r="P37" s="197">
        <f t="shared" si="18"/>
        <v>2.0022246941045607E-2</v>
      </c>
      <c r="Q37" s="314">
        <f t="shared" si="19"/>
        <v>351.31319999999999</v>
      </c>
      <c r="R37" s="190">
        <f t="shared" si="20"/>
        <v>10.029999999999999</v>
      </c>
      <c r="S37" s="192">
        <f t="shared" si="21"/>
        <v>0.15938344191959319</v>
      </c>
      <c r="T37" s="190" t="s">
        <v>468</v>
      </c>
      <c r="U37" s="196" t="s">
        <v>715</v>
      </c>
      <c r="V37" s="190" t="s">
        <v>469</v>
      </c>
      <c r="W37" s="196">
        <v>1</v>
      </c>
      <c r="X37" s="190" t="s">
        <v>470</v>
      </c>
    </row>
    <row r="38" spans="2:24" hidden="1" x14ac:dyDescent="0.25">
      <c r="B38" s="493"/>
      <c r="C38" s="493"/>
      <c r="D38" s="245">
        <v>2</v>
      </c>
      <c r="E38" s="190" t="s">
        <v>487</v>
      </c>
      <c r="F38" s="314">
        <v>2571.7099999999996</v>
      </c>
      <c r="G38" s="190">
        <v>95.4</v>
      </c>
      <c r="H38" s="190">
        <v>95.789999999999992</v>
      </c>
      <c r="I38" s="198">
        <f t="shared" si="15"/>
        <v>1.0040880503144654</v>
      </c>
      <c r="J38" s="190">
        <v>6.4</v>
      </c>
      <c r="K38" s="198">
        <f t="shared" si="16"/>
        <v>6.7085953878406712E-2</v>
      </c>
      <c r="L38" s="314">
        <v>410.16</v>
      </c>
      <c r="M38" s="198">
        <f t="shared" si="17"/>
        <v>1.0711740041928721</v>
      </c>
      <c r="N38" s="314">
        <v>2784.99</v>
      </c>
      <c r="O38" s="190">
        <v>0.52</v>
      </c>
      <c r="P38" s="197">
        <f t="shared" si="18"/>
        <v>5.450733752620545E-3</v>
      </c>
      <c r="Q38" s="314">
        <f t="shared" si="19"/>
        <v>213.28320000000002</v>
      </c>
      <c r="R38" s="190">
        <f t="shared" si="20"/>
        <v>6.2699999999999925</v>
      </c>
      <c r="S38" s="192">
        <f t="shared" si="21"/>
        <v>6.5723270440251488E-2</v>
      </c>
      <c r="T38" s="190" t="s">
        <v>478</v>
      </c>
      <c r="U38" s="190" t="s">
        <v>715</v>
      </c>
      <c r="V38" s="190" t="s">
        <v>490</v>
      </c>
      <c r="W38" s="196">
        <v>1</v>
      </c>
      <c r="X38" s="190" t="s">
        <v>470</v>
      </c>
    </row>
    <row r="39" spans="2:24" hidden="1" x14ac:dyDescent="0.25">
      <c r="B39" s="493"/>
      <c r="C39" s="493"/>
      <c r="D39" s="245">
        <v>3</v>
      </c>
      <c r="E39" s="190" t="s">
        <v>524</v>
      </c>
      <c r="F39" s="314">
        <v>2334.1200000000003</v>
      </c>
      <c r="G39" s="190">
        <v>47.39</v>
      </c>
      <c r="H39" s="190">
        <v>49.06</v>
      </c>
      <c r="I39" s="198">
        <f t="shared" si="15"/>
        <v>1.0352395020046423</v>
      </c>
      <c r="J39" s="190">
        <v>5.8</v>
      </c>
      <c r="K39" s="198">
        <f t="shared" si="16"/>
        <v>0.12238868959696138</v>
      </c>
      <c r="L39" s="314">
        <v>342.75</v>
      </c>
      <c r="M39" s="198">
        <f t="shared" si="17"/>
        <v>1.1576281916016038</v>
      </c>
      <c r="N39" s="314">
        <v>2560.34</v>
      </c>
      <c r="O39" s="190">
        <v>0.66</v>
      </c>
      <c r="P39" s="197">
        <f t="shared" si="18"/>
        <v>1.3926988816205951E-2</v>
      </c>
      <c r="Q39" s="314">
        <f t="shared" si="19"/>
        <v>226.215</v>
      </c>
      <c r="R39" s="190">
        <f t="shared" si="20"/>
        <v>6.8099999999999987</v>
      </c>
      <c r="S39" s="192">
        <f t="shared" si="21"/>
        <v>0.14370120278539775</v>
      </c>
      <c r="T39" s="190" t="s">
        <v>478</v>
      </c>
      <c r="U39" s="190" t="s">
        <v>715</v>
      </c>
      <c r="V39" s="190" t="s">
        <v>490</v>
      </c>
      <c r="W39" s="196">
        <v>1</v>
      </c>
      <c r="X39" s="190" t="s">
        <v>426</v>
      </c>
    </row>
    <row r="40" spans="2:24" hidden="1" x14ac:dyDescent="0.25">
      <c r="B40" s="493"/>
      <c r="C40" s="493"/>
      <c r="D40" s="245">
        <v>4</v>
      </c>
      <c r="E40" s="190" t="s">
        <v>489</v>
      </c>
      <c r="F40" s="314">
        <v>2332.5300000000002</v>
      </c>
      <c r="G40" s="190">
        <v>69.89</v>
      </c>
      <c r="H40" s="190">
        <v>73.17</v>
      </c>
      <c r="I40" s="198">
        <f t="shared" si="15"/>
        <v>1.0469308914007727</v>
      </c>
      <c r="J40" s="190">
        <v>3.85</v>
      </c>
      <c r="K40" s="198">
        <f t="shared" si="16"/>
        <v>5.5086564601516667E-2</v>
      </c>
      <c r="L40" s="314">
        <v>365.6</v>
      </c>
      <c r="M40" s="198">
        <f t="shared" si="17"/>
        <v>1.1020174560022893</v>
      </c>
      <c r="N40" s="314">
        <v>2606.73</v>
      </c>
      <c r="O40" s="190">
        <v>0.75</v>
      </c>
      <c r="P40" s="197">
        <f t="shared" si="18"/>
        <v>1.0731148948347403E-2</v>
      </c>
      <c r="Q40" s="314">
        <f t="shared" si="19"/>
        <v>274.20000000000005</v>
      </c>
      <c r="R40" s="190">
        <f t="shared" si="20"/>
        <v>6.3799999999999955</v>
      </c>
      <c r="S40" s="192">
        <f t="shared" si="21"/>
        <v>9.1286307053941848E-2</v>
      </c>
      <c r="T40" s="190" t="s">
        <v>485</v>
      </c>
      <c r="U40" s="196" t="s">
        <v>221</v>
      </c>
      <c r="V40" s="190" t="s">
        <v>490</v>
      </c>
      <c r="W40" s="196">
        <v>1</v>
      </c>
      <c r="X40" s="190" t="s">
        <v>419</v>
      </c>
    </row>
    <row r="41" spans="2:24" hidden="1" x14ac:dyDescent="0.25">
      <c r="B41" s="493"/>
      <c r="C41" s="493"/>
      <c r="D41" s="245">
        <v>5</v>
      </c>
      <c r="E41" s="190" t="s">
        <v>529</v>
      </c>
      <c r="F41" s="314">
        <v>2296.5</v>
      </c>
      <c r="G41" s="190">
        <v>52.43</v>
      </c>
      <c r="H41" s="190">
        <v>54.77</v>
      </c>
      <c r="I41" s="198">
        <f t="shared" si="15"/>
        <v>1.0446309364867443</v>
      </c>
      <c r="J41" s="190">
        <v>9</v>
      </c>
      <c r="K41" s="198">
        <f t="shared" si="16"/>
        <v>0.17165744802593935</v>
      </c>
      <c r="L41" s="314">
        <v>235.78</v>
      </c>
      <c r="M41" s="198">
        <f t="shared" si="17"/>
        <v>1.2162883845126837</v>
      </c>
      <c r="N41" s="314">
        <v>2673.75</v>
      </c>
      <c r="O41" s="190">
        <v>1.6</v>
      </c>
      <c r="P41" s="197">
        <f t="shared" si="18"/>
        <v>3.0516879649055886E-2</v>
      </c>
      <c r="Q41" s="314">
        <f t="shared" si="19"/>
        <v>377.24800000000005</v>
      </c>
      <c r="R41" s="190">
        <f t="shared" si="20"/>
        <v>9.7400000000000038</v>
      </c>
      <c r="S41" s="192">
        <f t="shared" si="21"/>
        <v>0.18577150486362776</v>
      </c>
      <c r="T41" s="190" t="s">
        <v>478</v>
      </c>
      <c r="U41" s="190" t="s">
        <v>715</v>
      </c>
      <c r="V41" s="190" t="s">
        <v>523</v>
      </c>
      <c r="W41" s="196">
        <v>1</v>
      </c>
      <c r="X41" s="190" t="s">
        <v>470</v>
      </c>
    </row>
    <row r="42" spans="2:24" hidden="1" x14ac:dyDescent="0.25">
      <c r="B42" s="493"/>
      <c r="C42" s="493"/>
      <c r="D42" s="245">
        <v>6</v>
      </c>
      <c r="E42" s="190" t="s">
        <v>482</v>
      </c>
      <c r="F42" s="314">
        <v>1998.27</v>
      </c>
      <c r="G42" s="190">
        <v>338.5</v>
      </c>
      <c r="H42" s="190">
        <v>345.89</v>
      </c>
      <c r="I42" s="198">
        <f t="shared" si="15"/>
        <v>1.021831610044313</v>
      </c>
      <c r="J42" s="190">
        <v>15</v>
      </c>
      <c r="K42" s="198">
        <f t="shared" si="16"/>
        <v>4.4313146233382568E-2</v>
      </c>
      <c r="L42" s="314">
        <v>111.2</v>
      </c>
      <c r="M42" s="198">
        <f t="shared" si="17"/>
        <v>1.0661447562776958</v>
      </c>
      <c r="N42" s="314">
        <v>2489.77</v>
      </c>
      <c r="O42" s="190">
        <v>4.42</v>
      </c>
      <c r="P42" s="197">
        <f t="shared" si="18"/>
        <v>1.3057607090103398E-2</v>
      </c>
      <c r="Q42" s="314">
        <f t="shared" si="19"/>
        <v>491.50400000000002</v>
      </c>
      <c r="R42" s="190">
        <f t="shared" si="20"/>
        <v>17.969999999999985</v>
      </c>
      <c r="S42" s="192">
        <f t="shared" si="21"/>
        <v>5.3087149187592275E-2</v>
      </c>
      <c r="T42" s="190" t="s">
        <v>478</v>
      </c>
      <c r="U42" s="190" t="s">
        <v>715</v>
      </c>
      <c r="V42" s="190" t="s">
        <v>483</v>
      </c>
      <c r="W42" s="196">
        <v>1</v>
      </c>
      <c r="X42" s="190" t="s">
        <v>430</v>
      </c>
    </row>
    <row r="43" spans="2:24" hidden="1" x14ac:dyDescent="0.25">
      <c r="B43" s="493"/>
      <c r="C43" s="493"/>
      <c r="D43" s="245">
        <v>7</v>
      </c>
      <c r="E43" s="190" t="s">
        <v>466</v>
      </c>
      <c r="F43" s="314">
        <v>1945.8400000000001</v>
      </c>
      <c r="G43" s="190">
        <v>42.64</v>
      </c>
      <c r="H43" s="190">
        <v>42.23</v>
      </c>
      <c r="I43" s="198">
        <f t="shared" si="15"/>
        <v>0.99038461538461531</v>
      </c>
      <c r="J43" s="190">
        <v>3.25</v>
      </c>
      <c r="K43" s="198">
        <f t="shared" si="16"/>
        <v>7.621951219512195E-2</v>
      </c>
      <c r="L43" s="314">
        <v>814.16</v>
      </c>
      <c r="M43" s="198">
        <f t="shared" si="17"/>
        <v>1.0666041275797373</v>
      </c>
      <c r="N43" s="314">
        <v>2312.21</v>
      </c>
      <c r="O43" s="190">
        <v>0.45</v>
      </c>
      <c r="P43" s="197">
        <f t="shared" si="18"/>
        <v>1.0553470919324579E-2</v>
      </c>
      <c r="Q43" s="314">
        <f t="shared" si="19"/>
        <v>366.37200000000001</v>
      </c>
      <c r="R43" s="190">
        <f t="shared" si="20"/>
        <v>2.3899999999999961</v>
      </c>
      <c r="S43" s="192">
        <f t="shared" si="21"/>
        <v>5.6050656660412666E-2</v>
      </c>
      <c r="T43" s="190" t="s">
        <v>485</v>
      </c>
      <c r="U43" s="196" t="s">
        <v>715</v>
      </c>
      <c r="V43" s="190" t="s">
        <v>490</v>
      </c>
      <c r="W43" s="196">
        <v>1</v>
      </c>
      <c r="X43" s="190" t="s">
        <v>415</v>
      </c>
    </row>
    <row r="44" spans="2:24" hidden="1" x14ac:dyDescent="0.25">
      <c r="B44" s="493"/>
      <c r="C44" s="493"/>
      <c r="D44" s="245">
        <v>8</v>
      </c>
      <c r="E44" s="190" t="s">
        <v>467</v>
      </c>
      <c r="F44" s="314">
        <v>1628</v>
      </c>
      <c r="G44" s="190">
        <v>96.23</v>
      </c>
      <c r="H44" s="190">
        <v>97.84</v>
      </c>
      <c r="I44" s="198">
        <f t="shared" si="15"/>
        <v>1.0167307492465967</v>
      </c>
      <c r="J44" s="190">
        <v>10.4</v>
      </c>
      <c r="K44" s="198">
        <f t="shared" si="16"/>
        <v>0.10807440507118363</v>
      </c>
      <c r="L44" s="314">
        <v>203.5</v>
      </c>
      <c r="M44" s="198">
        <f t="shared" si="17"/>
        <v>1.1248051543177804</v>
      </c>
      <c r="N44" s="314">
        <v>2444.04</v>
      </c>
      <c r="O44" s="190">
        <v>4.01</v>
      </c>
      <c r="P44" s="197">
        <f t="shared" si="18"/>
        <v>4.167099657071599E-2</v>
      </c>
      <c r="Q44" s="314">
        <f t="shared" si="19"/>
        <v>816.03499999999997</v>
      </c>
      <c r="R44" s="190">
        <f t="shared" si="20"/>
        <v>8.0000000000000053</v>
      </c>
      <c r="S44" s="192">
        <f t="shared" si="21"/>
        <v>8.3134157747064383E-2</v>
      </c>
      <c r="T44" s="190" t="s">
        <v>468</v>
      </c>
      <c r="U44" s="196" t="s">
        <v>221</v>
      </c>
      <c r="V44" s="190" t="s">
        <v>469</v>
      </c>
      <c r="W44" s="196">
        <v>1</v>
      </c>
      <c r="X44" s="190" t="s">
        <v>470</v>
      </c>
    </row>
    <row r="45" spans="2:24" hidden="1" x14ac:dyDescent="0.25">
      <c r="B45" s="493"/>
      <c r="C45" s="493"/>
      <c r="D45" s="245">
        <v>9</v>
      </c>
      <c r="E45" s="190" t="s">
        <v>527</v>
      </c>
      <c r="F45" s="314">
        <v>1612.73</v>
      </c>
      <c r="G45" s="190">
        <v>75.63</v>
      </c>
      <c r="H45" s="190">
        <v>78.099999999999994</v>
      </c>
      <c r="I45" s="198">
        <f t="shared" si="15"/>
        <v>1.0326589977522147</v>
      </c>
      <c r="J45" s="190">
        <v>4.2</v>
      </c>
      <c r="K45" s="198">
        <f t="shared" si="16"/>
        <v>5.5533518445061492E-2</v>
      </c>
      <c r="L45" s="314">
        <v>333.9</v>
      </c>
      <c r="M45" s="198">
        <f t="shared" si="17"/>
        <v>1.0881925161972763</v>
      </c>
      <c r="N45" s="314">
        <v>2227.11</v>
      </c>
      <c r="O45" s="190">
        <v>1.84</v>
      </c>
      <c r="P45" s="197">
        <f t="shared" si="18"/>
        <v>2.4328969985455511E-2</v>
      </c>
      <c r="Q45" s="314">
        <f t="shared" si="19"/>
        <v>614.37599999999998</v>
      </c>
      <c r="R45" s="190">
        <f t="shared" si="20"/>
        <v>4.8300000000000018</v>
      </c>
      <c r="S45" s="192">
        <f t="shared" si="21"/>
        <v>6.3863546211820735E-2</v>
      </c>
      <c r="T45" s="190" t="s">
        <v>485</v>
      </c>
      <c r="U45" s="196" t="s">
        <v>715</v>
      </c>
      <c r="V45" s="190" t="s">
        <v>490</v>
      </c>
      <c r="W45" s="196">
        <v>1</v>
      </c>
      <c r="X45" s="190" t="s">
        <v>416</v>
      </c>
    </row>
    <row r="46" spans="2:24" hidden="1" x14ac:dyDescent="0.25">
      <c r="B46" s="493"/>
      <c r="C46" s="493"/>
      <c r="D46" s="245">
        <v>10</v>
      </c>
      <c r="E46" s="190" t="s">
        <v>518</v>
      </c>
      <c r="F46" s="314">
        <v>1555.5900000000001</v>
      </c>
      <c r="G46" s="190">
        <v>34.950000000000003</v>
      </c>
      <c r="H46" s="190">
        <v>44.52</v>
      </c>
      <c r="I46" s="198">
        <f t="shared" si="15"/>
        <v>1.2738197424892703</v>
      </c>
      <c r="J46" s="190">
        <v>0</v>
      </c>
      <c r="K46" s="198">
        <f t="shared" si="16"/>
        <v>0</v>
      </c>
      <c r="L46" s="314">
        <v>294.62</v>
      </c>
      <c r="M46" s="198">
        <f t="shared" si="17"/>
        <v>1.2738197424892703</v>
      </c>
      <c r="N46" s="314">
        <v>2819.51</v>
      </c>
      <c r="O46" s="190">
        <v>4.29</v>
      </c>
      <c r="P46" s="197">
        <f t="shared" si="18"/>
        <v>0.12274678111587982</v>
      </c>
      <c r="Q46" s="314">
        <f t="shared" si="19"/>
        <v>1263.9198000000001</v>
      </c>
      <c r="R46" s="190">
        <f t="shared" si="20"/>
        <v>5.28</v>
      </c>
      <c r="S46" s="192">
        <f t="shared" si="21"/>
        <v>0.15107296137339055</v>
      </c>
      <c r="T46" s="190" t="s">
        <v>468</v>
      </c>
      <c r="U46" s="196" t="s">
        <v>221</v>
      </c>
      <c r="V46" s="190" t="s">
        <v>522</v>
      </c>
      <c r="W46" s="196">
        <v>1</v>
      </c>
      <c r="X46" s="190" t="s">
        <v>470</v>
      </c>
    </row>
    <row r="47" spans="2:24" hidden="1" x14ac:dyDescent="0.25">
      <c r="B47" s="658">
        <v>45874</v>
      </c>
      <c r="C47" s="493" t="s">
        <v>406</v>
      </c>
      <c r="D47" s="245">
        <v>1</v>
      </c>
      <c r="E47" s="190" t="s">
        <v>594</v>
      </c>
      <c r="F47" s="314">
        <v>8763.66</v>
      </c>
      <c r="G47" s="190">
        <v>96.81</v>
      </c>
      <c r="H47" s="190">
        <v>111.78999999999999</v>
      </c>
      <c r="I47" s="198">
        <f t="shared" si="15"/>
        <v>1.1547360809833693</v>
      </c>
      <c r="J47" s="190">
        <v>12.4</v>
      </c>
      <c r="K47" s="198">
        <f t="shared" si="16"/>
        <v>0.12808594153496539</v>
      </c>
      <c r="L47" s="314">
        <v>331.58</v>
      </c>
      <c r="M47" s="198">
        <f t="shared" si="17"/>
        <v>1.2828220225183349</v>
      </c>
      <c r="N47" s="314">
        <v>9078.66</v>
      </c>
      <c r="O47" s="190">
        <v>0.95</v>
      </c>
      <c r="P47" s="197">
        <f t="shared" si="18"/>
        <v>9.813035843404606E-3</v>
      </c>
      <c r="Q47" s="314">
        <f t="shared" si="19"/>
        <v>315.00099999999998</v>
      </c>
      <c r="R47" s="190">
        <f t="shared" si="20"/>
        <v>26.429999999999996</v>
      </c>
      <c r="S47" s="192">
        <f t="shared" si="21"/>
        <v>0.27300898667493023</v>
      </c>
      <c r="T47" s="190" t="s">
        <v>485</v>
      </c>
      <c r="U47" s="196" t="s">
        <v>221</v>
      </c>
      <c r="V47" s="190" t="s">
        <v>490</v>
      </c>
      <c r="W47" s="196">
        <v>1</v>
      </c>
      <c r="X47" s="190" t="s">
        <v>422</v>
      </c>
    </row>
    <row r="48" spans="2:24" hidden="1" x14ac:dyDescent="0.25">
      <c r="B48" s="493"/>
      <c r="C48" s="493"/>
      <c r="D48" s="245">
        <v>2</v>
      </c>
      <c r="E48" s="190" t="s">
        <v>487</v>
      </c>
      <c r="F48" s="314">
        <v>3393.2999999999997</v>
      </c>
      <c r="G48" s="190">
        <v>91.66</v>
      </c>
      <c r="H48" s="190">
        <v>95.65</v>
      </c>
      <c r="I48" s="198">
        <f t="shared" si="15"/>
        <v>1.0435304385773512</v>
      </c>
      <c r="J48" s="190">
        <v>8</v>
      </c>
      <c r="K48" s="198">
        <f t="shared" si="16"/>
        <v>8.7279074841806678E-2</v>
      </c>
      <c r="L48" s="314">
        <v>410.16</v>
      </c>
      <c r="M48" s="198">
        <f t="shared" si="17"/>
        <v>1.1308095134191578</v>
      </c>
      <c r="N48" s="314">
        <v>4917.82</v>
      </c>
      <c r="O48" s="190">
        <v>3.716900000000003</v>
      </c>
      <c r="P48" s="197">
        <f t="shared" si="18"/>
        <v>4.055094915993894E-2</v>
      </c>
      <c r="Q48" s="314">
        <f t="shared" si="19"/>
        <v>1524.5237040000013</v>
      </c>
      <c r="R48" s="190">
        <f t="shared" si="20"/>
        <v>8.2731000000000066</v>
      </c>
      <c r="S48" s="192">
        <f t="shared" si="21"/>
        <v>9.0258564259218924E-2</v>
      </c>
      <c r="T48" s="190" t="s">
        <v>478</v>
      </c>
      <c r="U48" s="190" t="s">
        <v>715</v>
      </c>
      <c r="V48" s="190" t="s">
        <v>490</v>
      </c>
      <c r="W48" s="196">
        <v>1</v>
      </c>
      <c r="X48" s="190" t="s">
        <v>470</v>
      </c>
    </row>
    <row r="49" spans="2:24" hidden="1" x14ac:dyDescent="0.25">
      <c r="B49" s="493"/>
      <c r="C49" s="493"/>
      <c r="D49" s="245">
        <v>3</v>
      </c>
      <c r="E49" s="190" t="s">
        <v>497</v>
      </c>
      <c r="F49" s="314">
        <v>3094.07</v>
      </c>
      <c r="G49" s="190">
        <v>81.22</v>
      </c>
      <c r="H49" s="190">
        <v>84.53</v>
      </c>
      <c r="I49" s="198">
        <f t="shared" si="15"/>
        <v>1.0407535089879341</v>
      </c>
      <c r="J49" s="190">
        <v>7.4</v>
      </c>
      <c r="K49" s="198">
        <f t="shared" si="16"/>
        <v>9.1110563900517125E-2</v>
      </c>
      <c r="L49" s="314">
        <v>318.32</v>
      </c>
      <c r="M49" s="198">
        <f t="shared" si="17"/>
        <v>1.1318640728884513</v>
      </c>
      <c r="N49" s="314">
        <v>3409.21</v>
      </c>
      <c r="O49" s="190">
        <v>0.99</v>
      </c>
      <c r="P49" s="197">
        <f t="shared" si="18"/>
        <v>1.2189115981285397E-2</v>
      </c>
      <c r="Q49" s="314">
        <f t="shared" si="19"/>
        <v>315.13679999999999</v>
      </c>
      <c r="R49" s="190">
        <f t="shared" si="20"/>
        <v>9.7200000000000077</v>
      </c>
      <c r="S49" s="192">
        <f t="shared" si="21"/>
        <v>0.11967495690716581</v>
      </c>
      <c r="T49" s="190" t="s">
        <v>485</v>
      </c>
      <c r="U49" s="190" t="s">
        <v>222</v>
      </c>
      <c r="V49" s="190" t="s">
        <v>490</v>
      </c>
      <c r="W49" s="196">
        <v>1</v>
      </c>
      <c r="X49" s="190" t="s">
        <v>425</v>
      </c>
    </row>
    <row r="50" spans="2:24" hidden="1" x14ac:dyDescent="0.25">
      <c r="B50" s="493"/>
      <c r="C50" s="493"/>
      <c r="D50" s="245">
        <v>4</v>
      </c>
      <c r="E50" s="190" t="s">
        <v>467</v>
      </c>
      <c r="F50" s="314">
        <v>3024.0099999999998</v>
      </c>
      <c r="G50" s="190">
        <v>107.37</v>
      </c>
      <c r="H50" s="190">
        <v>119.83000000000001</v>
      </c>
      <c r="I50" s="198">
        <f t="shared" si="15"/>
        <v>1.1160473130297104</v>
      </c>
      <c r="J50" s="190">
        <v>12</v>
      </c>
      <c r="K50" s="198">
        <f t="shared" si="16"/>
        <v>0.11176306230790724</v>
      </c>
      <c r="L50" s="314">
        <v>203.5</v>
      </c>
      <c r="M50" s="198">
        <f t="shared" si="17"/>
        <v>1.2278103753376177</v>
      </c>
      <c r="N50" s="314">
        <v>4977.6099999999997</v>
      </c>
      <c r="O50" s="190">
        <v>9.6</v>
      </c>
      <c r="P50" s="197">
        <f t="shared" si="18"/>
        <v>8.9410449846325776E-2</v>
      </c>
      <c r="Q50" s="314">
        <f t="shared" si="19"/>
        <v>1953.6</v>
      </c>
      <c r="R50" s="190">
        <f t="shared" si="20"/>
        <v>14.860000000000008</v>
      </c>
      <c r="S50" s="192">
        <f t="shared" si="21"/>
        <v>0.13839992549129188</v>
      </c>
      <c r="T50" s="190" t="s">
        <v>468</v>
      </c>
      <c r="U50" s="190" t="s">
        <v>221</v>
      </c>
      <c r="V50" s="190" t="s">
        <v>469</v>
      </c>
      <c r="W50" s="196">
        <v>1</v>
      </c>
      <c r="X50" s="190" t="s">
        <v>470</v>
      </c>
    </row>
    <row r="51" spans="2:24" hidden="1" x14ac:dyDescent="0.25">
      <c r="B51" s="493"/>
      <c r="C51" s="493"/>
      <c r="D51" s="245">
        <v>5</v>
      </c>
      <c r="E51" s="190" t="s">
        <v>519</v>
      </c>
      <c r="F51" s="314">
        <v>2846.7999999999997</v>
      </c>
      <c r="G51" s="190">
        <v>112.95</v>
      </c>
      <c r="H51" s="190">
        <v>129.71</v>
      </c>
      <c r="I51" s="198">
        <f t="shared" si="15"/>
        <v>1.1483842408145197</v>
      </c>
      <c r="J51" s="190">
        <v>12</v>
      </c>
      <c r="K51" s="198">
        <f t="shared" si="16"/>
        <v>0.10624169986719788</v>
      </c>
      <c r="L51" s="314">
        <v>110</v>
      </c>
      <c r="M51" s="198">
        <f t="shared" si="17"/>
        <v>1.2546259406817175</v>
      </c>
      <c r="N51" s="314">
        <v>3163.6</v>
      </c>
      <c r="O51" s="190">
        <v>2.88</v>
      </c>
      <c r="P51" s="197">
        <f t="shared" si="18"/>
        <v>2.5498007968127488E-2</v>
      </c>
      <c r="Q51" s="314">
        <f t="shared" si="19"/>
        <v>316.8</v>
      </c>
      <c r="R51" s="190">
        <f t="shared" si="20"/>
        <v>25.880000000000006</v>
      </c>
      <c r="S51" s="192">
        <f t="shared" si="21"/>
        <v>0.22912793271359014</v>
      </c>
      <c r="T51" s="190" t="s">
        <v>468</v>
      </c>
      <c r="U51" s="190" t="s">
        <v>221</v>
      </c>
      <c r="V51" s="190" t="s">
        <v>522</v>
      </c>
      <c r="W51" s="196">
        <v>1</v>
      </c>
      <c r="X51" s="190" t="s">
        <v>459</v>
      </c>
    </row>
    <row r="52" spans="2:24" hidden="1" x14ac:dyDescent="0.25">
      <c r="B52" s="493"/>
      <c r="C52" s="493"/>
      <c r="D52" s="245">
        <v>6</v>
      </c>
      <c r="E52" s="190" t="s">
        <v>542</v>
      </c>
      <c r="F52" s="314">
        <v>2762.4399999999996</v>
      </c>
      <c r="G52" s="190">
        <v>45.18</v>
      </c>
      <c r="H52" s="190">
        <v>53.819999999999993</v>
      </c>
      <c r="I52" s="198">
        <f t="shared" si="15"/>
        <v>1.191235059760956</v>
      </c>
      <c r="J52" s="190">
        <v>12</v>
      </c>
      <c r="K52" s="198">
        <f t="shared" si="16"/>
        <v>0.26560424966799467</v>
      </c>
      <c r="L52" s="314">
        <v>149.16</v>
      </c>
      <c r="M52" s="198">
        <f t="shared" si="17"/>
        <v>1.4568393094289507</v>
      </c>
      <c r="N52" s="314">
        <v>3078.66</v>
      </c>
      <c r="O52" s="190">
        <v>2.12</v>
      </c>
      <c r="P52" s="197">
        <f t="shared" si="18"/>
        <v>4.6923417441345733E-2</v>
      </c>
      <c r="Q52" s="314">
        <f t="shared" si="19"/>
        <v>316.2192</v>
      </c>
      <c r="R52" s="190">
        <f t="shared" si="20"/>
        <v>18.519999999999992</v>
      </c>
      <c r="S52" s="192">
        <f t="shared" si="21"/>
        <v>0.40991589198760497</v>
      </c>
      <c r="T52" s="190" t="s">
        <v>478</v>
      </c>
      <c r="U52" s="190" t="s">
        <v>715</v>
      </c>
      <c r="V52" s="190" t="s">
        <v>544</v>
      </c>
      <c r="W52" s="196">
        <v>1</v>
      </c>
      <c r="X52" s="190" t="s">
        <v>459</v>
      </c>
    </row>
    <row r="53" spans="2:24" hidden="1" x14ac:dyDescent="0.25">
      <c r="B53" s="493"/>
      <c r="C53" s="493"/>
      <c r="D53" s="245">
        <v>7</v>
      </c>
      <c r="E53" s="190" t="s">
        <v>491</v>
      </c>
      <c r="F53" s="314">
        <v>2739.1000000000004</v>
      </c>
      <c r="G53" s="190">
        <v>142.05000000000001</v>
      </c>
      <c r="H53" s="190">
        <v>159.43</v>
      </c>
      <c r="I53" s="198">
        <f t="shared" si="15"/>
        <v>1.1223512847588877</v>
      </c>
      <c r="J53" s="190">
        <v>6.6</v>
      </c>
      <c r="K53" s="198">
        <f t="shared" si="16"/>
        <v>4.6462513199577608E-2</v>
      </c>
      <c r="L53" s="314">
        <v>127.4</v>
      </c>
      <c r="M53" s="198">
        <f t="shared" si="17"/>
        <v>1.1688137979584652</v>
      </c>
      <c r="N53" s="314">
        <v>3055.05</v>
      </c>
      <c r="O53" s="190">
        <v>2.48</v>
      </c>
      <c r="P53" s="197">
        <f t="shared" si="18"/>
        <v>1.7458641323477648E-2</v>
      </c>
      <c r="Q53" s="314">
        <f t="shared" si="19"/>
        <v>315.952</v>
      </c>
      <c r="R53" s="190">
        <f t="shared" si="20"/>
        <v>21.499999999999989</v>
      </c>
      <c r="S53" s="192">
        <f t="shared" si="21"/>
        <v>0.15135515663498758</v>
      </c>
      <c r="T53" s="190" t="s">
        <v>478</v>
      </c>
      <c r="U53" s="190" t="s">
        <v>715</v>
      </c>
      <c r="V53" s="190" t="s">
        <v>483</v>
      </c>
      <c r="W53" s="196">
        <v>1</v>
      </c>
      <c r="X53" s="190" t="s">
        <v>470</v>
      </c>
    </row>
    <row r="54" spans="2:24" hidden="1" x14ac:dyDescent="0.25">
      <c r="B54" s="493"/>
      <c r="C54" s="493"/>
      <c r="D54" s="245">
        <v>8</v>
      </c>
      <c r="E54" s="190" t="s">
        <v>543</v>
      </c>
      <c r="F54" s="314">
        <v>2672.8</v>
      </c>
      <c r="G54" s="190">
        <v>68.75</v>
      </c>
      <c r="H54" s="190">
        <v>75.48</v>
      </c>
      <c r="I54" s="198">
        <f t="shared" si="15"/>
        <v>1.0978909090909093</v>
      </c>
      <c r="J54" s="190">
        <v>12</v>
      </c>
      <c r="K54" s="198">
        <f t="shared" si="16"/>
        <v>0.17454545454545456</v>
      </c>
      <c r="L54" s="314">
        <v>159.57</v>
      </c>
      <c r="M54" s="198">
        <f t="shared" si="17"/>
        <v>1.2724363636363636</v>
      </c>
      <c r="N54" s="314">
        <v>2988.75</v>
      </c>
      <c r="O54" s="190">
        <v>1.98</v>
      </c>
      <c r="P54" s="197">
        <f t="shared" si="18"/>
        <v>2.8799999999999999E-2</v>
      </c>
      <c r="Q54" s="314">
        <f t="shared" si="19"/>
        <v>315.9486</v>
      </c>
      <c r="R54" s="190">
        <f t="shared" si="20"/>
        <v>16.750000000000004</v>
      </c>
      <c r="S54" s="192">
        <f t="shared" si="21"/>
        <v>0.24363636363636368</v>
      </c>
      <c r="T54" s="190" t="s">
        <v>478</v>
      </c>
      <c r="U54" s="190" t="s">
        <v>715</v>
      </c>
      <c r="V54" s="190" t="s">
        <v>483</v>
      </c>
      <c r="W54" s="196">
        <v>1</v>
      </c>
      <c r="X54" s="190" t="s">
        <v>470</v>
      </c>
    </row>
    <row r="55" spans="2:24" hidden="1" x14ac:dyDescent="0.25">
      <c r="B55" s="493"/>
      <c r="C55" s="493"/>
      <c r="D55" s="245">
        <v>9</v>
      </c>
      <c r="E55" s="190" t="s">
        <v>494</v>
      </c>
      <c r="F55" s="314">
        <v>2540.0499999999997</v>
      </c>
      <c r="G55" s="190">
        <v>58.59</v>
      </c>
      <c r="H55" s="190">
        <v>64.48</v>
      </c>
      <c r="I55" s="198">
        <f t="shared" si="15"/>
        <v>1.1005291005291005</v>
      </c>
      <c r="J55" s="190">
        <v>4.3499999999999996</v>
      </c>
      <c r="K55" s="198">
        <f t="shared" si="16"/>
        <v>7.424475166410649E-2</v>
      </c>
      <c r="L55" s="314">
        <v>278.82</v>
      </c>
      <c r="M55" s="198">
        <f t="shared" si="17"/>
        <v>1.174773852193207</v>
      </c>
      <c r="N55" s="314">
        <v>2855.12</v>
      </c>
      <c r="O55" s="190">
        <v>1.1299999999999999</v>
      </c>
      <c r="P55" s="197">
        <f t="shared" si="18"/>
        <v>1.9286567673664445E-2</v>
      </c>
      <c r="Q55" s="314">
        <f t="shared" si="19"/>
        <v>315.06659999999994</v>
      </c>
      <c r="R55" s="190">
        <f t="shared" si="20"/>
        <v>9.1099999999999959</v>
      </c>
      <c r="S55" s="192">
        <f t="shared" si="21"/>
        <v>0.1554872845195425</v>
      </c>
      <c r="T55" s="190" t="s">
        <v>468</v>
      </c>
      <c r="U55" s="190" t="s">
        <v>715</v>
      </c>
      <c r="V55" s="190" t="s">
        <v>469</v>
      </c>
      <c r="W55" s="196">
        <v>1</v>
      </c>
      <c r="X55" s="190" t="s">
        <v>470</v>
      </c>
    </row>
    <row r="56" spans="2:24" hidden="1" x14ac:dyDescent="0.25">
      <c r="B56" s="493"/>
      <c r="C56" s="493"/>
      <c r="D56" s="245">
        <v>10</v>
      </c>
      <c r="E56" s="190" t="s">
        <v>531</v>
      </c>
      <c r="F56" s="314">
        <v>1153</v>
      </c>
      <c r="G56" s="190">
        <v>32.840000000000003</v>
      </c>
      <c r="H56" s="190">
        <v>30.94</v>
      </c>
      <c r="I56" s="198">
        <f t="shared" si="15"/>
        <v>0.94214372716199746</v>
      </c>
      <c r="J56" s="190">
        <v>11.1</v>
      </c>
      <c r="K56" s="198">
        <f t="shared" si="16"/>
        <v>0.33800243605359315</v>
      </c>
      <c r="L56" s="314">
        <v>212.73</v>
      </c>
      <c r="M56" s="198">
        <f t="shared" si="17"/>
        <v>1.2801461632155906</v>
      </c>
      <c r="N56" s="314">
        <v>1957.12</v>
      </c>
      <c r="O56" s="190">
        <v>3.78</v>
      </c>
      <c r="P56" s="197">
        <f t="shared" si="18"/>
        <v>0.11510353227771009</v>
      </c>
      <c r="Q56" s="314">
        <f t="shared" si="19"/>
        <v>804.11939999999993</v>
      </c>
      <c r="R56" s="190">
        <f t="shared" si="20"/>
        <v>5.4199999999999964</v>
      </c>
      <c r="S56" s="192">
        <f t="shared" si="21"/>
        <v>0.16504263093788052</v>
      </c>
      <c r="T56" s="190" t="s">
        <v>478</v>
      </c>
      <c r="U56" s="190" t="s">
        <v>715</v>
      </c>
      <c r="V56" s="190" t="s">
        <v>483</v>
      </c>
      <c r="W56" s="196">
        <v>1</v>
      </c>
      <c r="X56" s="190" t="s">
        <v>437</v>
      </c>
    </row>
    <row r="57" spans="2:24" hidden="1" x14ac:dyDescent="0.25">
      <c r="B57" s="658">
        <v>45875</v>
      </c>
      <c r="C57" s="493" t="s">
        <v>407</v>
      </c>
      <c r="D57" s="245">
        <v>1</v>
      </c>
      <c r="E57" s="190" t="s">
        <v>527</v>
      </c>
      <c r="F57" s="314">
        <v>4437.53</v>
      </c>
      <c r="G57" s="190">
        <v>72.150000000000006</v>
      </c>
      <c r="H57" s="190">
        <v>83.45</v>
      </c>
      <c r="I57" s="198">
        <f t="shared" si="15"/>
        <v>1.1566181566181566</v>
      </c>
      <c r="J57" s="190">
        <v>2.89</v>
      </c>
      <c r="K57" s="198">
        <f t="shared" si="16"/>
        <v>4.0055440055440053E-2</v>
      </c>
      <c r="L57" s="314">
        <v>333.9</v>
      </c>
      <c r="M57" s="198">
        <f t="shared" si="17"/>
        <v>1.1966735966735966</v>
      </c>
      <c r="N57" s="314">
        <v>4738.04</v>
      </c>
      <c r="O57" s="190">
        <v>0.9</v>
      </c>
      <c r="P57" s="197">
        <f t="shared" si="18"/>
        <v>1.2474012474012473E-2</v>
      </c>
      <c r="Q57" s="314">
        <f t="shared" si="19"/>
        <v>300.51</v>
      </c>
      <c r="R57" s="190">
        <f t="shared" si="20"/>
        <v>13.289999999999997</v>
      </c>
      <c r="S57" s="192">
        <f t="shared" si="21"/>
        <v>0.18419958419958415</v>
      </c>
      <c r="T57" s="190" t="s">
        <v>478</v>
      </c>
      <c r="U57" s="190" t="s">
        <v>715</v>
      </c>
      <c r="V57" s="190" t="s">
        <v>490</v>
      </c>
      <c r="W57" s="196">
        <v>1</v>
      </c>
      <c r="X57" s="190" t="s">
        <v>416</v>
      </c>
    </row>
    <row r="58" spans="2:24" hidden="1" x14ac:dyDescent="0.25">
      <c r="B58" s="493"/>
      <c r="C58" s="493"/>
      <c r="D58" s="245">
        <v>2</v>
      </c>
      <c r="E58" s="190" t="s">
        <v>487</v>
      </c>
      <c r="F58" s="314">
        <v>4384.6100000000006</v>
      </c>
      <c r="G58" s="190">
        <v>91.72</v>
      </c>
      <c r="H58" s="190">
        <v>96.72999999999999</v>
      </c>
      <c r="I58" s="198">
        <f t="shared" si="15"/>
        <v>1.0546227649367639</v>
      </c>
      <c r="J58" s="190">
        <v>6.4</v>
      </c>
      <c r="K58" s="198">
        <f t="shared" si="16"/>
        <v>6.97775839511557E-2</v>
      </c>
      <c r="L58" s="314">
        <v>410.16</v>
      </c>
      <c r="M58" s="198">
        <f t="shared" si="17"/>
        <v>1.1244003488879197</v>
      </c>
      <c r="N58" s="314">
        <v>4679.93</v>
      </c>
      <c r="O58" s="190">
        <v>0.72</v>
      </c>
      <c r="P58" s="197">
        <f t="shared" si="18"/>
        <v>7.849978194505015E-3</v>
      </c>
      <c r="Q58" s="314">
        <f t="shared" si="19"/>
        <v>295.3152</v>
      </c>
      <c r="R58" s="190">
        <f t="shared" si="20"/>
        <v>10.689999999999996</v>
      </c>
      <c r="S58" s="192">
        <f t="shared" si="21"/>
        <v>0.1165503706934147</v>
      </c>
      <c r="T58" s="190" t="s">
        <v>478</v>
      </c>
      <c r="U58" s="190" t="s">
        <v>715</v>
      </c>
      <c r="V58" s="190" t="s">
        <v>490</v>
      </c>
      <c r="W58" s="196">
        <v>1</v>
      </c>
      <c r="X58" s="190" t="s">
        <v>470</v>
      </c>
    </row>
    <row r="59" spans="2:24" hidden="1" x14ac:dyDescent="0.25">
      <c r="B59" s="493"/>
      <c r="C59" s="493"/>
      <c r="D59" s="245">
        <v>3</v>
      </c>
      <c r="E59" s="190" t="s">
        <v>489</v>
      </c>
      <c r="F59" s="314">
        <v>4208.0600000000004</v>
      </c>
      <c r="G59" s="190">
        <v>64.33</v>
      </c>
      <c r="H59" s="190">
        <v>69.66</v>
      </c>
      <c r="I59" s="198">
        <f t="shared" si="15"/>
        <v>1.0828540338877661</v>
      </c>
      <c r="J59" s="190">
        <v>7</v>
      </c>
      <c r="K59" s="198">
        <f t="shared" si="16"/>
        <v>0.1088139281828074</v>
      </c>
      <c r="L59" s="314">
        <v>365.6</v>
      </c>
      <c r="M59" s="198">
        <f t="shared" si="17"/>
        <v>1.1916679620705737</v>
      </c>
      <c r="N59" s="314">
        <v>4507.8500000000004</v>
      </c>
      <c r="O59" s="190">
        <v>0.82</v>
      </c>
      <c r="P59" s="197">
        <f t="shared" si="18"/>
        <v>1.2746774444271724E-2</v>
      </c>
      <c r="Q59" s="314">
        <f t="shared" si="19"/>
        <v>299.79199999999997</v>
      </c>
      <c r="R59" s="190">
        <f t="shared" si="20"/>
        <v>11.509999999999998</v>
      </c>
      <c r="S59" s="192">
        <f t="shared" si="21"/>
        <v>0.17892118762630185</v>
      </c>
      <c r="T59" s="190" t="s">
        <v>478</v>
      </c>
      <c r="U59" s="190" t="s">
        <v>715</v>
      </c>
      <c r="V59" s="190" t="s">
        <v>490</v>
      </c>
      <c r="W59" s="196">
        <v>1</v>
      </c>
      <c r="X59" s="190" t="s">
        <v>419</v>
      </c>
    </row>
    <row r="60" spans="2:24" hidden="1" x14ac:dyDescent="0.25">
      <c r="B60" s="493"/>
      <c r="C60" s="493"/>
      <c r="D60" s="245">
        <v>4</v>
      </c>
      <c r="E60" s="190" t="s">
        <v>524</v>
      </c>
      <c r="F60" s="314">
        <v>4157.5600000000004</v>
      </c>
      <c r="G60" s="190">
        <v>45.41</v>
      </c>
      <c r="H60" s="190">
        <v>54.059999999999995</v>
      </c>
      <c r="I60" s="198">
        <f t="shared" si="15"/>
        <v>1.1904866769434046</v>
      </c>
      <c r="J60" s="190">
        <v>4.3499999999999996</v>
      </c>
      <c r="K60" s="198">
        <f t="shared" si="16"/>
        <v>9.5793878000440424E-2</v>
      </c>
      <c r="L60" s="314">
        <v>342.75</v>
      </c>
      <c r="M60" s="198">
        <f t="shared" si="17"/>
        <v>1.286280554943845</v>
      </c>
      <c r="N60" s="314">
        <v>4455.75</v>
      </c>
      <c r="O60" s="190">
        <v>0.87</v>
      </c>
      <c r="P60" s="197">
        <f t="shared" si="18"/>
        <v>1.9158775600088086E-2</v>
      </c>
      <c r="Q60" s="314">
        <f t="shared" si="19"/>
        <v>298.1925</v>
      </c>
      <c r="R60" s="190">
        <f t="shared" si="20"/>
        <v>12.13</v>
      </c>
      <c r="S60" s="192">
        <f t="shared" si="21"/>
        <v>0.26712177934375692</v>
      </c>
      <c r="T60" s="190" t="s">
        <v>478</v>
      </c>
      <c r="U60" s="190" t="s">
        <v>715</v>
      </c>
      <c r="V60" s="190" t="s">
        <v>490</v>
      </c>
      <c r="W60" s="196">
        <v>1</v>
      </c>
      <c r="X60" s="190" t="s">
        <v>426</v>
      </c>
    </row>
    <row r="61" spans="2:24" hidden="1" x14ac:dyDescent="0.25">
      <c r="B61" s="493"/>
      <c r="C61" s="493"/>
      <c r="D61" s="245">
        <v>5</v>
      </c>
      <c r="E61" s="190" t="s">
        <v>482</v>
      </c>
      <c r="F61" s="314">
        <v>3431.63</v>
      </c>
      <c r="G61" s="190">
        <v>327.39999999999998</v>
      </c>
      <c r="H61" s="190">
        <v>340.95</v>
      </c>
      <c r="I61" s="198">
        <f t="shared" si="15"/>
        <v>1.0413866829566281</v>
      </c>
      <c r="J61" s="190">
        <v>20</v>
      </c>
      <c r="K61" s="198">
        <f t="shared" si="16"/>
        <v>6.1087354917532075E-2</v>
      </c>
      <c r="L61" s="314">
        <v>111.2</v>
      </c>
      <c r="M61" s="198">
        <f t="shared" si="17"/>
        <v>1.10247403787416</v>
      </c>
      <c r="N61" s="314">
        <v>3730.76</v>
      </c>
      <c r="O61" s="190">
        <v>2.69</v>
      </c>
      <c r="P61" s="197">
        <f t="shared" si="18"/>
        <v>8.2162492364080634E-3</v>
      </c>
      <c r="Q61" s="314">
        <f t="shared" si="19"/>
        <v>299.12799999999999</v>
      </c>
      <c r="R61" s="190">
        <f t="shared" si="20"/>
        <v>30.86000000000001</v>
      </c>
      <c r="S61" s="192">
        <f t="shared" si="21"/>
        <v>9.4257788637752027E-2</v>
      </c>
      <c r="T61" s="190" t="s">
        <v>478</v>
      </c>
      <c r="U61" s="190" t="s">
        <v>715</v>
      </c>
      <c r="V61" s="190" t="s">
        <v>483</v>
      </c>
      <c r="W61" s="196">
        <v>1</v>
      </c>
      <c r="X61" s="190" t="s">
        <v>430</v>
      </c>
    </row>
    <row r="62" spans="2:24" hidden="1" x14ac:dyDescent="0.25">
      <c r="B62" s="493"/>
      <c r="C62" s="493"/>
      <c r="D62" s="245">
        <v>6</v>
      </c>
      <c r="E62" s="190" t="s">
        <v>546</v>
      </c>
      <c r="F62" s="314">
        <v>3346.19</v>
      </c>
      <c r="G62" s="190">
        <v>144.4</v>
      </c>
      <c r="H62" s="190">
        <v>154.29</v>
      </c>
      <c r="I62" s="198">
        <f t="shared" si="15"/>
        <v>1.0684903047091412</v>
      </c>
      <c r="J62" s="190">
        <v>12</v>
      </c>
      <c r="K62" s="198">
        <f t="shared" si="16"/>
        <v>8.3102493074792241E-2</v>
      </c>
      <c r="L62" s="314">
        <v>166.56</v>
      </c>
      <c r="M62" s="198">
        <f t="shared" si="17"/>
        <v>1.1515927977839333</v>
      </c>
      <c r="N62" s="314">
        <v>3646</v>
      </c>
      <c r="O62" s="190">
        <v>1.8</v>
      </c>
      <c r="P62" s="197">
        <f t="shared" si="18"/>
        <v>1.2465373961218837E-2</v>
      </c>
      <c r="Q62" s="314">
        <f t="shared" si="19"/>
        <v>299.80799999999999</v>
      </c>
      <c r="R62" s="190">
        <f t="shared" si="20"/>
        <v>20.089999999999986</v>
      </c>
      <c r="S62" s="192">
        <f t="shared" si="21"/>
        <v>0.13912742382271456</v>
      </c>
      <c r="T62" s="190" t="s">
        <v>478</v>
      </c>
      <c r="U62" s="190" t="s">
        <v>715</v>
      </c>
      <c r="V62" s="190" t="s">
        <v>483</v>
      </c>
      <c r="W62" s="196">
        <v>1</v>
      </c>
      <c r="X62" s="190" t="s">
        <v>462</v>
      </c>
    </row>
    <row r="63" spans="2:24" hidden="1" x14ac:dyDescent="0.25">
      <c r="B63" s="493"/>
      <c r="C63" s="493"/>
      <c r="D63" s="245">
        <v>7</v>
      </c>
      <c r="E63" s="190" t="s">
        <v>547</v>
      </c>
      <c r="F63" s="314">
        <v>3123.2200000000003</v>
      </c>
      <c r="G63" s="190">
        <v>46.53</v>
      </c>
      <c r="H63" s="190">
        <v>55.260000000000005</v>
      </c>
      <c r="I63" s="198">
        <f t="shared" si="15"/>
        <v>1.1876208897485494</v>
      </c>
      <c r="J63" s="190">
        <v>15</v>
      </c>
      <c r="K63" s="198">
        <f t="shared" si="16"/>
        <v>0.32237266279819471</v>
      </c>
      <c r="L63" s="314">
        <v>143.07</v>
      </c>
      <c r="M63" s="198">
        <f t="shared" si="17"/>
        <v>1.5099935525467441</v>
      </c>
      <c r="N63" s="314">
        <v>3395.05</v>
      </c>
      <c r="O63" s="190">
        <v>1.9</v>
      </c>
      <c r="P63" s="197">
        <f t="shared" si="18"/>
        <v>4.0833870621104662E-2</v>
      </c>
      <c r="Q63" s="314">
        <f t="shared" si="19"/>
        <v>271.83299999999997</v>
      </c>
      <c r="R63" s="190">
        <f t="shared" si="20"/>
        <v>21.830000000000005</v>
      </c>
      <c r="S63" s="192">
        <f t="shared" si="21"/>
        <v>0.4691596819256395</v>
      </c>
      <c r="T63" s="190" t="s">
        <v>478</v>
      </c>
      <c r="U63" s="190" t="s">
        <v>715</v>
      </c>
      <c r="V63" s="190" t="s">
        <v>483</v>
      </c>
      <c r="W63" s="196">
        <v>1</v>
      </c>
      <c r="X63" s="190" t="s">
        <v>440</v>
      </c>
    </row>
    <row r="64" spans="2:24" hidden="1" x14ac:dyDescent="0.25">
      <c r="B64" s="493"/>
      <c r="C64" s="493"/>
      <c r="D64" s="245">
        <v>8</v>
      </c>
      <c r="E64" s="190" t="s">
        <v>543</v>
      </c>
      <c r="F64" s="314">
        <v>2811.62</v>
      </c>
      <c r="G64" s="190">
        <v>68.790000000000006</v>
      </c>
      <c r="H64" s="190">
        <v>80.78</v>
      </c>
      <c r="I64" s="198">
        <f t="shared" si="15"/>
        <v>1.1742985899113243</v>
      </c>
      <c r="J64" s="190">
        <v>7.5</v>
      </c>
      <c r="K64" s="198">
        <f t="shared" si="16"/>
        <v>0.10902747492368076</v>
      </c>
      <c r="L64" s="314">
        <v>159.57</v>
      </c>
      <c r="M64" s="198">
        <f t="shared" si="17"/>
        <v>1.2833260648350049</v>
      </c>
      <c r="N64" s="314">
        <v>3110.02</v>
      </c>
      <c r="O64" s="190">
        <v>1.87</v>
      </c>
      <c r="P64" s="197">
        <f t="shared" si="18"/>
        <v>2.7184183747637737E-2</v>
      </c>
      <c r="Q64" s="314">
        <f t="shared" si="19"/>
        <v>298.39589999999998</v>
      </c>
      <c r="R64" s="190">
        <f t="shared" si="20"/>
        <v>17.619999999999994</v>
      </c>
      <c r="S64" s="192">
        <f t="shared" si="21"/>
        <v>0.25614188108736724</v>
      </c>
      <c r="T64" s="190" t="s">
        <v>478</v>
      </c>
      <c r="U64" s="190" t="s">
        <v>715</v>
      </c>
      <c r="V64" s="190" t="s">
        <v>483</v>
      </c>
      <c r="W64" s="196">
        <v>1</v>
      </c>
      <c r="X64" s="190" t="s">
        <v>470</v>
      </c>
    </row>
    <row r="65" spans="2:24" hidden="1" x14ac:dyDescent="0.25">
      <c r="B65" s="493"/>
      <c r="C65" s="493"/>
      <c r="D65" s="245">
        <v>9</v>
      </c>
      <c r="E65" s="190" t="s">
        <v>531</v>
      </c>
      <c r="F65" s="314">
        <v>2508.08</v>
      </c>
      <c r="G65" s="190">
        <v>31.85</v>
      </c>
      <c r="H65" s="190">
        <v>37.29</v>
      </c>
      <c r="I65" s="198">
        <f t="shared" si="15"/>
        <v>1.1708006279434851</v>
      </c>
      <c r="J65" s="190">
        <v>7.7</v>
      </c>
      <c r="K65" s="198">
        <f t="shared" si="16"/>
        <v>0.24175824175824176</v>
      </c>
      <c r="L65" s="314">
        <v>212.73</v>
      </c>
      <c r="M65" s="198">
        <f t="shared" si="17"/>
        <v>1.4125588697017268</v>
      </c>
      <c r="N65" s="314">
        <v>2795.27</v>
      </c>
      <c r="O65" s="190">
        <v>1.35</v>
      </c>
      <c r="P65" s="197">
        <f t="shared" si="18"/>
        <v>4.2386185243328101E-2</v>
      </c>
      <c r="Q65" s="314">
        <f t="shared" si="19"/>
        <v>287.18549999999999</v>
      </c>
      <c r="R65" s="190">
        <f t="shared" si="20"/>
        <v>11.790000000000001</v>
      </c>
      <c r="S65" s="192">
        <f t="shared" si="21"/>
        <v>0.37017268445839874</v>
      </c>
      <c r="T65" s="190" t="s">
        <v>478</v>
      </c>
      <c r="U65" s="190" t="s">
        <v>715</v>
      </c>
      <c r="V65" s="190" t="s">
        <v>483</v>
      </c>
      <c r="W65" s="196">
        <v>1</v>
      </c>
      <c r="X65" s="190" t="s">
        <v>437</v>
      </c>
    </row>
    <row r="66" spans="2:24" hidden="1" x14ac:dyDescent="0.25">
      <c r="B66" s="493"/>
      <c r="C66" s="493"/>
      <c r="D66" s="245">
        <v>10</v>
      </c>
      <c r="E66" s="190" t="s">
        <v>529</v>
      </c>
      <c r="F66" s="314">
        <v>1841.4400000000003</v>
      </c>
      <c r="G66" s="190">
        <v>51.78</v>
      </c>
      <c r="H66" s="190">
        <v>50.73</v>
      </c>
      <c r="I66" s="198">
        <f t="shared" si="15"/>
        <v>0.97972190034762452</v>
      </c>
      <c r="J66" s="190">
        <v>16.5</v>
      </c>
      <c r="K66" s="198">
        <f t="shared" si="16"/>
        <v>0.3186558516801854</v>
      </c>
      <c r="L66" s="314">
        <v>235.78</v>
      </c>
      <c r="M66" s="198">
        <f t="shared" si="17"/>
        <v>1.2983777520278097</v>
      </c>
      <c r="N66" s="314">
        <v>3642.8</v>
      </c>
      <c r="O66" s="190">
        <v>7.64</v>
      </c>
      <c r="P66" s="197">
        <f t="shared" si="18"/>
        <v>0.14754731556585554</v>
      </c>
      <c r="Q66" s="314">
        <f t="shared" si="19"/>
        <v>1801.3591999999999</v>
      </c>
      <c r="R66" s="190">
        <f t="shared" si="20"/>
        <v>7.809999999999989</v>
      </c>
      <c r="S66" s="192">
        <f t="shared" si="21"/>
        <v>0.15083043646195421</v>
      </c>
      <c r="T66" s="190" t="s">
        <v>478</v>
      </c>
      <c r="U66" s="190" t="s">
        <v>715</v>
      </c>
      <c r="V66" s="190" t="s">
        <v>523</v>
      </c>
      <c r="W66" s="196">
        <v>1</v>
      </c>
      <c r="X66" s="190" t="s">
        <v>470</v>
      </c>
    </row>
    <row r="67" spans="2:24" hidden="1" x14ac:dyDescent="0.25">
      <c r="B67" s="658">
        <v>45876</v>
      </c>
      <c r="C67" s="493" t="s">
        <v>322</v>
      </c>
      <c r="D67" s="245">
        <v>1</v>
      </c>
      <c r="E67" s="190" t="s">
        <v>493</v>
      </c>
      <c r="F67" s="314">
        <v>3000.01</v>
      </c>
      <c r="G67" s="190">
        <v>348.78</v>
      </c>
      <c r="H67" s="190">
        <v>338.06</v>
      </c>
      <c r="I67" s="198">
        <f t="shared" si="15"/>
        <v>0.9692642926773325</v>
      </c>
      <c r="J67" s="190">
        <v>35.200000000000003</v>
      </c>
      <c r="K67" s="198">
        <f t="shared" si="16"/>
        <v>0.10092321807443089</v>
      </c>
      <c r="L67" s="314">
        <v>156.74</v>
      </c>
      <c r="M67" s="198">
        <f t="shared" si="17"/>
        <v>1.0701875107517633</v>
      </c>
      <c r="N67" s="314">
        <v>3837</v>
      </c>
      <c r="O67" s="190">
        <v>5.34</v>
      </c>
      <c r="P67" s="197">
        <f t="shared" si="18"/>
        <v>1.5310510923791503E-2</v>
      </c>
      <c r="Q67" s="314">
        <f t="shared" si="19"/>
        <v>836.99160000000006</v>
      </c>
      <c r="R67" s="190">
        <f t="shared" si="20"/>
        <v>19.140000000000018</v>
      </c>
      <c r="S67" s="192">
        <f t="shared" si="21"/>
        <v>5.4876999827971847E-2</v>
      </c>
      <c r="T67" s="190" t="s">
        <v>478</v>
      </c>
      <c r="U67" s="190" t="s">
        <v>715</v>
      </c>
      <c r="V67" s="190" t="s">
        <v>490</v>
      </c>
      <c r="W67" s="196">
        <v>1</v>
      </c>
      <c r="X67" s="190" t="s">
        <v>470</v>
      </c>
    </row>
    <row r="68" spans="2:24" hidden="1" x14ac:dyDescent="0.25">
      <c r="B68" s="493"/>
      <c r="C68" s="493"/>
      <c r="D68" s="245">
        <v>2</v>
      </c>
      <c r="E68" s="190" t="s">
        <v>484</v>
      </c>
      <c r="F68" s="314">
        <v>2748.41</v>
      </c>
      <c r="G68" s="190">
        <v>106.24</v>
      </c>
      <c r="H68" s="190">
        <v>106.84</v>
      </c>
      <c r="I68" s="198">
        <f t="shared" si="15"/>
        <v>1.0056475903614459</v>
      </c>
      <c r="J68" s="190">
        <v>13.5</v>
      </c>
      <c r="K68" s="198">
        <f t="shared" si="16"/>
        <v>0.12707078313253012</v>
      </c>
      <c r="L68" s="314">
        <v>212.89</v>
      </c>
      <c r="M68" s="198">
        <f t="shared" si="17"/>
        <v>1.1327183734939761</v>
      </c>
      <c r="N68" s="314">
        <v>3001.75</v>
      </c>
      <c r="O68" s="190">
        <v>1.19</v>
      </c>
      <c r="P68" s="197">
        <f t="shared" si="18"/>
        <v>1.120105421686747E-2</v>
      </c>
      <c r="Q68" s="314">
        <f t="shared" si="19"/>
        <v>253.33909999999997</v>
      </c>
      <c r="R68" s="190">
        <f t="shared" si="20"/>
        <v>12.910000000000009</v>
      </c>
      <c r="S68" s="192">
        <f t="shared" si="21"/>
        <v>0.12151731927710853</v>
      </c>
      <c r="T68" s="190" t="s">
        <v>478</v>
      </c>
      <c r="U68" s="190" t="s">
        <v>715</v>
      </c>
      <c r="V68" s="190" t="s">
        <v>486</v>
      </c>
      <c r="W68" s="196">
        <v>1</v>
      </c>
      <c r="X68" s="190" t="s">
        <v>470</v>
      </c>
    </row>
    <row r="69" spans="2:24" hidden="1" x14ac:dyDescent="0.25">
      <c r="B69" s="493"/>
      <c r="C69" s="493"/>
      <c r="D69" s="245">
        <v>3</v>
      </c>
      <c r="E69" s="190" t="s">
        <v>482</v>
      </c>
      <c r="F69" s="314">
        <v>2603.19</v>
      </c>
      <c r="G69" s="190">
        <v>327.2</v>
      </c>
      <c r="H69" s="190">
        <v>332.74</v>
      </c>
      <c r="I69" s="198">
        <f t="shared" si="15"/>
        <v>1.0169315403422983</v>
      </c>
      <c r="J69" s="190">
        <v>20</v>
      </c>
      <c r="K69" s="198">
        <f t="shared" si="16"/>
        <v>6.1124694376528121E-2</v>
      </c>
      <c r="L69" s="314">
        <v>111.2</v>
      </c>
      <c r="M69" s="198">
        <f t="shared" si="17"/>
        <v>1.0780562347188265</v>
      </c>
      <c r="N69" s="314">
        <v>2840.05</v>
      </c>
      <c r="O69" s="190">
        <v>2.13</v>
      </c>
      <c r="P69" s="197">
        <f t="shared" si="18"/>
        <v>6.5097799511002448E-3</v>
      </c>
      <c r="Q69" s="314">
        <f t="shared" si="19"/>
        <v>236.85599999999999</v>
      </c>
      <c r="R69" s="190">
        <f t="shared" si="20"/>
        <v>23.410000000000021</v>
      </c>
      <c r="S69" s="192">
        <f t="shared" si="21"/>
        <v>7.1546454767726225E-2</v>
      </c>
      <c r="T69" s="190" t="s">
        <v>478</v>
      </c>
      <c r="U69" s="190" t="s">
        <v>715</v>
      </c>
      <c r="V69" s="190" t="s">
        <v>483</v>
      </c>
      <c r="W69" s="196">
        <v>1</v>
      </c>
      <c r="X69" s="190" t="s">
        <v>430</v>
      </c>
    </row>
    <row r="70" spans="2:24" hidden="1" x14ac:dyDescent="0.25">
      <c r="B70" s="493"/>
      <c r="C70" s="493"/>
      <c r="D70" s="245">
        <v>4</v>
      </c>
      <c r="E70" s="190" t="s">
        <v>529</v>
      </c>
      <c r="F70" s="314">
        <v>2503.9899999999998</v>
      </c>
      <c r="G70" s="190">
        <v>50.46</v>
      </c>
      <c r="H70" s="190">
        <v>54.8</v>
      </c>
      <c r="I70" s="198">
        <f t="shared" si="15"/>
        <v>1.0860087197780419</v>
      </c>
      <c r="J70" s="190">
        <v>7.5</v>
      </c>
      <c r="K70" s="198">
        <f t="shared" si="16"/>
        <v>0.14863258026159334</v>
      </c>
      <c r="L70" s="314">
        <v>235.78</v>
      </c>
      <c r="M70" s="198">
        <f t="shared" si="17"/>
        <v>1.2346413000396352</v>
      </c>
      <c r="N70" s="314">
        <v>2791.64</v>
      </c>
      <c r="O70" s="190">
        <v>1.22</v>
      </c>
      <c r="P70" s="197">
        <f t="shared" si="18"/>
        <v>2.4177566389219182E-2</v>
      </c>
      <c r="Q70" s="314">
        <f t="shared" si="19"/>
        <v>287.65159999999997</v>
      </c>
      <c r="R70" s="190">
        <f t="shared" si="20"/>
        <v>10.619999999999996</v>
      </c>
      <c r="S70" s="192">
        <f t="shared" si="21"/>
        <v>0.21046373365041607</v>
      </c>
      <c r="T70" s="190" t="s">
        <v>478</v>
      </c>
      <c r="U70" s="190" t="s">
        <v>715</v>
      </c>
      <c r="V70" s="190" t="s">
        <v>523</v>
      </c>
      <c r="W70" s="196">
        <v>1</v>
      </c>
      <c r="X70" s="190" t="s">
        <v>470</v>
      </c>
    </row>
    <row r="71" spans="2:24" hidden="1" x14ac:dyDescent="0.25">
      <c r="B71" s="493"/>
      <c r="C71" s="493"/>
      <c r="D71" s="245">
        <v>5</v>
      </c>
      <c r="E71" s="190" t="s">
        <v>491</v>
      </c>
      <c r="F71" s="314">
        <v>2382.38</v>
      </c>
      <c r="G71" s="190">
        <v>138.82</v>
      </c>
      <c r="H71" s="190">
        <v>148.71</v>
      </c>
      <c r="I71" s="198">
        <f t="shared" si="15"/>
        <v>1.0712433366950009</v>
      </c>
      <c r="J71" s="190">
        <v>10.84</v>
      </c>
      <c r="K71" s="198">
        <f t="shared" si="16"/>
        <v>7.8086731018585223E-2</v>
      </c>
      <c r="L71" s="314">
        <v>127.4</v>
      </c>
      <c r="M71" s="198">
        <f t="shared" si="17"/>
        <v>1.149330067713586</v>
      </c>
      <c r="N71" s="314">
        <v>2641</v>
      </c>
      <c r="O71" s="190">
        <v>2.0299999999999998</v>
      </c>
      <c r="P71" s="197">
        <f t="shared" si="18"/>
        <v>1.4623253133554242E-2</v>
      </c>
      <c r="Q71" s="314">
        <f t="shared" si="19"/>
        <v>258.62200000000001</v>
      </c>
      <c r="R71" s="190">
        <f t="shared" si="20"/>
        <v>18.700000000000017</v>
      </c>
      <c r="S71" s="192">
        <f t="shared" si="21"/>
        <v>0.13470681458003184</v>
      </c>
      <c r="T71" s="190" t="s">
        <v>478</v>
      </c>
      <c r="U71" s="190" t="s">
        <v>715</v>
      </c>
      <c r="V71" s="190" t="s">
        <v>483</v>
      </c>
      <c r="W71" s="196">
        <v>1</v>
      </c>
      <c r="X71" s="190" t="s">
        <v>470</v>
      </c>
    </row>
    <row r="72" spans="2:24" hidden="1" x14ac:dyDescent="0.25">
      <c r="B72" s="493"/>
      <c r="C72" s="493"/>
      <c r="D72" s="245">
        <v>6</v>
      </c>
      <c r="E72" s="190" t="s">
        <v>487</v>
      </c>
      <c r="F72" s="314">
        <v>2378.9299999999998</v>
      </c>
      <c r="G72" s="190">
        <v>88.24</v>
      </c>
      <c r="H72" s="190">
        <v>90.59</v>
      </c>
      <c r="I72" s="198">
        <f t="shared" ref="I72:I135" si="26">H72/G72</f>
        <v>1.026631912964642</v>
      </c>
      <c r="J72" s="190">
        <v>4</v>
      </c>
      <c r="K72" s="198">
        <f t="shared" ref="K72:K135" si="27">J72/G72</f>
        <v>4.5330915684496827E-2</v>
      </c>
      <c r="L72" s="314">
        <v>410.16</v>
      </c>
      <c r="M72" s="198">
        <f t="shared" ref="M72:M135" si="28">(H72+J72)/G72</f>
        <v>1.0719628286491387</v>
      </c>
      <c r="N72" s="314">
        <v>2604.52</v>
      </c>
      <c r="O72" s="190">
        <v>0.55000000000000004</v>
      </c>
      <c r="P72" s="197">
        <f t="shared" si="18"/>
        <v>6.233000906618315E-3</v>
      </c>
      <c r="Q72" s="314">
        <f t="shared" si="19"/>
        <v>225.58800000000002</v>
      </c>
      <c r="R72" s="190">
        <f t="shared" si="20"/>
        <v>5.8000000000000087</v>
      </c>
      <c r="S72" s="192">
        <f t="shared" si="21"/>
        <v>6.5729827742520508E-2</v>
      </c>
      <c r="T72" s="190" t="s">
        <v>478</v>
      </c>
      <c r="U72" s="190" t="s">
        <v>715</v>
      </c>
      <c r="V72" s="190" t="s">
        <v>490</v>
      </c>
      <c r="W72" s="196">
        <v>1</v>
      </c>
      <c r="X72" s="190" t="s">
        <v>470</v>
      </c>
    </row>
    <row r="73" spans="2:24" hidden="1" x14ac:dyDescent="0.25">
      <c r="B73" s="493"/>
      <c r="C73" s="493"/>
      <c r="D73" s="245">
        <v>7</v>
      </c>
      <c r="E73" s="190" t="s">
        <v>517</v>
      </c>
      <c r="F73" s="314">
        <v>2138.6899999999996</v>
      </c>
      <c r="G73" s="190">
        <v>85.53</v>
      </c>
      <c r="H73" s="190">
        <v>87.12</v>
      </c>
      <c r="I73" s="198">
        <f t="shared" si="26"/>
        <v>1.0185899684321291</v>
      </c>
      <c r="J73" s="190">
        <v>5.58</v>
      </c>
      <c r="K73" s="198">
        <f t="shared" si="27"/>
        <v>6.5240266573132241E-2</v>
      </c>
      <c r="L73" s="314">
        <v>331.58</v>
      </c>
      <c r="M73" s="198">
        <f t="shared" si="28"/>
        <v>1.0838302350052613</v>
      </c>
      <c r="N73" s="314">
        <v>2377.4299999999998</v>
      </c>
      <c r="O73" s="190">
        <v>0.72</v>
      </c>
      <c r="P73" s="197">
        <f t="shared" si="18"/>
        <v>8.4180989126622242E-3</v>
      </c>
      <c r="Q73" s="314">
        <f t="shared" si="19"/>
        <v>238.73759999999999</v>
      </c>
      <c r="R73" s="190">
        <f t="shared" si="20"/>
        <v>6.450000000000002</v>
      </c>
      <c r="S73" s="192">
        <f t="shared" si="21"/>
        <v>7.5412136092599114E-2</v>
      </c>
      <c r="T73" s="190" t="s">
        <v>478</v>
      </c>
      <c r="U73" s="190" t="s">
        <v>221</v>
      </c>
      <c r="V73" s="190" t="s">
        <v>490</v>
      </c>
      <c r="W73" s="196">
        <v>1</v>
      </c>
      <c r="X73" s="190" t="s">
        <v>422</v>
      </c>
    </row>
    <row r="74" spans="2:24" hidden="1" x14ac:dyDescent="0.25">
      <c r="B74" s="493"/>
      <c r="C74" s="493"/>
      <c r="D74" s="245">
        <v>8</v>
      </c>
      <c r="E74" s="190" t="s">
        <v>527</v>
      </c>
      <c r="F74" s="314">
        <v>2020.09</v>
      </c>
      <c r="G74" s="190">
        <v>65.34</v>
      </c>
      <c r="H74" s="190">
        <v>66.900000000000006</v>
      </c>
      <c r="I74" s="198">
        <f t="shared" si="26"/>
        <v>1.0238751147842058</v>
      </c>
      <c r="J74" s="190">
        <v>5.2</v>
      </c>
      <c r="K74" s="198">
        <f t="shared" si="27"/>
        <v>7.9583715947352307E-2</v>
      </c>
      <c r="L74" s="314">
        <v>333.9</v>
      </c>
      <c r="M74" s="198">
        <f t="shared" si="28"/>
        <v>1.103458830731558</v>
      </c>
      <c r="N74" s="314">
        <v>2257.16</v>
      </c>
      <c r="O74" s="190">
        <v>0.71</v>
      </c>
      <c r="P74" s="197">
        <f t="shared" si="18"/>
        <v>1.0866238138965411E-2</v>
      </c>
      <c r="Q74" s="314">
        <f t="shared" si="19"/>
        <v>237.06899999999996</v>
      </c>
      <c r="R74" s="190">
        <f t="shared" si="20"/>
        <v>6.0500000000000052</v>
      </c>
      <c r="S74" s="192">
        <f t="shared" si="21"/>
        <v>9.2592592592592671E-2</v>
      </c>
      <c r="T74" s="190" t="s">
        <v>478</v>
      </c>
      <c r="U74" s="190" t="s">
        <v>715</v>
      </c>
      <c r="V74" s="190" t="s">
        <v>490</v>
      </c>
      <c r="W74" s="196">
        <v>1</v>
      </c>
      <c r="X74" s="190" t="s">
        <v>416</v>
      </c>
    </row>
    <row r="75" spans="2:24" hidden="1" x14ac:dyDescent="0.25">
      <c r="B75" s="493"/>
      <c r="C75" s="493"/>
      <c r="D75" s="245">
        <v>9</v>
      </c>
      <c r="E75" s="190" t="s">
        <v>531</v>
      </c>
      <c r="F75" s="314">
        <v>1948.6100000000001</v>
      </c>
      <c r="G75" s="190">
        <v>29.29</v>
      </c>
      <c r="H75" s="190">
        <v>35.51</v>
      </c>
      <c r="I75" s="198">
        <f t="shared" si="26"/>
        <v>1.2123591669511777</v>
      </c>
      <c r="J75" s="190">
        <v>4.2</v>
      </c>
      <c r="K75" s="198">
        <f t="shared" si="27"/>
        <v>0.14339364970979857</v>
      </c>
      <c r="L75" s="314">
        <v>212.73</v>
      </c>
      <c r="M75" s="198">
        <f t="shared" si="28"/>
        <v>1.3557528166609765</v>
      </c>
      <c r="N75" s="314">
        <v>2216.65</v>
      </c>
      <c r="O75" s="190">
        <v>1.26</v>
      </c>
      <c r="P75" s="197">
        <f t="shared" si="18"/>
        <v>4.3018094912939571E-2</v>
      </c>
      <c r="Q75" s="314">
        <f t="shared" si="19"/>
        <v>268.03980000000001</v>
      </c>
      <c r="R75" s="190">
        <f t="shared" si="20"/>
        <v>9.1600000000000019</v>
      </c>
      <c r="S75" s="192">
        <f t="shared" si="21"/>
        <v>0.31273472174803696</v>
      </c>
      <c r="T75" s="190" t="s">
        <v>478</v>
      </c>
      <c r="U75" s="190" t="s">
        <v>715</v>
      </c>
      <c r="V75" s="190" t="s">
        <v>483</v>
      </c>
      <c r="W75" s="196">
        <v>1</v>
      </c>
      <c r="X75" s="190" t="s">
        <v>437</v>
      </c>
    </row>
    <row r="76" spans="2:24" hidden="1" x14ac:dyDescent="0.25">
      <c r="B76" s="493"/>
      <c r="C76" s="493"/>
      <c r="D76" s="245">
        <v>10</v>
      </c>
      <c r="E76" s="190" t="s">
        <v>520</v>
      </c>
      <c r="F76" s="314">
        <v>1784.16</v>
      </c>
      <c r="G76" s="190">
        <v>220.85</v>
      </c>
      <c r="H76" s="190">
        <v>221.5</v>
      </c>
      <c r="I76" s="198">
        <f t="shared" si="26"/>
        <v>1.0029431741000678</v>
      </c>
      <c r="J76" s="190">
        <v>25.55</v>
      </c>
      <c r="K76" s="198">
        <f t="shared" si="27"/>
        <v>0.11568938193343899</v>
      </c>
      <c r="L76" s="314">
        <v>99.12</v>
      </c>
      <c r="M76" s="198">
        <f t="shared" si="28"/>
        <v>1.1186325560335071</v>
      </c>
      <c r="N76" s="314">
        <v>2596.94</v>
      </c>
      <c r="O76" s="190">
        <v>8.1999999999999993</v>
      </c>
      <c r="P76" s="197">
        <f t="shared" si="18"/>
        <v>3.712927326239529E-2</v>
      </c>
      <c r="Q76" s="314">
        <f t="shared" si="19"/>
        <v>812.78399999999999</v>
      </c>
      <c r="R76" s="190">
        <f t="shared" si="20"/>
        <v>18.000000000000018</v>
      </c>
      <c r="S76" s="192">
        <f t="shared" si="21"/>
        <v>8.1503282771111699E-2</v>
      </c>
      <c r="T76" s="190" t="s">
        <v>478</v>
      </c>
      <c r="U76" s="190" t="s">
        <v>715</v>
      </c>
      <c r="V76" s="190" t="s">
        <v>523</v>
      </c>
      <c r="W76" s="196">
        <v>1</v>
      </c>
      <c r="X76" s="190" t="s">
        <v>470</v>
      </c>
    </row>
    <row r="77" spans="2:24" hidden="1" x14ac:dyDescent="0.25">
      <c r="B77" s="658">
        <v>45877</v>
      </c>
      <c r="C77" s="493" t="s">
        <v>408</v>
      </c>
      <c r="D77" s="245">
        <v>1</v>
      </c>
      <c r="E77" s="190" t="s">
        <v>493</v>
      </c>
      <c r="F77" s="314">
        <v>3257.0600000000004</v>
      </c>
      <c r="G77" s="190">
        <v>287.10000000000002</v>
      </c>
      <c r="H77" s="190">
        <v>291.45</v>
      </c>
      <c r="I77" s="198">
        <f t="shared" si="26"/>
        <v>1.0151515151515151</v>
      </c>
      <c r="J77" s="190">
        <v>30</v>
      </c>
      <c r="K77" s="198">
        <f t="shared" si="27"/>
        <v>0.1044932079414838</v>
      </c>
      <c r="L77" s="314">
        <v>156.74</v>
      </c>
      <c r="M77" s="198">
        <f t="shared" si="28"/>
        <v>1.1196447230929989</v>
      </c>
      <c r="N77" s="314">
        <v>5384.02</v>
      </c>
      <c r="O77" s="190">
        <v>13.57</v>
      </c>
      <c r="P77" s="197">
        <f t="shared" si="18"/>
        <v>4.7265761058864507E-2</v>
      </c>
      <c r="Q77" s="314">
        <f t="shared" si="19"/>
        <v>2126.9618</v>
      </c>
      <c r="R77" s="190">
        <f t="shared" si="20"/>
        <v>20.779999999999966</v>
      </c>
      <c r="S77" s="192">
        <f t="shared" si="21"/>
        <v>7.2378962034134325E-2</v>
      </c>
      <c r="T77" s="190" t="s">
        <v>478</v>
      </c>
      <c r="U77" s="190" t="s">
        <v>715</v>
      </c>
      <c r="V77" s="190" t="s">
        <v>490</v>
      </c>
      <c r="W77" s="196">
        <v>1</v>
      </c>
      <c r="X77" s="190" t="s">
        <v>470</v>
      </c>
    </row>
    <row r="78" spans="2:24" hidden="1" x14ac:dyDescent="0.25">
      <c r="B78" s="493"/>
      <c r="C78" s="493"/>
      <c r="D78" s="245">
        <v>2</v>
      </c>
      <c r="E78" s="190" t="s">
        <v>527</v>
      </c>
      <c r="F78" s="314">
        <v>3088.57</v>
      </c>
      <c r="G78" s="190">
        <v>56.26</v>
      </c>
      <c r="H78" s="190">
        <v>58.879999999999995</v>
      </c>
      <c r="I78" s="198">
        <f t="shared" si="26"/>
        <v>1.0465694987557768</v>
      </c>
      <c r="J78" s="190">
        <v>7.28</v>
      </c>
      <c r="K78" s="198">
        <f t="shared" si="27"/>
        <v>0.1293992179168148</v>
      </c>
      <c r="L78" s="314">
        <v>333.9</v>
      </c>
      <c r="M78" s="198">
        <f t="shared" si="28"/>
        <v>1.1759687166725916</v>
      </c>
      <c r="N78" s="314">
        <v>3305.61</v>
      </c>
      <c r="O78" s="190">
        <v>0.65</v>
      </c>
      <c r="P78" s="197">
        <f t="shared" si="18"/>
        <v>1.1553501599715608E-2</v>
      </c>
      <c r="Q78" s="314">
        <f t="shared" si="19"/>
        <v>217.035</v>
      </c>
      <c r="R78" s="190">
        <f t="shared" si="20"/>
        <v>9.2499999999999982</v>
      </c>
      <c r="S78" s="192">
        <f t="shared" si="21"/>
        <v>0.1644152150728759</v>
      </c>
      <c r="T78" s="190" t="s">
        <v>478</v>
      </c>
      <c r="U78" s="190" t="s">
        <v>715</v>
      </c>
      <c r="V78" s="190" t="s">
        <v>490</v>
      </c>
      <c r="W78" s="196">
        <v>1</v>
      </c>
      <c r="X78" s="190" t="s">
        <v>416</v>
      </c>
    </row>
    <row r="79" spans="2:24" hidden="1" x14ac:dyDescent="0.25">
      <c r="B79" s="493"/>
      <c r="C79" s="493"/>
      <c r="D79" s="245">
        <v>3</v>
      </c>
      <c r="E79" s="190" t="s">
        <v>467</v>
      </c>
      <c r="F79" s="314">
        <v>2651.6099999999997</v>
      </c>
      <c r="G79" s="190">
        <v>67.33</v>
      </c>
      <c r="H79" s="190">
        <v>69.38</v>
      </c>
      <c r="I79" s="198">
        <f t="shared" si="26"/>
        <v>1.0304470518342492</v>
      </c>
      <c r="J79" s="190">
        <v>12</v>
      </c>
      <c r="K79" s="198">
        <f t="shared" si="27"/>
        <v>0.17822664488341008</v>
      </c>
      <c r="L79" s="314">
        <v>203.5</v>
      </c>
      <c r="M79" s="198">
        <f t="shared" si="28"/>
        <v>1.2086736967176592</v>
      </c>
      <c r="N79" s="314">
        <v>2859.18</v>
      </c>
      <c r="O79" s="190">
        <v>1.02</v>
      </c>
      <c r="P79" s="197">
        <f t="shared" si="18"/>
        <v>1.5149264815089856E-2</v>
      </c>
      <c r="Q79" s="314">
        <f t="shared" si="19"/>
        <v>207.57</v>
      </c>
      <c r="R79" s="190">
        <f t="shared" si="20"/>
        <v>13.029999999999998</v>
      </c>
      <c r="S79" s="192">
        <f t="shared" si="21"/>
        <v>0.1935244319025694</v>
      </c>
      <c r="T79" s="190" t="s">
        <v>468</v>
      </c>
      <c r="U79" s="190" t="s">
        <v>221</v>
      </c>
      <c r="V79" s="190" t="s">
        <v>469</v>
      </c>
      <c r="W79" s="196">
        <v>1</v>
      </c>
      <c r="X79" s="190" t="s">
        <v>470</v>
      </c>
    </row>
    <row r="80" spans="2:24" hidden="1" x14ac:dyDescent="0.25">
      <c r="B80" s="493"/>
      <c r="C80" s="493"/>
      <c r="D80" s="245">
        <v>4</v>
      </c>
      <c r="E80" s="190" t="s">
        <v>560</v>
      </c>
      <c r="F80" s="314">
        <v>2404.15</v>
      </c>
      <c r="G80" s="190">
        <v>129.33000000000001</v>
      </c>
      <c r="H80" s="190">
        <v>142.44</v>
      </c>
      <c r="I80" s="198">
        <f t="shared" si="26"/>
        <v>1.1013685919740199</v>
      </c>
      <c r="J80" s="190">
        <v>0</v>
      </c>
      <c r="K80" s="198">
        <f t="shared" si="27"/>
        <v>0</v>
      </c>
      <c r="L80" s="314">
        <v>194.04</v>
      </c>
      <c r="M80" s="198">
        <f t="shared" si="28"/>
        <v>1.1013685919740199</v>
      </c>
      <c r="N80" s="314">
        <v>2543.86</v>
      </c>
      <c r="O80" s="190">
        <v>0.72</v>
      </c>
      <c r="P80" s="197">
        <f t="shared" si="18"/>
        <v>5.5671537926235207E-3</v>
      </c>
      <c r="Q80" s="314">
        <f t="shared" si="19"/>
        <v>139.7088</v>
      </c>
      <c r="R80" s="190">
        <f t="shared" si="20"/>
        <v>12.389999999999985</v>
      </c>
      <c r="S80" s="192">
        <f t="shared" si="21"/>
        <v>9.5801438181396303E-2</v>
      </c>
      <c r="T80" s="190" t="s">
        <v>478</v>
      </c>
      <c r="U80" s="190" t="s">
        <v>715</v>
      </c>
      <c r="V80" s="190" t="s">
        <v>492</v>
      </c>
      <c r="W80" s="196">
        <v>1</v>
      </c>
      <c r="X80" s="190" t="s">
        <v>436</v>
      </c>
    </row>
    <row r="81" spans="2:24" hidden="1" x14ac:dyDescent="0.25">
      <c r="B81" s="493"/>
      <c r="C81" s="493"/>
      <c r="D81" s="245">
        <v>5</v>
      </c>
      <c r="E81" s="190" t="s">
        <v>484</v>
      </c>
      <c r="F81" s="314">
        <v>2352.4300000000003</v>
      </c>
      <c r="G81" s="190">
        <v>77.13</v>
      </c>
      <c r="H81" s="190">
        <v>80.02</v>
      </c>
      <c r="I81" s="198">
        <f t="shared" si="26"/>
        <v>1.0374692078309349</v>
      </c>
      <c r="J81" s="190">
        <v>9</v>
      </c>
      <c r="K81" s="198">
        <f t="shared" si="27"/>
        <v>0.11668611435239207</v>
      </c>
      <c r="L81" s="314">
        <v>212.89</v>
      </c>
      <c r="M81" s="198">
        <f t="shared" si="28"/>
        <v>1.1541553221833269</v>
      </c>
      <c r="N81" s="314">
        <v>2531.2600000000002</v>
      </c>
      <c r="O81" s="190">
        <v>0.84</v>
      </c>
      <c r="P81" s="197">
        <f t="shared" ref="P81:P144" si="29">O81/G81</f>
        <v>1.0890704006223259E-2</v>
      </c>
      <c r="Q81" s="314">
        <f t="shared" ref="Q81:Q144" si="30">O81*L81</f>
        <v>178.82759999999999</v>
      </c>
      <c r="R81" s="190">
        <f t="shared" ref="R81:R144" si="31">(H81+J81)-G81-O81</f>
        <v>11.05</v>
      </c>
      <c r="S81" s="192">
        <f t="shared" ref="S81:S144" si="32">R81/G81</f>
        <v>0.14326461817710362</v>
      </c>
      <c r="T81" s="190" t="s">
        <v>485</v>
      </c>
      <c r="U81" s="190" t="s">
        <v>715</v>
      </c>
      <c r="V81" s="190" t="s">
        <v>486</v>
      </c>
      <c r="W81" s="196">
        <v>1</v>
      </c>
      <c r="X81" s="190" t="s">
        <v>470</v>
      </c>
    </row>
    <row r="82" spans="2:24" hidden="1" x14ac:dyDescent="0.25">
      <c r="B82" s="493"/>
      <c r="C82" s="493"/>
      <c r="D82" s="245">
        <v>6</v>
      </c>
      <c r="E82" s="190" t="s">
        <v>524</v>
      </c>
      <c r="F82" s="314">
        <v>2121.63</v>
      </c>
      <c r="G82" s="190">
        <v>35.35</v>
      </c>
      <c r="H82" s="190">
        <v>39.270000000000003</v>
      </c>
      <c r="I82" s="198">
        <f t="shared" si="26"/>
        <v>1.110891089108911</v>
      </c>
      <c r="J82" s="190">
        <v>2.9</v>
      </c>
      <c r="K82" s="198">
        <f t="shared" si="27"/>
        <v>8.2036775106082024E-2</v>
      </c>
      <c r="L82" s="314">
        <v>342.75</v>
      </c>
      <c r="M82" s="198">
        <f t="shared" si="28"/>
        <v>1.192927864214993</v>
      </c>
      <c r="N82" s="314">
        <v>2337.56</v>
      </c>
      <c r="O82" s="190">
        <v>0.63</v>
      </c>
      <c r="P82" s="197">
        <f t="shared" si="29"/>
        <v>1.782178217821782E-2</v>
      </c>
      <c r="Q82" s="314">
        <f t="shared" si="30"/>
        <v>215.9325</v>
      </c>
      <c r="R82" s="190">
        <f t="shared" si="31"/>
        <v>6.19</v>
      </c>
      <c r="S82" s="192">
        <f t="shared" si="32"/>
        <v>0.17510608203677511</v>
      </c>
      <c r="T82" s="190" t="s">
        <v>478</v>
      </c>
      <c r="U82" s="190" t="s">
        <v>715</v>
      </c>
      <c r="V82" s="190" t="s">
        <v>490</v>
      </c>
      <c r="W82" s="196">
        <v>1</v>
      </c>
      <c r="X82" s="190" t="s">
        <v>426</v>
      </c>
    </row>
    <row r="83" spans="2:24" hidden="1" x14ac:dyDescent="0.25">
      <c r="B83" s="493"/>
      <c r="C83" s="493"/>
      <c r="D83" s="245">
        <v>7</v>
      </c>
      <c r="E83" s="190" t="s">
        <v>517</v>
      </c>
      <c r="F83" s="314">
        <v>2052.48</v>
      </c>
      <c r="G83" s="190">
        <v>73.47</v>
      </c>
      <c r="H83" s="190">
        <v>74.7</v>
      </c>
      <c r="I83" s="198">
        <f t="shared" si="26"/>
        <v>1.0167415271539404</v>
      </c>
      <c r="J83" s="190">
        <v>5.58</v>
      </c>
      <c r="K83" s="198">
        <f t="shared" si="27"/>
        <v>7.5949367088607597E-2</v>
      </c>
      <c r="L83" s="314">
        <v>331.58</v>
      </c>
      <c r="M83" s="198">
        <f t="shared" si="28"/>
        <v>1.0926908942425479</v>
      </c>
      <c r="N83" s="314">
        <v>2258.06</v>
      </c>
      <c r="O83" s="190">
        <v>0.62</v>
      </c>
      <c r="P83" s="197">
        <f t="shared" si="29"/>
        <v>8.4388185654008432E-3</v>
      </c>
      <c r="Q83" s="314">
        <f t="shared" si="30"/>
        <v>205.5796</v>
      </c>
      <c r="R83" s="190">
        <f t="shared" si="31"/>
        <v>6.1900000000000022</v>
      </c>
      <c r="S83" s="192">
        <f t="shared" si="32"/>
        <v>8.4252075677147167E-2</v>
      </c>
      <c r="T83" s="190" t="s">
        <v>478</v>
      </c>
      <c r="U83" s="190" t="s">
        <v>221</v>
      </c>
      <c r="V83" s="190" t="s">
        <v>490</v>
      </c>
      <c r="W83" s="196">
        <v>1</v>
      </c>
      <c r="X83" s="190" t="s">
        <v>422</v>
      </c>
    </row>
    <row r="84" spans="2:24" hidden="1" x14ac:dyDescent="0.25">
      <c r="B84" s="493"/>
      <c r="C84" s="493"/>
      <c r="D84" s="245">
        <v>8</v>
      </c>
      <c r="E84" s="190" t="s">
        <v>497</v>
      </c>
      <c r="F84" s="314">
        <v>1929.02</v>
      </c>
      <c r="G84" s="190">
        <v>61.23</v>
      </c>
      <c r="H84" s="190">
        <v>64.179999999999993</v>
      </c>
      <c r="I84" s="198">
        <f t="shared" si="26"/>
        <v>1.0481789972235831</v>
      </c>
      <c r="J84" s="190">
        <v>3.7</v>
      </c>
      <c r="K84" s="198">
        <f t="shared" si="27"/>
        <v>6.042789482279929E-2</v>
      </c>
      <c r="L84" s="314">
        <v>318.32</v>
      </c>
      <c r="M84" s="198">
        <f t="shared" si="28"/>
        <v>1.1086068920463825</v>
      </c>
      <c r="N84" s="314">
        <v>2116.83</v>
      </c>
      <c r="O84" s="190">
        <v>0.59</v>
      </c>
      <c r="P84" s="197">
        <f t="shared" si="29"/>
        <v>9.6357994447166424E-3</v>
      </c>
      <c r="Q84" s="314">
        <f t="shared" si="30"/>
        <v>187.80879999999999</v>
      </c>
      <c r="R84" s="190">
        <f t="shared" si="31"/>
        <v>6.0599999999999987</v>
      </c>
      <c r="S84" s="192">
        <f t="shared" si="32"/>
        <v>9.8971092601665839E-2</v>
      </c>
      <c r="T84" s="190" t="s">
        <v>485</v>
      </c>
      <c r="U84" s="190" t="s">
        <v>222</v>
      </c>
      <c r="V84" s="190" t="s">
        <v>490</v>
      </c>
      <c r="W84" s="196">
        <v>1</v>
      </c>
      <c r="X84" s="190" t="s">
        <v>425</v>
      </c>
    </row>
    <row r="85" spans="2:24" hidden="1" x14ac:dyDescent="0.25">
      <c r="B85" s="493"/>
      <c r="C85" s="493"/>
      <c r="D85" s="245">
        <v>9</v>
      </c>
      <c r="E85" s="190" t="s">
        <v>487</v>
      </c>
      <c r="F85" s="314">
        <v>1439.6599999999999</v>
      </c>
      <c r="G85" s="190">
        <v>73.84</v>
      </c>
      <c r="H85" s="190">
        <v>73.930000000000007</v>
      </c>
      <c r="I85" s="198">
        <f t="shared" si="26"/>
        <v>1.0012188515709644</v>
      </c>
      <c r="J85" s="190">
        <v>4</v>
      </c>
      <c r="K85" s="198">
        <f t="shared" si="27"/>
        <v>5.4171180931744313E-2</v>
      </c>
      <c r="L85" s="314">
        <v>410.16</v>
      </c>
      <c r="M85" s="198">
        <f t="shared" si="28"/>
        <v>1.0553900325027086</v>
      </c>
      <c r="N85" s="314">
        <v>1677.55</v>
      </c>
      <c r="O85" s="190">
        <v>0.57999999999999996</v>
      </c>
      <c r="P85" s="197">
        <f t="shared" si="29"/>
        <v>7.8548212351029247E-3</v>
      </c>
      <c r="Q85" s="314">
        <f t="shared" si="30"/>
        <v>237.89279999999999</v>
      </c>
      <c r="R85" s="190">
        <f t="shared" si="31"/>
        <v>3.5100000000000033</v>
      </c>
      <c r="S85" s="192">
        <f t="shared" si="32"/>
        <v>4.7535211267605675E-2</v>
      </c>
      <c r="T85" s="190" t="s">
        <v>478</v>
      </c>
      <c r="U85" s="190" t="s">
        <v>715</v>
      </c>
      <c r="V85" s="190" t="s">
        <v>488</v>
      </c>
      <c r="W85" s="196">
        <v>1</v>
      </c>
      <c r="X85" s="190" t="s">
        <v>470</v>
      </c>
    </row>
    <row r="86" spans="2:24" hidden="1" x14ac:dyDescent="0.25">
      <c r="B86" s="493"/>
      <c r="C86" s="493"/>
      <c r="D86" s="245">
        <v>10</v>
      </c>
      <c r="E86" s="190" t="s">
        <v>491</v>
      </c>
      <c r="F86" s="314">
        <v>1401.4</v>
      </c>
      <c r="G86" s="190">
        <v>111.56</v>
      </c>
      <c r="H86" s="190">
        <v>114.39</v>
      </c>
      <c r="I86" s="198">
        <f t="shared" si="26"/>
        <v>1.0253675152384367</v>
      </c>
      <c r="J86" s="190">
        <v>8.8000000000000007</v>
      </c>
      <c r="K86" s="198">
        <f t="shared" si="27"/>
        <v>7.8881319469343861E-2</v>
      </c>
      <c r="L86" s="314">
        <v>127.4</v>
      </c>
      <c r="M86" s="198">
        <f t="shared" si="28"/>
        <v>1.1042488347077806</v>
      </c>
      <c r="N86" s="314">
        <v>1481.66</v>
      </c>
      <c r="O86" s="190">
        <v>0.63</v>
      </c>
      <c r="P86" s="197">
        <f t="shared" si="29"/>
        <v>5.6471853711007533E-3</v>
      </c>
      <c r="Q86" s="314">
        <f t="shared" si="30"/>
        <v>80.262</v>
      </c>
      <c r="R86" s="190">
        <f t="shared" si="31"/>
        <v>10.999999999999995</v>
      </c>
      <c r="S86" s="192">
        <f t="shared" si="32"/>
        <v>9.8601649336679767E-2</v>
      </c>
      <c r="T86" s="190" t="s">
        <v>478</v>
      </c>
      <c r="U86" s="190" t="s">
        <v>715</v>
      </c>
      <c r="V86" s="190" t="s">
        <v>492</v>
      </c>
      <c r="W86" s="196">
        <v>1</v>
      </c>
      <c r="X86" s="190" t="s">
        <v>470</v>
      </c>
    </row>
    <row r="87" spans="2:24" hidden="1" x14ac:dyDescent="0.25">
      <c r="B87" s="658">
        <v>45878</v>
      </c>
      <c r="C87" s="493" t="s">
        <v>321</v>
      </c>
      <c r="D87" s="245">
        <v>1</v>
      </c>
      <c r="E87" s="190" t="s">
        <v>493</v>
      </c>
      <c r="F87" s="314">
        <v>6192.8</v>
      </c>
      <c r="G87" s="190">
        <v>286.77999999999997</v>
      </c>
      <c r="H87" s="190">
        <v>298.27999999999997</v>
      </c>
      <c r="I87" s="198">
        <f t="shared" si="26"/>
        <v>1.0401004254132087</v>
      </c>
      <c r="J87" s="190">
        <v>29.55</v>
      </c>
      <c r="K87" s="198">
        <f t="shared" si="27"/>
        <v>0.10304065834437549</v>
      </c>
      <c r="L87" s="314">
        <v>156.74</v>
      </c>
      <c r="M87" s="198">
        <f t="shared" si="28"/>
        <v>1.1431410837575842</v>
      </c>
      <c r="N87" s="314">
        <v>6434.18</v>
      </c>
      <c r="O87" s="190">
        <v>1.54</v>
      </c>
      <c r="P87" s="197">
        <f t="shared" si="29"/>
        <v>5.3699700118557785E-3</v>
      </c>
      <c r="Q87" s="314">
        <f t="shared" si="30"/>
        <v>241.37960000000001</v>
      </c>
      <c r="R87" s="190">
        <f t="shared" si="31"/>
        <v>39.510000000000012</v>
      </c>
      <c r="S87" s="192">
        <f t="shared" si="32"/>
        <v>0.13777111374572848</v>
      </c>
      <c r="T87" s="190" t="s">
        <v>478</v>
      </c>
      <c r="U87" s="190" t="s">
        <v>715</v>
      </c>
      <c r="V87" s="190" t="s">
        <v>490</v>
      </c>
      <c r="W87" s="196">
        <v>1</v>
      </c>
      <c r="X87" s="190" t="s">
        <v>470</v>
      </c>
    </row>
    <row r="88" spans="2:24" hidden="1" x14ac:dyDescent="0.25">
      <c r="B88" s="493"/>
      <c r="C88" s="493"/>
      <c r="D88" s="245">
        <v>2</v>
      </c>
      <c r="E88" s="190" t="s">
        <v>517</v>
      </c>
      <c r="F88" s="314">
        <v>4267.4399999999996</v>
      </c>
      <c r="G88" s="190">
        <v>79.2</v>
      </c>
      <c r="H88" s="190">
        <v>86.6</v>
      </c>
      <c r="I88" s="198">
        <f t="shared" si="26"/>
        <v>1.0934343434343434</v>
      </c>
      <c r="J88" s="190">
        <v>6.2</v>
      </c>
      <c r="K88" s="198">
        <f t="shared" si="27"/>
        <v>7.8282828282828287E-2</v>
      </c>
      <c r="L88" s="314">
        <v>331.58</v>
      </c>
      <c r="M88" s="198">
        <f t="shared" si="28"/>
        <v>1.1717171717171717</v>
      </c>
      <c r="N88" s="314">
        <v>4509.49</v>
      </c>
      <c r="O88" s="190">
        <v>0.73</v>
      </c>
      <c r="P88" s="197">
        <f t="shared" si="29"/>
        <v>9.2171717171717158E-3</v>
      </c>
      <c r="Q88" s="314">
        <f t="shared" si="30"/>
        <v>242.05339999999998</v>
      </c>
      <c r="R88" s="190">
        <f t="shared" si="31"/>
        <v>12.869999999999994</v>
      </c>
      <c r="S88" s="192">
        <f t="shared" si="32"/>
        <v>0.16249999999999992</v>
      </c>
      <c r="T88" s="190" t="s">
        <v>478</v>
      </c>
      <c r="U88" s="190" t="s">
        <v>221</v>
      </c>
      <c r="V88" s="190" t="s">
        <v>490</v>
      </c>
      <c r="W88" s="196">
        <v>1</v>
      </c>
      <c r="X88" s="190" t="s">
        <v>422</v>
      </c>
    </row>
    <row r="89" spans="2:24" hidden="1" x14ac:dyDescent="0.25">
      <c r="B89" s="493"/>
      <c r="C89" s="493"/>
      <c r="D89" s="245">
        <v>3</v>
      </c>
      <c r="E89" s="190" t="s">
        <v>466</v>
      </c>
      <c r="F89" s="314">
        <v>2735.58</v>
      </c>
      <c r="G89" s="190">
        <v>36.270000000000003</v>
      </c>
      <c r="H89" s="190">
        <v>41.18</v>
      </c>
      <c r="I89" s="198">
        <f t="shared" si="26"/>
        <v>1.13537358698649</v>
      </c>
      <c r="J89" s="190">
        <v>0</v>
      </c>
      <c r="K89" s="198">
        <f t="shared" si="27"/>
        <v>0</v>
      </c>
      <c r="L89" s="314">
        <v>814.16</v>
      </c>
      <c r="M89" s="198">
        <f t="shared" si="28"/>
        <v>1.13537358698649</v>
      </c>
      <c r="N89" s="314">
        <v>3997.53</v>
      </c>
      <c r="O89" s="190">
        <v>1.55</v>
      </c>
      <c r="P89" s="197">
        <f t="shared" si="29"/>
        <v>4.2735042735042736E-2</v>
      </c>
      <c r="Q89" s="314">
        <f t="shared" si="30"/>
        <v>1261.9480000000001</v>
      </c>
      <c r="R89" s="190">
        <f t="shared" si="31"/>
        <v>3.3599999999999968</v>
      </c>
      <c r="S89" s="192">
        <f t="shared" si="32"/>
        <v>9.263854425144738E-2</v>
      </c>
      <c r="T89" s="190" t="s">
        <v>485</v>
      </c>
      <c r="U89" s="190" t="s">
        <v>715</v>
      </c>
      <c r="V89" s="190" t="s">
        <v>490</v>
      </c>
      <c r="W89" s="196">
        <v>1</v>
      </c>
      <c r="X89" s="190" t="s">
        <v>415</v>
      </c>
    </row>
    <row r="90" spans="2:24" hidden="1" x14ac:dyDescent="0.25">
      <c r="B90" s="493"/>
      <c r="C90" s="493"/>
      <c r="D90" s="245">
        <v>4</v>
      </c>
      <c r="E90" s="190" t="s">
        <v>529</v>
      </c>
      <c r="F90" s="314">
        <v>2155.0300000000002</v>
      </c>
      <c r="G90" s="190">
        <v>41.99</v>
      </c>
      <c r="H90" s="190">
        <v>43.09</v>
      </c>
      <c r="I90" s="198">
        <f t="shared" si="26"/>
        <v>1.0261967135032151</v>
      </c>
      <c r="J90" s="190">
        <v>9</v>
      </c>
      <c r="K90" s="198">
        <f t="shared" si="27"/>
        <v>0.21433674684448678</v>
      </c>
      <c r="L90" s="314">
        <v>235.78</v>
      </c>
      <c r="M90" s="198">
        <f t="shared" si="28"/>
        <v>1.2405334603477018</v>
      </c>
      <c r="N90" s="314">
        <v>2381.38</v>
      </c>
      <c r="O90" s="190">
        <v>0.96</v>
      </c>
      <c r="P90" s="197">
        <f t="shared" si="29"/>
        <v>2.2862586330078587E-2</v>
      </c>
      <c r="Q90" s="314">
        <f t="shared" si="30"/>
        <v>226.34879999999998</v>
      </c>
      <c r="R90" s="190">
        <f t="shared" si="31"/>
        <v>9.14</v>
      </c>
      <c r="S90" s="192">
        <f t="shared" si="32"/>
        <v>0.21767087401762325</v>
      </c>
      <c r="T90" s="190" t="s">
        <v>478</v>
      </c>
      <c r="U90" s="190" t="s">
        <v>715</v>
      </c>
      <c r="V90" s="190" t="s">
        <v>523</v>
      </c>
      <c r="W90" s="196">
        <v>1</v>
      </c>
      <c r="X90" s="190" t="s">
        <v>470</v>
      </c>
    </row>
    <row r="91" spans="2:24" hidden="1" x14ac:dyDescent="0.25">
      <c r="B91" s="493"/>
      <c r="C91" s="493"/>
      <c r="D91" s="245">
        <v>5</v>
      </c>
      <c r="E91" s="190" t="s">
        <v>482</v>
      </c>
      <c r="F91" s="314">
        <v>1986.0300000000002</v>
      </c>
      <c r="G91" s="190">
        <v>278.3</v>
      </c>
      <c r="H91" s="190">
        <v>286.74</v>
      </c>
      <c r="I91" s="198">
        <f t="shared" si="26"/>
        <v>1.0303269852676966</v>
      </c>
      <c r="J91" s="190">
        <v>10</v>
      </c>
      <c r="K91" s="198">
        <f t="shared" si="27"/>
        <v>3.5932446999640676E-2</v>
      </c>
      <c r="L91" s="314">
        <v>111.2</v>
      </c>
      <c r="M91" s="198">
        <f t="shared" si="28"/>
        <v>1.0662594322673373</v>
      </c>
      <c r="N91" s="314">
        <v>2050.5300000000002</v>
      </c>
      <c r="O91" s="190">
        <v>0.57999999999999996</v>
      </c>
      <c r="P91" s="197">
        <f t="shared" si="29"/>
        <v>2.084081925979159E-3</v>
      </c>
      <c r="Q91" s="314">
        <f t="shared" si="30"/>
        <v>64.495999999999995</v>
      </c>
      <c r="R91" s="190">
        <f t="shared" si="31"/>
        <v>17.86</v>
      </c>
      <c r="S91" s="192">
        <f t="shared" si="32"/>
        <v>6.4175350341358239E-2</v>
      </c>
      <c r="T91" s="190" t="s">
        <v>478</v>
      </c>
      <c r="U91" s="190" t="s">
        <v>715</v>
      </c>
      <c r="V91" s="190" t="s">
        <v>483</v>
      </c>
      <c r="W91" s="196">
        <v>1</v>
      </c>
      <c r="X91" s="190" t="s">
        <v>430</v>
      </c>
    </row>
    <row r="92" spans="2:24" hidden="1" x14ac:dyDescent="0.25">
      <c r="B92" s="493"/>
      <c r="C92" s="493"/>
      <c r="D92" s="245">
        <v>6</v>
      </c>
      <c r="E92" s="190" t="s">
        <v>463</v>
      </c>
      <c r="F92" s="314">
        <v>1881.15</v>
      </c>
      <c r="G92" s="190">
        <v>12.03</v>
      </c>
      <c r="H92" s="190">
        <v>13.83</v>
      </c>
      <c r="I92" s="198">
        <f t="shared" si="26"/>
        <v>1.1496259351620948</v>
      </c>
      <c r="J92" s="190">
        <v>0</v>
      </c>
      <c r="K92" s="198">
        <f t="shared" si="27"/>
        <v>0</v>
      </c>
      <c r="L92" s="314">
        <v>1567.63</v>
      </c>
      <c r="M92" s="198">
        <f t="shared" si="28"/>
        <v>1.1496259351620948</v>
      </c>
      <c r="N92" s="314">
        <v>2821.73</v>
      </c>
      <c r="O92" s="190">
        <v>0.6</v>
      </c>
      <c r="P92" s="197">
        <f t="shared" si="29"/>
        <v>4.9875311720698257E-2</v>
      </c>
      <c r="Q92" s="314">
        <f t="shared" si="30"/>
        <v>940.57799999999997</v>
      </c>
      <c r="R92" s="190">
        <f t="shared" si="31"/>
        <v>1.2000000000000006</v>
      </c>
      <c r="S92" s="192">
        <f t="shared" si="32"/>
        <v>9.9750623441396569E-2</v>
      </c>
      <c r="T92" s="190" t="s">
        <v>478</v>
      </c>
      <c r="U92" s="190" t="s">
        <v>715</v>
      </c>
      <c r="V92" s="190" t="s">
        <v>563</v>
      </c>
      <c r="W92" s="196">
        <v>1</v>
      </c>
      <c r="X92" s="190" t="s">
        <v>417</v>
      </c>
    </row>
    <row r="93" spans="2:24" hidden="1" x14ac:dyDescent="0.25">
      <c r="B93" s="493"/>
      <c r="C93" s="493"/>
      <c r="D93" s="245">
        <v>7</v>
      </c>
      <c r="E93" s="190" t="s">
        <v>524</v>
      </c>
      <c r="F93" s="314">
        <v>1816.5700000000002</v>
      </c>
      <c r="G93" s="190">
        <v>41.33</v>
      </c>
      <c r="H93" s="190">
        <v>47.2</v>
      </c>
      <c r="I93" s="198">
        <f t="shared" si="26"/>
        <v>1.1420275828695863</v>
      </c>
      <c r="J93" s="190">
        <v>0</v>
      </c>
      <c r="K93" s="198">
        <f t="shared" si="27"/>
        <v>0</v>
      </c>
      <c r="L93" s="314">
        <v>342.75</v>
      </c>
      <c r="M93" s="198">
        <f t="shared" si="28"/>
        <v>1.1420275828695863</v>
      </c>
      <c r="N93" s="314">
        <v>2011.94</v>
      </c>
      <c r="O93" s="190">
        <v>0.56999999999999995</v>
      </c>
      <c r="P93" s="197">
        <f t="shared" si="29"/>
        <v>1.3791434793128478E-2</v>
      </c>
      <c r="Q93" s="314">
        <f t="shared" si="30"/>
        <v>195.36749999999998</v>
      </c>
      <c r="R93" s="190">
        <f t="shared" si="31"/>
        <v>5.3000000000000043</v>
      </c>
      <c r="S93" s="192">
        <f t="shared" si="32"/>
        <v>0.12823614807645789</v>
      </c>
      <c r="T93" s="190" t="s">
        <v>478</v>
      </c>
      <c r="U93" s="190" t="s">
        <v>715</v>
      </c>
      <c r="V93" s="190" t="s">
        <v>490</v>
      </c>
      <c r="W93" s="196">
        <v>1</v>
      </c>
      <c r="X93" s="190" t="s">
        <v>426</v>
      </c>
    </row>
    <row r="94" spans="2:24" hidden="1" x14ac:dyDescent="0.25">
      <c r="B94" s="493"/>
      <c r="C94" s="493"/>
      <c r="D94" s="245">
        <v>8</v>
      </c>
      <c r="E94" s="190" t="s">
        <v>467</v>
      </c>
      <c r="F94" s="314">
        <v>1644.28</v>
      </c>
      <c r="G94" s="190">
        <v>65.09</v>
      </c>
      <c r="H94" s="190">
        <v>72.12</v>
      </c>
      <c r="I94" s="198">
        <f t="shared" si="26"/>
        <v>1.1080043017360577</v>
      </c>
      <c r="J94" s="190">
        <v>1.6</v>
      </c>
      <c r="K94" s="198">
        <f t="shared" si="27"/>
        <v>2.4581348901520972E-2</v>
      </c>
      <c r="L94" s="314">
        <v>203.5</v>
      </c>
      <c r="M94" s="198">
        <f t="shared" si="28"/>
        <v>1.1325856506375787</v>
      </c>
      <c r="N94" s="314">
        <v>1756.21</v>
      </c>
      <c r="O94" s="190">
        <v>0.55000000000000004</v>
      </c>
      <c r="P94" s="197">
        <f t="shared" si="29"/>
        <v>8.4498386848978341E-3</v>
      </c>
      <c r="Q94" s="314">
        <f t="shared" si="30"/>
        <v>111.92500000000001</v>
      </c>
      <c r="R94" s="190">
        <f t="shared" si="31"/>
        <v>8.0799999999999947</v>
      </c>
      <c r="S94" s="192">
        <f t="shared" si="32"/>
        <v>0.12413581195268082</v>
      </c>
      <c r="T94" s="190" t="s">
        <v>468</v>
      </c>
      <c r="U94" s="190" t="s">
        <v>221</v>
      </c>
      <c r="V94" s="190" t="s">
        <v>469</v>
      </c>
      <c r="W94" s="196">
        <v>1</v>
      </c>
      <c r="X94" s="190" t="s">
        <v>470</v>
      </c>
    </row>
    <row r="95" spans="2:24" hidden="1" x14ac:dyDescent="0.25">
      <c r="B95" s="493"/>
      <c r="C95" s="493"/>
      <c r="D95" s="245">
        <v>9</v>
      </c>
      <c r="E95" s="190" t="s">
        <v>542</v>
      </c>
      <c r="F95" s="314">
        <v>1506.51</v>
      </c>
      <c r="G95" s="190">
        <v>41.02</v>
      </c>
      <c r="H95" s="190">
        <v>45.72</v>
      </c>
      <c r="I95" s="198">
        <f t="shared" si="26"/>
        <v>1.1145782545099949</v>
      </c>
      <c r="J95" s="190">
        <v>6</v>
      </c>
      <c r="K95" s="198">
        <f t="shared" si="27"/>
        <v>0.14627011214041929</v>
      </c>
      <c r="L95" s="314">
        <v>149.16</v>
      </c>
      <c r="M95" s="198">
        <f t="shared" si="28"/>
        <v>1.2608483666504142</v>
      </c>
      <c r="N95" s="314">
        <v>1596.01</v>
      </c>
      <c r="O95" s="190">
        <v>0.6</v>
      </c>
      <c r="P95" s="197">
        <f t="shared" si="29"/>
        <v>1.4627011214041929E-2</v>
      </c>
      <c r="Q95" s="314">
        <f t="shared" si="30"/>
        <v>89.495999999999995</v>
      </c>
      <c r="R95" s="190">
        <f t="shared" si="31"/>
        <v>10.099999999999996</v>
      </c>
      <c r="S95" s="192">
        <f t="shared" si="32"/>
        <v>0.24622135543637239</v>
      </c>
      <c r="T95" s="190" t="s">
        <v>478</v>
      </c>
      <c r="U95" s="190" t="s">
        <v>715</v>
      </c>
      <c r="V95" s="190" t="s">
        <v>544</v>
      </c>
      <c r="W95" s="196">
        <v>1</v>
      </c>
      <c r="X95" s="190" t="s">
        <v>459</v>
      </c>
    </row>
    <row r="96" spans="2:24" hidden="1" x14ac:dyDescent="0.25">
      <c r="B96" s="493"/>
      <c r="C96" s="493"/>
      <c r="D96" s="245">
        <v>10</v>
      </c>
      <c r="E96" s="190" t="s">
        <v>546</v>
      </c>
      <c r="F96" s="314">
        <v>1434.08</v>
      </c>
      <c r="G96" s="190">
        <v>117.04</v>
      </c>
      <c r="H96" s="190">
        <v>118.24</v>
      </c>
      <c r="I96" s="198">
        <f t="shared" si="26"/>
        <v>1.0102529049897471</v>
      </c>
      <c r="J96" s="190">
        <v>8</v>
      </c>
      <c r="K96" s="198">
        <f t="shared" si="27"/>
        <v>6.835269993164729E-2</v>
      </c>
      <c r="L96" s="314">
        <v>166.56</v>
      </c>
      <c r="M96" s="198">
        <f t="shared" si="28"/>
        <v>1.0786056049213943</v>
      </c>
      <c r="N96" s="314">
        <v>1532.35</v>
      </c>
      <c r="O96" s="190">
        <v>0.59</v>
      </c>
      <c r="P96" s="197">
        <f t="shared" si="29"/>
        <v>5.0410116199589875E-3</v>
      </c>
      <c r="Q96" s="314">
        <f t="shared" si="30"/>
        <v>98.270399999999995</v>
      </c>
      <c r="R96" s="190">
        <f t="shared" si="31"/>
        <v>8.6099999999999888</v>
      </c>
      <c r="S96" s="192">
        <f t="shared" si="32"/>
        <v>7.3564593301435305E-2</v>
      </c>
      <c r="T96" s="190" t="s">
        <v>478</v>
      </c>
      <c r="U96" s="190" t="s">
        <v>715</v>
      </c>
      <c r="V96" s="190" t="s">
        <v>492</v>
      </c>
      <c r="W96" s="196">
        <v>1</v>
      </c>
      <c r="X96" s="190" t="s">
        <v>462</v>
      </c>
    </row>
    <row r="97" spans="2:24" hidden="1" x14ac:dyDescent="0.25">
      <c r="B97" s="658">
        <v>45879</v>
      </c>
      <c r="C97" s="493" t="s">
        <v>313</v>
      </c>
      <c r="D97" s="245">
        <v>1</v>
      </c>
      <c r="E97" s="190" t="s">
        <v>529</v>
      </c>
      <c r="F97" s="314">
        <v>4043.63</v>
      </c>
      <c r="G97" s="190">
        <v>54</v>
      </c>
      <c r="H97" s="190">
        <v>54.24</v>
      </c>
      <c r="I97" s="198">
        <f t="shared" si="26"/>
        <v>1.0044444444444445</v>
      </c>
      <c r="J97" s="190">
        <v>18</v>
      </c>
      <c r="K97" s="198">
        <f t="shared" si="27"/>
        <v>0.33333333333333331</v>
      </c>
      <c r="L97" s="314">
        <v>235.78</v>
      </c>
      <c r="M97" s="198">
        <f t="shared" si="28"/>
        <v>1.337777777777778</v>
      </c>
      <c r="N97" s="314">
        <v>4300.63</v>
      </c>
      <c r="O97" s="190">
        <v>1.0900000000000001</v>
      </c>
      <c r="P97" s="197">
        <f t="shared" si="29"/>
        <v>2.0185185185185188E-2</v>
      </c>
      <c r="Q97" s="314">
        <f t="shared" si="30"/>
        <v>257.00020000000001</v>
      </c>
      <c r="R97" s="190">
        <f t="shared" si="31"/>
        <v>17.150000000000009</v>
      </c>
      <c r="S97" s="192">
        <f t="shared" si="32"/>
        <v>0.31759259259259276</v>
      </c>
      <c r="T97" s="190" t="s">
        <v>478</v>
      </c>
      <c r="U97" s="190" t="s">
        <v>715</v>
      </c>
      <c r="V97" s="190" t="s">
        <v>523</v>
      </c>
      <c r="W97" s="196">
        <v>1</v>
      </c>
      <c r="X97" s="190" t="s">
        <v>470</v>
      </c>
    </row>
    <row r="98" spans="2:24" hidden="1" x14ac:dyDescent="0.25">
      <c r="B98" s="493"/>
      <c r="C98" s="493"/>
      <c r="D98" s="245">
        <v>2</v>
      </c>
      <c r="E98" s="190" t="s">
        <v>561</v>
      </c>
      <c r="F98" s="314">
        <v>3833.73</v>
      </c>
      <c r="G98" s="190">
        <v>599.48</v>
      </c>
      <c r="H98" s="190">
        <v>647</v>
      </c>
      <c r="I98" s="198">
        <f t="shared" si="26"/>
        <v>1.079268699539601</v>
      </c>
      <c r="J98" s="190">
        <v>19.600000000000001</v>
      </c>
      <c r="K98" s="198">
        <f t="shared" si="27"/>
        <v>3.2695002335357312E-2</v>
      </c>
      <c r="L98" s="314">
        <v>60.94</v>
      </c>
      <c r="M98" s="198">
        <f t="shared" si="28"/>
        <v>1.1119637018749584</v>
      </c>
      <c r="N98" s="314">
        <v>4090.29</v>
      </c>
      <c r="O98" s="190">
        <v>4.21</v>
      </c>
      <c r="P98" s="197">
        <f t="shared" si="29"/>
        <v>7.0227530526456262E-3</v>
      </c>
      <c r="Q98" s="314">
        <f t="shared" si="30"/>
        <v>256.55739999999997</v>
      </c>
      <c r="R98" s="190">
        <f t="shared" si="31"/>
        <v>62.910000000000004</v>
      </c>
      <c r="S98" s="192">
        <f t="shared" si="32"/>
        <v>0.10494094882231267</v>
      </c>
      <c r="T98" s="190" t="s">
        <v>478</v>
      </c>
      <c r="U98" s="190" t="s">
        <v>715</v>
      </c>
      <c r="V98" s="190" t="s">
        <v>564</v>
      </c>
      <c r="W98" s="196">
        <v>1</v>
      </c>
      <c r="X98" s="190" t="s">
        <v>425</v>
      </c>
    </row>
    <row r="99" spans="2:24" hidden="1" x14ac:dyDescent="0.25">
      <c r="B99" s="493"/>
      <c r="C99" s="493"/>
      <c r="D99" s="245">
        <v>3</v>
      </c>
      <c r="E99" s="190" t="s">
        <v>517</v>
      </c>
      <c r="F99" s="314">
        <v>3750.1699999999996</v>
      </c>
      <c r="G99" s="190">
        <v>90.89</v>
      </c>
      <c r="H99" s="190">
        <v>98.77</v>
      </c>
      <c r="I99" s="198">
        <f t="shared" si="26"/>
        <v>1.0866982066233908</v>
      </c>
      <c r="J99" s="190">
        <v>4.2</v>
      </c>
      <c r="K99" s="198">
        <f t="shared" si="27"/>
        <v>4.6209704037847951E-2</v>
      </c>
      <c r="L99" s="314">
        <v>331.58</v>
      </c>
      <c r="M99" s="198">
        <f t="shared" si="28"/>
        <v>1.1329079106612387</v>
      </c>
      <c r="N99" s="314">
        <v>4005.49</v>
      </c>
      <c r="O99" s="190">
        <v>0.77</v>
      </c>
      <c r="P99" s="197">
        <f t="shared" si="29"/>
        <v>8.4717790736054573E-3</v>
      </c>
      <c r="Q99" s="314">
        <f t="shared" si="30"/>
        <v>255.31659999999999</v>
      </c>
      <c r="R99" s="190">
        <f t="shared" si="31"/>
        <v>11.309999999999999</v>
      </c>
      <c r="S99" s="192">
        <f t="shared" si="32"/>
        <v>0.12443613158763339</v>
      </c>
      <c r="T99" s="190" t="s">
        <v>478</v>
      </c>
      <c r="U99" s="190" t="s">
        <v>221</v>
      </c>
      <c r="V99" s="190" t="s">
        <v>490</v>
      </c>
      <c r="W99" s="196">
        <v>1</v>
      </c>
      <c r="X99" s="190" t="s">
        <v>422</v>
      </c>
    </row>
    <row r="100" spans="2:24" hidden="1" x14ac:dyDescent="0.25">
      <c r="B100" s="493"/>
      <c r="C100" s="493"/>
      <c r="D100" s="245">
        <v>4</v>
      </c>
      <c r="E100" s="190" t="s">
        <v>524</v>
      </c>
      <c r="F100" s="314">
        <v>3444.64</v>
      </c>
      <c r="G100" s="190">
        <v>46.2</v>
      </c>
      <c r="H100" s="190">
        <v>57</v>
      </c>
      <c r="I100" s="198">
        <f t="shared" si="26"/>
        <v>1.2337662337662336</v>
      </c>
      <c r="J100" s="190">
        <v>0</v>
      </c>
      <c r="K100" s="198">
        <f t="shared" si="27"/>
        <v>0</v>
      </c>
      <c r="L100" s="314">
        <v>342.75</v>
      </c>
      <c r="M100" s="198">
        <f t="shared" si="28"/>
        <v>1.2337662337662336</v>
      </c>
      <c r="N100" s="314">
        <v>3701.7</v>
      </c>
      <c r="O100" s="190">
        <v>0.75</v>
      </c>
      <c r="P100" s="197">
        <f t="shared" si="29"/>
        <v>1.6233766233766232E-2</v>
      </c>
      <c r="Q100" s="314">
        <f t="shared" si="30"/>
        <v>257.0625</v>
      </c>
      <c r="R100" s="190">
        <f t="shared" si="31"/>
        <v>10.049999999999997</v>
      </c>
      <c r="S100" s="192">
        <f t="shared" si="32"/>
        <v>0.21753246753246747</v>
      </c>
      <c r="T100" s="190" t="s">
        <v>478</v>
      </c>
      <c r="U100" s="190" t="s">
        <v>715</v>
      </c>
      <c r="V100" s="190" t="s">
        <v>490</v>
      </c>
      <c r="W100" s="196">
        <v>1</v>
      </c>
      <c r="X100" s="190" t="s">
        <v>426</v>
      </c>
    </row>
    <row r="101" spans="2:24" hidden="1" x14ac:dyDescent="0.25">
      <c r="B101" s="493"/>
      <c r="C101" s="493"/>
      <c r="D101" s="245">
        <v>5</v>
      </c>
      <c r="E101" s="190" t="s">
        <v>493</v>
      </c>
      <c r="F101" s="314">
        <v>3058</v>
      </c>
      <c r="G101" s="190">
        <v>377.98</v>
      </c>
      <c r="H101" s="190">
        <v>380.83</v>
      </c>
      <c r="I101" s="198">
        <f t="shared" si="26"/>
        <v>1.0075400814857929</v>
      </c>
      <c r="J101" s="190">
        <v>18.3</v>
      </c>
      <c r="K101" s="198">
        <f t="shared" si="27"/>
        <v>4.8415260066670192E-2</v>
      </c>
      <c r="L101" s="314">
        <v>156.74</v>
      </c>
      <c r="M101" s="198">
        <f t="shared" si="28"/>
        <v>1.055955341552463</v>
      </c>
      <c r="N101" s="314">
        <v>3315.05</v>
      </c>
      <c r="O101" s="190">
        <v>1.64</v>
      </c>
      <c r="P101" s="197">
        <f t="shared" si="29"/>
        <v>4.3388539076141593E-3</v>
      </c>
      <c r="Q101" s="314">
        <f t="shared" si="30"/>
        <v>257.05360000000002</v>
      </c>
      <c r="R101" s="190">
        <f t="shared" si="31"/>
        <v>19.509999999999977</v>
      </c>
      <c r="S101" s="192">
        <f t="shared" si="32"/>
        <v>5.1616487644848871E-2</v>
      </c>
      <c r="T101" s="190" t="s">
        <v>478</v>
      </c>
      <c r="U101" s="190" t="s">
        <v>715</v>
      </c>
      <c r="V101" s="190" t="s">
        <v>490</v>
      </c>
      <c r="W101" s="196">
        <v>1</v>
      </c>
      <c r="X101" s="190" t="s">
        <v>470</v>
      </c>
    </row>
    <row r="102" spans="2:24" hidden="1" x14ac:dyDescent="0.25">
      <c r="B102" s="493"/>
      <c r="C102" s="493"/>
      <c r="D102" s="245">
        <v>6</v>
      </c>
      <c r="E102" s="190" t="s">
        <v>491</v>
      </c>
      <c r="F102" s="314">
        <v>2918.74</v>
      </c>
      <c r="G102" s="190">
        <v>150.72</v>
      </c>
      <c r="H102" s="190">
        <v>153.63999999999999</v>
      </c>
      <c r="I102" s="198">
        <f t="shared" si="26"/>
        <v>1.0193736730360934</v>
      </c>
      <c r="J102" s="190">
        <v>22</v>
      </c>
      <c r="K102" s="198">
        <f t="shared" si="27"/>
        <v>0.1459660297239915</v>
      </c>
      <c r="L102" s="314">
        <v>127.4</v>
      </c>
      <c r="M102" s="198">
        <f t="shared" si="28"/>
        <v>1.1653397027600849</v>
      </c>
      <c r="N102" s="314">
        <v>3174.81</v>
      </c>
      <c r="O102" s="190">
        <v>2.0099999999999998</v>
      </c>
      <c r="P102" s="197">
        <f t="shared" si="29"/>
        <v>1.3335987261146496E-2</v>
      </c>
      <c r="Q102" s="314">
        <f t="shared" si="30"/>
        <v>256.07400000000001</v>
      </c>
      <c r="R102" s="190">
        <f t="shared" si="31"/>
        <v>22.909999999999989</v>
      </c>
      <c r="S102" s="192">
        <f t="shared" si="32"/>
        <v>0.15200371549893835</v>
      </c>
      <c r="T102" s="190" t="s">
        <v>478</v>
      </c>
      <c r="U102" s="190" t="s">
        <v>715</v>
      </c>
      <c r="V102" s="190" t="s">
        <v>492</v>
      </c>
      <c r="W102" s="196">
        <v>1</v>
      </c>
      <c r="X102" s="190" t="s">
        <v>470</v>
      </c>
    </row>
    <row r="103" spans="2:24" hidden="1" x14ac:dyDescent="0.25">
      <c r="B103" s="493"/>
      <c r="C103" s="493"/>
      <c r="D103" s="245">
        <v>7</v>
      </c>
      <c r="E103" s="190" t="s">
        <v>497</v>
      </c>
      <c r="F103" s="314">
        <v>2524.27</v>
      </c>
      <c r="G103" s="190">
        <v>79.22</v>
      </c>
      <c r="H103" s="190">
        <v>80.55</v>
      </c>
      <c r="I103" s="198">
        <f t="shared" si="26"/>
        <v>1.0167886897248168</v>
      </c>
      <c r="J103" s="190">
        <v>7.4</v>
      </c>
      <c r="K103" s="198">
        <f t="shared" si="27"/>
        <v>9.3410754859883871E-2</v>
      </c>
      <c r="L103" s="314">
        <v>318.32</v>
      </c>
      <c r="M103" s="198">
        <f t="shared" si="28"/>
        <v>1.110199444584701</v>
      </c>
      <c r="N103" s="314">
        <v>2778.93</v>
      </c>
      <c r="O103" s="190">
        <v>0.8</v>
      </c>
      <c r="P103" s="197">
        <f t="shared" si="29"/>
        <v>1.0098459984852311E-2</v>
      </c>
      <c r="Q103" s="314">
        <f t="shared" si="30"/>
        <v>254.65600000000001</v>
      </c>
      <c r="R103" s="190">
        <f t="shared" si="31"/>
        <v>7.9300000000000042</v>
      </c>
      <c r="S103" s="192">
        <f t="shared" si="32"/>
        <v>0.10010098459984858</v>
      </c>
      <c r="T103" s="190" t="s">
        <v>478</v>
      </c>
      <c r="U103" s="190" t="s">
        <v>222</v>
      </c>
      <c r="V103" s="190" t="s">
        <v>490</v>
      </c>
      <c r="W103" s="196">
        <v>1</v>
      </c>
      <c r="X103" s="190" t="s">
        <v>425</v>
      </c>
    </row>
    <row r="104" spans="2:24" hidden="1" x14ac:dyDescent="0.25">
      <c r="B104" s="493"/>
      <c r="C104" s="493"/>
      <c r="D104" s="245">
        <v>8</v>
      </c>
      <c r="E104" s="190" t="s">
        <v>484</v>
      </c>
      <c r="F104" s="314">
        <v>2288.5700000000002</v>
      </c>
      <c r="G104" s="190">
        <v>118.05</v>
      </c>
      <c r="H104" s="190">
        <v>123.7</v>
      </c>
      <c r="I104" s="198">
        <f t="shared" si="26"/>
        <v>1.0478610758153326</v>
      </c>
      <c r="J104" s="190">
        <v>6.3</v>
      </c>
      <c r="K104" s="198">
        <f t="shared" si="27"/>
        <v>5.3367217280813214E-2</v>
      </c>
      <c r="L104" s="314">
        <v>212.89</v>
      </c>
      <c r="M104" s="198">
        <f t="shared" si="28"/>
        <v>1.1012282930961457</v>
      </c>
      <c r="N104" s="314">
        <v>2544.04</v>
      </c>
      <c r="O104" s="190">
        <v>1.2</v>
      </c>
      <c r="P104" s="197">
        <f t="shared" si="29"/>
        <v>1.0165184243964422E-2</v>
      </c>
      <c r="Q104" s="314">
        <f t="shared" si="30"/>
        <v>255.46799999999996</v>
      </c>
      <c r="R104" s="190">
        <f t="shared" si="31"/>
        <v>10.750000000000004</v>
      </c>
      <c r="S104" s="192">
        <f t="shared" si="32"/>
        <v>9.1063108852181315E-2</v>
      </c>
      <c r="T104" s="190" t="s">
        <v>478</v>
      </c>
      <c r="U104" s="190" t="s">
        <v>715</v>
      </c>
      <c r="V104" s="190" t="s">
        <v>486</v>
      </c>
      <c r="W104" s="196">
        <v>1</v>
      </c>
      <c r="X104" s="190" t="s">
        <v>470</v>
      </c>
    </row>
    <row r="105" spans="2:24" hidden="1" x14ac:dyDescent="0.25">
      <c r="B105" s="493"/>
      <c r="C105" s="493"/>
      <c r="D105" s="245">
        <v>9</v>
      </c>
      <c r="E105" s="190" t="s">
        <v>531</v>
      </c>
      <c r="F105" s="314">
        <v>2114.5300000000002</v>
      </c>
      <c r="G105" s="190">
        <v>32.61</v>
      </c>
      <c r="H105" s="190">
        <v>33.28</v>
      </c>
      <c r="I105" s="198">
        <f t="shared" si="26"/>
        <v>1.0205458448328735</v>
      </c>
      <c r="J105" s="190">
        <v>9.8000000000000007</v>
      </c>
      <c r="K105" s="198">
        <f t="shared" si="27"/>
        <v>0.30052131248083414</v>
      </c>
      <c r="L105" s="314">
        <v>212.73</v>
      </c>
      <c r="M105" s="198">
        <f t="shared" si="28"/>
        <v>1.3210671573137074</v>
      </c>
      <c r="N105" s="314">
        <v>2227.2800000000002</v>
      </c>
      <c r="O105" s="190">
        <v>0.53</v>
      </c>
      <c r="P105" s="197">
        <f t="shared" si="29"/>
        <v>1.6252683226004296E-2</v>
      </c>
      <c r="Q105" s="314">
        <f t="shared" si="30"/>
        <v>112.7469</v>
      </c>
      <c r="R105" s="190">
        <f t="shared" si="31"/>
        <v>9.94</v>
      </c>
      <c r="S105" s="192">
        <f t="shared" si="32"/>
        <v>0.30481447408770312</v>
      </c>
      <c r="T105" s="190" t="s">
        <v>478</v>
      </c>
      <c r="U105" s="190" t="s">
        <v>715</v>
      </c>
      <c r="V105" s="190" t="s">
        <v>492</v>
      </c>
      <c r="W105" s="196">
        <v>1</v>
      </c>
      <c r="X105" s="190" t="s">
        <v>437</v>
      </c>
    </row>
    <row r="106" spans="2:24" hidden="1" x14ac:dyDescent="0.25">
      <c r="B106" s="493"/>
      <c r="C106" s="493"/>
      <c r="D106" s="245">
        <v>10</v>
      </c>
      <c r="E106" s="190" t="s">
        <v>562</v>
      </c>
      <c r="F106" s="314">
        <v>2089.8000000000002</v>
      </c>
      <c r="G106" s="190">
        <v>30.09</v>
      </c>
      <c r="H106" s="190">
        <v>31.2</v>
      </c>
      <c r="I106" s="198">
        <f t="shared" si="26"/>
        <v>1.036889332003988</v>
      </c>
      <c r="J106" s="190">
        <v>9.8000000000000007</v>
      </c>
      <c r="K106" s="198">
        <f t="shared" si="27"/>
        <v>0.32568959787304758</v>
      </c>
      <c r="L106" s="314">
        <v>215</v>
      </c>
      <c r="M106" s="198">
        <f t="shared" si="28"/>
        <v>1.3625789298770357</v>
      </c>
      <c r="N106" s="314">
        <v>2345.65</v>
      </c>
      <c r="O106" s="190">
        <v>1.19</v>
      </c>
      <c r="P106" s="197">
        <f t="shared" si="29"/>
        <v>3.9548022598870053E-2</v>
      </c>
      <c r="Q106" s="314">
        <f t="shared" si="30"/>
        <v>255.85</v>
      </c>
      <c r="R106" s="190">
        <f t="shared" si="31"/>
        <v>9.7200000000000006</v>
      </c>
      <c r="S106" s="192">
        <f t="shared" si="32"/>
        <v>0.32303090727816552</v>
      </c>
      <c r="T106" s="190" t="s">
        <v>478</v>
      </c>
      <c r="U106" s="190" t="s">
        <v>715</v>
      </c>
      <c r="V106" s="190" t="s">
        <v>492</v>
      </c>
      <c r="W106" s="196">
        <v>1</v>
      </c>
      <c r="X106" s="190" t="s">
        <v>435</v>
      </c>
    </row>
    <row r="107" spans="2:24" hidden="1" x14ac:dyDescent="0.25">
      <c r="B107" s="658">
        <v>45880</v>
      </c>
      <c r="C107" s="493" t="s">
        <v>405</v>
      </c>
      <c r="D107" s="245">
        <v>1</v>
      </c>
      <c r="E107" s="190" t="s">
        <v>482</v>
      </c>
      <c r="F107" s="314">
        <v>4218.93</v>
      </c>
      <c r="G107" s="190">
        <v>338.4</v>
      </c>
      <c r="H107" s="190">
        <v>356.43</v>
      </c>
      <c r="I107" s="198">
        <f t="shared" si="26"/>
        <v>1.0532801418439717</v>
      </c>
      <c r="J107" s="190">
        <v>23</v>
      </c>
      <c r="K107" s="198">
        <f t="shared" si="27"/>
        <v>6.7966903073286053E-2</v>
      </c>
      <c r="L107" s="314">
        <v>111.2</v>
      </c>
      <c r="M107" s="198">
        <f t="shared" si="28"/>
        <v>1.1212470449172578</v>
      </c>
      <c r="N107" s="314">
        <v>4562.54</v>
      </c>
      <c r="O107" s="190">
        <v>3.09</v>
      </c>
      <c r="P107" s="197">
        <f t="shared" si="29"/>
        <v>9.1312056737588663E-3</v>
      </c>
      <c r="Q107" s="314">
        <f t="shared" si="30"/>
        <v>343.608</v>
      </c>
      <c r="R107" s="190">
        <f t="shared" si="31"/>
        <v>37.940000000000026</v>
      </c>
      <c r="S107" s="192">
        <f t="shared" si="32"/>
        <v>0.1121158392434989</v>
      </c>
      <c r="T107" s="190" t="s">
        <v>478</v>
      </c>
      <c r="U107" s="190" t="s">
        <v>715</v>
      </c>
      <c r="V107" s="190" t="s">
        <v>492</v>
      </c>
      <c r="W107" s="196">
        <v>1</v>
      </c>
      <c r="X107" s="190" t="s">
        <v>430</v>
      </c>
    </row>
    <row r="108" spans="2:24" hidden="1" x14ac:dyDescent="0.25">
      <c r="B108" s="493"/>
      <c r="C108" s="493"/>
      <c r="D108" s="245">
        <v>2</v>
      </c>
      <c r="E108" s="190" t="s">
        <v>517</v>
      </c>
      <c r="F108" s="314">
        <v>4171.2700000000004</v>
      </c>
      <c r="G108" s="190">
        <v>92.57</v>
      </c>
      <c r="H108" s="190">
        <v>96.88000000000001</v>
      </c>
      <c r="I108" s="198">
        <f t="shared" si="26"/>
        <v>1.0465593604839583</v>
      </c>
      <c r="J108" s="190">
        <v>9.3000000000000007</v>
      </c>
      <c r="K108" s="198">
        <f t="shared" si="27"/>
        <v>0.10046451334125528</v>
      </c>
      <c r="L108" s="314">
        <v>331.58</v>
      </c>
      <c r="M108" s="198">
        <f t="shared" si="28"/>
        <v>1.1470238738252134</v>
      </c>
      <c r="N108" s="314">
        <v>4512.8</v>
      </c>
      <c r="O108" s="190">
        <v>1.03</v>
      </c>
      <c r="P108" s="197">
        <f t="shared" si="29"/>
        <v>1.1126714918440101E-2</v>
      </c>
      <c r="Q108" s="314">
        <f t="shared" si="30"/>
        <v>341.5274</v>
      </c>
      <c r="R108" s="190">
        <f t="shared" si="31"/>
        <v>12.580000000000014</v>
      </c>
      <c r="S108" s="192">
        <f t="shared" si="32"/>
        <v>0.13589715890677342</v>
      </c>
      <c r="T108" s="190" t="s">
        <v>478</v>
      </c>
      <c r="U108" s="190" t="s">
        <v>221</v>
      </c>
      <c r="V108" s="190" t="s">
        <v>490</v>
      </c>
      <c r="W108" s="196">
        <v>1</v>
      </c>
      <c r="X108" s="190" t="s">
        <v>422</v>
      </c>
    </row>
    <row r="109" spans="2:24" hidden="1" x14ac:dyDescent="0.25">
      <c r="B109" s="493"/>
      <c r="C109" s="493"/>
      <c r="D109" s="245">
        <v>3</v>
      </c>
      <c r="E109" s="190" t="s">
        <v>529</v>
      </c>
      <c r="F109" s="314">
        <v>4069.5599999999995</v>
      </c>
      <c r="G109" s="190">
        <v>54.09</v>
      </c>
      <c r="H109" s="190">
        <v>60.8</v>
      </c>
      <c r="I109" s="198">
        <f t="shared" si="26"/>
        <v>1.124052505084119</v>
      </c>
      <c r="J109" s="190">
        <v>12</v>
      </c>
      <c r="K109" s="198">
        <f t="shared" si="27"/>
        <v>0.22185246810870771</v>
      </c>
      <c r="L109" s="314">
        <v>235.78</v>
      </c>
      <c r="M109" s="198">
        <f t="shared" si="28"/>
        <v>1.3459049731928265</v>
      </c>
      <c r="N109" s="314">
        <v>4411.4399999999996</v>
      </c>
      <c r="O109" s="190">
        <v>1.45</v>
      </c>
      <c r="P109" s="197">
        <f t="shared" si="29"/>
        <v>2.6807173229802177E-2</v>
      </c>
      <c r="Q109" s="314">
        <f t="shared" si="30"/>
        <v>341.88099999999997</v>
      </c>
      <c r="R109" s="190">
        <f t="shared" si="31"/>
        <v>17.259999999999994</v>
      </c>
      <c r="S109" s="192">
        <f t="shared" si="32"/>
        <v>0.31909779996302445</v>
      </c>
      <c r="T109" s="190" t="s">
        <v>478</v>
      </c>
      <c r="U109" s="190" t="s">
        <v>715</v>
      </c>
      <c r="V109" s="190" t="s">
        <v>523</v>
      </c>
      <c r="W109" s="196">
        <v>1</v>
      </c>
      <c r="X109" s="190" t="s">
        <v>470</v>
      </c>
    </row>
    <row r="110" spans="2:24" hidden="1" x14ac:dyDescent="0.25">
      <c r="B110" s="493"/>
      <c r="C110" s="493"/>
      <c r="D110" s="245">
        <v>4</v>
      </c>
      <c r="E110" s="190" t="s">
        <v>497</v>
      </c>
      <c r="F110" s="314">
        <v>3972.64</v>
      </c>
      <c r="G110" s="190">
        <v>79.25</v>
      </c>
      <c r="H110" s="190">
        <v>85.399999999999991</v>
      </c>
      <c r="I110" s="198">
        <f t="shared" si="26"/>
        <v>1.0776025236593059</v>
      </c>
      <c r="J110" s="190">
        <v>7.4</v>
      </c>
      <c r="K110" s="198">
        <f t="shared" si="27"/>
        <v>9.3375394321766572E-2</v>
      </c>
      <c r="L110" s="314">
        <v>318.32</v>
      </c>
      <c r="M110" s="198">
        <f t="shared" si="28"/>
        <v>1.1709779179810724</v>
      </c>
      <c r="N110" s="314">
        <v>4313.24</v>
      </c>
      <c r="O110" s="190">
        <v>1.07</v>
      </c>
      <c r="P110" s="197">
        <f t="shared" si="29"/>
        <v>1.3501577287066246E-2</v>
      </c>
      <c r="Q110" s="314">
        <f t="shared" si="30"/>
        <v>340.60239999999999</v>
      </c>
      <c r="R110" s="190">
        <f t="shared" si="31"/>
        <v>12.479999999999997</v>
      </c>
      <c r="S110" s="192">
        <f t="shared" si="32"/>
        <v>0.15747634069400626</v>
      </c>
      <c r="T110" s="190" t="s">
        <v>478</v>
      </c>
      <c r="U110" s="190" t="s">
        <v>222</v>
      </c>
      <c r="V110" s="190" t="s">
        <v>490</v>
      </c>
      <c r="W110" s="196">
        <v>1</v>
      </c>
      <c r="X110" s="190" t="s">
        <v>425</v>
      </c>
    </row>
    <row r="111" spans="2:24" hidden="1" x14ac:dyDescent="0.25">
      <c r="B111" s="493"/>
      <c r="C111" s="493"/>
      <c r="D111" s="245">
        <v>5</v>
      </c>
      <c r="E111" s="190" t="s">
        <v>491</v>
      </c>
      <c r="F111" s="314">
        <v>3348.07</v>
      </c>
      <c r="G111" s="190">
        <v>147.91</v>
      </c>
      <c r="H111" s="190">
        <v>158.18</v>
      </c>
      <c r="I111" s="198">
        <f t="shared" si="26"/>
        <v>1.0694341153404099</v>
      </c>
      <c r="J111" s="190">
        <v>18.7</v>
      </c>
      <c r="K111" s="198">
        <f t="shared" si="27"/>
        <v>0.12642823338516665</v>
      </c>
      <c r="L111" s="314">
        <v>127.4</v>
      </c>
      <c r="M111" s="198">
        <f t="shared" si="28"/>
        <v>1.1958623487255764</v>
      </c>
      <c r="N111" s="314">
        <v>3690.78</v>
      </c>
      <c r="O111" s="190">
        <v>2.69</v>
      </c>
      <c r="P111" s="197">
        <f t="shared" si="29"/>
        <v>1.8186735176796701E-2</v>
      </c>
      <c r="Q111" s="314">
        <f t="shared" si="30"/>
        <v>342.70600000000002</v>
      </c>
      <c r="R111" s="190">
        <f t="shared" si="31"/>
        <v>26.279999999999998</v>
      </c>
      <c r="S111" s="192">
        <f t="shared" si="32"/>
        <v>0.17767561354877964</v>
      </c>
      <c r="T111" s="190" t="s">
        <v>478</v>
      </c>
      <c r="U111" s="190" t="s">
        <v>715</v>
      </c>
      <c r="V111" s="190" t="s">
        <v>492</v>
      </c>
      <c r="W111" s="196">
        <v>1</v>
      </c>
      <c r="X111" s="190" t="s">
        <v>470</v>
      </c>
    </row>
    <row r="112" spans="2:24" hidden="1" x14ac:dyDescent="0.25">
      <c r="B112" s="493"/>
      <c r="C112" s="493"/>
      <c r="D112" s="245">
        <v>6</v>
      </c>
      <c r="E112" s="190" t="s">
        <v>518</v>
      </c>
      <c r="F112" s="314">
        <v>3329.21</v>
      </c>
      <c r="G112" s="190">
        <v>36.06</v>
      </c>
      <c r="H112" s="190">
        <v>48.52</v>
      </c>
      <c r="I112" s="198">
        <f t="shared" si="26"/>
        <v>1.3455352190793122</v>
      </c>
      <c r="J112" s="190">
        <v>0</v>
      </c>
      <c r="K112" s="198">
        <f t="shared" si="27"/>
        <v>0</v>
      </c>
      <c r="L112" s="314">
        <v>294.62</v>
      </c>
      <c r="M112" s="198">
        <f t="shared" si="28"/>
        <v>1.3455352190793122</v>
      </c>
      <c r="N112" s="314">
        <v>3670.97</v>
      </c>
      <c r="O112" s="190">
        <v>1.1599999999999999</v>
      </c>
      <c r="P112" s="197">
        <f t="shared" si="29"/>
        <v>3.2168607875762617E-2</v>
      </c>
      <c r="Q112" s="314">
        <f t="shared" si="30"/>
        <v>341.75919999999996</v>
      </c>
      <c r="R112" s="190">
        <f t="shared" si="31"/>
        <v>11.3</v>
      </c>
      <c r="S112" s="192">
        <f t="shared" si="32"/>
        <v>0.31336661120354964</v>
      </c>
      <c r="T112" s="190" t="s">
        <v>468</v>
      </c>
      <c r="U112" s="190" t="s">
        <v>221</v>
      </c>
      <c r="V112" s="190" t="s">
        <v>565</v>
      </c>
      <c r="W112" s="196">
        <v>1</v>
      </c>
      <c r="X112" s="190" t="s">
        <v>470</v>
      </c>
    </row>
    <row r="113" spans="2:25" hidden="1" x14ac:dyDescent="0.25">
      <c r="B113" s="493"/>
      <c r="C113" s="493"/>
      <c r="D113" s="245">
        <v>7</v>
      </c>
      <c r="E113" s="190" t="s">
        <v>546</v>
      </c>
      <c r="F113" s="314">
        <v>2861.5</v>
      </c>
      <c r="G113" s="190">
        <v>144.32</v>
      </c>
      <c r="H113" s="190">
        <v>152.76</v>
      </c>
      <c r="I113" s="198">
        <f t="shared" si="26"/>
        <v>1.058481152993348</v>
      </c>
      <c r="J113" s="190">
        <v>10.8</v>
      </c>
      <c r="K113" s="198">
        <f t="shared" si="27"/>
        <v>7.483370288248338E-2</v>
      </c>
      <c r="L113" s="314">
        <v>166.56</v>
      </c>
      <c r="M113" s="198">
        <f t="shared" si="28"/>
        <v>1.1333148558758315</v>
      </c>
      <c r="N113" s="314">
        <v>3204.61</v>
      </c>
      <c r="O113" s="190">
        <v>2.06</v>
      </c>
      <c r="P113" s="197">
        <f t="shared" si="29"/>
        <v>1.4273835920177384E-2</v>
      </c>
      <c r="Q113" s="314">
        <f t="shared" si="30"/>
        <v>343.11360000000002</v>
      </c>
      <c r="R113" s="190">
        <f t="shared" si="31"/>
        <v>17.18000000000001</v>
      </c>
      <c r="S113" s="192">
        <f t="shared" si="32"/>
        <v>0.11904101995565418</v>
      </c>
      <c r="T113" s="190" t="s">
        <v>478</v>
      </c>
      <c r="U113" s="190" t="s">
        <v>715</v>
      </c>
      <c r="V113" s="190" t="s">
        <v>492</v>
      </c>
      <c r="W113" s="196">
        <v>1</v>
      </c>
      <c r="X113" s="190" t="s">
        <v>462</v>
      </c>
    </row>
    <row r="114" spans="2:25" hidden="1" x14ac:dyDescent="0.25">
      <c r="B114" s="493"/>
      <c r="C114" s="493"/>
      <c r="D114" s="245">
        <v>8</v>
      </c>
      <c r="E114" s="190" t="s">
        <v>524</v>
      </c>
      <c r="F114" s="314">
        <v>2776.28</v>
      </c>
      <c r="G114" s="190">
        <v>47.56</v>
      </c>
      <c r="H114" s="190">
        <v>53.76</v>
      </c>
      <c r="I114" s="198">
        <f t="shared" si="26"/>
        <v>1.1303616484440706</v>
      </c>
      <c r="J114" s="190">
        <v>2.9</v>
      </c>
      <c r="K114" s="198">
        <f t="shared" si="27"/>
        <v>6.097560975609756E-2</v>
      </c>
      <c r="L114" s="314">
        <v>342.75</v>
      </c>
      <c r="M114" s="198">
        <f t="shared" si="28"/>
        <v>1.191337258200168</v>
      </c>
      <c r="N114" s="314">
        <v>3119.03</v>
      </c>
      <c r="O114" s="190">
        <v>1</v>
      </c>
      <c r="P114" s="197">
        <f t="shared" si="29"/>
        <v>2.1026072329688814E-2</v>
      </c>
      <c r="Q114" s="314">
        <f t="shared" si="30"/>
        <v>342.75</v>
      </c>
      <c r="R114" s="190">
        <f t="shared" si="31"/>
        <v>8.0999999999999943</v>
      </c>
      <c r="S114" s="192">
        <f t="shared" si="32"/>
        <v>0.17031118587047928</v>
      </c>
      <c r="T114" s="190" t="s">
        <v>478</v>
      </c>
      <c r="U114" s="190" t="s">
        <v>715</v>
      </c>
      <c r="V114" s="190" t="s">
        <v>490</v>
      </c>
      <c r="W114" s="196">
        <v>1</v>
      </c>
      <c r="X114" s="190" t="s">
        <v>426</v>
      </c>
    </row>
    <row r="115" spans="2:25" hidden="1" x14ac:dyDescent="0.25">
      <c r="B115" s="493"/>
      <c r="C115" s="493"/>
      <c r="D115" s="245">
        <v>9</v>
      </c>
      <c r="E115" s="190" t="s">
        <v>519</v>
      </c>
      <c r="F115" s="314">
        <v>2462.9</v>
      </c>
      <c r="G115" s="190">
        <v>120.51</v>
      </c>
      <c r="H115" s="190">
        <v>132.52000000000001</v>
      </c>
      <c r="I115" s="198">
        <f t="shared" si="26"/>
        <v>1.0996597792714298</v>
      </c>
      <c r="J115" s="190">
        <v>13.5</v>
      </c>
      <c r="K115" s="198">
        <f t="shared" si="27"/>
        <v>0.11202389843166542</v>
      </c>
      <c r="L115" s="314">
        <v>110</v>
      </c>
      <c r="M115" s="198">
        <f t="shared" si="28"/>
        <v>1.2116836777030953</v>
      </c>
      <c r="N115" s="314">
        <v>2806.1</v>
      </c>
      <c r="O115" s="190">
        <v>3.12</v>
      </c>
      <c r="P115" s="197">
        <f t="shared" si="29"/>
        <v>2.5889967637540454E-2</v>
      </c>
      <c r="Q115" s="314">
        <f t="shared" si="30"/>
        <v>343.2</v>
      </c>
      <c r="R115" s="190">
        <f t="shared" si="31"/>
        <v>22.390000000000004</v>
      </c>
      <c r="S115" s="192">
        <f t="shared" si="32"/>
        <v>0.18579371006555476</v>
      </c>
      <c r="T115" s="190" t="s">
        <v>468</v>
      </c>
      <c r="U115" s="190" t="s">
        <v>221</v>
      </c>
      <c r="V115" s="190" t="s">
        <v>566</v>
      </c>
      <c r="W115" s="196">
        <v>1</v>
      </c>
      <c r="X115" s="190" t="s">
        <v>470</v>
      </c>
    </row>
    <row r="116" spans="2:25" hidden="1" x14ac:dyDescent="0.25">
      <c r="B116" s="493"/>
      <c r="C116" s="493"/>
      <c r="D116" s="245">
        <v>10</v>
      </c>
      <c r="E116" s="190" t="s">
        <v>520</v>
      </c>
      <c r="F116" s="314">
        <v>1560.15</v>
      </c>
      <c r="G116" s="190">
        <v>235.31</v>
      </c>
      <c r="H116" s="190">
        <v>246.34</v>
      </c>
      <c r="I116" s="198">
        <f t="shared" si="26"/>
        <v>1.0468743359823212</v>
      </c>
      <c r="J116" s="190">
        <v>10.25</v>
      </c>
      <c r="K116" s="198">
        <f t="shared" si="27"/>
        <v>4.3559559729718242E-2</v>
      </c>
      <c r="L116" s="314">
        <v>99.12</v>
      </c>
      <c r="M116" s="198">
        <f t="shared" si="28"/>
        <v>1.0904338957120396</v>
      </c>
      <c r="N116" s="314">
        <v>2109.27</v>
      </c>
      <c r="O116" s="190">
        <v>5.54</v>
      </c>
      <c r="P116" s="197">
        <f t="shared" si="29"/>
        <v>2.3543410819769666E-2</v>
      </c>
      <c r="Q116" s="314">
        <f t="shared" si="30"/>
        <v>549.12480000000005</v>
      </c>
      <c r="R116" s="190">
        <f t="shared" si="31"/>
        <v>15.74000000000003</v>
      </c>
      <c r="S116" s="192">
        <f t="shared" si="32"/>
        <v>6.6890484892269897E-2</v>
      </c>
      <c r="T116" s="190" t="s">
        <v>478</v>
      </c>
      <c r="U116" s="190" t="s">
        <v>715</v>
      </c>
      <c r="V116" s="190" t="s">
        <v>523</v>
      </c>
      <c r="W116" s="196">
        <v>1</v>
      </c>
      <c r="X116" s="190" t="s">
        <v>470</v>
      </c>
    </row>
    <row r="117" spans="2:25" hidden="1" x14ac:dyDescent="0.25">
      <c r="B117" s="658">
        <v>45881</v>
      </c>
      <c r="C117" s="493" t="s">
        <v>324</v>
      </c>
      <c r="D117" s="245">
        <v>11</v>
      </c>
      <c r="E117" s="190" t="s">
        <v>493</v>
      </c>
      <c r="F117" s="314">
        <v>5456.12</v>
      </c>
      <c r="G117" s="190">
        <v>338.48</v>
      </c>
      <c r="H117" s="190">
        <v>341.2</v>
      </c>
      <c r="I117" s="198">
        <f t="shared" si="26"/>
        <v>1.0080359253131645</v>
      </c>
      <c r="J117" s="190">
        <v>32.880000000000003</v>
      </c>
      <c r="K117" s="198">
        <f t="shared" si="27"/>
        <v>9.7140155991491381E-2</v>
      </c>
      <c r="L117" s="314">
        <v>156.74</v>
      </c>
      <c r="M117" s="198">
        <f t="shared" si="28"/>
        <v>1.1051760813046561</v>
      </c>
      <c r="N117" s="314">
        <v>5579.94</v>
      </c>
      <c r="O117" s="190">
        <v>0.79</v>
      </c>
      <c r="P117" s="197">
        <f t="shared" si="29"/>
        <v>2.3339636019853462E-3</v>
      </c>
      <c r="Q117" s="314">
        <f t="shared" si="30"/>
        <v>123.82460000000002</v>
      </c>
      <c r="R117" s="190">
        <f t="shared" si="31"/>
        <v>34.809999999999967</v>
      </c>
      <c r="S117" s="192">
        <f t="shared" si="32"/>
        <v>0.10284211770267065</v>
      </c>
      <c r="T117" s="190" t="s">
        <v>478</v>
      </c>
      <c r="U117" s="190" t="s">
        <v>715</v>
      </c>
      <c r="V117" s="190" t="s">
        <v>490</v>
      </c>
      <c r="W117" s="196">
        <v>1</v>
      </c>
      <c r="X117" s="190" t="s">
        <v>470</v>
      </c>
    </row>
    <row r="118" spans="2:25" hidden="1" x14ac:dyDescent="0.25">
      <c r="B118" s="493"/>
      <c r="C118" s="493"/>
      <c r="D118" s="245">
        <v>12</v>
      </c>
      <c r="E118" s="190" t="s">
        <v>620</v>
      </c>
      <c r="F118" s="314">
        <v>3770.3</v>
      </c>
      <c r="G118" s="190">
        <v>195.95</v>
      </c>
      <c r="H118" s="190">
        <v>217.2</v>
      </c>
      <c r="I118" s="198">
        <f t="shared" si="26"/>
        <v>1.108446032151059</v>
      </c>
      <c r="J118" s="190">
        <v>0</v>
      </c>
      <c r="K118" s="198">
        <f t="shared" si="27"/>
        <v>0</v>
      </c>
      <c r="L118" s="314">
        <v>185</v>
      </c>
      <c r="M118" s="198">
        <f t="shared" si="28"/>
        <v>1.108446032151059</v>
      </c>
      <c r="N118" s="314">
        <v>3931.25</v>
      </c>
      <c r="O118" s="190">
        <v>0.87</v>
      </c>
      <c r="P118" s="197">
        <f t="shared" si="29"/>
        <v>4.4399081398315901E-3</v>
      </c>
      <c r="Q118" s="314">
        <f t="shared" si="30"/>
        <v>160.94999999999999</v>
      </c>
      <c r="R118" s="190">
        <f t="shared" si="31"/>
        <v>20.38</v>
      </c>
      <c r="S118" s="192">
        <f t="shared" si="32"/>
        <v>0.10400612401122736</v>
      </c>
      <c r="T118" s="190" t="s">
        <v>478</v>
      </c>
      <c r="U118" s="190" t="s">
        <v>715</v>
      </c>
      <c r="V118" s="190" t="s">
        <v>492</v>
      </c>
      <c r="W118" s="196">
        <v>1</v>
      </c>
      <c r="X118" s="190" t="s">
        <v>445</v>
      </c>
    </row>
    <row r="119" spans="2:25" hidden="1" x14ac:dyDescent="0.25">
      <c r="B119" s="493"/>
      <c r="C119" s="493"/>
      <c r="D119" s="245">
        <v>13</v>
      </c>
      <c r="E119" s="190" t="s">
        <v>623</v>
      </c>
      <c r="F119" s="314">
        <v>3615.71</v>
      </c>
      <c r="G119" s="190">
        <v>34.159999999999997</v>
      </c>
      <c r="H119" s="190">
        <v>37.58</v>
      </c>
      <c r="I119" s="198">
        <f t="shared" si="26"/>
        <v>1.1001170960187354</v>
      </c>
      <c r="J119" s="190">
        <v>16</v>
      </c>
      <c r="K119" s="198">
        <f t="shared" si="27"/>
        <v>0.46838407494145201</v>
      </c>
      <c r="L119" s="314">
        <v>194.08</v>
      </c>
      <c r="M119" s="198">
        <f t="shared" si="28"/>
        <v>1.5685011709601875</v>
      </c>
      <c r="N119" s="314">
        <v>3769.03</v>
      </c>
      <c r="O119" s="190">
        <v>0.79</v>
      </c>
      <c r="P119" s="197">
        <f t="shared" si="29"/>
        <v>2.3126463700234197E-2</v>
      </c>
      <c r="Q119" s="314">
        <f t="shared" si="30"/>
        <v>153.32320000000001</v>
      </c>
      <c r="R119" s="190">
        <f t="shared" si="31"/>
        <v>18.630000000000003</v>
      </c>
      <c r="S119" s="192">
        <f t="shared" si="32"/>
        <v>0.5453747072599533</v>
      </c>
      <c r="T119" s="190" t="s">
        <v>478</v>
      </c>
      <c r="U119" s="190" t="s">
        <v>715</v>
      </c>
      <c r="V119" s="190" t="s">
        <v>624</v>
      </c>
      <c r="W119" s="196">
        <v>1</v>
      </c>
      <c r="X119" s="190" t="s">
        <v>462</v>
      </c>
    </row>
    <row r="120" spans="2:25" hidden="1" x14ac:dyDescent="0.25">
      <c r="B120" s="493"/>
      <c r="C120" s="493"/>
      <c r="D120" s="245">
        <v>14</v>
      </c>
      <c r="E120" s="190" t="s">
        <v>529</v>
      </c>
      <c r="F120" s="314">
        <v>2760.9900000000002</v>
      </c>
      <c r="G120" s="190">
        <v>49.79</v>
      </c>
      <c r="H120" s="190">
        <v>50.4</v>
      </c>
      <c r="I120" s="198">
        <f t="shared" si="26"/>
        <v>1.0122514561156859</v>
      </c>
      <c r="J120" s="190">
        <v>12</v>
      </c>
      <c r="K120" s="198">
        <f t="shared" si="27"/>
        <v>0.24101225145611568</v>
      </c>
      <c r="L120" s="314">
        <v>235.78</v>
      </c>
      <c r="M120" s="198">
        <f t="shared" si="28"/>
        <v>1.2532637075718016</v>
      </c>
      <c r="N120" s="314">
        <v>2973.19</v>
      </c>
      <c r="O120" s="190">
        <v>0.9</v>
      </c>
      <c r="P120" s="197">
        <f t="shared" si="29"/>
        <v>1.8075918859208676E-2</v>
      </c>
      <c r="Q120" s="314">
        <f t="shared" si="30"/>
        <v>212.202</v>
      </c>
      <c r="R120" s="190">
        <f t="shared" si="31"/>
        <v>11.709999999999999</v>
      </c>
      <c r="S120" s="192">
        <f t="shared" si="32"/>
        <v>0.23518778871259288</v>
      </c>
      <c r="T120" s="190" t="s">
        <v>478</v>
      </c>
      <c r="U120" s="190" t="s">
        <v>715</v>
      </c>
      <c r="V120" s="190" t="s">
        <v>523</v>
      </c>
      <c r="W120" s="196">
        <v>1</v>
      </c>
      <c r="X120" s="190" t="s">
        <v>470</v>
      </c>
    </row>
    <row r="121" spans="2:25" hidden="1" x14ac:dyDescent="0.25">
      <c r="B121" s="493"/>
      <c r="C121" s="493"/>
      <c r="D121" s="245">
        <v>15</v>
      </c>
      <c r="E121" s="190" t="s">
        <v>482</v>
      </c>
      <c r="F121" s="314">
        <v>2654.3399999999997</v>
      </c>
      <c r="G121" s="190">
        <v>318.7</v>
      </c>
      <c r="H121" s="190">
        <v>318.67</v>
      </c>
      <c r="I121" s="198">
        <f t="shared" si="26"/>
        <v>0.99990586758707256</v>
      </c>
      <c r="J121" s="190">
        <v>25</v>
      </c>
      <c r="K121" s="198">
        <f t="shared" si="27"/>
        <v>7.8443677439598375E-2</v>
      </c>
      <c r="L121" s="314">
        <v>111.2</v>
      </c>
      <c r="M121" s="198">
        <f t="shared" si="28"/>
        <v>1.0783495450266709</v>
      </c>
      <c r="N121" s="314">
        <v>2776.66</v>
      </c>
      <c r="O121" s="190">
        <v>1.1000000000000001</v>
      </c>
      <c r="P121" s="197">
        <f t="shared" si="29"/>
        <v>3.4515218073423288E-3</v>
      </c>
      <c r="Q121" s="314">
        <f t="shared" si="30"/>
        <v>122.32000000000001</v>
      </c>
      <c r="R121" s="190">
        <f t="shared" si="31"/>
        <v>23.870000000000026</v>
      </c>
      <c r="S121" s="192">
        <f t="shared" si="32"/>
        <v>7.4898023219328605E-2</v>
      </c>
      <c r="T121" s="190" t="s">
        <v>478</v>
      </c>
      <c r="U121" s="190" t="s">
        <v>715</v>
      </c>
      <c r="V121" s="190" t="s">
        <v>492</v>
      </c>
      <c r="W121" s="196">
        <v>1</v>
      </c>
      <c r="X121" s="190" t="s">
        <v>430</v>
      </c>
    </row>
    <row r="122" spans="2:25" hidden="1" x14ac:dyDescent="0.25">
      <c r="B122" s="493"/>
      <c r="C122" s="493"/>
      <c r="D122" s="245">
        <v>16</v>
      </c>
      <c r="E122" s="190" t="s">
        <v>524</v>
      </c>
      <c r="F122" s="314">
        <v>1912.55</v>
      </c>
      <c r="G122" s="190">
        <v>48.52</v>
      </c>
      <c r="H122" s="190">
        <v>54.9</v>
      </c>
      <c r="I122" s="198">
        <f t="shared" si="26"/>
        <v>1.1314921681780707</v>
      </c>
      <c r="J122" s="190">
        <v>0</v>
      </c>
      <c r="K122" s="198">
        <f t="shared" si="27"/>
        <v>0</v>
      </c>
      <c r="L122" s="314">
        <v>342.75</v>
      </c>
      <c r="M122" s="198">
        <f t="shared" si="28"/>
        <v>1.1314921681780707</v>
      </c>
      <c r="N122" s="314">
        <v>2186.75</v>
      </c>
      <c r="O122" s="190">
        <v>0.8</v>
      </c>
      <c r="P122" s="197">
        <f t="shared" si="29"/>
        <v>1.6488046166529265E-2</v>
      </c>
      <c r="Q122" s="314">
        <f t="shared" si="30"/>
        <v>274.2</v>
      </c>
      <c r="R122" s="190">
        <f t="shared" si="31"/>
        <v>5.5799999999999956</v>
      </c>
      <c r="S122" s="192">
        <f t="shared" si="32"/>
        <v>0.11500412201154153</v>
      </c>
      <c r="T122" s="190" t="s">
        <v>478</v>
      </c>
      <c r="U122" s="190" t="s">
        <v>715</v>
      </c>
      <c r="V122" s="190" t="s">
        <v>490</v>
      </c>
      <c r="W122" s="196">
        <v>1</v>
      </c>
      <c r="X122" s="190" t="s">
        <v>426</v>
      </c>
    </row>
    <row r="123" spans="2:25" hidden="1" x14ac:dyDescent="0.25">
      <c r="B123" s="493"/>
      <c r="C123" s="493"/>
      <c r="D123" s="245">
        <v>17</v>
      </c>
      <c r="E123" s="190" t="s">
        <v>531</v>
      </c>
      <c r="F123" s="314">
        <v>1857.77</v>
      </c>
      <c r="G123" s="190">
        <v>29.04</v>
      </c>
      <c r="H123" s="190">
        <v>31.553000000000001</v>
      </c>
      <c r="I123" s="198">
        <f t="shared" si="26"/>
        <v>1.0865358126721765</v>
      </c>
      <c r="J123" s="190">
        <v>7</v>
      </c>
      <c r="K123" s="198">
        <f t="shared" si="27"/>
        <v>0.24104683195592289</v>
      </c>
      <c r="L123" s="314">
        <v>212.73</v>
      </c>
      <c r="M123" s="198">
        <f t="shared" si="28"/>
        <v>1.3275826446280992</v>
      </c>
      <c r="N123" s="314">
        <v>2023.7</v>
      </c>
      <c r="O123" s="190">
        <v>0.78</v>
      </c>
      <c r="P123" s="197">
        <f t="shared" si="29"/>
        <v>2.6859504132231406E-2</v>
      </c>
      <c r="Q123" s="314">
        <f t="shared" si="30"/>
        <v>165.92939999999999</v>
      </c>
      <c r="R123" s="190">
        <f t="shared" si="31"/>
        <v>8.7329999999999988</v>
      </c>
      <c r="S123" s="192">
        <f t="shared" si="32"/>
        <v>0.30072314049586774</v>
      </c>
      <c r="T123" s="190" t="s">
        <v>478</v>
      </c>
      <c r="U123" s="190" t="s">
        <v>715</v>
      </c>
      <c r="V123" s="190" t="s">
        <v>492</v>
      </c>
      <c r="W123" s="196">
        <v>1</v>
      </c>
      <c r="X123" s="190" t="s">
        <v>437</v>
      </c>
    </row>
    <row r="124" spans="2:25" hidden="1" x14ac:dyDescent="0.25">
      <c r="B124" s="493"/>
      <c r="C124" s="493"/>
      <c r="D124" s="245">
        <v>18</v>
      </c>
      <c r="E124" s="190" t="s">
        <v>519</v>
      </c>
      <c r="F124" s="314">
        <v>1838.1</v>
      </c>
      <c r="G124" s="190">
        <v>110.7</v>
      </c>
      <c r="H124" s="190">
        <v>112.21</v>
      </c>
      <c r="I124" s="198">
        <f t="shared" si="26"/>
        <v>1.0136404697380306</v>
      </c>
      <c r="J124" s="190">
        <v>13.8</v>
      </c>
      <c r="K124" s="198">
        <f t="shared" si="27"/>
        <v>0.12466124661246612</v>
      </c>
      <c r="L124" s="314">
        <v>110</v>
      </c>
      <c r="M124" s="198">
        <f t="shared" si="28"/>
        <v>1.1383017163504967</v>
      </c>
      <c r="N124" s="314">
        <v>1903</v>
      </c>
      <c r="O124" s="190">
        <v>0.89</v>
      </c>
      <c r="P124" s="197">
        <f t="shared" si="29"/>
        <v>8.0397470641373082E-3</v>
      </c>
      <c r="Q124" s="314">
        <f t="shared" si="30"/>
        <v>97.9</v>
      </c>
      <c r="R124" s="190">
        <f t="shared" si="31"/>
        <v>14.419999999999987</v>
      </c>
      <c r="S124" s="192">
        <f t="shared" si="32"/>
        <v>0.13026196928635941</v>
      </c>
      <c r="T124" s="190" t="s">
        <v>468</v>
      </c>
      <c r="U124" s="190" t="s">
        <v>221</v>
      </c>
      <c r="V124" s="190" t="s">
        <v>522</v>
      </c>
      <c r="W124" s="196">
        <v>1</v>
      </c>
      <c r="X124" s="190" t="s">
        <v>470</v>
      </c>
    </row>
    <row r="125" spans="2:25" hidden="1" x14ac:dyDescent="0.25">
      <c r="B125" s="493"/>
      <c r="C125" s="493"/>
      <c r="D125" s="245">
        <v>19</v>
      </c>
      <c r="E125" s="190" t="s">
        <v>494</v>
      </c>
      <c r="F125" s="314">
        <v>1558.6</v>
      </c>
      <c r="G125" s="190">
        <v>20.21</v>
      </c>
      <c r="H125" s="190">
        <v>21.07</v>
      </c>
      <c r="I125" s="198">
        <f t="shared" si="26"/>
        <v>1.0425531914893618</v>
      </c>
      <c r="J125" s="190">
        <v>5.58</v>
      </c>
      <c r="K125" s="198">
        <f t="shared" si="27"/>
        <v>0.27610094012864916</v>
      </c>
      <c r="L125" s="314">
        <v>278.82</v>
      </c>
      <c r="M125" s="198">
        <f t="shared" si="28"/>
        <v>1.3186541316180107</v>
      </c>
      <c r="N125" s="314">
        <v>1795.6</v>
      </c>
      <c r="O125" s="190">
        <v>0.85</v>
      </c>
      <c r="P125" s="197">
        <f t="shared" si="29"/>
        <v>4.2058386937159818E-2</v>
      </c>
      <c r="Q125" s="314">
        <f t="shared" si="30"/>
        <v>236.99699999999999</v>
      </c>
      <c r="R125" s="190">
        <f t="shared" si="31"/>
        <v>5.5899999999999981</v>
      </c>
      <c r="S125" s="192">
        <f t="shared" si="32"/>
        <v>0.27659574468085096</v>
      </c>
      <c r="T125" s="190" t="s">
        <v>478</v>
      </c>
      <c r="U125" s="190" t="s">
        <v>715</v>
      </c>
      <c r="V125" s="190" t="s">
        <v>469</v>
      </c>
      <c r="W125" s="196">
        <v>1</v>
      </c>
      <c r="X125" s="190" t="s">
        <v>470</v>
      </c>
    </row>
    <row r="126" spans="2:25" hidden="1" x14ac:dyDescent="0.25">
      <c r="B126" s="493"/>
      <c r="C126" s="493"/>
      <c r="D126" s="245">
        <v>20</v>
      </c>
      <c r="E126" s="190" t="s">
        <v>557</v>
      </c>
      <c r="F126" s="314">
        <v>1434.6999999999998</v>
      </c>
      <c r="G126" s="190">
        <v>54.36</v>
      </c>
      <c r="H126" s="190">
        <v>54.97</v>
      </c>
      <c r="I126" s="198">
        <f t="shared" si="26"/>
        <v>1.0112214863870492</v>
      </c>
      <c r="J126" s="190">
        <v>6.3</v>
      </c>
      <c r="K126" s="198">
        <f t="shared" si="27"/>
        <v>0.11589403973509933</v>
      </c>
      <c r="L126" s="314">
        <v>230.66</v>
      </c>
      <c r="M126" s="198">
        <f t="shared" si="28"/>
        <v>1.1271155261221486</v>
      </c>
      <c r="N126" s="314">
        <v>1593.86</v>
      </c>
      <c r="O126" s="190">
        <v>0.69</v>
      </c>
      <c r="P126" s="197">
        <f t="shared" si="29"/>
        <v>1.2693156732891831E-2</v>
      </c>
      <c r="Q126" s="314">
        <f t="shared" si="30"/>
        <v>159.15539999999999</v>
      </c>
      <c r="R126" s="190">
        <f t="shared" si="31"/>
        <v>6.2199999999999971</v>
      </c>
      <c r="S126" s="192">
        <f t="shared" si="32"/>
        <v>0.11442236938925675</v>
      </c>
      <c r="T126" s="190" t="s">
        <v>478</v>
      </c>
      <c r="U126" s="190" t="s">
        <v>715</v>
      </c>
      <c r="V126" s="190" t="s">
        <v>492</v>
      </c>
      <c r="W126" s="196">
        <v>1</v>
      </c>
      <c r="X126" s="190" t="s">
        <v>470</v>
      </c>
    </row>
    <row r="127" spans="2:25" hidden="1" x14ac:dyDescent="0.25">
      <c r="B127" s="658">
        <v>45882</v>
      </c>
      <c r="C127" s="493" t="s">
        <v>325</v>
      </c>
      <c r="D127" s="245">
        <v>21</v>
      </c>
      <c r="E127" s="190" t="s">
        <v>516</v>
      </c>
      <c r="F127" s="314">
        <v>4043.1700000000005</v>
      </c>
      <c r="G127" s="190">
        <v>317.45999999999998</v>
      </c>
      <c r="H127" s="190">
        <v>349.2</v>
      </c>
      <c r="I127" s="198">
        <f t="shared" si="26"/>
        <v>1.0999810999810999</v>
      </c>
      <c r="J127" s="190">
        <v>0</v>
      </c>
      <c r="K127" s="198">
        <f t="shared" si="27"/>
        <v>0</v>
      </c>
      <c r="L127" s="314">
        <v>133.88</v>
      </c>
      <c r="M127" s="198">
        <f t="shared" si="28"/>
        <v>1.0999810999810999</v>
      </c>
      <c r="N127" s="314">
        <v>4249.3500000000004</v>
      </c>
      <c r="O127" s="190">
        <v>1.54</v>
      </c>
      <c r="P127" s="197">
        <f t="shared" si="29"/>
        <v>4.8510048510048516E-3</v>
      </c>
      <c r="Q127" s="314">
        <f t="shared" si="30"/>
        <v>206.17519999999999</v>
      </c>
      <c r="R127" s="190">
        <f t="shared" si="31"/>
        <v>30.20000000000001</v>
      </c>
      <c r="S127" s="192">
        <f t="shared" si="32"/>
        <v>9.5130095130095169E-2</v>
      </c>
      <c r="T127" s="190" t="s">
        <v>478</v>
      </c>
      <c r="U127" s="190" t="s">
        <v>715</v>
      </c>
      <c r="V127" s="190" t="s">
        <v>626</v>
      </c>
      <c r="W127" s="196">
        <v>1</v>
      </c>
      <c r="X127" s="190" t="s">
        <v>414</v>
      </c>
      <c r="Y127" s="193" t="s">
        <v>409</v>
      </c>
    </row>
    <row r="128" spans="2:25" hidden="1" x14ac:dyDescent="0.25">
      <c r="B128" s="493"/>
      <c r="C128" s="493"/>
      <c r="D128" s="245">
        <v>22</v>
      </c>
      <c r="E128" s="190" t="s">
        <v>493</v>
      </c>
      <c r="F128" s="314">
        <v>3775.87</v>
      </c>
      <c r="G128" s="190">
        <v>354.2</v>
      </c>
      <c r="H128" s="190">
        <v>362.92</v>
      </c>
      <c r="I128" s="198">
        <f t="shared" si="26"/>
        <v>1.0246188594014682</v>
      </c>
      <c r="J128" s="190">
        <v>22.9</v>
      </c>
      <c r="K128" s="198">
        <f t="shared" si="27"/>
        <v>6.4652738565782047E-2</v>
      </c>
      <c r="L128" s="314">
        <v>156.74</v>
      </c>
      <c r="M128" s="198">
        <f t="shared" si="28"/>
        <v>1.0892715979672503</v>
      </c>
      <c r="N128" s="314">
        <v>4956.12</v>
      </c>
      <c r="O128" s="190">
        <v>7.53</v>
      </c>
      <c r="P128" s="197">
        <f t="shared" si="29"/>
        <v>2.1259175607001694E-2</v>
      </c>
      <c r="Q128" s="314">
        <f t="shared" si="30"/>
        <v>1180.2522000000001</v>
      </c>
      <c r="R128" s="190">
        <f t="shared" si="31"/>
        <v>24.090000000000003</v>
      </c>
      <c r="S128" s="192">
        <f t="shared" si="32"/>
        <v>6.8012422360248459E-2</v>
      </c>
      <c r="T128" s="190" t="s">
        <v>478</v>
      </c>
      <c r="U128" s="190" t="s">
        <v>715</v>
      </c>
      <c r="V128" s="190" t="s">
        <v>490</v>
      </c>
      <c r="W128" s="196">
        <v>1</v>
      </c>
      <c r="X128" s="190" t="s">
        <v>470</v>
      </c>
      <c r="Y128" s="195" t="s">
        <v>410</v>
      </c>
    </row>
    <row r="129" spans="2:24" hidden="1" x14ac:dyDescent="0.25">
      <c r="B129" s="493"/>
      <c r="C129" s="493"/>
      <c r="D129" s="245">
        <v>23</v>
      </c>
      <c r="E129" s="190" t="s">
        <v>524</v>
      </c>
      <c r="F129" s="314">
        <v>3293.83</v>
      </c>
      <c r="G129" s="190">
        <v>46.52</v>
      </c>
      <c r="H129" s="190">
        <v>50.94</v>
      </c>
      <c r="I129" s="198">
        <f t="shared" si="26"/>
        <v>1.0950128976784177</v>
      </c>
      <c r="J129" s="190">
        <v>5.8</v>
      </c>
      <c r="K129" s="198">
        <f t="shared" si="27"/>
        <v>0.12467755803955287</v>
      </c>
      <c r="L129" s="314">
        <v>342.75</v>
      </c>
      <c r="M129" s="198">
        <f t="shared" si="28"/>
        <v>1.2196904557179706</v>
      </c>
      <c r="N129" s="314">
        <v>3502.91</v>
      </c>
      <c r="O129" s="190">
        <v>0.61</v>
      </c>
      <c r="P129" s="197">
        <f t="shared" si="29"/>
        <v>1.3112639724849526E-2</v>
      </c>
      <c r="Q129" s="314">
        <f t="shared" si="30"/>
        <v>209.07749999999999</v>
      </c>
      <c r="R129" s="190">
        <f t="shared" si="31"/>
        <v>9.6099999999999923</v>
      </c>
      <c r="S129" s="192">
        <f t="shared" si="32"/>
        <v>0.20657781599312106</v>
      </c>
      <c r="T129" s="190" t="s">
        <v>478</v>
      </c>
      <c r="U129" s="190" t="s">
        <v>715</v>
      </c>
      <c r="V129" s="190" t="s">
        <v>490</v>
      </c>
      <c r="W129" s="196">
        <v>1</v>
      </c>
      <c r="X129" s="190" t="s">
        <v>426</v>
      </c>
    </row>
    <row r="130" spans="2:24" hidden="1" x14ac:dyDescent="0.25">
      <c r="B130" s="493"/>
      <c r="C130" s="493"/>
      <c r="D130" s="245">
        <v>24</v>
      </c>
      <c r="E130" s="190" t="s">
        <v>487</v>
      </c>
      <c r="F130" s="314">
        <v>2551.1899999999996</v>
      </c>
      <c r="G130" s="190">
        <v>94.28</v>
      </c>
      <c r="H130" s="190">
        <v>96.1</v>
      </c>
      <c r="I130" s="198">
        <f t="shared" si="26"/>
        <v>1.0193042002545607</v>
      </c>
      <c r="J130" s="190">
        <v>6</v>
      </c>
      <c r="K130" s="198">
        <f t="shared" si="27"/>
        <v>6.3640220619431476E-2</v>
      </c>
      <c r="L130" s="314">
        <v>410.16</v>
      </c>
      <c r="M130" s="198">
        <f t="shared" si="28"/>
        <v>1.0829444208739922</v>
      </c>
      <c r="N130" s="314">
        <v>3207.45</v>
      </c>
      <c r="O130" s="190">
        <v>1.6</v>
      </c>
      <c r="P130" s="197">
        <f t="shared" si="29"/>
        <v>1.6970725498515062E-2</v>
      </c>
      <c r="Q130" s="314">
        <f t="shared" si="30"/>
        <v>656.25600000000009</v>
      </c>
      <c r="R130" s="190">
        <f t="shared" si="31"/>
        <v>6.2199999999999935</v>
      </c>
      <c r="S130" s="192">
        <f t="shared" si="32"/>
        <v>6.5973695375477232E-2</v>
      </c>
      <c r="T130" s="190" t="s">
        <v>478</v>
      </c>
      <c r="U130" s="190" t="s">
        <v>715</v>
      </c>
      <c r="V130" s="190" t="s">
        <v>490</v>
      </c>
      <c r="W130" s="196">
        <v>1</v>
      </c>
      <c r="X130" s="190" t="s">
        <v>470</v>
      </c>
    </row>
    <row r="131" spans="2:24" hidden="1" x14ac:dyDescent="0.25">
      <c r="B131" s="493"/>
      <c r="C131" s="493"/>
      <c r="D131" s="245">
        <v>25</v>
      </c>
      <c r="E131" s="190" t="s">
        <v>489</v>
      </c>
      <c r="F131" s="314">
        <v>2482.4300000000003</v>
      </c>
      <c r="G131" s="190">
        <v>71.92</v>
      </c>
      <c r="H131" s="190">
        <v>72.3</v>
      </c>
      <c r="I131" s="198">
        <f t="shared" si="26"/>
        <v>1.0052836484983314</v>
      </c>
      <c r="J131" s="190">
        <v>7</v>
      </c>
      <c r="K131" s="198">
        <f t="shared" si="27"/>
        <v>9.7330367074527246E-2</v>
      </c>
      <c r="L131" s="314">
        <v>365.6</v>
      </c>
      <c r="M131" s="198">
        <f t="shared" si="28"/>
        <v>1.1026140155728588</v>
      </c>
      <c r="N131" s="314">
        <v>2698.13</v>
      </c>
      <c r="O131" s="190">
        <v>0.59</v>
      </c>
      <c r="P131" s="197">
        <f t="shared" si="29"/>
        <v>8.2035595105672959E-3</v>
      </c>
      <c r="Q131" s="314">
        <f t="shared" si="30"/>
        <v>215.70400000000001</v>
      </c>
      <c r="R131" s="190">
        <f t="shared" si="31"/>
        <v>6.7899999999999956</v>
      </c>
      <c r="S131" s="192">
        <f t="shared" si="32"/>
        <v>9.441045606229137E-2</v>
      </c>
      <c r="T131" s="190" t="s">
        <v>478</v>
      </c>
      <c r="U131" s="190" t="s">
        <v>715</v>
      </c>
      <c r="V131" s="190" t="s">
        <v>490</v>
      </c>
      <c r="W131" s="196">
        <v>1</v>
      </c>
      <c r="X131" s="190" t="s">
        <v>419</v>
      </c>
    </row>
    <row r="132" spans="2:24" hidden="1" x14ac:dyDescent="0.25">
      <c r="B132" s="493"/>
      <c r="C132" s="493"/>
      <c r="D132" s="245">
        <v>26</v>
      </c>
      <c r="E132" s="190" t="s">
        <v>491</v>
      </c>
      <c r="F132" s="314">
        <v>2346.7000000000003</v>
      </c>
      <c r="G132" s="190">
        <v>138.91</v>
      </c>
      <c r="H132" s="190">
        <v>139.22</v>
      </c>
      <c r="I132" s="198">
        <f t="shared" si="26"/>
        <v>1.0022316607875603</v>
      </c>
      <c r="J132" s="190">
        <v>19.8</v>
      </c>
      <c r="K132" s="198">
        <f t="shared" si="27"/>
        <v>0.14253833417320569</v>
      </c>
      <c r="L132" s="314">
        <v>127.4</v>
      </c>
      <c r="M132" s="198">
        <f t="shared" si="28"/>
        <v>1.1447699949607661</v>
      </c>
      <c r="N132" s="314">
        <v>2562.0100000000002</v>
      </c>
      <c r="O132" s="190">
        <v>1.69</v>
      </c>
      <c r="P132" s="197">
        <f t="shared" si="29"/>
        <v>1.2166150745086746E-2</v>
      </c>
      <c r="Q132" s="314">
        <f t="shared" si="30"/>
        <v>215.30600000000001</v>
      </c>
      <c r="R132" s="190">
        <f t="shared" si="31"/>
        <v>18.420000000000012</v>
      </c>
      <c r="S132" s="192">
        <f t="shared" si="32"/>
        <v>0.13260384421567931</v>
      </c>
      <c r="T132" s="190" t="s">
        <v>478</v>
      </c>
      <c r="U132" s="190" t="s">
        <v>715</v>
      </c>
      <c r="V132" s="190" t="s">
        <v>492</v>
      </c>
      <c r="W132" s="196">
        <v>1</v>
      </c>
      <c r="X132" s="190" t="s">
        <v>470</v>
      </c>
    </row>
    <row r="133" spans="2:24" hidden="1" x14ac:dyDescent="0.25">
      <c r="B133" s="493"/>
      <c r="C133" s="493"/>
      <c r="D133" s="245">
        <v>27</v>
      </c>
      <c r="E133" s="190" t="s">
        <v>518</v>
      </c>
      <c r="F133" s="314">
        <v>2115.37</v>
      </c>
      <c r="G133" s="190">
        <v>33.99</v>
      </c>
      <c r="H133" s="190">
        <v>41.9</v>
      </c>
      <c r="I133" s="198">
        <f t="shared" si="26"/>
        <v>1.2327155045601645</v>
      </c>
      <c r="J133" s="190">
        <v>0</v>
      </c>
      <c r="K133" s="198">
        <f t="shared" si="27"/>
        <v>0</v>
      </c>
      <c r="L133" s="314">
        <v>294.62</v>
      </c>
      <c r="M133" s="198">
        <f t="shared" si="28"/>
        <v>1.2327155045601645</v>
      </c>
      <c r="N133" s="314">
        <v>2330.44</v>
      </c>
      <c r="O133" s="190">
        <v>0.73</v>
      </c>
      <c r="P133" s="197">
        <f t="shared" si="29"/>
        <v>2.1476904972050601E-2</v>
      </c>
      <c r="Q133" s="314">
        <f t="shared" si="30"/>
        <v>215.07259999999999</v>
      </c>
      <c r="R133" s="190">
        <f t="shared" si="31"/>
        <v>7.1799999999999962</v>
      </c>
      <c r="S133" s="192">
        <f t="shared" si="32"/>
        <v>0.21123859958811403</v>
      </c>
      <c r="T133" s="190" t="s">
        <v>468</v>
      </c>
      <c r="U133" s="190" t="s">
        <v>221</v>
      </c>
      <c r="V133" s="190" t="s">
        <v>522</v>
      </c>
      <c r="W133" s="196">
        <v>1</v>
      </c>
      <c r="X133" s="190" t="s">
        <v>470</v>
      </c>
    </row>
    <row r="134" spans="2:24" hidden="1" x14ac:dyDescent="0.25">
      <c r="B134" s="493"/>
      <c r="C134" s="493"/>
      <c r="D134" s="245">
        <v>28</v>
      </c>
      <c r="E134" s="190" t="s">
        <v>494</v>
      </c>
      <c r="F134" s="314">
        <v>2057.69</v>
      </c>
      <c r="G134" s="190">
        <v>20.64</v>
      </c>
      <c r="H134" s="190">
        <v>23.85</v>
      </c>
      <c r="I134" s="198">
        <f t="shared" si="26"/>
        <v>1.1555232558139534</v>
      </c>
      <c r="J134" s="190">
        <v>4.95</v>
      </c>
      <c r="K134" s="198">
        <f t="shared" si="27"/>
        <v>0.23982558139534885</v>
      </c>
      <c r="L134" s="314">
        <v>278.82</v>
      </c>
      <c r="M134" s="198">
        <f t="shared" si="28"/>
        <v>1.3953488372093024</v>
      </c>
      <c r="N134" s="314">
        <v>2275.17</v>
      </c>
      <c r="O134" s="190">
        <v>0.78</v>
      </c>
      <c r="P134" s="197">
        <f t="shared" si="29"/>
        <v>3.7790697674418602E-2</v>
      </c>
      <c r="Q134" s="314">
        <f t="shared" si="30"/>
        <v>217.4796</v>
      </c>
      <c r="R134" s="190">
        <f t="shared" si="31"/>
        <v>7.38</v>
      </c>
      <c r="S134" s="192">
        <f t="shared" si="32"/>
        <v>0.35755813953488369</v>
      </c>
      <c r="T134" s="190" t="s">
        <v>478</v>
      </c>
      <c r="U134" s="190" t="s">
        <v>715</v>
      </c>
      <c r="V134" s="190" t="s">
        <v>469</v>
      </c>
      <c r="W134" s="196">
        <v>1</v>
      </c>
      <c r="X134" s="190" t="s">
        <v>470</v>
      </c>
    </row>
    <row r="135" spans="2:24" hidden="1" x14ac:dyDescent="0.25">
      <c r="B135" s="493"/>
      <c r="C135" s="493"/>
      <c r="D135" s="245">
        <v>29</v>
      </c>
      <c r="E135" s="190" t="s">
        <v>625</v>
      </c>
      <c r="F135" s="314">
        <v>2017.71</v>
      </c>
      <c r="G135" s="190">
        <v>480.4</v>
      </c>
      <c r="H135" s="190">
        <v>481.97</v>
      </c>
      <c r="I135" s="198">
        <f t="shared" si="26"/>
        <v>1.0032681099084098</v>
      </c>
      <c r="J135" s="190">
        <v>26</v>
      </c>
      <c r="K135" s="198">
        <f t="shared" si="27"/>
        <v>5.4121565362198171E-2</v>
      </c>
      <c r="L135" s="314">
        <v>81</v>
      </c>
      <c r="M135" s="198">
        <f t="shared" si="28"/>
        <v>1.057389675270608</v>
      </c>
      <c r="N135" s="314">
        <v>2233.17</v>
      </c>
      <c r="O135" s="190">
        <v>2.66</v>
      </c>
      <c r="P135" s="197">
        <f t="shared" si="29"/>
        <v>5.5370524562864286E-3</v>
      </c>
      <c r="Q135" s="314">
        <f t="shared" si="30"/>
        <v>215.46</v>
      </c>
      <c r="R135" s="190">
        <f t="shared" si="31"/>
        <v>24.91000000000005</v>
      </c>
      <c r="S135" s="192">
        <f t="shared" si="32"/>
        <v>5.1852622814321507E-2</v>
      </c>
      <c r="T135" s="190" t="s">
        <v>478</v>
      </c>
      <c r="U135" s="190" t="s">
        <v>715</v>
      </c>
      <c r="V135" s="190" t="s">
        <v>492</v>
      </c>
      <c r="W135" s="196">
        <v>1</v>
      </c>
      <c r="X135" s="190" t="s">
        <v>470</v>
      </c>
    </row>
    <row r="136" spans="2:24" hidden="1" x14ac:dyDescent="0.25">
      <c r="B136" s="493"/>
      <c r="C136" s="493"/>
      <c r="D136" s="245">
        <v>30</v>
      </c>
      <c r="E136" s="190" t="s">
        <v>557</v>
      </c>
      <c r="F136" s="314">
        <v>1969.84</v>
      </c>
      <c r="G136" s="190">
        <v>53.29</v>
      </c>
      <c r="H136" s="190">
        <v>53.32</v>
      </c>
      <c r="I136" s="198">
        <f t="shared" ref="I136:I199" si="33">H136/G136</f>
        <v>1.0005629574028898</v>
      </c>
      <c r="J136" s="190">
        <v>9.4499999999999993</v>
      </c>
      <c r="K136" s="198">
        <f t="shared" ref="K136:K199" si="34">J136/G136</f>
        <v>0.1773315819103021</v>
      </c>
      <c r="L136" s="314">
        <v>230.66</v>
      </c>
      <c r="M136" s="198">
        <f t="shared" ref="M136:M199" si="35">(H136+J136)/G136</f>
        <v>1.1778945393131919</v>
      </c>
      <c r="N136" s="314">
        <v>2186.66</v>
      </c>
      <c r="O136" s="190">
        <v>0.94</v>
      </c>
      <c r="P136" s="197">
        <f t="shared" si="29"/>
        <v>1.7639331957215235E-2</v>
      </c>
      <c r="Q136" s="314">
        <f t="shared" si="30"/>
        <v>216.82039999999998</v>
      </c>
      <c r="R136" s="190">
        <f t="shared" si="31"/>
        <v>8.5399999999999974</v>
      </c>
      <c r="S136" s="192">
        <f t="shared" si="32"/>
        <v>0.16025520735597668</v>
      </c>
      <c r="T136" s="190" t="s">
        <v>478</v>
      </c>
      <c r="U136" s="190" t="s">
        <v>715</v>
      </c>
      <c r="V136" s="190" t="s">
        <v>492</v>
      </c>
      <c r="W136" s="196">
        <v>1</v>
      </c>
      <c r="X136" s="190" t="s">
        <v>470</v>
      </c>
    </row>
    <row r="137" spans="2:24" hidden="1" x14ac:dyDescent="0.25">
      <c r="B137" s="658">
        <v>45883</v>
      </c>
      <c r="C137" s="493" t="s">
        <v>411</v>
      </c>
      <c r="D137" s="245">
        <v>31</v>
      </c>
      <c r="E137" s="190" t="s">
        <v>493</v>
      </c>
      <c r="F137" s="314">
        <v>6319.76</v>
      </c>
      <c r="G137" s="190">
        <v>340.34</v>
      </c>
      <c r="H137" s="190">
        <v>344.53</v>
      </c>
      <c r="I137" s="198">
        <f t="shared" si="33"/>
        <v>1.0123112181935712</v>
      </c>
      <c r="J137" s="190">
        <v>38.25</v>
      </c>
      <c r="K137" s="198">
        <f t="shared" si="34"/>
        <v>0.1123876123876124</v>
      </c>
      <c r="L137" s="314">
        <v>156.74</v>
      </c>
      <c r="M137" s="198">
        <f t="shared" si="35"/>
        <v>1.1246988305811836</v>
      </c>
      <c r="N137" s="314">
        <v>6652.05</v>
      </c>
      <c r="O137" s="190">
        <v>2.12</v>
      </c>
      <c r="P137" s="197">
        <f t="shared" si="29"/>
        <v>6.229065052594465E-3</v>
      </c>
      <c r="Q137" s="314">
        <f t="shared" si="30"/>
        <v>332.28880000000004</v>
      </c>
      <c r="R137" s="190">
        <f t="shared" si="31"/>
        <v>40.32</v>
      </c>
      <c r="S137" s="192">
        <f t="shared" si="32"/>
        <v>0.11846976552858907</v>
      </c>
      <c r="T137" s="190" t="s">
        <v>478</v>
      </c>
      <c r="U137" s="190" t="s">
        <v>715</v>
      </c>
      <c r="V137" s="190" t="s">
        <v>490</v>
      </c>
      <c r="W137" s="196">
        <v>1</v>
      </c>
      <c r="X137" s="190" t="s">
        <v>470</v>
      </c>
    </row>
    <row r="138" spans="2:24" hidden="1" x14ac:dyDescent="0.25">
      <c r="B138" s="493"/>
      <c r="C138" s="493"/>
      <c r="D138" s="245">
        <v>32</v>
      </c>
      <c r="E138" s="190" t="s">
        <v>517</v>
      </c>
      <c r="F138" s="314">
        <v>4622.2300000000005</v>
      </c>
      <c r="G138" s="190">
        <v>86.86</v>
      </c>
      <c r="H138" s="190">
        <v>91.57</v>
      </c>
      <c r="I138" s="198">
        <f t="shared" si="33"/>
        <v>1.0542251899608566</v>
      </c>
      <c r="J138" s="190">
        <v>10.23</v>
      </c>
      <c r="K138" s="198">
        <f t="shared" si="34"/>
        <v>0.11777573106147825</v>
      </c>
      <c r="L138" s="314">
        <v>331.58</v>
      </c>
      <c r="M138" s="198">
        <f t="shared" si="35"/>
        <v>1.1720009210223348</v>
      </c>
      <c r="N138" s="314">
        <v>4953.8100000000004</v>
      </c>
      <c r="O138" s="190">
        <v>1</v>
      </c>
      <c r="P138" s="197">
        <f t="shared" si="29"/>
        <v>1.1512779184895234E-2</v>
      </c>
      <c r="Q138" s="314">
        <f t="shared" si="30"/>
        <v>331.58</v>
      </c>
      <c r="R138" s="190">
        <f t="shared" si="31"/>
        <v>13.939999999999998</v>
      </c>
      <c r="S138" s="192">
        <f t="shared" si="32"/>
        <v>0.16048814183743954</v>
      </c>
      <c r="T138" s="190" t="s">
        <v>478</v>
      </c>
      <c r="U138" s="190" t="s">
        <v>715</v>
      </c>
      <c r="V138" s="190" t="s">
        <v>490</v>
      </c>
      <c r="W138" s="196">
        <v>1</v>
      </c>
      <c r="X138" s="190" t="s">
        <v>422</v>
      </c>
    </row>
    <row r="139" spans="2:24" hidden="1" x14ac:dyDescent="0.25">
      <c r="B139" s="493"/>
      <c r="C139" s="493"/>
      <c r="D139" s="245">
        <v>33</v>
      </c>
      <c r="E139" s="190" t="s">
        <v>518</v>
      </c>
      <c r="F139" s="314">
        <v>2536.6800000000003</v>
      </c>
      <c r="G139" s="190">
        <v>32.53</v>
      </c>
      <c r="H139" s="190">
        <v>39.26</v>
      </c>
      <c r="I139" s="198">
        <f t="shared" si="33"/>
        <v>1.2068859514294497</v>
      </c>
      <c r="J139" s="190">
        <v>3</v>
      </c>
      <c r="K139" s="198">
        <f t="shared" si="34"/>
        <v>9.2222563787273282E-2</v>
      </c>
      <c r="L139" s="314">
        <v>294.62</v>
      </c>
      <c r="M139" s="198">
        <f t="shared" si="35"/>
        <v>1.299108515216723</v>
      </c>
      <c r="N139" s="314">
        <v>2866.65</v>
      </c>
      <c r="O139" s="190">
        <v>1.1200000000000001</v>
      </c>
      <c r="P139" s="197">
        <f t="shared" si="29"/>
        <v>3.4429757147248698E-2</v>
      </c>
      <c r="Q139" s="314">
        <f t="shared" si="30"/>
        <v>329.97440000000006</v>
      </c>
      <c r="R139" s="190">
        <f t="shared" si="31"/>
        <v>8.6099999999999959</v>
      </c>
      <c r="S139" s="192">
        <f t="shared" si="32"/>
        <v>0.26467875806947422</v>
      </c>
      <c r="T139" s="190" t="s">
        <v>468</v>
      </c>
      <c r="U139" s="190" t="s">
        <v>221</v>
      </c>
      <c r="V139" s="190" t="s">
        <v>522</v>
      </c>
      <c r="W139" s="196">
        <v>1</v>
      </c>
      <c r="X139" s="190" t="s">
        <v>470</v>
      </c>
    </row>
    <row r="140" spans="2:24" hidden="1" x14ac:dyDescent="0.25">
      <c r="B140" s="493"/>
      <c r="C140" s="493"/>
      <c r="D140" s="245">
        <v>34</v>
      </c>
      <c r="E140" s="190" t="s">
        <v>466</v>
      </c>
      <c r="F140" s="314">
        <v>2450.62</v>
      </c>
      <c r="G140" s="190">
        <v>33.520000000000003</v>
      </c>
      <c r="H140" s="190">
        <v>36.08</v>
      </c>
      <c r="I140" s="198">
        <f t="shared" si="33"/>
        <v>1.0763723150357993</v>
      </c>
      <c r="J140" s="190">
        <v>1.9</v>
      </c>
      <c r="K140" s="198">
        <f t="shared" si="34"/>
        <v>5.6682577565632448E-2</v>
      </c>
      <c r="L140" s="314">
        <v>814.16</v>
      </c>
      <c r="M140" s="198">
        <f t="shared" si="35"/>
        <v>1.1330548926014319</v>
      </c>
      <c r="N140" s="314">
        <v>3631.15</v>
      </c>
      <c r="O140" s="190">
        <v>1.45</v>
      </c>
      <c r="P140" s="197">
        <f t="shared" si="29"/>
        <v>4.3257756563245819E-2</v>
      </c>
      <c r="Q140" s="314">
        <f t="shared" si="30"/>
        <v>1180.5319999999999</v>
      </c>
      <c r="R140" s="190">
        <f t="shared" si="31"/>
        <v>3.0099999999999936</v>
      </c>
      <c r="S140" s="192">
        <f t="shared" si="32"/>
        <v>8.9797136038185954E-2</v>
      </c>
      <c r="T140" s="190" t="s">
        <v>478</v>
      </c>
      <c r="U140" s="190" t="s">
        <v>715</v>
      </c>
      <c r="V140" s="190" t="s">
        <v>490</v>
      </c>
      <c r="W140" s="196">
        <v>1</v>
      </c>
      <c r="X140" s="190" t="s">
        <v>415</v>
      </c>
    </row>
    <row r="141" spans="2:24" hidden="1" x14ac:dyDescent="0.25">
      <c r="B141" s="493"/>
      <c r="C141" s="493"/>
      <c r="D141" s="245">
        <v>35</v>
      </c>
      <c r="E141" s="190" t="s">
        <v>484</v>
      </c>
      <c r="F141" s="314">
        <v>2252.37</v>
      </c>
      <c r="G141" s="190">
        <v>91.99</v>
      </c>
      <c r="H141" s="190">
        <v>95.13</v>
      </c>
      <c r="I141" s="198">
        <f t="shared" si="33"/>
        <v>1.0341341450157626</v>
      </c>
      <c r="J141" s="190">
        <v>9</v>
      </c>
      <c r="K141" s="198">
        <f t="shared" si="34"/>
        <v>9.7836721382759007E-2</v>
      </c>
      <c r="L141" s="314">
        <v>212.89</v>
      </c>
      <c r="M141" s="198">
        <f t="shared" si="35"/>
        <v>1.1319708663985215</v>
      </c>
      <c r="N141" s="314">
        <v>2584.48</v>
      </c>
      <c r="O141" s="190">
        <v>1.56</v>
      </c>
      <c r="P141" s="197">
        <f t="shared" si="29"/>
        <v>1.6958365039678229E-2</v>
      </c>
      <c r="Q141" s="314">
        <f t="shared" si="30"/>
        <v>332.10840000000002</v>
      </c>
      <c r="R141" s="190">
        <f t="shared" si="31"/>
        <v>10.58</v>
      </c>
      <c r="S141" s="192">
        <f t="shared" si="32"/>
        <v>0.11501250135884336</v>
      </c>
      <c r="T141" s="190" t="s">
        <v>478</v>
      </c>
      <c r="U141" s="190" t="s">
        <v>715</v>
      </c>
      <c r="V141" s="190" t="s">
        <v>486</v>
      </c>
      <c r="W141" s="196">
        <v>1</v>
      </c>
      <c r="X141" s="190" t="s">
        <v>470</v>
      </c>
    </row>
    <row r="142" spans="2:24" hidden="1" x14ac:dyDescent="0.25">
      <c r="B142" s="493"/>
      <c r="C142" s="493"/>
      <c r="D142" s="245">
        <v>36</v>
      </c>
      <c r="E142" s="190" t="s">
        <v>529</v>
      </c>
      <c r="F142" s="314">
        <v>2067.79</v>
      </c>
      <c r="G142" s="190">
        <v>48.8</v>
      </c>
      <c r="H142" s="190">
        <v>49.93</v>
      </c>
      <c r="I142" s="198">
        <f t="shared" si="33"/>
        <v>1.0231557377049181</v>
      </c>
      <c r="J142" s="190">
        <v>9</v>
      </c>
      <c r="K142" s="198">
        <f t="shared" si="34"/>
        <v>0.18442622950819673</v>
      </c>
      <c r="L142" s="314">
        <v>235.78</v>
      </c>
      <c r="M142" s="198">
        <f t="shared" si="35"/>
        <v>1.2075819672131147</v>
      </c>
      <c r="N142" s="314">
        <v>2388.4499999999998</v>
      </c>
      <c r="O142" s="190">
        <v>1.36</v>
      </c>
      <c r="P142" s="197">
        <f t="shared" si="29"/>
        <v>2.7868852459016397E-2</v>
      </c>
      <c r="Q142" s="314">
        <f t="shared" si="30"/>
        <v>320.66080000000005</v>
      </c>
      <c r="R142" s="190">
        <f t="shared" si="31"/>
        <v>8.7700000000000031</v>
      </c>
      <c r="S142" s="192">
        <f t="shared" si="32"/>
        <v>0.17971311475409843</v>
      </c>
      <c r="T142" s="190" t="s">
        <v>478</v>
      </c>
      <c r="U142" s="190" t="s">
        <v>715</v>
      </c>
      <c r="V142" s="190" t="s">
        <v>523</v>
      </c>
      <c r="W142" s="196">
        <v>1</v>
      </c>
      <c r="X142" s="190" t="s">
        <v>470</v>
      </c>
    </row>
    <row r="143" spans="2:24" hidden="1" x14ac:dyDescent="0.25">
      <c r="B143" s="493"/>
      <c r="C143" s="493"/>
      <c r="D143" s="245">
        <v>37</v>
      </c>
      <c r="E143" s="190" t="s">
        <v>519</v>
      </c>
      <c r="F143" s="314">
        <v>1930.4999999999998</v>
      </c>
      <c r="G143" s="190">
        <v>112.53</v>
      </c>
      <c r="H143" s="190">
        <v>115.6</v>
      </c>
      <c r="I143" s="198">
        <f t="shared" si="33"/>
        <v>1.0272816137918777</v>
      </c>
      <c r="J143" s="190">
        <v>17.399999999999999</v>
      </c>
      <c r="K143" s="198">
        <f t="shared" si="34"/>
        <v>0.15462543321780858</v>
      </c>
      <c r="L143" s="314">
        <v>110</v>
      </c>
      <c r="M143" s="198">
        <f t="shared" si="35"/>
        <v>1.1819070470096862</v>
      </c>
      <c r="N143" s="314">
        <v>2251.6999999999998</v>
      </c>
      <c r="O143" s="190">
        <v>2.92</v>
      </c>
      <c r="P143" s="197">
        <f t="shared" si="29"/>
        <v>2.5948635919310407E-2</v>
      </c>
      <c r="Q143" s="314">
        <f t="shared" si="30"/>
        <v>321.2</v>
      </c>
      <c r="R143" s="190">
        <f t="shared" si="31"/>
        <v>17.549999999999997</v>
      </c>
      <c r="S143" s="192">
        <f t="shared" si="32"/>
        <v>0.15595841109037586</v>
      </c>
      <c r="T143" s="190" t="s">
        <v>468</v>
      </c>
      <c r="U143" s="190" t="s">
        <v>221</v>
      </c>
      <c r="V143" s="190" t="s">
        <v>522</v>
      </c>
      <c r="W143" s="196">
        <v>1</v>
      </c>
      <c r="X143" s="190" t="s">
        <v>470</v>
      </c>
    </row>
    <row r="144" spans="2:24" hidden="1" x14ac:dyDescent="0.25">
      <c r="B144" s="493"/>
      <c r="C144" s="493"/>
      <c r="D144" s="245">
        <v>38</v>
      </c>
      <c r="E144" s="190" t="s">
        <v>620</v>
      </c>
      <c r="F144" s="314">
        <v>1565.1</v>
      </c>
      <c r="G144" s="190">
        <v>186.3</v>
      </c>
      <c r="H144" s="190">
        <v>196.55</v>
      </c>
      <c r="I144" s="198">
        <f t="shared" si="33"/>
        <v>1.0550187869028449</v>
      </c>
      <c r="J144" s="190">
        <v>0</v>
      </c>
      <c r="K144" s="198">
        <f t="shared" si="34"/>
        <v>0</v>
      </c>
      <c r="L144" s="314">
        <v>185</v>
      </c>
      <c r="M144" s="198">
        <f t="shared" si="35"/>
        <v>1.0550187869028449</v>
      </c>
      <c r="N144" s="314">
        <v>1896.25</v>
      </c>
      <c r="O144" s="190">
        <v>1.79</v>
      </c>
      <c r="P144" s="197">
        <f t="shared" si="29"/>
        <v>9.6081588835212027E-3</v>
      </c>
      <c r="Q144" s="314">
        <f t="shared" si="30"/>
        <v>331.15000000000003</v>
      </c>
      <c r="R144" s="190">
        <f t="shared" si="31"/>
        <v>8.4600000000000009</v>
      </c>
      <c r="S144" s="192">
        <f t="shared" si="32"/>
        <v>4.5410628019323676E-2</v>
      </c>
      <c r="T144" s="190" t="s">
        <v>478</v>
      </c>
      <c r="U144" s="190" t="s">
        <v>715</v>
      </c>
      <c r="V144" s="190" t="s">
        <v>492</v>
      </c>
      <c r="W144" s="196">
        <v>1</v>
      </c>
      <c r="X144" s="190" t="s">
        <v>445</v>
      </c>
    </row>
    <row r="145" spans="2:24" hidden="1" x14ac:dyDescent="0.25">
      <c r="B145" s="493"/>
      <c r="C145" s="493"/>
      <c r="D145" s="245">
        <v>39</v>
      </c>
      <c r="E145" s="190" t="s">
        <v>525</v>
      </c>
      <c r="F145" s="314">
        <v>1351.6100000000001</v>
      </c>
      <c r="G145" s="190">
        <v>30.53</v>
      </c>
      <c r="H145" s="190">
        <v>31.27</v>
      </c>
      <c r="I145" s="198">
        <f t="shared" si="33"/>
        <v>1.024238453979692</v>
      </c>
      <c r="J145" s="190">
        <v>4.8</v>
      </c>
      <c r="K145" s="198">
        <f t="shared" si="34"/>
        <v>0.15722240419259742</v>
      </c>
      <c r="L145" s="314">
        <v>268.70999999999998</v>
      </c>
      <c r="M145" s="198">
        <f t="shared" si="35"/>
        <v>1.1814608581722894</v>
      </c>
      <c r="N145" s="314">
        <v>1488.65</v>
      </c>
      <c r="O145" s="190">
        <v>0.51</v>
      </c>
      <c r="P145" s="197">
        <f t="shared" ref="P145:P208" si="36">O145/G145</f>
        <v>1.6704880445463477E-2</v>
      </c>
      <c r="Q145" s="314">
        <f t="shared" ref="Q145:Q208" si="37">O145*L145</f>
        <v>137.0421</v>
      </c>
      <c r="R145" s="190">
        <f t="shared" ref="R145:R208" si="38">(H145+J145)-G145-O145</f>
        <v>5.0299999999999994</v>
      </c>
      <c r="S145" s="192">
        <f t="shared" ref="S145:S208" si="39">R145/G145</f>
        <v>0.16475597772682604</v>
      </c>
      <c r="T145" s="190" t="s">
        <v>478</v>
      </c>
      <c r="U145" s="190" t="s">
        <v>715</v>
      </c>
      <c r="V145" s="190" t="s">
        <v>492</v>
      </c>
      <c r="W145" s="196">
        <v>1</v>
      </c>
      <c r="X145" s="190" t="s">
        <v>435</v>
      </c>
    </row>
    <row r="146" spans="2:24" hidden="1" x14ac:dyDescent="0.25">
      <c r="B146" s="493"/>
      <c r="C146" s="493"/>
      <c r="D146" s="245">
        <v>40</v>
      </c>
      <c r="E146" s="190" t="s">
        <v>472</v>
      </c>
      <c r="F146" s="314">
        <v>1332.6899999999998</v>
      </c>
      <c r="G146" s="190">
        <v>46.13</v>
      </c>
      <c r="H146" s="190">
        <v>49.59</v>
      </c>
      <c r="I146" s="198">
        <f t="shared" si="33"/>
        <v>1.0750054194667245</v>
      </c>
      <c r="J146" s="190">
        <v>9</v>
      </c>
      <c r="K146" s="198">
        <f t="shared" si="34"/>
        <v>0.19510080208107522</v>
      </c>
      <c r="L146" s="314">
        <v>118.99</v>
      </c>
      <c r="M146" s="198">
        <f t="shared" si="35"/>
        <v>1.2701062215477996</v>
      </c>
      <c r="N146" s="314">
        <v>1482.62</v>
      </c>
      <c r="O146" s="190">
        <v>1.26</v>
      </c>
      <c r="P146" s="197">
        <f t="shared" si="36"/>
        <v>2.7314112291350529E-2</v>
      </c>
      <c r="Q146" s="314">
        <f t="shared" si="37"/>
        <v>149.92740000000001</v>
      </c>
      <c r="R146" s="190">
        <f t="shared" si="38"/>
        <v>11.200000000000001</v>
      </c>
      <c r="S146" s="192">
        <f t="shared" si="39"/>
        <v>0.24279210925644917</v>
      </c>
      <c r="T146" s="190" t="s">
        <v>478</v>
      </c>
      <c r="U146" s="190" t="s">
        <v>715</v>
      </c>
      <c r="V146" s="190" t="s">
        <v>523</v>
      </c>
      <c r="W146" s="196">
        <v>1</v>
      </c>
      <c r="X146" s="190" t="s">
        <v>461</v>
      </c>
    </row>
    <row r="147" spans="2:24" hidden="1" x14ac:dyDescent="0.25">
      <c r="B147" s="658">
        <v>45884</v>
      </c>
      <c r="C147" s="493" t="s">
        <v>326</v>
      </c>
      <c r="D147" s="245">
        <v>41</v>
      </c>
      <c r="E147" s="190" t="s">
        <v>487</v>
      </c>
      <c r="F147" s="314">
        <v>4183.63</v>
      </c>
      <c r="G147" s="190">
        <v>74.08</v>
      </c>
      <c r="H147" s="190">
        <v>78.900000000000006</v>
      </c>
      <c r="I147" s="198">
        <f t="shared" si="33"/>
        <v>1.0650647948164147</v>
      </c>
      <c r="J147" s="190">
        <v>6</v>
      </c>
      <c r="K147" s="198">
        <f t="shared" si="34"/>
        <v>8.0993520518358536E-2</v>
      </c>
      <c r="L147" s="314">
        <v>410.16</v>
      </c>
      <c r="M147" s="198">
        <f t="shared" si="35"/>
        <v>1.1460583153347734</v>
      </c>
      <c r="N147" s="314">
        <v>4437.93</v>
      </c>
      <c r="O147" s="190">
        <v>0.62</v>
      </c>
      <c r="P147" s="197">
        <f t="shared" si="36"/>
        <v>8.3693304535637156E-3</v>
      </c>
      <c r="Q147" s="314">
        <f t="shared" si="37"/>
        <v>254.29920000000001</v>
      </c>
      <c r="R147" s="190">
        <f t="shared" si="38"/>
        <v>10.200000000000008</v>
      </c>
      <c r="S147" s="192">
        <f t="shared" si="39"/>
        <v>0.13768898488120962</v>
      </c>
      <c r="T147" s="190" t="s">
        <v>478</v>
      </c>
      <c r="U147" s="190" t="s">
        <v>715</v>
      </c>
      <c r="V147" s="190" t="s">
        <v>490</v>
      </c>
      <c r="W147" s="196">
        <v>1</v>
      </c>
      <c r="X147" s="190" t="s">
        <v>470</v>
      </c>
    </row>
    <row r="148" spans="2:24" hidden="1" x14ac:dyDescent="0.25">
      <c r="B148" s="493"/>
      <c r="C148" s="493"/>
      <c r="D148" s="245">
        <v>42</v>
      </c>
      <c r="E148" s="190" t="s">
        <v>497</v>
      </c>
      <c r="F148" s="314">
        <v>3737.07</v>
      </c>
      <c r="G148" s="190">
        <v>67.16</v>
      </c>
      <c r="H148" s="190">
        <v>76</v>
      </c>
      <c r="I148" s="198">
        <f t="shared" si="33"/>
        <v>1.131625967837999</v>
      </c>
      <c r="J148" s="190">
        <v>3.7</v>
      </c>
      <c r="K148" s="198">
        <f t="shared" si="34"/>
        <v>5.5092316855271002E-2</v>
      </c>
      <c r="L148" s="314">
        <v>318.32</v>
      </c>
      <c r="M148" s="198">
        <f t="shared" si="35"/>
        <v>1.18671828469327</v>
      </c>
      <c r="N148" s="314">
        <v>3991.73</v>
      </c>
      <c r="O148" s="190">
        <v>0.8</v>
      </c>
      <c r="P148" s="197">
        <f t="shared" si="36"/>
        <v>1.1911852293031568E-2</v>
      </c>
      <c r="Q148" s="314">
        <f t="shared" si="37"/>
        <v>254.65600000000001</v>
      </c>
      <c r="R148" s="190">
        <f t="shared" si="38"/>
        <v>11.740000000000006</v>
      </c>
      <c r="S148" s="192">
        <f t="shared" si="39"/>
        <v>0.17480643240023833</v>
      </c>
      <c r="T148" s="190" t="s">
        <v>478</v>
      </c>
      <c r="U148" s="190" t="s">
        <v>715</v>
      </c>
      <c r="V148" s="190" t="s">
        <v>490</v>
      </c>
      <c r="W148" s="196">
        <v>1</v>
      </c>
      <c r="X148" s="190" t="s">
        <v>425</v>
      </c>
    </row>
    <row r="149" spans="2:24" hidden="1" x14ac:dyDescent="0.25">
      <c r="B149" s="493"/>
      <c r="C149" s="493"/>
      <c r="D149" s="245">
        <v>43</v>
      </c>
      <c r="E149" s="190" t="s">
        <v>467</v>
      </c>
      <c r="F149" s="314">
        <v>3549.04</v>
      </c>
      <c r="G149" s="190">
        <v>63.95</v>
      </c>
      <c r="H149" s="190">
        <v>66.650000000000006</v>
      </c>
      <c r="I149" s="198">
        <f t="shared" si="33"/>
        <v>1.042220484753714</v>
      </c>
      <c r="J149" s="190">
        <v>16</v>
      </c>
      <c r="K149" s="198">
        <f t="shared" si="34"/>
        <v>0.2501954652071931</v>
      </c>
      <c r="L149" s="314">
        <v>203.5</v>
      </c>
      <c r="M149" s="198">
        <f t="shared" si="35"/>
        <v>1.2924159499609069</v>
      </c>
      <c r="N149" s="314">
        <v>3805.45</v>
      </c>
      <c r="O149" s="190">
        <v>1.26</v>
      </c>
      <c r="P149" s="197">
        <f t="shared" si="36"/>
        <v>1.9702892885066457E-2</v>
      </c>
      <c r="Q149" s="314">
        <f t="shared" si="37"/>
        <v>256.41000000000003</v>
      </c>
      <c r="R149" s="190">
        <f t="shared" si="38"/>
        <v>17.440000000000001</v>
      </c>
      <c r="S149" s="192">
        <f t="shared" si="39"/>
        <v>0.27271305707584048</v>
      </c>
      <c r="T149" s="190" t="s">
        <v>478</v>
      </c>
      <c r="U149" s="190" t="s">
        <v>715</v>
      </c>
      <c r="V149" s="190" t="s">
        <v>469</v>
      </c>
      <c r="W149" s="196">
        <v>1</v>
      </c>
      <c r="X149" s="190" t="s">
        <v>470</v>
      </c>
    </row>
    <row r="150" spans="2:24" hidden="1" x14ac:dyDescent="0.25">
      <c r="B150" s="493"/>
      <c r="C150" s="493"/>
      <c r="D150" s="245">
        <v>44</v>
      </c>
      <c r="E150" s="190" t="s">
        <v>493</v>
      </c>
      <c r="F150" s="314">
        <v>3059.57</v>
      </c>
      <c r="G150" s="190">
        <v>283.99</v>
      </c>
      <c r="H150" s="190">
        <v>285.68</v>
      </c>
      <c r="I150" s="198">
        <f t="shared" si="33"/>
        <v>1.0059509137645692</v>
      </c>
      <c r="J150" s="190">
        <v>23.4</v>
      </c>
      <c r="K150" s="198">
        <f t="shared" si="34"/>
        <v>8.2397267509419336E-2</v>
      </c>
      <c r="L150" s="314">
        <v>156.74</v>
      </c>
      <c r="M150" s="198">
        <f t="shared" si="35"/>
        <v>1.0883481812739884</v>
      </c>
      <c r="N150" s="314">
        <v>3932.61</v>
      </c>
      <c r="O150" s="190">
        <v>5.57</v>
      </c>
      <c r="P150" s="197">
        <f t="shared" si="36"/>
        <v>1.9613366667840419E-2</v>
      </c>
      <c r="Q150" s="314">
        <f t="shared" si="37"/>
        <v>873.04180000000008</v>
      </c>
      <c r="R150" s="190">
        <f t="shared" si="38"/>
        <v>19.519999999999975</v>
      </c>
      <c r="S150" s="192">
        <f t="shared" si="39"/>
        <v>6.8734814606148012E-2</v>
      </c>
      <c r="T150" s="190" t="s">
        <v>478</v>
      </c>
      <c r="U150" s="190" t="s">
        <v>715</v>
      </c>
      <c r="V150" s="190" t="s">
        <v>490</v>
      </c>
      <c r="W150" s="196">
        <v>1</v>
      </c>
      <c r="X150" s="190" t="s">
        <v>470</v>
      </c>
    </row>
    <row r="151" spans="2:24" hidden="1" x14ac:dyDescent="0.25">
      <c r="B151" s="493"/>
      <c r="C151" s="493"/>
      <c r="D151" s="245">
        <v>45</v>
      </c>
      <c r="E151" s="190" t="s">
        <v>524</v>
      </c>
      <c r="F151" s="314">
        <v>1998.23</v>
      </c>
      <c r="G151" s="190">
        <v>37.03</v>
      </c>
      <c r="H151" s="190">
        <v>40.700000000000003</v>
      </c>
      <c r="I151" s="198">
        <f t="shared" si="33"/>
        <v>1.0991088306778289</v>
      </c>
      <c r="J151" s="190">
        <v>2.9</v>
      </c>
      <c r="K151" s="198">
        <f t="shared" si="34"/>
        <v>7.8314879827167158E-2</v>
      </c>
      <c r="L151" s="314">
        <v>342.75</v>
      </c>
      <c r="M151" s="198">
        <f t="shared" si="35"/>
        <v>1.1774237105049961</v>
      </c>
      <c r="N151" s="314">
        <v>2251.87</v>
      </c>
      <c r="O151" s="190">
        <v>0.74</v>
      </c>
      <c r="P151" s="197">
        <f t="shared" si="36"/>
        <v>1.9983796921415067E-2</v>
      </c>
      <c r="Q151" s="314">
        <f t="shared" si="37"/>
        <v>253.63499999999999</v>
      </c>
      <c r="R151" s="190">
        <f t="shared" si="38"/>
        <v>5.83</v>
      </c>
      <c r="S151" s="192">
        <f t="shared" si="39"/>
        <v>0.15743991358358086</v>
      </c>
      <c r="T151" s="190" t="s">
        <v>478</v>
      </c>
      <c r="U151" s="190" t="s">
        <v>715</v>
      </c>
      <c r="V151" s="190" t="s">
        <v>490</v>
      </c>
      <c r="W151" s="196">
        <v>1</v>
      </c>
      <c r="X151" s="190" t="s">
        <v>426</v>
      </c>
    </row>
    <row r="152" spans="2:24" hidden="1" x14ac:dyDescent="0.25">
      <c r="B152" s="493"/>
      <c r="C152" s="493"/>
      <c r="D152" s="245">
        <v>46</v>
      </c>
      <c r="E152" s="190" t="s">
        <v>519</v>
      </c>
      <c r="F152" s="314">
        <v>1901.8999999999999</v>
      </c>
      <c r="G152" s="190">
        <v>97.38</v>
      </c>
      <c r="H152" s="190">
        <v>102</v>
      </c>
      <c r="I152" s="198">
        <f t="shared" si="33"/>
        <v>1.0474430067775724</v>
      </c>
      <c r="J152" s="190">
        <v>15</v>
      </c>
      <c r="K152" s="198">
        <f t="shared" si="34"/>
        <v>0.15403573629081949</v>
      </c>
      <c r="L152" s="314">
        <v>110</v>
      </c>
      <c r="M152" s="198">
        <f t="shared" si="35"/>
        <v>1.201478743068392</v>
      </c>
      <c r="N152" s="314">
        <v>2158.1999999999998</v>
      </c>
      <c r="O152" s="190">
        <v>2.33</v>
      </c>
      <c r="P152" s="197">
        <f t="shared" si="36"/>
        <v>2.3926884370507294E-2</v>
      </c>
      <c r="Q152" s="314">
        <f t="shared" si="37"/>
        <v>256.3</v>
      </c>
      <c r="R152" s="190">
        <f t="shared" si="38"/>
        <v>17.290000000000006</v>
      </c>
      <c r="S152" s="192">
        <f t="shared" si="39"/>
        <v>0.17755185869788465</v>
      </c>
      <c r="T152" s="190" t="s">
        <v>468</v>
      </c>
      <c r="U152" s="190" t="s">
        <v>221</v>
      </c>
      <c r="V152" s="190" t="s">
        <v>522</v>
      </c>
      <c r="W152" s="196">
        <v>1</v>
      </c>
      <c r="X152" s="190" t="s">
        <v>470</v>
      </c>
    </row>
    <row r="153" spans="2:24" hidden="1" x14ac:dyDescent="0.25">
      <c r="B153" s="493"/>
      <c r="C153" s="493"/>
      <c r="D153" s="245">
        <v>47</v>
      </c>
      <c r="E153" s="190" t="s">
        <v>489</v>
      </c>
      <c r="F153" s="314">
        <v>1732.9399999999998</v>
      </c>
      <c r="G153" s="190">
        <v>52.33</v>
      </c>
      <c r="H153" s="190">
        <v>52.52</v>
      </c>
      <c r="I153" s="198">
        <f t="shared" si="33"/>
        <v>1.0036308045098414</v>
      </c>
      <c r="J153" s="190">
        <v>5.25</v>
      </c>
      <c r="K153" s="198">
        <f t="shared" si="34"/>
        <v>0.10032486145614371</v>
      </c>
      <c r="L153" s="314">
        <v>365.6</v>
      </c>
      <c r="M153" s="198">
        <f t="shared" si="35"/>
        <v>1.1039556659659853</v>
      </c>
      <c r="N153" s="314">
        <v>1988.86</v>
      </c>
      <c r="O153" s="190">
        <v>0.7</v>
      </c>
      <c r="P153" s="197">
        <f t="shared" si="36"/>
        <v>1.3376648194152494E-2</v>
      </c>
      <c r="Q153" s="314">
        <f t="shared" si="37"/>
        <v>255.92</v>
      </c>
      <c r="R153" s="190">
        <f t="shared" si="38"/>
        <v>4.7400000000000047</v>
      </c>
      <c r="S153" s="192">
        <f t="shared" si="39"/>
        <v>9.0579017771832693E-2</v>
      </c>
      <c r="T153" s="190" t="s">
        <v>478</v>
      </c>
      <c r="U153" s="190" t="s">
        <v>715</v>
      </c>
      <c r="V153" s="190" t="s">
        <v>490</v>
      </c>
      <c r="W153" s="196">
        <v>1</v>
      </c>
      <c r="X153" s="190" t="s">
        <v>419</v>
      </c>
    </row>
    <row r="154" spans="2:24" hidden="1" x14ac:dyDescent="0.25">
      <c r="B154" s="493"/>
      <c r="C154" s="493"/>
      <c r="D154" s="245">
        <v>48</v>
      </c>
      <c r="E154" s="190" t="s">
        <v>494</v>
      </c>
      <c r="F154" s="314">
        <v>1296.52</v>
      </c>
      <c r="G154" s="190">
        <v>17.059999999999999</v>
      </c>
      <c r="H154" s="190">
        <v>17.829999999999998</v>
      </c>
      <c r="I154" s="198">
        <f t="shared" si="33"/>
        <v>1.0451348182883939</v>
      </c>
      <c r="J154" s="190">
        <v>4.8</v>
      </c>
      <c r="K154" s="198">
        <f t="shared" si="34"/>
        <v>0.2813599062133646</v>
      </c>
      <c r="L154" s="314">
        <v>278.82</v>
      </c>
      <c r="M154" s="198">
        <f t="shared" si="35"/>
        <v>1.3264947245017586</v>
      </c>
      <c r="N154" s="314">
        <v>1553.03</v>
      </c>
      <c r="O154" s="190">
        <v>0.92</v>
      </c>
      <c r="P154" s="197">
        <f t="shared" si="36"/>
        <v>5.3927315357561553E-2</v>
      </c>
      <c r="Q154" s="314">
        <f t="shared" si="37"/>
        <v>256.51440000000002</v>
      </c>
      <c r="R154" s="190">
        <f t="shared" si="38"/>
        <v>4.6500000000000004</v>
      </c>
      <c r="S154" s="192">
        <f t="shared" si="39"/>
        <v>0.27256740914419697</v>
      </c>
      <c r="T154" s="190" t="s">
        <v>478</v>
      </c>
      <c r="U154" s="190" t="s">
        <v>715</v>
      </c>
      <c r="V154" s="190" t="s">
        <v>469</v>
      </c>
      <c r="W154" s="196">
        <v>1</v>
      </c>
      <c r="X154" s="190" t="s">
        <v>470</v>
      </c>
    </row>
    <row r="155" spans="2:24" hidden="1" x14ac:dyDescent="0.25">
      <c r="B155" s="493"/>
      <c r="C155" s="493"/>
      <c r="D155" s="245">
        <v>49</v>
      </c>
      <c r="E155" s="190" t="s">
        <v>529</v>
      </c>
      <c r="F155" s="314">
        <v>1195.4000000000001</v>
      </c>
      <c r="G155" s="190">
        <v>42.39</v>
      </c>
      <c r="H155" s="190">
        <v>44.91</v>
      </c>
      <c r="I155" s="198">
        <f t="shared" si="33"/>
        <v>1.059447983014862</v>
      </c>
      <c r="J155" s="190">
        <v>5.75</v>
      </c>
      <c r="K155" s="198">
        <f t="shared" si="34"/>
        <v>0.13564519933946687</v>
      </c>
      <c r="L155" s="314">
        <v>235.78</v>
      </c>
      <c r="M155" s="198">
        <f t="shared" si="35"/>
        <v>1.1950931823543287</v>
      </c>
      <c r="N155" s="314">
        <v>1949.9</v>
      </c>
      <c r="O155" s="190">
        <v>3.2</v>
      </c>
      <c r="P155" s="197">
        <f t="shared" si="36"/>
        <v>7.5489502241094603E-2</v>
      </c>
      <c r="Q155" s="314">
        <f t="shared" si="37"/>
        <v>754.49600000000009</v>
      </c>
      <c r="R155" s="190">
        <f t="shared" si="38"/>
        <v>5.0699999999999958</v>
      </c>
      <c r="S155" s="192">
        <f t="shared" si="39"/>
        <v>0.11960368011323415</v>
      </c>
      <c r="T155" s="190" t="s">
        <v>478</v>
      </c>
      <c r="U155" s="190" t="s">
        <v>715</v>
      </c>
      <c r="V155" s="190" t="s">
        <v>523</v>
      </c>
      <c r="W155" s="196">
        <v>1</v>
      </c>
      <c r="X155" s="190" t="s">
        <v>470</v>
      </c>
    </row>
    <row r="156" spans="2:24" hidden="1" x14ac:dyDescent="0.25">
      <c r="B156" s="493"/>
      <c r="C156" s="493"/>
      <c r="D156" s="245">
        <v>50</v>
      </c>
      <c r="E156" s="190" t="s">
        <v>531</v>
      </c>
      <c r="F156" s="314">
        <v>1063.6500000000001</v>
      </c>
      <c r="G156" s="190">
        <v>22.75</v>
      </c>
      <c r="H156" s="190">
        <v>23.75</v>
      </c>
      <c r="I156" s="198">
        <f t="shared" si="33"/>
        <v>1.043956043956044</v>
      </c>
      <c r="J156" s="190">
        <v>5.2</v>
      </c>
      <c r="K156" s="198">
        <f t="shared" si="34"/>
        <v>0.22857142857142859</v>
      </c>
      <c r="L156" s="314">
        <v>212.73</v>
      </c>
      <c r="M156" s="198">
        <f t="shared" si="35"/>
        <v>1.2725274725274724</v>
      </c>
      <c r="N156" s="314">
        <v>1318.93</v>
      </c>
      <c r="O156" s="190">
        <v>1.2</v>
      </c>
      <c r="P156" s="197">
        <f t="shared" si="36"/>
        <v>5.2747252747252747E-2</v>
      </c>
      <c r="Q156" s="314">
        <f t="shared" si="37"/>
        <v>255.27599999999998</v>
      </c>
      <c r="R156" s="190">
        <f t="shared" si="38"/>
        <v>4.9999999999999991</v>
      </c>
      <c r="S156" s="192">
        <f t="shared" si="39"/>
        <v>0.21978021978021975</v>
      </c>
      <c r="T156" s="190" t="s">
        <v>478</v>
      </c>
      <c r="U156" s="190" t="s">
        <v>715</v>
      </c>
      <c r="V156" s="190" t="s">
        <v>492</v>
      </c>
      <c r="W156" s="196">
        <v>1</v>
      </c>
      <c r="X156" s="190" t="s">
        <v>437</v>
      </c>
    </row>
    <row r="157" spans="2:24" hidden="1" x14ac:dyDescent="0.25">
      <c r="B157" s="658">
        <v>45885</v>
      </c>
      <c r="C157" s="493" t="s">
        <v>321</v>
      </c>
      <c r="D157" s="245">
        <v>51</v>
      </c>
      <c r="E157" s="190" t="s">
        <v>517</v>
      </c>
      <c r="F157" s="314">
        <v>5451.17</v>
      </c>
      <c r="G157" s="190">
        <v>84.04</v>
      </c>
      <c r="H157" s="190">
        <v>96.55</v>
      </c>
      <c r="I157" s="198">
        <f t="shared" si="33"/>
        <v>1.1488576868158018</v>
      </c>
      <c r="J157" s="190">
        <v>4.6500000000000004</v>
      </c>
      <c r="K157" s="198">
        <f t="shared" si="34"/>
        <v>5.5330794859590672E-2</v>
      </c>
      <c r="L157" s="314">
        <v>331.58</v>
      </c>
      <c r="M157" s="198">
        <f t="shared" si="35"/>
        <v>1.2041884816753927</v>
      </c>
      <c r="N157" s="314">
        <v>5689.91</v>
      </c>
      <c r="O157" s="190">
        <v>0.72</v>
      </c>
      <c r="P157" s="197">
        <f t="shared" si="36"/>
        <v>8.5673488814850055E-3</v>
      </c>
      <c r="Q157" s="314">
        <f t="shared" si="37"/>
        <v>238.73759999999999</v>
      </c>
      <c r="R157" s="190">
        <f t="shared" si="38"/>
        <v>16.439999999999998</v>
      </c>
      <c r="S157" s="192">
        <f t="shared" si="39"/>
        <v>0.19562113279390761</v>
      </c>
      <c r="T157" s="190" t="s">
        <v>478</v>
      </c>
      <c r="U157" s="190" t="s">
        <v>715</v>
      </c>
      <c r="V157" s="190" t="s">
        <v>490</v>
      </c>
      <c r="W157" s="196">
        <v>1</v>
      </c>
      <c r="X157" s="190" t="s">
        <v>422</v>
      </c>
    </row>
    <row r="158" spans="2:24" hidden="1" x14ac:dyDescent="0.25">
      <c r="B158" s="493"/>
      <c r="C158" s="493"/>
      <c r="D158" s="245">
        <v>52</v>
      </c>
      <c r="E158" s="190" t="s">
        <v>484</v>
      </c>
      <c r="F158" s="314">
        <v>4391.92</v>
      </c>
      <c r="G158" s="190">
        <v>74.97</v>
      </c>
      <c r="H158" s="190">
        <v>90.12</v>
      </c>
      <c r="I158" s="198">
        <f t="shared" si="33"/>
        <v>1.2020808323329333</v>
      </c>
      <c r="J158" s="190">
        <v>6.6</v>
      </c>
      <c r="K158" s="198">
        <f t="shared" si="34"/>
        <v>8.803521408563425E-2</v>
      </c>
      <c r="L158" s="314">
        <v>212.89</v>
      </c>
      <c r="M158" s="198">
        <f t="shared" si="35"/>
        <v>1.2901160464185675</v>
      </c>
      <c r="N158" s="314">
        <v>4630.3599999999997</v>
      </c>
      <c r="O158" s="190">
        <v>1.1200000000000001</v>
      </c>
      <c r="P158" s="197">
        <f t="shared" si="36"/>
        <v>1.4939309056956118E-2</v>
      </c>
      <c r="Q158" s="314">
        <f t="shared" si="37"/>
        <v>238.43680000000001</v>
      </c>
      <c r="R158" s="190">
        <f t="shared" si="38"/>
        <v>20.63</v>
      </c>
      <c r="S158" s="192">
        <f t="shared" si="39"/>
        <v>0.2751767373616113</v>
      </c>
      <c r="T158" s="190" t="s">
        <v>478</v>
      </c>
      <c r="U158" s="190" t="s">
        <v>715</v>
      </c>
      <c r="V158" s="190" t="s">
        <v>486</v>
      </c>
      <c r="W158" s="196">
        <v>1</v>
      </c>
      <c r="X158" s="190" t="s">
        <v>470</v>
      </c>
    </row>
    <row r="159" spans="2:24" hidden="1" x14ac:dyDescent="0.25">
      <c r="B159" s="493"/>
      <c r="C159" s="493"/>
      <c r="D159" s="245">
        <v>53</v>
      </c>
      <c r="E159" s="190" t="s">
        <v>491</v>
      </c>
      <c r="F159" s="314">
        <v>3066.5200000000004</v>
      </c>
      <c r="G159" s="190">
        <v>115.26</v>
      </c>
      <c r="H159" s="190">
        <v>130.21</v>
      </c>
      <c r="I159" s="198">
        <f t="shared" si="33"/>
        <v>1.1297067499566198</v>
      </c>
      <c r="J159" s="190">
        <v>11</v>
      </c>
      <c r="K159" s="198">
        <f t="shared" si="34"/>
        <v>9.5436404650355716E-2</v>
      </c>
      <c r="L159" s="314">
        <v>127.4</v>
      </c>
      <c r="M159" s="198">
        <f t="shared" si="35"/>
        <v>1.2251431546069755</v>
      </c>
      <c r="N159" s="314">
        <v>3306.03</v>
      </c>
      <c r="O159" s="190">
        <v>1.88</v>
      </c>
      <c r="P159" s="197">
        <f t="shared" si="36"/>
        <v>1.6310949158424431E-2</v>
      </c>
      <c r="Q159" s="314">
        <f t="shared" si="37"/>
        <v>239.512</v>
      </c>
      <c r="R159" s="190">
        <f t="shared" si="38"/>
        <v>24.070000000000004</v>
      </c>
      <c r="S159" s="192">
        <f t="shared" si="39"/>
        <v>0.20883220544855113</v>
      </c>
      <c r="T159" s="190" t="s">
        <v>478</v>
      </c>
      <c r="U159" s="190" t="s">
        <v>715</v>
      </c>
      <c r="V159" s="190" t="s">
        <v>492</v>
      </c>
      <c r="W159" s="196">
        <v>1</v>
      </c>
      <c r="X159" s="190" t="s">
        <v>470</v>
      </c>
    </row>
    <row r="160" spans="2:24" hidden="1" x14ac:dyDescent="0.25">
      <c r="B160" s="493"/>
      <c r="C160" s="493"/>
      <c r="D160" s="245">
        <v>54</v>
      </c>
      <c r="E160" s="190" t="s">
        <v>627</v>
      </c>
      <c r="F160" s="314">
        <v>2960.45</v>
      </c>
      <c r="G160" s="190">
        <v>252.25</v>
      </c>
      <c r="H160" s="190">
        <v>295.12</v>
      </c>
      <c r="I160" s="198">
        <f t="shared" si="33"/>
        <v>1.169950445986125</v>
      </c>
      <c r="J160" s="190">
        <v>12.5</v>
      </c>
      <c r="K160" s="198">
        <f t="shared" si="34"/>
        <v>4.9554013875123884E-2</v>
      </c>
      <c r="L160" s="314">
        <v>57.81</v>
      </c>
      <c r="M160" s="198">
        <f t="shared" si="35"/>
        <v>1.2195044598612488</v>
      </c>
      <c r="N160" s="314">
        <v>3200.94</v>
      </c>
      <c r="O160" s="190">
        <v>4.16</v>
      </c>
      <c r="P160" s="197">
        <f t="shared" si="36"/>
        <v>1.649157581764123E-2</v>
      </c>
      <c r="Q160" s="314">
        <f t="shared" si="37"/>
        <v>240.48960000000002</v>
      </c>
      <c r="R160" s="190">
        <f t="shared" si="38"/>
        <v>51.210000000000008</v>
      </c>
      <c r="S160" s="192">
        <f t="shared" si="39"/>
        <v>0.20301288404360757</v>
      </c>
      <c r="T160" s="190" t="s">
        <v>478</v>
      </c>
      <c r="U160" s="190" t="s">
        <v>715</v>
      </c>
      <c r="V160" s="190" t="s">
        <v>628</v>
      </c>
      <c r="W160" s="196">
        <v>1</v>
      </c>
      <c r="X160" s="190" t="s">
        <v>428</v>
      </c>
    </row>
    <row r="161" spans="2:24" hidden="1" x14ac:dyDescent="0.25">
      <c r="B161" s="493"/>
      <c r="C161" s="493"/>
      <c r="D161" s="245">
        <v>55</v>
      </c>
      <c r="E161" s="190" t="s">
        <v>493</v>
      </c>
      <c r="F161" s="314">
        <v>2622.26</v>
      </c>
      <c r="G161" s="190">
        <v>301.29000000000002</v>
      </c>
      <c r="H161" s="190">
        <v>300.12</v>
      </c>
      <c r="I161" s="198">
        <f t="shared" si="33"/>
        <v>0.99611669819774962</v>
      </c>
      <c r="J161" s="190">
        <v>20.399999999999999</v>
      </c>
      <c r="K161" s="198">
        <f t="shared" si="34"/>
        <v>6.7708851936672296E-2</v>
      </c>
      <c r="L161" s="314">
        <v>156.74</v>
      </c>
      <c r="M161" s="198">
        <f t="shared" si="35"/>
        <v>1.0638255501344218</v>
      </c>
      <c r="N161" s="314">
        <v>3014.11</v>
      </c>
      <c r="O161" s="190">
        <v>2.5</v>
      </c>
      <c r="P161" s="197">
        <f t="shared" si="36"/>
        <v>8.2976534236118022E-3</v>
      </c>
      <c r="Q161" s="314">
        <f t="shared" si="37"/>
        <v>391.85</v>
      </c>
      <c r="R161" s="190">
        <f t="shared" si="38"/>
        <v>16.729999999999961</v>
      </c>
      <c r="S161" s="192">
        <f t="shared" si="39"/>
        <v>5.552789671081005E-2</v>
      </c>
      <c r="T161" s="190" t="s">
        <v>478</v>
      </c>
      <c r="U161" s="190" t="s">
        <v>715</v>
      </c>
      <c r="V161" s="190" t="s">
        <v>490</v>
      </c>
      <c r="W161" s="196">
        <v>1</v>
      </c>
      <c r="X161" s="190" t="s">
        <v>470</v>
      </c>
    </row>
    <row r="162" spans="2:24" hidden="1" x14ac:dyDescent="0.25">
      <c r="B162" s="493"/>
      <c r="C162" s="493"/>
      <c r="D162" s="245">
        <v>56</v>
      </c>
      <c r="E162" s="190" t="s">
        <v>487</v>
      </c>
      <c r="F162" s="314">
        <v>2317.3999999999996</v>
      </c>
      <c r="G162" s="190">
        <v>77.64</v>
      </c>
      <c r="H162" s="190">
        <v>79.209999999999994</v>
      </c>
      <c r="I162" s="198">
        <f t="shared" si="33"/>
        <v>1.0202215352910871</v>
      </c>
      <c r="J162" s="190">
        <v>6</v>
      </c>
      <c r="K162" s="198">
        <f t="shared" si="34"/>
        <v>7.7279752704791344E-2</v>
      </c>
      <c r="L162" s="314">
        <v>410.16</v>
      </c>
      <c r="M162" s="198">
        <f t="shared" si="35"/>
        <v>1.0975012879958783</v>
      </c>
      <c r="N162" s="314">
        <v>3104.91</v>
      </c>
      <c r="O162" s="190">
        <v>1.92</v>
      </c>
      <c r="P162" s="197">
        <f t="shared" si="36"/>
        <v>2.472952086553323E-2</v>
      </c>
      <c r="Q162" s="314">
        <f t="shared" si="37"/>
        <v>787.50720000000001</v>
      </c>
      <c r="R162" s="190">
        <f t="shared" si="38"/>
        <v>5.6499999999999932</v>
      </c>
      <c r="S162" s="192">
        <f t="shared" si="39"/>
        <v>7.2771767130345097E-2</v>
      </c>
      <c r="T162" s="190" t="s">
        <v>478</v>
      </c>
      <c r="U162" s="190" t="s">
        <v>715</v>
      </c>
      <c r="V162" s="190" t="s">
        <v>490</v>
      </c>
      <c r="W162" s="196">
        <v>1</v>
      </c>
      <c r="X162" s="190" t="s">
        <v>470</v>
      </c>
    </row>
    <row r="163" spans="2:24" hidden="1" x14ac:dyDescent="0.25">
      <c r="B163" s="493"/>
      <c r="C163" s="493"/>
      <c r="D163" s="245">
        <v>57</v>
      </c>
      <c r="E163" s="190" t="s">
        <v>489</v>
      </c>
      <c r="F163" s="314">
        <v>1546.4899999999998</v>
      </c>
      <c r="G163" s="190">
        <v>53.09</v>
      </c>
      <c r="H163" s="190">
        <v>59.370000000000005</v>
      </c>
      <c r="I163" s="198">
        <f t="shared" si="33"/>
        <v>1.1182896967413827</v>
      </c>
      <c r="J163" s="190">
        <v>0</v>
      </c>
      <c r="K163" s="198">
        <f t="shared" si="34"/>
        <v>0</v>
      </c>
      <c r="L163" s="314">
        <v>365.6</v>
      </c>
      <c r="M163" s="198">
        <f t="shared" si="35"/>
        <v>1.1182896967413827</v>
      </c>
      <c r="N163" s="314">
        <v>2295.9699999999998</v>
      </c>
      <c r="O163" s="190">
        <v>2.0499999999999998</v>
      </c>
      <c r="P163" s="197">
        <f t="shared" si="36"/>
        <v>3.8613674891693345E-2</v>
      </c>
      <c r="Q163" s="314">
        <f t="shared" si="37"/>
        <v>749.48</v>
      </c>
      <c r="R163" s="190">
        <f t="shared" si="38"/>
        <v>4.2300000000000013</v>
      </c>
      <c r="S163" s="192">
        <f t="shared" si="39"/>
        <v>7.9676021849689221E-2</v>
      </c>
      <c r="T163" s="190" t="s">
        <v>478</v>
      </c>
      <c r="U163" s="190" t="s">
        <v>715</v>
      </c>
      <c r="V163" s="190" t="s">
        <v>490</v>
      </c>
      <c r="W163" s="196">
        <v>1</v>
      </c>
      <c r="X163" s="190" t="s">
        <v>419</v>
      </c>
    </row>
    <row r="164" spans="2:24" hidden="1" x14ac:dyDescent="0.25">
      <c r="B164" s="493"/>
      <c r="C164" s="493"/>
      <c r="D164" s="245">
        <v>58</v>
      </c>
      <c r="E164" s="190" t="s">
        <v>524</v>
      </c>
      <c r="F164" s="314">
        <v>1511.5299999999997</v>
      </c>
      <c r="G164" s="190">
        <v>42.46</v>
      </c>
      <c r="H164" s="190">
        <v>49.26</v>
      </c>
      <c r="I164" s="198">
        <f t="shared" si="33"/>
        <v>1.1601507300989164</v>
      </c>
      <c r="J164" s="190">
        <v>0</v>
      </c>
      <c r="K164" s="198">
        <f t="shared" si="34"/>
        <v>0</v>
      </c>
      <c r="L164" s="314">
        <v>342.75</v>
      </c>
      <c r="M164" s="198">
        <f t="shared" si="35"/>
        <v>1.1601507300989164</v>
      </c>
      <c r="N164" s="314">
        <v>2330.6999999999998</v>
      </c>
      <c r="O164" s="190">
        <v>2.39</v>
      </c>
      <c r="P164" s="197">
        <f t="shared" si="36"/>
        <v>5.6288271314178052E-2</v>
      </c>
      <c r="Q164" s="314">
        <f t="shared" si="37"/>
        <v>819.17250000000001</v>
      </c>
      <c r="R164" s="190">
        <f t="shared" si="38"/>
        <v>4.4099999999999966</v>
      </c>
      <c r="S164" s="192">
        <f t="shared" si="39"/>
        <v>0.1038624587847385</v>
      </c>
      <c r="T164" s="190" t="s">
        <v>478</v>
      </c>
      <c r="U164" s="190" t="s">
        <v>715</v>
      </c>
      <c r="V164" s="190" t="s">
        <v>490</v>
      </c>
      <c r="W164" s="196">
        <v>1</v>
      </c>
      <c r="X164" s="190" t="s">
        <v>426</v>
      </c>
    </row>
    <row r="165" spans="2:24" hidden="1" x14ac:dyDescent="0.25">
      <c r="B165" s="493"/>
      <c r="C165" s="493"/>
      <c r="D165" s="245">
        <v>59</v>
      </c>
      <c r="E165" s="190" t="s">
        <v>494</v>
      </c>
      <c r="F165" s="314">
        <v>1210.08</v>
      </c>
      <c r="G165" s="190">
        <v>9.18</v>
      </c>
      <c r="H165" s="190">
        <v>10.69</v>
      </c>
      <c r="I165" s="198">
        <f t="shared" si="33"/>
        <v>1.1644880174291938</v>
      </c>
      <c r="J165" s="190">
        <v>3.15</v>
      </c>
      <c r="K165" s="198">
        <f t="shared" si="34"/>
        <v>0.34313725490196079</v>
      </c>
      <c r="L165" s="314">
        <v>278.82</v>
      </c>
      <c r="M165" s="198">
        <f t="shared" si="35"/>
        <v>1.5076252723311547</v>
      </c>
      <c r="N165" s="314">
        <v>1299.3</v>
      </c>
      <c r="O165" s="190">
        <v>0.32</v>
      </c>
      <c r="P165" s="197">
        <f t="shared" si="36"/>
        <v>3.4858387799564274E-2</v>
      </c>
      <c r="Q165" s="314">
        <f t="shared" si="37"/>
        <v>89.222399999999993</v>
      </c>
      <c r="R165" s="190">
        <f t="shared" si="38"/>
        <v>4.34</v>
      </c>
      <c r="S165" s="192">
        <f t="shared" si="39"/>
        <v>0.47276688453159044</v>
      </c>
      <c r="T165" s="190" t="s">
        <v>478</v>
      </c>
      <c r="U165" s="190" t="s">
        <v>715</v>
      </c>
      <c r="V165" s="190" t="s">
        <v>469</v>
      </c>
      <c r="W165" s="196">
        <v>1</v>
      </c>
      <c r="X165" s="190" t="s">
        <v>462</v>
      </c>
    </row>
    <row r="166" spans="2:24" hidden="1" x14ac:dyDescent="0.25">
      <c r="B166" s="493"/>
      <c r="C166" s="493"/>
      <c r="D166" s="245">
        <v>60</v>
      </c>
      <c r="E166" s="190" t="s">
        <v>531</v>
      </c>
      <c r="F166" s="314">
        <v>1148.74</v>
      </c>
      <c r="G166" s="190">
        <v>22.58</v>
      </c>
      <c r="H166" s="190">
        <v>24.16</v>
      </c>
      <c r="I166" s="198">
        <f t="shared" si="33"/>
        <v>1.0699734278122233</v>
      </c>
      <c r="J166" s="190">
        <v>4.2</v>
      </c>
      <c r="K166" s="198">
        <f t="shared" si="34"/>
        <v>0.18600531443755539</v>
      </c>
      <c r="L166" s="314">
        <v>212.73</v>
      </c>
      <c r="M166" s="198">
        <f t="shared" si="35"/>
        <v>1.2559787422497786</v>
      </c>
      <c r="N166" s="314">
        <v>1229.58</v>
      </c>
      <c r="O166" s="190">
        <v>0.38</v>
      </c>
      <c r="P166" s="197">
        <f t="shared" si="36"/>
        <v>1.6829052258635964E-2</v>
      </c>
      <c r="Q166" s="314">
        <f t="shared" si="37"/>
        <v>80.837400000000002</v>
      </c>
      <c r="R166" s="190">
        <f t="shared" si="38"/>
        <v>5.4000000000000012</v>
      </c>
      <c r="S166" s="192">
        <f t="shared" si="39"/>
        <v>0.23914968999114267</v>
      </c>
      <c r="T166" s="190" t="s">
        <v>478</v>
      </c>
      <c r="U166" s="190" t="s">
        <v>715</v>
      </c>
      <c r="V166" s="190" t="s">
        <v>492</v>
      </c>
      <c r="W166" s="196">
        <v>1</v>
      </c>
      <c r="X166" s="190" t="s">
        <v>437</v>
      </c>
    </row>
    <row r="167" spans="2:24" hidden="1" x14ac:dyDescent="0.25">
      <c r="B167" s="658">
        <v>45886</v>
      </c>
      <c r="C167" s="493" t="s">
        <v>313</v>
      </c>
      <c r="D167" s="245">
        <v>61</v>
      </c>
      <c r="E167" s="190" t="s">
        <v>517</v>
      </c>
      <c r="F167" s="314">
        <v>6704.55</v>
      </c>
      <c r="G167" s="190">
        <v>98.58</v>
      </c>
      <c r="H167" s="190">
        <v>112.01</v>
      </c>
      <c r="I167" s="198">
        <f t="shared" si="33"/>
        <v>1.136234530330696</v>
      </c>
      <c r="J167" s="190">
        <v>7.91</v>
      </c>
      <c r="K167" s="198">
        <f t="shared" si="34"/>
        <v>8.0239399472509645E-2</v>
      </c>
      <c r="L167" s="314">
        <v>331.58</v>
      </c>
      <c r="M167" s="198">
        <f t="shared" si="35"/>
        <v>1.2164739298032055</v>
      </c>
      <c r="N167" s="314">
        <v>7075.92</v>
      </c>
      <c r="O167" s="190">
        <v>1.1200000000000001</v>
      </c>
      <c r="P167" s="197">
        <f t="shared" si="36"/>
        <v>1.1361330898762428E-2</v>
      </c>
      <c r="Q167" s="314">
        <f t="shared" si="37"/>
        <v>371.36959999999999</v>
      </c>
      <c r="R167" s="190">
        <f t="shared" si="38"/>
        <v>20.220000000000002</v>
      </c>
      <c r="S167" s="192">
        <f t="shared" si="39"/>
        <v>0.20511259890444311</v>
      </c>
      <c r="T167" s="190" t="s">
        <v>478</v>
      </c>
      <c r="U167" s="190" t="s">
        <v>715</v>
      </c>
      <c r="V167" s="190" t="s">
        <v>490</v>
      </c>
      <c r="W167" s="196">
        <v>1</v>
      </c>
      <c r="X167" s="190" t="s">
        <v>422</v>
      </c>
    </row>
    <row r="168" spans="2:24" hidden="1" x14ac:dyDescent="0.25">
      <c r="B168" s="493"/>
      <c r="C168" s="493"/>
      <c r="D168" s="245">
        <v>62</v>
      </c>
      <c r="E168" s="190" t="s">
        <v>484</v>
      </c>
      <c r="F168" s="314">
        <v>6444.1799999999994</v>
      </c>
      <c r="G168" s="190">
        <v>111.49</v>
      </c>
      <c r="H168" s="190">
        <v>131.62</v>
      </c>
      <c r="I168" s="198">
        <f t="shared" si="33"/>
        <v>1.18055430980357</v>
      </c>
      <c r="J168" s="190">
        <v>11.88</v>
      </c>
      <c r="K168" s="198">
        <f t="shared" si="34"/>
        <v>0.10655664185128712</v>
      </c>
      <c r="L168" s="314">
        <v>212.89</v>
      </c>
      <c r="M168" s="198">
        <f t="shared" si="35"/>
        <v>1.2871109516548569</v>
      </c>
      <c r="N168" s="314">
        <v>6814.61</v>
      </c>
      <c r="O168" s="190">
        <v>1.74</v>
      </c>
      <c r="P168" s="197">
        <f t="shared" si="36"/>
        <v>1.560678087720872E-2</v>
      </c>
      <c r="Q168" s="314">
        <f t="shared" si="37"/>
        <v>370.42859999999996</v>
      </c>
      <c r="R168" s="190">
        <f t="shared" si="38"/>
        <v>30.270000000000007</v>
      </c>
      <c r="S168" s="192">
        <f t="shared" si="39"/>
        <v>0.27150417077764827</v>
      </c>
      <c r="T168" s="190" t="s">
        <v>478</v>
      </c>
      <c r="U168" s="190" t="s">
        <v>715</v>
      </c>
      <c r="V168" s="190" t="s">
        <v>486</v>
      </c>
      <c r="W168" s="196">
        <v>1</v>
      </c>
      <c r="X168" s="190" t="s">
        <v>470</v>
      </c>
    </row>
    <row r="169" spans="2:24" hidden="1" x14ac:dyDescent="0.25">
      <c r="B169" s="493"/>
      <c r="C169" s="493"/>
      <c r="D169" s="245">
        <v>63</v>
      </c>
      <c r="E169" s="190" t="s">
        <v>491</v>
      </c>
      <c r="F169" s="314">
        <v>4456.45</v>
      </c>
      <c r="G169" s="190">
        <v>157.74</v>
      </c>
      <c r="H169" s="190">
        <v>175.83999999999997</v>
      </c>
      <c r="I169" s="198">
        <f t="shared" si="33"/>
        <v>1.1147457842018509</v>
      </c>
      <c r="J169" s="190">
        <v>19.8</v>
      </c>
      <c r="K169" s="198">
        <f t="shared" si="34"/>
        <v>0.12552301255230125</v>
      </c>
      <c r="L169" s="314">
        <v>127.4</v>
      </c>
      <c r="M169" s="198">
        <f t="shared" si="35"/>
        <v>1.2402687967541521</v>
      </c>
      <c r="N169" s="314">
        <v>4828.46</v>
      </c>
      <c r="O169" s="190">
        <v>2.92</v>
      </c>
      <c r="P169" s="197">
        <f t="shared" si="36"/>
        <v>1.8511474578420183E-2</v>
      </c>
      <c r="Q169" s="314">
        <f t="shared" si="37"/>
        <v>372.00799999999998</v>
      </c>
      <c r="R169" s="190">
        <f t="shared" si="38"/>
        <v>34.979999999999976</v>
      </c>
      <c r="S169" s="192">
        <f t="shared" si="39"/>
        <v>0.22175732217573205</v>
      </c>
      <c r="T169" s="190" t="s">
        <v>478</v>
      </c>
      <c r="U169" s="190" t="s">
        <v>715</v>
      </c>
      <c r="V169" s="190" t="s">
        <v>492</v>
      </c>
      <c r="W169" s="196">
        <v>1</v>
      </c>
      <c r="X169" s="190" t="s">
        <v>470</v>
      </c>
    </row>
    <row r="170" spans="2:24" hidden="1" x14ac:dyDescent="0.25">
      <c r="B170" s="493"/>
      <c r="C170" s="493"/>
      <c r="D170" s="245">
        <v>64</v>
      </c>
      <c r="E170" s="190" t="s">
        <v>524</v>
      </c>
      <c r="F170" s="314">
        <v>3993.04</v>
      </c>
      <c r="G170" s="190">
        <v>49.13</v>
      </c>
      <c r="H170" s="190">
        <v>58.96</v>
      </c>
      <c r="I170" s="198">
        <f t="shared" si="33"/>
        <v>1.2000814166497049</v>
      </c>
      <c r="J170" s="190">
        <v>2.9</v>
      </c>
      <c r="K170" s="198">
        <f t="shared" si="34"/>
        <v>5.9027071036026862E-2</v>
      </c>
      <c r="L170" s="314">
        <v>342.75</v>
      </c>
      <c r="M170" s="198">
        <f t="shared" si="35"/>
        <v>1.2591084876857317</v>
      </c>
      <c r="N170" s="314">
        <v>4363.21</v>
      </c>
      <c r="O170" s="190">
        <v>1.08</v>
      </c>
      <c r="P170" s="197">
        <f t="shared" si="36"/>
        <v>2.1982495420313455E-2</v>
      </c>
      <c r="Q170" s="314">
        <f t="shared" si="37"/>
        <v>370.17</v>
      </c>
      <c r="R170" s="190">
        <f t="shared" si="38"/>
        <v>11.649999999999997</v>
      </c>
      <c r="S170" s="192">
        <f t="shared" si="39"/>
        <v>0.2371259922654182</v>
      </c>
      <c r="T170" s="190" t="s">
        <v>478</v>
      </c>
      <c r="U170" s="190" t="s">
        <v>715</v>
      </c>
      <c r="V170" s="190" t="s">
        <v>490</v>
      </c>
      <c r="W170" s="196">
        <v>1</v>
      </c>
      <c r="X170" s="190" t="s">
        <v>426</v>
      </c>
    </row>
    <row r="171" spans="2:24" hidden="1" x14ac:dyDescent="0.25">
      <c r="B171" s="493"/>
      <c r="C171" s="493"/>
      <c r="D171" s="245">
        <v>65</v>
      </c>
      <c r="E171" s="190" t="s">
        <v>493</v>
      </c>
      <c r="F171" s="314">
        <v>3496.8700000000003</v>
      </c>
      <c r="G171" s="190">
        <v>395.6</v>
      </c>
      <c r="H171" s="190">
        <v>415.09999999999997</v>
      </c>
      <c r="I171" s="198">
        <f t="shared" si="33"/>
        <v>1.0492922143579371</v>
      </c>
      <c r="J171" s="190">
        <v>10.72</v>
      </c>
      <c r="K171" s="198">
        <f t="shared" si="34"/>
        <v>2.7098078867542973E-2</v>
      </c>
      <c r="L171" s="314">
        <v>156.74</v>
      </c>
      <c r="M171" s="198">
        <f t="shared" si="35"/>
        <v>1.0763902932254803</v>
      </c>
      <c r="N171" s="314">
        <v>4736.68</v>
      </c>
      <c r="O171" s="190">
        <v>7.91</v>
      </c>
      <c r="P171" s="197">
        <f t="shared" si="36"/>
        <v>1.9994944388270978E-2</v>
      </c>
      <c r="Q171" s="314">
        <f t="shared" si="37"/>
        <v>1239.8134</v>
      </c>
      <c r="R171" s="190">
        <f t="shared" si="38"/>
        <v>22.30999999999997</v>
      </c>
      <c r="S171" s="192">
        <f t="shared" si="39"/>
        <v>5.6395348837209223E-2</v>
      </c>
      <c r="T171" s="190" t="s">
        <v>478</v>
      </c>
      <c r="U171" s="190" t="s">
        <v>715</v>
      </c>
      <c r="V171" s="190" t="s">
        <v>490</v>
      </c>
      <c r="W171" s="196">
        <v>1</v>
      </c>
      <c r="X171" s="190" t="s">
        <v>470</v>
      </c>
    </row>
    <row r="172" spans="2:24" hidden="1" x14ac:dyDescent="0.25">
      <c r="B172" s="493"/>
      <c r="C172" s="493"/>
      <c r="D172" s="245">
        <v>66</v>
      </c>
      <c r="E172" s="190" t="s">
        <v>625</v>
      </c>
      <c r="F172" s="314">
        <v>3411.7200000000003</v>
      </c>
      <c r="G172" s="190">
        <v>470.68</v>
      </c>
      <c r="H172" s="190">
        <v>496.12000000000006</v>
      </c>
      <c r="I172" s="198">
        <f t="shared" si="33"/>
        <v>1.0540494603552308</v>
      </c>
      <c r="J172" s="190">
        <v>21.2</v>
      </c>
      <c r="K172" s="198">
        <f t="shared" si="34"/>
        <v>4.5041216962692275E-2</v>
      </c>
      <c r="L172" s="314">
        <v>81</v>
      </c>
      <c r="M172" s="198">
        <f t="shared" si="35"/>
        <v>1.0990906773179232</v>
      </c>
      <c r="N172" s="314">
        <v>3777.84</v>
      </c>
      <c r="O172" s="190">
        <v>4.5199999999999996</v>
      </c>
      <c r="P172" s="197">
        <f t="shared" si="36"/>
        <v>9.6031273901589186E-3</v>
      </c>
      <c r="Q172" s="314">
        <f t="shared" si="37"/>
        <v>366.11999999999995</v>
      </c>
      <c r="R172" s="190">
        <f t="shared" si="38"/>
        <v>42.120000000000047</v>
      </c>
      <c r="S172" s="192">
        <f t="shared" si="39"/>
        <v>8.9487549927764184E-2</v>
      </c>
      <c r="T172" s="190" t="s">
        <v>478</v>
      </c>
      <c r="U172" s="190" t="s">
        <v>715</v>
      </c>
      <c r="V172" s="190" t="s">
        <v>492</v>
      </c>
      <c r="W172" s="196">
        <v>1</v>
      </c>
      <c r="X172" s="190" t="s">
        <v>470</v>
      </c>
    </row>
    <row r="173" spans="2:24" hidden="1" x14ac:dyDescent="0.25">
      <c r="B173" s="493"/>
      <c r="C173" s="493"/>
      <c r="D173" s="245">
        <v>67</v>
      </c>
      <c r="E173" s="190" t="s">
        <v>497</v>
      </c>
      <c r="F173" s="314">
        <v>3183.2</v>
      </c>
      <c r="G173" s="190">
        <v>80.73</v>
      </c>
      <c r="H173" s="190">
        <v>86.34</v>
      </c>
      <c r="I173" s="198">
        <f t="shared" si="33"/>
        <v>1.0694908955778522</v>
      </c>
      <c r="J173" s="190">
        <v>5.55</v>
      </c>
      <c r="K173" s="198">
        <f t="shared" si="34"/>
        <v>6.8747677443329616E-2</v>
      </c>
      <c r="L173" s="314">
        <v>318.32</v>
      </c>
      <c r="M173" s="198">
        <f t="shared" si="35"/>
        <v>1.1382385730211817</v>
      </c>
      <c r="N173" s="314">
        <v>3552.45</v>
      </c>
      <c r="O173" s="190">
        <v>1.1599999999999999</v>
      </c>
      <c r="P173" s="197">
        <f t="shared" si="36"/>
        <v>1.4368883934101323E-2</v>
      </c>
      <c r="Q173" s="314">
        <f t="shared" si="37"/>
        <v>369.25119999999998</v>
      </c>
      <c r="R173" s="190">
        <f t="shared" si="38"/>
        <v>9.9999999999999964</v>
      </c>
      <c r="S173" s="192">
        <f t="shared" si="39"/>
        <v>0.12386968908708035</v>
      </c>
      <c r="T173" s="190" t="s">
        <v>478</v>
      </c>
      <c r="U173" s="190" t="s">
        <v>715</v>
      </c>
      <c r="V173" s="190" t="s">
        <v>490</v>
      </c>
      <c r="W173" s="196">
        <v>1</v>
      </c>
      <c r="X173" s="190" t="s">
        <v>425</v>
      </c>
    </row>
    <row r="174" spans="2:24" hidden="1" x14ac:dyDescent="0.25">
      <c r="B174" s="493"/>
      <c r="C174" s="493"/>
      <c r="D174" s="245">
        <v>68</v>
      </c>
      <c r="E174" s="190" t="s">
        <v>561</v>
      </c>
      <c r="F174" s="314">
        <v>2827.62</v>
      </c>
      <c r="G174" s="190">
        <v>610.96</v>
      </c>
      <c r="H174" s="190">
        <v>635.46</v>
      </c>
      <c r="I174" s="198">
        <f t="shared" si="33"/>
        <v>1.0401008249312558</v>
      </c>
      <c r="J174" s="190">
        <v>28</v>
      </c>
      <c r="K174" s="198">
        <f t="shared" si="34"/>
        <v>4.5829514207149404E-2</v>
      </c>
      <c r="L174" s="314">
        <v>60.94</v>
      </c>
      <c r="M174" s="198">
        <f t="shared" si="35"/>
        <v>1.0859303391384052</v>
      </c>
      <c r="N174" s="314">
        <v>3199.35</v>
      </c>
      <c r="O174" s="190">
        <v>6.1</v>
      </c>
      <c r="P174" s="197">
        <f t="shared" si="36"/>
        <v>9.9842870237004042E-3</v>
      </c>
      <c r="Q174" s="314">
        <f t="shared" si="37"/>
        <v>371.73399999999998</v>
      </c>
      <c r="R174" s="190">
        <f t="shared" si="38"/>
        <v>46.4</v>
      </c>
      <c r="S174" s="192">
        <f t="shared" si="39"/>
        <v>7.5946052114704718E-2</v>
      </c>
      <c r="T174" s="190" t="s">
        <v>478</v>
      </c>
      <c r="U174" s="190" t="s">
        <v>715</v>
      </c>
      <c r="V174" s="190" t="s">
        <v>629</v>
      </c>
      <c r="W174" s="196">
        <v>1</v>
      </c>
      <c r="X174" s="190" t="s">
        <v>425</v>
      </c>
    </row>
    <row r="175" spans="2:24" hidden="1" x14ac:dyDescent="0.25">
      <c r="B175" s="493"/>
      <c r="C175" s="493"/>
      <c r="D175" s="245">
        <v>69</v>
      </c>
      <c r="E175" s="190" t="s">
        <v>525</v>
      </c>
      <c r="F175" s="314">
        <v>2176.5500000000002</v>
      </c>
      <c r="G175" s="190">
        <v>32.93</v>
      </c>
      <c r="H175" s="190">
        <v>37.230000000000004</v>
      </c>
      <c r="I175" s="198">
        <f t="shared" si="33"/>
        <v>1.1305800182204677</v>
      </c>
      <c r="J175" s="190">
        <v>5.12</v>
      </c>
      <c r="K175" s="198">
        <f t="shared" si="34"/>
        <v>0.15548132402064987</v>
      </c>
      <c r="L175" s="314">
        <v>268.70999999999998</v>
      </c>
      <c r="M175" s="198">
        <f t="shared" si="35"/>
        <v>1.2860613422411176</v>
      </c>
      <c r="N175" s="314">
        <v>2531.25</v>
      </c>
      <c r="O175" s="190">
        <v>1.32</v>
      </c>
      <c r="P175" s="197">
        <f t="shared" si="36"/>
        <v>4.0085028849073792E-2</v>
      </c>
      <c r="Q175" s="314">
        <f t="shared" si="37"/>
        <v>354.69720000000001</v>
      </c>
      <c r="R175" s="190">
        <f t="shared" si="38"/>
        <v>8.1000000000000014</v>
      </c>
      <c r="S175" s="192">
        <f t="shared" si="39"/>
        <v>0.24597631339204376</v>
      </c>
      <c r="T175" s="190" t="s">
        <v>478</v>
      </c>
      <c r="U175" s="190" t="s">
        <v>715</v>
      </c>
      <c r="V175" s="190" t="s">
        <v>492</v>
      </c>
      <c r="W175" s="196">
        <v>1</v>
      </c>
      <c r="X175" s="190" t="s">
        <v>435</v>
      </c>
    </row>
    <row r="176" spans="2:24" hidden="1" x14ac:dyDescent="0.25">
      <c r="B176" s="493"/>
      <c r="C176" s="493"/>
      <c r="D176" s="245">
        <v>70</v>
      </c>
      <c r="E176" s="190" t="s">
        <v>494</v>
      </c>
      <c r="F176" s="314">
        <v>864.34000000000015</v>
      </c>
      <c r="G176" s="190">
        <v>11.71</v>
      </c>
      <c r="H176" s="190">
        <v>13.64</v>
      </c>
      <c r="I176" s="198">
        <f t="shared" si="33"/>
        <v>1.1648163962425278</v>
      </c>
      <c r="J176" s="190">
        <v>2.5</v>
      </c>
      <c r="K176" s="198">
        <f t="shared" si="34"/>
        <v>0.2134927412467976</v>
      </c>
      <c r="L176" s="314">
        <v>278.82</v>
      </c>
      <c r="M176" s="198">
        <f t="shared" si="35"/>
        <v>1.3783091374893253</v>
      </c>
      <c r="N176" s="314">
        <v>1235.17</v>
      </c>
      <c r="O176" s="190">
        <v>1.33</v>
      </c>
      <c r="P176" s="197">
        <f t="shared" si="36"/>
        <v>0.11357813834329633</v>
      </c>
      <c r="Q176" s="314">
        <f t="shared" si="37"/>
        <v>370.8306</v>
      </c>
      <c r="R176" s="190">
        <f t="shared" si="38"/>
        <v>3.0999999999999996</v>
      </c>
      <c r="S176" s="192">
        <f t="shared" si="39"/>
        <v>0.26473099914602899</v>
      </c>
      <c r="T176" s="190" t="s">
        <v>478</v>
      </c>
      <c r="U176" s="190" t="s">
        <v>715</v>
      </c>
      <c r="V176" s="190" t="s">
        <v>469</v>
      </c>
      <c r="W176" s="196">
        <v>1</v>
      </c>
      <c r="X176" s="190" t="s">
        <v>462</v>
      </c>
    </row>
    <row r="177" spans="2:24" hidden="1" x14ac:dyDescent="0.25">
      <c r="B177" s="658">
        <v>45887</v>
      </c>
      <c r="C177" s="493" t="s">
        <v>323</v>
      </c>
      <c r="D177" s="245">
        <v>71</v>
      </c>
      <c r="E177" s="190" t="s">
        <v>517</v>
      </c>
      <c r="F177" s="314">
        <v>5922.02</v>
      </c>
      <c r="G177" s="190">
        <v>98.58</v>
      </c>
      <c r="H177" s="190">
        <v>108.88</v>
      </c>
      <c r="I177" s="198">
        <f t="shared" si="33"/>
        <v>1.1044836680868331</v>
      </c>
      <c r="J177" s="190">
        <v>8.66</v>
      </c>
      <c r="K177" s="198">
        <f t="shared" si="34"/>
        <v>8.7847433556502333E-2</v>
      </c>
      <c r="L177" s="314">
        <v>331.58</v>
      </c>
      <c r="M177" s="198">
        <f t="shared" si="35"/>
        <v>1.1923311016433353</v>
      </c>
      <c r="N177" s="314">
        <v>6286.76</v>
      </c>
      <c r="O177" s="190">
        <v>1.1000000000000001</v>
      </c>
      <c r="P177" s="197">
        <f t="shared" si="36"/>
        <v>1.1158449989855955E-2</v>
      </c>
      <c r="Q177" s="314">
        <f t="shared" si="37"/>
        <v>364.738</v>
      </c>
      <c r="R177" s="190">
        <f t="shared" si="38"/>
        <v>17.859999999999992</v>
      </c>
      <c r="S177" s="192">
        <f t="shared" si="39"/>
        <v>0.18117265165347934</v>
      </c>
      <c r="T177" s="190" t="s">
        <v>478</v>
      </c>
      <c r="U177" s="190" t="s">
        <v>715</v>
      </c>
      <c r="V177" s="190" t="s">
        <v>490</v>
      </c>
      <c r="W177" s="196">
        <v>1</v>
      </c>
      <c r="X177" s="190" t="s">
        <v>422</v>
      </c>
    </row>
    <row r="178" spans="2:24" hidden="1" x14ac:dyDescent="0.25">
      <c r="B178" s="493"/>
      <c r="C178" s="493"/>
      <c r="D178" s="245">
        <v>72</v>
      </c>
      <c r="E178" s="190" t="s">
        <v>560</v>
      </c>
      <c r="F178" s="314">
        <v>5567</v>
      </c>
      <c r="G178" s="190">
        <v>198.93</v>
      </c>
      <c r="H178" s="190">
        <v>214.51</v>
      </c>
      <c r="I178" s="198">
        <f t="shared" si="33"/>
        <v>1.0783190066857689</v>
      </c>
      <c r="J178" s="190">
        <v>15</v>
      </c>
      <c r="K178" s="198">
        <f t="shared" si="34"/>
        <v>7.5403408234052172E-2</v>
      </c>
      <c r="L178" s="314">
        <v>194.04</v>
      </c>
      <c r="M178" s="198">
        <f t="shared" si="35"/>
        <v>1.1537224149198209</v>
      </c>
      <c r="N178" s="314">
        <v>5933.74</v>
      </c>
      <c r="O178" s="190">
        <v>1.89</v>
      </c>
      <c r="P178" s="197">
        <f t="shared" si="36"/>
        <v>9.5008294374905738E-3</v>
      </c>
      <c r="Q178" s="314">
        <f t="shared" si="37"/>
        <v>366.73559999999998</v>
      </c>
      <c r="R178" s="190">
        <f t="shared" si="38"/>
        <v>28.689999999999984</v>
      </c>
      <c r="S178" s="192">
        <f t="shared" si="39"/>
        <v>0.14422158548233038</v>
      </c>
      <c r="T178" s="190" t="s">
        <v>478</v>
      </c>
      <c r="U178" s="190" t="s">
        <v>715</v>
      </c>
      <c r="V178" s="190" t="s">
        <v>492</v>
      </c>
      <c r="W178" s="196">
        <v>1</v>
      </c>
      <c r="X178" s="190" t="s">
        <v>436</v>
      </c>
    </row>
    <row r="179" spans="2:24" hidden="1" x14ac:dyDescent="0.25">
      <c r="B179" s="493"/>
      <c r="C179" s="493"/>
      <c r="D179" s="245">
        <v>73</v>
      </c>
      <c r="E179" s="190" t="s">
        <v>527</v>
      </c>
      <c r="F179" s="314">
        <v>5519.37</v>
      </c>
      <c r="G179" s="190">
        <v>74.930000000000007</v>
      </c>
      <c r="H179" s="190">
        <v>82.929999999999993</v>
      </c>
      <c r="I179" s="198">
        <f t="shared" si="33"/>
        <v>1.1067663152275455</v>
      </c>
      <c r="J179" s="190">
        <v>9.6199999999999992</v>
      </c>
      <c r="K179" s="198">
        <f t="shared" si="34"/>
        <v>0.12838649406112371</v>
      </c>
      <c r="L179" s="314">
        <v>333.9</v>
      </c>
      <c r="M179" s="198">
        <f t="shared" si="35"/>
        <v>1.2351528092886692</v>
      </c>
      <c r="N179" s="314">
        <v>5883.32</v>
      </c>
      <c r="O179" s="190">
        <v>1.0900000000000001</v>
      </c>
      <c r="P179" s="197">
        <f t="shared" si="36"/>
        <v>1.4546910449753103E-2</v>
      </c>
      <c r="Q179" s="314">
        <f t="shared" si="37"/>
        <v>363.95100000000002</v>
      </c>
      <c r="R179" s="190">
        <f t="shared" si="38"/>
        <v>16.52999999999999</v>
      </c>
      <c r="S179" s="192">
        <f t="shared" si="39"/>
        <v>0.22060589883891618</v>
      </c>
      <c r="T179" s="190" t="s">
        <v>478</v>
      </c>
      <c r="U179" s="190" t="s">
        <v>715</v>
      </c>
      <c r="V179" s="190" t="s">
        <v>490</v>
      </c>
      <c r="W179" s="196">
        <v>1</v>
      </c>
      <c r="X179" s="190" t="s">
        <v>416</v>
      </c>
    </row>
    <row r="180" spans="2:24" hidden="1" x14ac:dyDescent="0.25">
      <c r="B180" s="493"/>
      <c r="C180" s="493"/>
      <c r="D180" s="245">
        <v>74</v>
      </c>
      <c r="E180" s="190" t="s">
        <v>489</v>
      </c>
      <c r="F180" s="314">
        <v>4420.0999999999995</v>
      </c>
      <c r="G180" s="190">
        <v>67.52</v>
      </c>
      <c r="H180" s="190">
        <v>74.66</v>
      </c>
      <c r="I180" s="198">
        <f t="shared" si="33"/>
        <v>1.1057464454976302</v>
      </c>
      <c r="J180" s="190">
        <v>5.95</v>
      </c>
      <c r="K180" s="198">
        <f t="shared" si="34"/>
        <v>8.8122037914691947E-2</v>
      </c>
      <c r="L180" s="314">
        <v>365.6</v>
      </c>
      <c r="M180" s="198">
        <f t="shared" si="35"/>
        <v>1.1938684834123223</v>
      </c>
      <c r="N180" s="314">
        <v>4785.7</v>
      </c>
      <c r="O180" s="190">
        <v>1</v>
      </c>
      <c r="P180" s="197">
        <f t="shared" si="36"/>
        <v>1.481042654028436E-2</v>
      </c>
      <c r="Q180" s="314">
        <f t="shared" si="37"/>
        <v>365.6</v>
      </c>
      <c r="R180" s="190">
        <f t="shared" si="38"/>
        <v>12.090000000000003</v>
      </c>
      <c r="S180" s="192">
        <f t="shared" si="39"/>
        <v>0.17905805687203796</v>
      </c>
      <c r="T180" s="190" t="s">
        <v>478</v>
      </c>
      <c r="U180" s="190" t="s">
        <v>715</v>
      </c>
      <c r="V180" s="190" t="s">
        <v>490</v>
      </c>
      <c r="W180" s="196">
        <v>1</v>
      </c>
      <c r="X180" s="190" t="s">
        <v>419</v>
      </c>
    </row>
    <row r="181" spans="2:24" hidden="1" x14ac:dyDescent="0.25">
      <c r="B181" s="493"/>
      <c r="C181" s="493"/>
      <c r="D181" s="245">
        <v>75</v>
      </c>
      <c r="E181" s="190" t="s">
        <v>519</v>
      </c>
      <c r="F181" s="314">
        <v>2574</v>
      </c>
      <c r="G181" s="190">
        <v>125.01</v>
      </c>
      <c r="H181" s="190">
        <v>138.22999999999999</v>
      </c>
      <c r="I181" s="198">
        <f t="shared" si="33"/>
        <v>1.1057515398768096</v>
      </c>
      <c r="J181" s="190">
        <v>13.5</v>
      </c>
      <c r="K181" s="198">
        <f t="shared" si="34"/>
        <v>0.10799136069114471</v>
      </c>
      <c r="L181" s="314">
        <v>110</v>
      </c>
      <c r="M181" s="198">
        <f t="shared" si="35"/>
        <v>1.2137429005679545</v>
      </c>
      <c r="N181" s="314">
        <v>2939.2</v>
      </c>
      <c r="O181" s="190">
        <v>3.32</v>
      </c>
      <c r="P181" s="197">
        <f t="shared" si="36"/>
        <v>2.65578753699704E-2</v>
      </c>
      <c r="Q181" s="314">
        <f t="shared" si="37"/>
        <v>365.2</v>
      </c>
      <c r="R181" s="190">
        <f t="shared" si="38"/>
        <v>23.399999999999984</v>
      </c>
      <c r="S181" s="192">
        <f t="shared" si="39"/>
        <v>0.18718502519798402</v>
      </c>
      <c r="T181" s="190" t="s">
        <v>468</v>
      </c>
      <c r="U181" s="190" t="s">
        <v>221</v>
      </c>
      <c r="V181" s="190" t="s">
        <v>522</v>
      </c>
      <c r="W181" s="196">
        <v>1</v>
      </c>
      <c r="X181" s="190" t="s">
        <v>459</v>
      </c>
    </row>
    <row r="182" spans="2:24" hidden="1" x14ac:dyDescent="0.25">
      <c r="B182" s="493"/>
      <c r="C182" s="493"/>
      <c r="D182" s="245">
        <v>76</v>
      </c>
      <c r="E182" s="190" t="s">
        <v>531</v>
      </c>
      <c r="F182" s="314">
        <v>2271.9499999999998</v>
      </c>
      <c r="G182" s="190">
        <v>30.83</v>
      </c>
      <c r="H182" s="190">
        <v>39.029999999999994</v>
      </c>
      <c r="I182" s="198">
        <f t="shared" si="33"/>
        <v>1.2659746999675638</v>
      </c>
      <c r="J182" s="190">
        <v>4.2</v>
      </c>
      <c r="K182" s="198">
        <f t="shared" si="34"/>
        <v>0.13623094388582552</v>
      </c>
      <c r="L182" s="314">
        <v>212.73</v>
      </c>
      <c r="M182" s="198">
        <f t="shared" si="35"/>
        <v>1.4022056438533896</v>
      </c>
      <c r="N182" s="314">
        <v>2637.85</v>
      </c>
      <c r="O182" s="190">
        <v>1.72</v>
      </c>
      <c r="P182" s="197">
        <f t="shared" si="36"/>
        <v>5.5789815115147585E-2</v>
      </c>
      <c r="Q182" s="314">
        <f t="shared" si="37"/>
        <v>365.8956</v>
      </c>
      <c r="R182" s="190">
        <f t="shared" si="38"/>
        <v>10.679999999999998</v>
      </c>
      <c r="S182" s="192">
        <f t="shared" si="39"/>
        <v>0.34641582873824195</v>
      </c>
      <c r="T182" s="190" t="s">
        <v>478</v>
      </c>
      <c r="U182" s="190" t="s">
        <v>715</v>
      </c>
      <c r="V182" s="190" t="s">
        <v>492</v>
      </c>
      <c r="W182" s="196">
        <v>1</v>
      </c>
      <c r="X182" s="190" t="s">
        <v>437</v>
      </c>
    </row>
    <row r="183" spans="2:24" hidden="1" x14ac:dyDescent="0.25">
      <c r="B183" s="493"/>
      <c r="C183" s="493"/>
      <c r="D183" s="245">
        <v>77</v>
      </c>
      <c r="E183" s="190" t="s">
        <v>487</v>
      </c>
      <c r="F183" s="314">
        <v>1919.55</v>
      </c>
      <c r="G183" s="190">
        <v>103.1</v>
      </c>
      <c r="H183" s="190">
        <v>101.27</v>
      </c>
      <c r="I183" s="198">
        <f t="shared" si="33"/>
        <v>0.98225024248302617</v>
      </c>
      <c r="J183" s="190">
        <v>7.6</v>
      </c>
      <c r="K183" s="198">
        <f t="shared" si="34"/>
        <v>7.3714839961202719E-2</v>
      </c>
      <c r="L183" s="314">
        <v>410.16</v>
      </c>
      <c r="M183" s="198">
        <f t="shared" si="35"/>
        <v>1.0559650824442288</v>
      </c>
      <c r="N183" s="314">
        <v>2366.62</v>
      </c>
      <c r="O183" s="190">
        <v>1.0900000000000001</v>
      </c>
      <c r="P183" s="197">
        <f t="shared" si="36"/>
        <v>1.0572259941804074E-2</v>
      </c>
      <c r="Q183" s="314">
        <f t="shared" si="37"/>
        <v>447.07440000000008</v>
      </c>
      <c r="R183" s="190">
        <f t="shared" si="38"/>
        <v>4.6799999999999962</v>
      </c>
      <c r="S183" s="192">
        <f t="shared" si="39"/>
        <v>4.5392822502424796E-2</v>
      </c>
      <c r="T183" s="190" t="s">
        <v>478</v>
      </c>
      <c r="U183" s="190" t="s">
        <v>715</v>
      </c>
      <c r="V183" s="190" t="s">
        <v>490</v>
      </c>
      <c r="W183" s="196">
        <v>1</v>
      </c>
      <c r="X183" s="190" t="s">
        <v>470</v>
      </c>
    </row>
    <row r="184" spans="2:24" hidden="1" x14ac:dyDescent="0.25">
      <c r="B184" s="493"/>
      <c r="C184" s="493"/>
      <c r="D184" s="245">
        <v>78</v>
      </c>
      <c r="E184" s="190" t="s">
        <v>524</v>
      </c>
      <c r="F184" s="314">
        <v>1724.0299999999997</v>
      </c>
      <c r="G184" s="190">
        <v>48.05</v>
      </c>
      <c r="H184" s="190">
        <v>51.67</v>
      </c>
      <c r="I184" s="198">
        <f t="shared" si="33"/>
        <v>1.0753381893860563</v>
      </c>
      <c r="J184" s="190">
        <v>4.3499999999999996</v>
      </c>
      <c r="K184" s="198">
        <f t="shared" si="34"/>
        <v>9.053069719042664E-2</v>
      </c>
      <c r="L184" s="314">
        <v>342.75</v>
      </c>
      <c r="M184" s="198">
        <f t="shared" si="35"/>
        <v>1.165868886576483</v>
      </c>
      <c r="N184" s="314">
        <v>2731.72</v>
      </c>
      <c r="O184" s="190">
        <v>2.94</v>
      </c>
      <c r="P184" s="197">
        <f t="shared" si="36"/>
        <v>6.1186264308012488E-2</v>
      </c>
      <c r="Q184" s="314">
        <f t="shared" si="37"/>
        <v>1007.6849999999999</v>
      </c>
      <c r="R184" s="190">
        <f t="shared" si="38"/>
        <v>5.0300000000000065</v>
      </c>
      <c r="S184" s="192">
        <f t="shared" si="39"/>
        <v>0.10468262226847048</v>
      </c>
      <c r="T184" s="190" t="s">
        <v>478</v>
      </c>
      <c r="U184" s="190" t="s">
        <v>715</v>
      </c>
      <c r="V184" s="190" t="s">
        <v>490</v>
      </c>
      <c r="W184" s="196">
        <v>1</v>
      </c>
      <c r="X184" s="190" t="s">
        <v>426</v>
      </c>
    </row>
    <row r="185" spans="2:24" hidden="1" x14ac:dyDescent="0.25">
      <c r="B185" s="493"/>
      <c r="C185" s="493"/>
      <c r="D185" s="245">
        <v>79</v>
      </c>
      <c r="E185" s="190" t="s">
        <v>631</v>
      </c>
      <c r="F185" s="314">
        <v>1297.8899999999999</v>
      </c>
      <c r="G185" s="190">
        <v>377.2</v>
      </c>
      <c r="H185" s="190">
        <v>389.34</v>
      </c>
      <c r="I185" s="198">
        <f t="shared" si="33"/>
        <v>1.0321845174973487</v>
      </c>
      <c r="J185" s="190">
        <v>15</v>
      </c>
      <c r="K185" s="198">
        <f t="shared" si="34"/>
        <v>3.9766702014846236E-2</v>
      </c>
      <c r="L185" s="314">
        <v>61.25</v>
      </c>
      <c r="M185" s="198">
        <f t="shared" si="35"/>
        <v>1.0719512195121952</v>
      </c>
      <c r="N185" s="314">
        <v>1662.33</v>
      </c>
      <c r="O185" s="190">
        <v>5.95</v>
      </c>
      <c r="P185" s="197">
        <f t="shared" si="36"/>
        <v>1.5774125132555675E-2</v>
      </c>
      <c r="Q185" s="314">
        <f t="shared" si="37"/>
        <v>364.4375</v>
      </c>
      <c r="R185" s="190">
        <f t="shared" si="38"/>
        <v>21.189999999999987</v>
      </c>
      <c r="S185" s="192">
        <f t="shared" si="39"/>
        <v>5.6177094379639414E-2</v>
      </c>
      <c r="T185" s="190" t="s">
        <v>478</v>
      </c>
      <c r="U185" s="190" t="s">
        <v>715</v>
      </c>
      <c r="V185" s="190" t="s">
        <v>632</v>
      </c>
      <c r="W185" s="196">
        <v>1</v>
      </c>
      <c r="X185" s="190" t="s">
        <v>462</v>
      </c>
    </row>
    <row r="186" spans="2:24" hidden="1" x14ac:dyDescent="0.25">
      <c r="B186" s="493"/>
      <c r="C186" s="493"/>
      <c r="D186" s="245">
        <v>80</v>
      </c>
      <c r="E186" s="190" t="s">
        <v>542</v>
      </c>
      <c r="F186" s="314">
        <v>1290.24</v>
      </c>
      <c r="G186" s="190">
        <v>50</v>
      </c>
      <c r="H186" s="190">
        <v>58.03</v>
      </c>
      <c r="I186" s="198">
        <f t="shared" si="33"/>
        <v>1.1606000000000001</v>
      </c>
      <c r="J186" s="190">
        <v>2.4</v>
      </c>
      <c r="K186" s="198">
        <f t="shared" si="34"/>
        <v>4.8000000000000001E-2</v>
      </c>
      <c r="L186" s="314">
        <v>149.16</v>
      </c>
      <c r="M186" s="198">
        <f t="shared" si="35"/>
        <v>1.2085999999999999</v>
      </c>
      <c r="N186" s="314">
        <v>1555.74</v>
      </c>
      <c r="O186" s="190">
        <v>1.78</v>
      </c>
      <c r="P186" s="197">
        <f t="shared" si="36"/>
        <v>3.56E-2</v>
      </c>
      <c r="Q186" s="314">
        <f t="shared" si="37"/>
        <v>265.50479999999999</v>
      </c>
      <c r="R186" s="190">
        <f t="shared" si="38"/>
        <v>8.65</v>
      </c>
      <c r="S186" s="192">
        <f t="shared" si="39"/>
        <v>0.17300000000000001</v>
      </c>
      <c r="T186" s="190" t="s">
        <v>478</v>
      </c>
      <c r="U186" s="190" t="s">
        <v>715</v>
      </c>
      <c r="V186" s="190" t="s">
        <v>633</v>
      </c>
      <c r="W186" s="196">
        <v>1</v>
      </c>
      <c r="X186" s="190" t="s">
        <v>459</v>
      </c>
    </row>
    <row r="187" spans="2:24" hidden="1" x14ac:dyDescent="0.25">
      <c r="B187" s="658">
        <v>45888</v>
      </c>
      <c r="C187" s="493" t="s">
        <v>324</v>
      </c>
      <c r="D187" s="245">
        <v>81</v>
      </c>
      <c r="E187" s="190" t="s">
        <v>491</v>
      </c>
      <c r="F187" s="314">
        <v>3502.23</v>
      </c>
      <c r="G187" s="190">
        <v>145.35</v>
      </c>
      <c r="H187" s="190">
        <v>145.35</v>
      </c>
      <c r="I187" s="198">
        <f t="shared" si="33"/>
        <v>1</v>
      </c>
      <c r="J187" s="190">
        <v>29.35</v>
      </c>
      <c r="K187" s="198">
        <f t="shared" si="34"/>
        <v>0.20192638458892331</v>
      </c>
      <c r="L187" s="314">
        <v>127.4</v>
      </c>
      <c r="M187" s="198">
        <f t="shared" si="35"/>
        <v>1.2019263845889232</v>
      </c>
      <c r="N187" s="314">
        <v>3739.19</v>
      </c>
      <c r="O187" s="190">
        <v>1.86</v>
      </c>
      <c r="P187" s="197">
        <f t="shared" si="36"/>
        <v>1.2796697626418991E-2</v>
      </c>
      <c r="Q187" s="314">
        <f t="shared" si="37"/>
        <v>236.96400000000003</v>
      </c>
      <c r="R187" s="190">
        <f t="shared" si="38"/>
        <v>27.489999999999995</v>
      </c>
      <c r="S187" s="192">
        <f t="shared" si="39"/>
        <v>0.18912968696250426</v>
      </c>
      <c r="T187" s="190" t="s">
        <v>478</v>
      </c>
      <c r="U187" s="190" t="s">
        <v>715</v>
      </c>
      <c r="V187" s="190" t="s">
        <v>492</v>
      </c>
      <c r="W187" s="196">
        <v>1</v>
      </c>
      <c r="X187" s="190" t="s">
        <v>470</v>
      </c>
    </row>
    <row r="188" spans="2:24" hidden="1" x14ac:dyDescent="0.25">
      <c r="B188" s="493"/>
      <c r="C188" s="493"/>
      <c r="D188" s="245">
        <v>82</v>
      </c>
      <c r="E188" s="190" t="s">
        <v>615</v>
      </c>
      <c r="F188" s="314">
        <v>2289.11</v>
      </c>
      <c r="G188" s="190">
        <v>262.92</v>
      </c>
      <c r="H188" s="190">
        <v>262.92</v>
      </c>
      <c r="I188" s="198">
        <f t="shared" si="33"/>
        <v>1</v>
      </c>
      <c r="J188" s="190">
        <v>25.5</v>
      </c>
      <c r="K188" s="198">
        <f t="shared" si="34"/>
        <v>9.6987676859881328E-2</v>
      </c>
      <c r="L188" s="314">
        <v>95.34</v>
      </c>
      <c r="M188" s="198">
        <f t="shared" si="35"/>
        <v>1.0969876768598814</v>
      </c>
      <c r="N188" s="314">
        <v>2431.17</v>
      </c>
      <c r="O188" s="190">
        <v>1.49</v>
      </c>
      <c r="P188" s="197">
        <f t="shared" si="36"/>
        <v>5.6671230792636543E-3</v>
      </c>
      <c r="Q188" s="314">
        <f t="shared" si="37"/>
        <v>142.0566</v>
      </c>
      <c r="R188" s="190">
        <f t="shared" si="38"/>
        <v>24.01</v>
      </c>
      <c r="S188" s="192">
        <f t="shared" si="39"/>
        <v>9.132055378061768E-2</v>
      </c>
      <c r="T188" s="190" t="s">
        <v>478</v>
      </c>
      <c r="U188" s="190" t="s">
        <v>715</v>
      </c>
      <c r="V188" s="190" t="s">
        <v>492</v>
      </c>
      <c r="W188" s="196">
        <v>1</v>
      </c>
      <c r="X188" s="190" t="s">
        <v>470</v>
      </c>
    </row>
    <row r="189" spans="2:24" hidden="1" x14ac:dyDescent="0.25">
      <c r="B189" s="493"/>
      <c r="C189" s="493"/>
      <c r="D189" s="245">
        <v>83</v>
      </c>
      <c r="E189" s="190" t="s">
        <v>545</v>
      </c>
      <c r="F189" s="314">
        <v>2039.06</v>
      </c>
      <c r="G189" s="190">
        <v>320.33999999999997</v>
      </c>
      <c r="H189" s="190">
        <v>320.33999999999997</v>
      </c>
      <c r="I189" s="198">
        <f t="shared" si="33"/>
        <v>1</v>
      </c>
      <c r="J189" s="190">
        <v>18.57</v>
      </c>
      <c r="K189" s="198">
        <f t="shared" si="34"/>
        <v>5.7969657239183375E-2</v>
      </c>
      <c r="L189" s="314">
        <v>156.72999999999999</v>
      </c>
      <c r="M189" s="198">
        <f t="shared" si="35"/>
        <v>1.0579696572391835</v>
      </c>
      <c r="N189" s="314">
        <v>2910.48</v>
      </c>
      <c r="O189" s="190">
        <v>5.56</v>
      </c>
      <c r="P189" s="197">
        <f t="shared" si="36"/>
        <v>1.7356558656427545E-2</v>
      </c>
      <c r="Q189" s="314">
        <f t="shared" si="37"/>
        <v>871.41879999999992</v>
      </c>
      <c r="R189" s="190">
        <f t="shared" si="38"/>
        <v>13.009999999999994</v>
      </c>
      <c r="S189" s="192">
        <f t="shared" si="39"/>
        <v>4.0613098582755809E-2</v>
      </c>
      <c r="T189" s="190" t="s">
        <v>478</v>
      </c>
      <c r="U189" s="190" t="s">
        <v>715</v>
      </c>
      <c r="V189" s="190" t="s">
        <v>469</v>
      </c>
      <c r="W189" s="196">
        <v>1</v>
      </c>
      <c r="X189" s="190" t="s">
        <v>470</v>
      </c>
    </row>
    <row r="190" spans="2:24" hidden="1" x14ac:dyDescent="0.25">
      <c r="B190" s="493"/>
      <c r="C190" s="493"/>
      <c r="D190" s="245">
        <v>84</v>
      </c>
      <c r="E190" s="190" t="s">
        <v>630</v>
      </c>
      <c r="F190" s="314">
        <v>1943.73</v>
      </c>
      <c r="G190" s="190">
        <v>95.82</v>
      </c>
      <c r="H190" s="190">
        <v>95.82</v>
      </c>
      <c r="I190" s="198">
        <f t="shared" si="33"/>
        <v>1</v>
      </c>
      <c r="J190" s="190">
        <v>20.8</v>
      </c>
      <c r="K190" s="198">
        <f t="shared" si="34"/>
        <v>0.21707367981632231</v>
      </c>
      <c r="L190" s="314">
        <v>104.84</v>
      </c>
      <c r="M190" s="198">
        <f t="shared" si="35"/>
        <v>1.2170736798163222</v>
      </c>
      <c r="N190" s="314">
        <v>2180.67</v>
      </c>
      <c r="O190" s="190">
        <v>2.2599999999999998</v>
      </c>
      <c r="P190" s="197">
        <f t="shared" si="36"/>
        <v>2.3585890210811939E-2</v>
      </c>
      <c r="Q190" s="314">
        <f t="shared" si="37"/>
        <v>236.93839999999997</v>
      </c>
      <c r="R190" s="190">
        <f t="shared" si="38"/>
        <v>18.54</v>
      </c>
      <c r="S190" s="192">
        <f t="shared" si="39"/>
        <v>0.19348778960551033</v>
      </c>
      <c r="T190" s="190" t="s">
        <v>478</v>
      </c>
      <c r="U190" s="190" t="s">
        <v>715</v>
      </c>
      <c r="V190" s="190" t="s">
        <v>523</v>
      </c>
      <c r="W190" s="196">
        <v>1</v>
      </c>
      <c r="X190" s="190" t="s">
        <v>470</v>
      </c>
    </row>
    <row r="191" spans="2:24" hidden="1" x14ac:dyDescent="0.25">
      <c r="B191" s="493"/>
      <c r="C191" s="493"/>
      <c r="D191" s="245">
        <v>85</v>
      </c>
      <c r="E191" s="190" t="s">
        <v>520</v>
      </c>
      <c r="F191" s="314">
        <v>1746.4900000000002</v>
      </c>
      <c r="G191" s="190">
        <v>231.25</v>
      </c>
      <c r="H191" s="190">
        <v>231.25</v>
      </c>
      <c r="I191" s="198">
        <f t="shared" si="33"/>
        <v>1</v>
      </c>
      <c r="J191" s="190">
        <v>23.76</v>
      </c>
      <c r="K191" s="198">
        <f t="shared" si="34"/>
        <v>0.10274594594594595</v>
      </c>
      <c r="L191" s="314">
        <v>99.12</v>
      </c>
      <c r="M191" s="198">
        <f t="shared" si="35"/>
        <v>1.1027459459459459</v>
      </c>
      <c r="N191" s="314">
        <v>2355.09</v>
      </c>
      <c r="O191" s="190">
        <v>6.14</v>
      </c>
      <c r="P191" s="197">
        <f t="shared" si="36"/>
        <v>2.6551351351351352E-2</v>
      </c>
      <c r="Q191" s="314">
        <f t="shared" si="37"/>
        <v>608.59680000000003</v>
      </c>
      <c r="R191" s="190">
        <f t="shared" si="38"/>
        <v>17.61999999999999</v>
      </c>
      <c r="S191" s="192">
        <f t="shared" si="39"/>
        <v>7.6194594594594559E-2</v>
      </c>
      <c r="T191" s="190" t="s">
        <v>478</v>
      </c>
      <c r="U191" s="190" t="s">
        <v>715</v>
      </c>
      <c r="V191" s="190" t="s">
        <v>523</v>
      </c>
      <c r="W191" s="196">
        <v>1</v>
      </c>
      <c r="X191" s="190" t="s">
        <v>470</v>
      </c>
    </row>
    <row r="192" spans="2:24" hidden="1" x14ac:dyDescent="0.25">
      <c r="B192" s="493"/>
      <c r="C192" s="493"/>
      <c r="D192" s="245">
        <v>86</v>
      </c>
      <c r="E192" s="190" t="s">
        <v>644</v>
      </c>
      <c r="F192" s="314">
        <v>1147.97</v>
      </c>
      <c r="G192" s="190">
        <v>119.78</v>
      </c>
      <c r="H192" s="190">
        <v>119.78</v>
      </c>
      <c r="I192" s="198">
        <f t="shared" si="33"/>
        <v>1</v>
      </c>
      <c r="J192" s="190">
        <v>20.329999999999998</v>
      </c>
      <c r="K192" s="198">
        <f t="shared" si="34"/>
        <v>0.16972783436299882</v>
      </c>
      <c r="L192" s="314">
        <v>64.930000000000007</v>
      </c>
      <c r="M192" s="198">
        <f t="shared" si="35"/>
        <v>1.1697278343629989</v>
      </c>
      <c r="N192" s="314">
        <v>1320.03</v>
      </c>
      <c r="O192" s="190">
        <v>2.65</v>
      </c>
      <c r="P192" s="197">
        <f t="shared" si="36"/>
        <v>2.2123893805309734E-2</v>
      </c>
      <c r="Q192" s="314">
        <f t="shared" si="37"/>
        <v>172.06450000000001</v>
      </c>
      <c r="R192" s="190">
        <f t="shared" si="38"/>
        <v>17.680000000000014</v>
      </c>
      <c r="S192" s="192">
        <f t="shared" si="39"/>
        <v>0.14760394055768922</v>
      </c>
      <c r="T192" s="190" t="s">
        <v>478</v>
      </c>
      <c r="U192" s="190" t="s">
        <v>715</v>
      </c>
      <c r="V192" s="190" t="s">
        <v>492</v>
      </c>
      <c r="W192" s="196">
        <v>1</v>
      </c>
      <c r="X192" s="190" t="s">
        <v>470</v>
      </c>
    </row>
    <row r="193" spans="2:24" hidden="1" x14ac:dyDescent="0.25">
      <c r="B193" s="493"/>
      <c r="C193" s="493"/>
      <c r="D193" s="245">
        <v>87</v>
      </c>
      <c r="E193" s="190" t="s">
        <v>645</v>
      </c>
      <c r="F193" s="314">
        <v>1104.01</v>
      </c>
      <c r="G193" s="190">
        <v>272.2</v>
      </c>
      <c r="H193" s="190">
        <v>272.2</v>
      </c>
      <c r="I193" s="198">
        <f t="shared" si="33"/>
        <v>1</v>
      </c>
      <c r="J193" s="190">
        <v>25.89</v>
      </c>
      <c r="K193" s="198">
        <f t="shared" si="34"/>
        <v>9.5113886847905962E-2</v>
      </c>
      <c r="L193" s="314">
        <v>44.86</v>
      </c>
      <c r="M193" s="198">
        <f t="shared" si="35"/>
        <v>1.095113886847906</v>
      </c>
      <c r="N193" s="314">
        <v>1161.43</v>
      </c>
      <c r="O193" s="190">
        <v>1.28</v>
      </c>
      <c r="P193" s="197">
        <f t="shared" si="36"/>
        <v>4.7024246877296113E-3</v>
      </c>
      <c r="Q193" s="314">
        <f t="shared" si="37"/>
        <v>57.4208</v>
      </c>
      <c r="R193" s="190">
        <f t="shared" si="38"/>
        <v>24.609999999999985</v>
      </c>
      <c r="S193" s="192">
        <f t="shared" si="39"/>
        <v>9.0411462160176287E-2</v>
      </c>
      <c r="T193" s="190" t="s">
        <v>478</v>
      </c>
      <c r="U193" s="190" t="s">
        <v>715</v>
      </c>
      <c r="V193" s="190" t="s">
        <v>532</v>
      </c>
      <c r="W193" s="196">
        <v>1</v>
      </c>
      <c r="X193" s="190" t="s">
        <v>470</v>
      </c>
    </row>
    <row r="194" spans="2:24" hidden="1" x14ac:dyDescent="0.25">
      <c r="B194" s="493"/>
      <c r="C194" s="493"/>
      <c r="D194" s="245">
        <v>88</v>
      </c>
      <c r="E194" s="190" t="s">
        <v>640</v>
      </c>
      <c r="F194" s="314">
        <v>1085.8499999999999</v>
      </c>
      <c r="G194" s="190">
        <v>90.63</v>
      </c>
      <c r="H194" s="190">
        <v>90.63</v>
      </c>
      <c r="I194" s="198">
        <f t="shared" si="33"/>
        <v>1</v>
      </c>
      <c r="J194" s="190">
        <v>13.74</v>
      </c>
      <c r="K194" s="198">
        <f t="shared" si="34"/>
        <v>0.15160542866600465</v>
      </c>
      <c r="L194" s="314">
        <v>121.46</v>
      </c>
      <c r="M194" s="198">
        <f t="shared" si="35"/>
        <v>1.1516054286660047</v>
      </c>
      <c r="N194" s="314">
        <v>1668.86</v>
      </c>
      <c r="O194" s="190">
        <v>4.8</v>
      </c>
      <c r="P194" s="197">
        <f t="shared" si="36"/>
        <v>5.2962595167163194E-2</v>
      </c>
      <c r="Q194" s="314">
        <f t="shared" si="37"/>
        <v>583.00799999999992</v>
      </c>
      <c r="R194" s="190">
        <f t="shared" si="38"/>
        <v>8.9399999999999942</v>
      </c>
      <c r="S194" s="192">
        <f t="shared" si="39"/>
        <v>9.8642833498841384E-2</v>
      </c>
      <c r="T194" s="190" t="s">
        <v>478</v>
      </c>
      <c r="U194" s="190" t="s">
        <v>715</v>
      </c>
      <c r="V194" s="190" t="s">
        <v>492</v>
      </c>
      <c r="W194" s="196">
        <v>1</v>
      </c>
      <c r="X194" s="190" t="s">
        <v>636</v>
      </c>
    </row>
    <row r="195" spans="2:24" hidden="1" x14ac:dyDescent="0.25">
      <c r="B195" s="493"/>
      <c r="C195" s="493"/>
      <c r="D195" s="245">
        <v>89</v>
      </c>
      <c r="E195" s="190" t="s">
        <v>498</v>
      </c>
      <c r="F195" s="314">
        <v>1062.3600000000001</v>
      </c>
      <c r="G195" s="190">
        <v>229.88</v>
      </c>
      <c r="H195" s="190">
        <v>229.88</v>
      </c>
      <c r="I195" s="198">
        <f t="shared" si="33"/>
        <v>1</v>
      </c>
      <c r="J195" s="190">
        <v>15.66</v>
      </c>
      <c r="K195" s="198">
        <f t="shared" si="34"/>
        <v>6.8122498694971292E-2</v>
      </c>
      <c r="L195" s="314">
        <v>78</v>
      </c>
      <c r="M195" s="198">
        <f t="shared" si="35"/>
        <v>1.0681224986949713</v>
      </c>
      <c r="N195" s="314">
        <v>1221.48</v>
      </c>
      <c r="O195" s="190">
        <v>2.04</v>
      </c>
      <c r="P195" s="197">
        <f t="shared" si="36"/>
        <v>8.8741952322951116E-3</v>
      </c>
      <c r="Q195" s="314">
        <f t="shared" si="37"/>
        <v>159.12</v>
      </c>
      <c r="R195" s="190">
        <f t="shared" si="38"/>
        <v>13.619999999999997</v>
      </c>
      <c r="S195" s="192">
        <f t="shared" si="39"/>
        <v>5.924830346267617E-2</v>
      </c>
      <c r="T195" s="190" t="s">
        <v>478</v>
      </c>
      <c r="U195" s="190" t="s">
        <v>715</v>
      </c>
      <c r="V195" s="190" t="s">
        <v>633</v>
      </c>
      <c r="W195" s="196">
        <v>1</v>
      </c>
      <c r="X195" s="190" t="s">
        <v>470</v>
      </c>
    </row>
    <row r="196" spans="2:24" hidden="1" x14ac:dyDescent="0.25">
      <c r="B196" s="493"/>
      <c r="C196" s="493"/>
      <c r="D196" s="245">
        <v>90</v>
      </c>
      <c r="E196" s="190" t="s">
        <v>516</v>
      </c>
      <c r="F196" s="314">
        <v>1057.6499999999999</v>
      </c>
      <c r="G196" s="190">
        <v>332.9</v>
      </c>
      <c r="H196" s="190">
        <v>332.9</v>
      </c>
      <c r="I196" s="198">
        <f t="shared" si="33"/>
        <v>1</v>
      </c>
      <c r="J196" s="190">
        <v>9.67</v>
      </c>
      <c r="K196" s="198">
        <f t="shared" si="34"/>
        <v>2.9047762090717934E-2</v>
      </c>
      <c r="L196" s="314">
        <v>133.88</v>
      </c>
      <c r="M196" s="198">
        <f t="shared" si="35"/>
        <v>1.0290477620907179</v>
      </c>
      <c r="N196" s="314">
        <v>1294.6199999999999</v>
      </c>
      <c r="O196" s="190">
        <v>1.77</v>
      </c>
      <c r="P196" s="197">
        <f t="shared" si="36"/>
        <v>5.3169119855812561E-3</v>
      </c>
      <c r="Q196" s="314">
        <f t="shared" si="37"/>
        <v>236.9676</v>
      </c>
      <c r="R196" s="190">
        <f t="shared" si="38"/>
        <v>7.9000000000000163</v>
      </c>
      <c r="S196" s="192">
        <f t="shared" si="39"/>
        <v>2.3730850105136727E-2</v>
      </c>
      <c r="T196" s="190" t="s">
        <v>478</v>
      </c>
      <c r="U196" s="190" t="s">
        <v>715</v>
      </c>
      <c r="V196" s="190" t="s">
        <v>646</v>
      </c>
      <c r="W196" s="196">
        <v>1</v>
      </c>
      <c r="X196" s="190" t="s">
        <v>414</v>
      </c>
    </row>
    <row r="197" spans="2:24" hidden="1" x14ac:dyDescent="0.25">
      <c r="B197" s="658">
        <v>45889</v>
      </c>
      <c r="C197" s="493" t="s">
        <v>325</v>
      </c>
      <c r="D197" s="245">
        <v>91</v>
      </c>
      <c r="E197" s="190" t="s">
        <v>560</v>
      </c>
      <c r="F197" s="314">
        <v>4928.616</v>
      </c>
      <c r="G197" s="190">
        <v>185.07</v>
      </c>
      <c r="H197" s="190">
        <v>185.07</v>
      </c>
      <c r="I197" s="198">
        <f t="shared" si="33"/>
        <v>1</v>
      </c>
      <c r="J197" s="190">
        <v>31.12</v>
      </c>
      <c r="K197" s="198">
        <f t="shared" si="34"/>
        <v>0.168152590911547</v>
      </c>
      <c r="L197" s="314">
        <v>194.04</v>
      </c>
      <c r="M197" s="198">
        <f t="shared" si="35"/>
        <v>1.1681525909115471</v>
      </c>
      <c r="N197" s="314">
        <v>6038.5248000000001</v>
      </c>
      <c r="O197" s="190">
        <v>5.72</v>
      </c>
      <c r="P197" s="197">
        <f t="shared" si="36"/>
        <v>3.0907224293510564E-2</v>
      </c>
      <c r="Q197" s="314">
        <f t="shared" si="37"/>
        <v>1109.9087999999999</v>
      </c>
      <c r="R197" s="190">
        <f t="shared" si="38"/>
        <v>25.400000000000006</v>
      </c>
      <c r="S197" s="192">
        <f t="shared" si="39"/>
        <v>0.13724536661803646</v>
      </c>
      <c r="T197" s="190" t="s">
        <v>478</v>
      </c>
      <c r="U197" s="190" t="s">
        <v>715</v>
      </c>
      <c r="V197" s="190" t="s">
        <v>492</v>
      </c>
      <c r="W197" s="196">
        <v>1</v>
      </c>
      <c r="X197" s="190" t="s">
        <v>436</v>
      </c>
    </row>
    <row r="198" spans="2:24" hidden="1" x14ac:dyDescent="0.25">
      <c r="B198" s="493"/>
      <c r="C198" s="493"/>
      <c r="D198" s="245">
        <v>92</v>
      </c>
      <c r="E198" s="190" t="s">
        <v>533</v>
      </c>
      <c r="F198" s="314">
        <v>1253.7449999999999</v>
      </c>
      <c r="G198" s="190">
        <v>87.66</v>
      </c>
      <c r="H198" s="190">
        <v>87.66</v>
      </c>
      <c r="I198" s="198">
        <f t="shared" si="33"/>
        <v>1</v>
      </c>
      <c r="J198" s="190">
        <v>11.33</v>
      </c>
      <c r="K198" s="198">
        <f t="shared" si="34"/>
        <v>0.12924937257586128</v>
      </c>
      <c r="L198" s="314">
        <v>135.54</v>
      </c>
      <c r="M198" s="198">
        <f t="shared" si="35"/>
        <v>1.1292493725758612</v>
      </c>
      <c r="N198" s="314">
        <v>1535.6682000000001</v>
      </c>
      <c r="O198" s="190">
        <v>2.08</v>
      </c>
      <c r="P198" s="197">
        <f t="shared" si="36"/>
        <v>2.3728040155144878E-2</v>
      </c>
      <c r="Q198" s="314">
        <f t="shared" si="37"/>
        <v>281.92320000000001</v>
      </c>
      <c r="R198" s="190">
        <f t="shared" si="38"/>
        <v>9.2499999999999982</v>
      </c>
      <c r="S198" s="192">
        <f t="shared" si="39"/>
        <v>0.10552133242071639</v>
      </c>
      <c r="T198" s="190" t="s">
        <v>179</v>
      </c>
      <c r="U198" s="190" t="s">
        <v>715</v>
      </c>
      <c r="V198" s="190" t="s">
        <v>510</v>
      </c>
      <c r="W198" s="196">
        <v>1</v>
      </c>
      <c r="X198" s="190" t="s">
        <v>470</v>
      </c>
    </row>
    <row r="199" spans="2:24" hidden="1" x14ac:dyDescent="0.25">
      <c r="B199" s="493"/>
      <c r="C199" s="493"/>
      <c r="D199" s="245">
        <v>93</v>
      </c>
      <c r="E199" s="190" t="s">
        <v>487</v>
      </c>
      <c r="F199" s="314">
        <v>1099.2288000000001</v>
      </c>
      <c r="G199" s="190">
        <v>97.28</v>
      </c>
      <c r="H199" s="190">
        <v>97.28</v>
      </c>
      <c r="I199" s="198">
        <f t="shared" si="33"/>
        <v>1</v>
      </c>
      <c r="J199" s="190">
        <v>3.25</v>
      </c>
      <c r="K199" s="198">
        <f t="shared" si="34"/>
        <v>3.3408717105263157E-2</v>
      </c>
      <c r="L199" s="314">
        <v>410.16</v>
      </c>
      <c r="M199" s="198">
        <f t="shared" si="35"/>
        <v>1.0334087171052631</v>
      </c>
      <c r="N199" s="314">
        <v>1333.02</v>
      </c>
      <c r="O199" s="190">
        <v>0.56999999999999995</v>
      </c>
      <c r="P199" s="197">
        <f t="shared" si="36"/>
        <v>5.8593749999999991E-3</v>
      </c>
      <c r="Q199" s="314">
        <f t="shared" si="37"/>
        <v>233.7912</v>
      </c>
      <c r="R199" s="190">
        <f t="shared" si="38"/>
        <v>2.68</v>
      </c>
      <c r="S199" s="192">
        <f t="shared" si="39"/>
        <v>2.754934210526316E-2</v>
      </c>
      <c r="T199" s="190" t="s">
        <v>478</v>
      </c>
      <c r="U199" s="190" t="s">
        <v>715</v>
      </c>
      <c r="V199" s="190" t="s">
        <v>490</v>
      </c>
      <c r="W199" s="196">
        <v>1</v>
      </c>
      <c r="X199" s="190" t="s">
        <v>470</v>
      </c>
    </row>
    <row r="200" spans="2:24" hidden="1" x14ac:dyDescent="0.25">
      <c r="B200" s="493"/>
      <c r="C200" s="493"/>
      <c r="D200" s="245">
        <v>94</v>
      </c>
      <c r="E200" s="190" t="s">
        <v>554</v>
      </c>
      <c r="F200" s="314">
        <v>1082.7609</v>
      </c>
      <c r="G200" s="190">
        <v>68.760000000000005</v>
      </c>
      <c r="H200" s="190">
        <v>68.760000000000005</v>
      </c>
      <c r="I200" s="198">
        <f t="shared" ref="I200:I263" si="40">H200/G200</f>
        <v>1</v>
      </c>
      <c r="J200" s="190">
        <v>11.16</v>
      </c>
      <c r="K200" s="198">
        <f t="shared" ref="K200:K263" si="41">J200/G200</f>
        <v>0.16230366492146595</v>
      </c>
      <c r="L200" s="314">
        <v>122.07</v>
      </c>
      <c r="M200" s="198">
        <f t="shared" ref="M200:M263" si="42">(H200+J200)/G200</f>
        <v>1.162303664921466</v>
      </c>
      <c r="N200" s="314">
        <v>1362.3012000000001</v>
      </c>
      <c r="O200" s="190">
        <v>2.29</v>
      </c>
      <c r="P200" s="197">
        <f t="shared" si="36"/>
        <v>3.3304246655031997E-2</v>
      </c>
      <c r="Q200" s="314">
        <f t="shared" si="37"/>
        <v>279.5403</v>
      </c>
      <c r="R200" s="190">
        <f t="shared" si="38"/>
        <v>8.8699999999999974</v>
      </c>
      <c r="S200" s="192">
        <f t="shared" si="39"/>
        <v>0.12899941826643394</v>
      </c>
      <c r="T200" s="190" t="s">
        <v>478</v>
      </c>
      <c r="U200" s="190" t="s">
        <v>715</v>
      </c>
      <c r="V200" s="190" t="s">
        <v>633</v>
      </c>
      <c r="W200" s="196">
        <v>1</v>
      </c>
      <c r="X200" s="190" t="s">
        <v>505</v>
      </c>
    </row>
    <row r="201" spans="2:24" hidden="1" x14ac:dyDescent="0.25">
      <c r="B201" s="493"/>
      <c r="C201" s="493"/>
      <c r="D201" s="245">
        <v>95</v>
      </c>
      <c r="E201" s="190" t="s">
        <v>520</v>
      </c>
      <c r="F201" s="314">
        <v>1045.7159999999999</v>
      </c>
      <c r="G201" s="190">
        <v>233.38</v>
      </c>
      <c r="H201" s="190">
        <v>233.38</v>
      </c>
      <c r="I201" s="198">
        <f t="shared" si="40"/>
        <v>1</v>
      </c>
      <c r="J201" s="190">
        <v>12.99</v>
      </c>
      <c r="K201" s="198">
        <f t="shared" si="41"/>
        <v>5.5660296512126145E-2</v>
      </c>
      <c r="L201" s="314">
        <v>99.12</v>
      </c>
      <c r="M201" s="198">
        <f t="shared" si="42"/>
        <v>1.0556602965121262</v>
      </c>
      <c r="N201" s="314">
        <v>1287.5688</v>
      </c>
      <c r="O201" s="190">
        <v>2.44</v>
      </c>
      <c r="P201" s="197">
        <f t="shared" si="36"/>
        <v>1.0455051846773502E-2</v>
      </c>
      <c r="Q201" s="314">
        <f t="shared" si="37"/>
        <v>241.8528</v>
      </c>
      <c r="R201" s="190">
        <f t="shared" si="38"/>
        <v>10.55000000000001</v>
      </c>
      <c r="S201" s="192">
        <f t="shared" si="39"/>
        <v>4.5205244665352688E-2</v>
      </c>
      <c r="T201" s="190" t="s">
        <v>478</v>
      </c>
      <c r="U201" s="190" t="s">
        <v>715</v>
      </c>
      <c r="V201" s="190" t="s">
        <v>523</v>
      </c>
      <c r="W201" s="196">
        <v>1</v>
      </c>
      <c r="X201" s="190" t="s">
        <v>470</v>
      </c>
    </row>
    <row r="202" spans="2:24" hidden="1" x14ac:dyDescent="0.25">
      <c r="B202" s="493"/>
      <c r="C202" s="493"/>
      <c r="D202" s="245">
        <v>96</v>
      </c>
      <c r="E202" s="190" t="s">
        <v>549</v>
      </c>
      <c r="F202" s="314">
        <v>1043.2457999999999</v>
      </c>
      <c r="G202" s="190">
        <v>23.45</v>
      </c>
      <c r="H202" s="190">
        <v>23.45</v>
      </c>
      <c r="I202" s="198">
        <f t="shared" si="40"/>
        <v>1</v>
      </c>
      <c r="J202" s="190">
        <v>1.24</v>
      </c>
      <c r="K202" s="198">
        <f t="shared" si="41"/>
        <v>5.2878464818763328E-2</v>
      </c>
      <c r="L202" s="314">
        <v>1012.86</v>
      </c>
      <c r="M202" s="198">
        <f t="shared" si="42"/>
        <v>1.0528784648187632</v>
      </c>
      <c r="N202" s="314">
        <v>1255.9464</v>
      </c>
      <c r="O202" s="190">
        <v>0.21</v>
      </c>
      <c r="P202" s="197">
        <f t="shared" si="36"/>
        <v>8.9552238805970154E-3</v>
      </c>
      <c r="Q202" s="314">
        <f t="shared" si="37"/>
        <v>212.70060000000001</v>
      </c>
      <c r="R202" s="190">
        <f t="shared" si="38"/>
        <v>1.0299999999999985</v>
      </c>
      <c r="S202" s="192">
        <f t="shared" si="39"/>
        <v>4.3923240938166248E-2</v>
      </c>
      <c r="T202" s="190" t="s">
        <v>478</v>
      </c>
      <c r="U202" s="190" t="s">
        <v>715</v>
      </c>
      <c r="V202" s="190" t="s">
        <v>647</v>
      </c>
      <c r="W202" s="196">
        <v>1</v>
      </c>
      <c r="X202" s="190" t="s">
        <v>425</v>
      </c>
    </row>
    <row r="203" spans="2:24" hidden="1" x14ac:dyDescent="0.25">
      <c r="B203" s="493"/>
      <c r="C203" s="493"/>
      <c r="D203" s="245">
        <v>97</v>
      </c>
      <c r="E203" s="190" t="s">
        <v>498</v>
      </c>
      <c r="F203" s="314">
        <v>1028.82</v>
      </c>
      <c r="G203" s="190">
        <v>225.68</v>
      </c>
      <c r="H203" s="190">
        <v>225.68</v>
      </c>
      <c r="I203" s="198">
        <f t="shared" si="40"/>
        <v>1</v>
      </c>
      <c r="J203" s="190">
        <v>15.91</v>
      </c>
      <c r="K203" s="198">
        <f t="shared" si="41"/>
        <v>7.0498050336760015E-2</v>
      </c>
      <c r="L203" s="314">
        <v>78</v>
      </c>
      <c r="M203" s="198">
        <f t="shared" si="42"/>
        <v>1.07049805033676</v>
      </c>
      <c r="N203" s="314">
        <v>1240.98</v>
      </c>
      <c r="O203" s="190">
        <v>2.72</v>
      </c>
      <c r="P203" s="197">
        <f t="shared" si="36"/>
        <v>1.2052463665366891E-2</v>
      </c>
      <c r="Q203" s="314">
        <f t="shared" si="37"/>
        <v>212.16000000000003</v>
      </c>
      <c r="R203" s="190">
        <f t="shared" si="38"/>
        <v>13.189999999999996</v>
      </c>
      <c r="S203" s="192">
        <f t="shared" si="39"/>
        <v>5.8445586671393102E-2</v>
      </c>
      <c r="T203" s="190" t="s">
        <v>478</v>
      </c>
      <c r="U203" s="190" t="s">
        <v>715</v>
      </c>
      <c r="V203" s="190" t="s">
        <v>633</v>
      </c>
      <c r="W203" s="196">
        <v>1</v>
      </c>
      <c r="X203" s="190" t="s">
        <v>470</v>
      </c>
    </row>
    <row r="204" spans="2:24" hidden="1" x14ac:dyDescent="0.25">
      <c r="B204" s="493"/>
      <c r="C204" s="493"/>
      <c r="D204" s="245">
        <v>98</v>
      </c>
      <c r="E204" s="190" t="s">
        <v>615</v>
      </c>
      <c r="F204" s="314">
        <v>1001.07</v>
      </c>
      <c r="G204" s="190">
        <v>264.86</v>
      </c>
      <c r="H204" s="190">
        <v>264.86</v>
      </c>
      <c r="I204" s="198">
        <f t="shared" si="40"/>
        <v>1</v>
      </c>
      <c r="J204" s="190">
        <v>12.73</v>
      </c>
      <c r="K204" s="198">
        <f t="shared" si="41"/>
        <v>4.8063127690100432E-2</v>
      </c>
      <c r="L204" s="314">
        <v>95.34</v>
      </c>
      <c r="M204" s="198">
        <f t="shared" si="42"/>
        <v>1.0480631276901005</v>
      </c>
      <c r="N204" s="314">
        <v>1213.6782000000001</v>
      </c>
      <c r="O204" s="190">
        <v>2.23</v>
      </c>
      <c r="P204" s="197">
        <f t="shared" si="36"/>
        <v>8.4195423997583622E-3</v>
      </c>
      <c r="Q204" s="314">
        <f t="shared" si="37"/>
        <v>212.60820000000001</v>
      </c>
      <c r="R204" s="190">
        <f t="shared" si="38"/>
        <v>10.500000000000018</v>
      </c>
      <c r="S204" s="192">
        <f t="shared" si="39"/>
        <v>3.9643585290342134E-2</v>
      </c>
      <c r="T204" s="190" t="s">
        <v>478</v>
      </c>
      <c r="U204" s="190" t="s">
        <v>715</v>
      </c>
      <c r="V204" s="190" t="s">
        <v>492</v>
      </c>
      <c r="W204" s="196">
        <v>1</v>
      </c>
      <c r="X204" s="190" t="s">
        <v>470</v>
      </c>
    </row>
    <row r="205" spans="2:24" hidden="1" x14ac:dyDescent="0.25">
      <c r="B205" s="493"/>
      <c r="C205" s="493"/>
      <c r="D205" s="245">
        <v>99</v>
      </c>
      <c r="E205" s="190" t="s">
        <v>491</v>
      </c>
      <c r="F205" s="314">
        <v>1000.09</v>
      </c>
      <c r="G205" s="190">
        <v>146.69</v>
      </c>
      <c r="H205" s="190">
        <v>146.69</v>
      </c>
      <c r="I205" s="198">
        <f t="shared" si="40"/>
        <v>1</v>
      </c>
      <c r="J205" s="190">
        <v>9.52</v>
      </c>
      <c r="K205" s="198">
        <f t="shared" si="41"/>
        <v>6.4898766105392316E-2</v>
      </c>
      <c r="L205" s="314">
        <v>127.4</v>
      </c>
      <c r="M205" s="198">
        <f t="shared" si="42"/>
        <v>1.0648987661053924</v>
      </c>
      <c r="N205" s="314">
        <v>1212.848</v>
      </c>
      <c r="O205" s="190">
        <v>1.67</v>
      </c>
      <c r="P205" s="197">
        <f t="shared" si="36"/>
        <v>1.138455245756357E-2</v>
      </c>
      <c r="Q205" s="314">
        <f t="shared" si="37"/>
        <v>212.75800000000001</v>
      </c>
      <c r="R205" s="190">
        <f t="shared" si="38"/>
        <v>7.8500000000000103</v>
      </c>
      <c r="S205" s="192">
        <f t="shared" si="39"/>
        <v>5.3514213647828823E-2</v>
      </c>
      <c r="T205" s="190" t="s">
        <v>478</v>
      </c>
      <c r="U205" s="190" t="s">
        <v>715</v>
      </c>
      <c r="V205" s="190" t="s">
        <v>492</v>
      </c>
      <c r="W205" s="196">
        <v>1</v>
      </c>
      <c r="X205" s="190" t="s">
        <v>470</v>
      </c>
    </row>
    <row r="206" spans="2:24" hidden="1" x14ac:dyDescent="0.25">
      <c r="B206" s="493"/>
      <c r="C206" s="493"/>
      <c r="D206" s="245">
        <v>100</v>
      </c>
      <c r="E206" s="190" t="s">
        <v>644</v>
      </c>
      <c r="F206" s="314">
        <v>999.92200000000003</v>
      </c>
      <c r="G206" s="190">
        <v>121.61</v>
      </c>
      <c r="H206" s="190">
        <v>121.61</v>
      </c>
      <c r="I206" s="198">
        <f t="shared" si="40"/>
        <v>1</v>
      </c>
      <c r="J206" s="190">
        <v>18.670000000000002</v>
      </c>
      <c r="K206" s="198">
        <f t="shared" si="41"/>
        <v>0.15352355891785216</v>
      </c>
      <c r="L206" s="314">
        <v>64.930000000000007</v>
      </c>
      <c r="M206" s="198">
        <f t="shared" si="42"/>
        <v>1.1535235589178521</v>
      </c>
      <c r="N206" s="314">
        <v>1212.2430999999999</v>
      </c>
      <c r="O206" s="190">
        <v>3.27</v>
      </c>
      <c r="P206" s="197">
        <f t="shared" si="36"/>
        <v>2.6889236082559002E-2</v>
      </c>
      <c r="Q206" s="314">
        <f t="shared" si="37"/>
        <v>212.32110000000003</v>
      </c>
      <c r="R206" s="190">
        <f t="shared" si="38"/>
        <v>15.400000000000002</v>
      </c>
      <c r="S206" s="192">
        <f t="shared" si="39"/>
        <v>0.12663432283529316</v>
      </c>
      <c r="T206" s="190" t="s">
        <v>478</v>
      </c>
      <c r="U206" s="190" t="s">
        <v>715</v>
      </c>
      <c r="V206" s="190" t="s">
        <v>492</v>
      </c>
      <c r="W206" s="196">
        <v>1</v>
      </c>
      <c r="X206" s="190" t="s">
        <v>470</v>
      </c>
    </row>
    <row r="207" spans="2:24" hidden="1" x14ac:dyDescent="0.25">
      <c r="B207" s="658">
        <v>45890</v>
      </c>
      <c r="C207" s="493" t="s">
        <v>322</v>
      </c>
      <c r="D207" s="245">
        <v>101</v>
      </c>
      <c r="E207" s="190" t="s">
        <v>560</v>
      </c>
      <c r="F207" s="314">
        <v>2252.8000000000002</v>
      </c>
      <c r="G207" s="190">
        <v>179.55</v>
      </c>
      <c r="H207" s="190">
        <v>179.55</v>
      </c>
      <c r="I207" s="198">
        <f t="shared" si="40"/>
        <v>1</v>
      </c>
      <c r="J207" s="190">
        <v>17.03</v>
      </c>
      <c r="K207" s="198">
        <f t="shared" si="41"/>
        <v>9.4848231690336959E-2</v>
      </c>
      <c r="L207" s="314">
        <v>194.04</v>
      </c>
      <c r="M207" s="198">
        <f t="shared" si="42"/>
        <v>1.094848231690337</v>
      </c>
      <c r="N207" s="314">
        <v>3304.5</v>
      </c>
      <c r="O207" s="190">
        <v>5.42</v>
      </c>
      <c r="P207" s="197">
        <f t="shared" si="36"/>
        <v>3.0186577554998605E-2</v>
      </c>
      <c r="Q207" s="314">
        <f t="shared" si="37"/>
        <v>1051.6967999999999</v>
      </c>
      <c r="R207" s="190">
        <f t="shared" si="38"/>
        <v>11.610000000000001</v>
      </c>
      <c r="S207" s="192">
        <f t="shared" si="39"/>
        <v>6.4661654135338351E-2</v>
      </c>
      <c r="T207" s="190" t="s">
        <v>478</v>
      </c>
      <c r="U207" s="190" t="s">
        <v>715</v>
      </c>
      <c r="V207" s="190" t="s">
        <v>492</v>
      </c>
      <c r="W207" s="196">
        <v>1</v>
      </c>
      <c r="X207" s="190" t="s">
        <v>436</v>
      </c>
    </row>
    <row r="208" spans="2:24" hidden="1" x14ac:dyDescent="0.25">
      <c r="B208" s="493"/>
      <c r="C208" s="493"/>
      <c r="D208" s="245">
        <v>102</v>
      </c>
      <c r="E208" s="190" t="s">
        <v>546</v>
      </c>
      <c r="F208" s="314">
        <v>1502.38</v>
      </c>
      <c r="G208" s="190">
        <v>131.88</v>
      </c>
      <c r="H208" s="190">
        <v>131.88</v>
      </c>
      <c r="I208" s="198">
        <f t="shared" si="40"/>
        <v>1</v>
      </c>
      <c r="J208" s="190">
        <v>13.1</v>
      </c>
      <c r="K208" s="198">
        <f t="shared" si="41"/>
        <v>9.9332726721261755E-2</v>
      </c>
      <c r="L208" s="314">
        <v>166.56</v>
      </c>
      <c r="M208" s="198">
        <f t="shared" si="42"/>
        <v>1.0993327267212618</v>
      </c>
      <c r="N208" s="314">
        <v>2181.94</v>
      </c>
      <c r="O208" s="190">
        <v>4.08</v>
      </c>
      <c r="P208" s="197">
        <f t="shared" si="36"/>
        <v>3.0937215650591449E-2</v>
      </c>
      <c r="Q208" s="314">
        <f t="shared" si="37"/>
        <v>679.56479999999999</v>
      </c>
      <c r="R208" s="190">
        <f t="shared" si="38"/>
        <v>9.0199999999999942</v>
      </c>
      <c r="S208" s="192">
        <f t="shared" si="39"/>
        <v>6.8395511070670267E-2</v>
      </c>
      <c r="T208" s="190" t="s">
        <v>478</v>
      </c>
      <c r="U208" s="190" t="s">
        <v>715</v>
      </c>
      <c r="V208" s="190" t="s">
        <v>492</v>
      </c>
      <c r="W208" s="196">
        <v>1</v>
      </c>
      <c r="X208" s="190" t="s">
        <v>462</v>
      </c>
    </row>
    <row r="209" spans="2:24" hidden="1" x14ac:dyDescent="0.25">
      <c r="B209" s="493"/>
      <c r="C209" s="493"/>
      <c r="D209" s="245">
        <v>103</v>
      </c>
      <c r="E209" s="190" t="s">
        <v>482</v>
      </c>
      <c r="F209" s="314">
        <v>1412.24</v>
      </c>
      <c r="G209" s="190">
        <v>326.60000000000002</v>
      </c>
      <c r="H209" s="190">
        <v>326.60000000000002</v>
      </c>
      <c r="I209" s="198">
        <f t="shared" si="40"/>
        <v>1</v>
      </c>
      <c r="J209" s="190">
        <v>15.72</v>
      </c>
      <c r="K209" s="198">
        <f t="shared" si="41"/>
        <v>4.8132271892222904E-2</v>
      </c>
      <c r="L209" s="314">
        <v>111.2</v>
      </c>
      <c r="M209" s="198">
        <f t="shared" si="42"/>
        <v>1.048132271892223</v>
      </c>
      <c r="N209" s="314">
        <v>1748.06</v>
      </c>
      <c r="O209" s="190">
        <v>3.02</v>
      </c>
      <c r="P209" s="197">
        <f t="shared" ref="P209:P272" si="43">O209/G209</f>
        <v>9.246785058175137E-3</v>
      </c>
      <c r="Q209" s="314">
        <f t="shared" ref="Q209:Q272" si="44">O209*L209</f>
        <v>335.82400000000001</v>
      </c>
      <c r="R209" s="190">
        <f t="shared" ref="R209:R272" si="45">(H209+J209)-G209-O209</f>
        <v>12.700000000000028</v>
      </c>
      <c r="S209" s="192">
        <f t="shared" ref="S209:S272" si="46">R209/G209</f>
        <v>3.8885486834047849E-2</v>
      </c>
      <c r="T209" s="190" t="s">
        <v>478</v>
      </c>
      <c r="U209" s="190" t="s">
        <v>715</v>
      </c>
      <c r="V209" s="190" t="s">
        <v>492</v>
      </c>
      <c r="W209" s="196">
        <v>1</v>
      </c>
      <c r="X209" s="190" t="s">
        <v>430</v>
      </c>
    </row>
    <row r="210" spans="2:24" hidden="1" x14ac:dyDescent="0.25">
      <c r="B210" s="493"/>
      <c r="C210" s="493"/>
      <c r="D210" s="245">
        <v>104</v>
      </c>
      <c r="E210" s="190" t="s">
        <v>615</v>
      </c>
      <c r="F210" s="314">
        <v>1151.7099999999998</v>
      </c>
      <c r="G210" s="190">
        <v>249.57</v>
      </c>
      <c r="H210" s="190">
        <v>249.57</v>
      </c>
      <c r="I210" s="198">
        <f t="shared" si="40"/>
        <v>1</v>
      </c>
      <c r="J210" s="190">
        <v>14.14</v>
      </c>
      <c r="K210" s="198">
        <f t="shared" si="41"/>
        <v>5.6657450815402494E-2</v>
      </c>
      <c r="L210" s="314">
        <v>95.34</v>
      </c>
      <c r="M210" s="198">
        <f t="shared" si="42"/>
        <v>1.0566574508154025</v>
      </c>
      <c r="N210" s="314">
        <v>1348.11</v>
      </c>
      <c r="O210" s="190">
        <v>2.06</v>
      </c>
      <c r="P210" s="197">
        <f t="shared" si="43"/>
        <v>8.2541972192170538E-3</v>
      </c>
      <c r="Q210" s="314">
        <f t="shared" si="44"/>
        <v>196.40040000000002</v>
      </c>
      <c r="R210" s="190">
        <f t="shared" si="45"/>
        <v>12.079999999999986</v>
      </c>
      <c r="S210" s="192">
        <f t="shared" si="46"/>
        <v>4.8403253596185386E-2</v>
      </c>
      <c r="T210" s="190" t="s">
        <v>478</v>
      </c>
      <c r="U210" s="190" t="s">
        <v>715</v>
      </c>
      <c r="V210" s="190" t="s">
        <v>492</v>
      </c>
      <c r="W210" s="196">
        <v>1</v>
      </c>
      <c r="X210" s="190" t="s">
        <v>470</v>
      </c>
    </row>
    <row r="211" spans="2:24" hidden="1" x14ac:dyDescent="0.25">
      <c r="B211" s="493"/>
      <c r="C211" s="493"/>
      <c r="D211" s="245">
        <v>105</v>
      </c>
      <c r="E211" s="190" t="s">
        <v>498</v>
      </c>
      <c r="F211" s="314">
        <v>901.68000000000006</v>
      </c>
      <c r="G211" s="190">
        <v>213.14</v>
      </c>
      <c r="H211" s="190">
        <v>213.14</v>
      </c>
      <c r="I211" s="198">
        <f t="shared" si="40"/>
        <v>1</v>
      </c>
      <c r="J211" s="190">
        <v>14.07</v>
      </c>
      <c r="K211" s="198">
        <f t="shared" si="41"/>
        <v>6.601294923524445E-2</v>
      </c>
      <c r="L211" s="314">
        <v>78</v>
      </c>
      <c r="M211" s="198">
        <f t="shared" si="42"/>
        <v>1.0660129492352444</v>
      </c>
      <c r="N211" s="314">
        <v>1097.46</v>
      </c>
      <c r="O211" s="190">
        <v>2.5099999999999998</v>
      </c>
      <c r="P211" s="197">
        <f t="shared" si="43"/>
        <v>1.1776297269400394E-2</v>
      </c>
      <c r="Q211" s="314">
        <f t="shared" si="44"/>
        <v>195.77999999999997</v>
      </c>
      <c r="R211" s="190">
        <f t="shared" si="45"/>
        <v>11.559999999999993</v>
      </c>
      <c r="S211" s="192">
        <f t="shared" si="46"/>
        <v>5.423665196584402E-2</v>
      </c>
      <c r="T211" s="190" t="s">
        <v>478</v>
      </c>
      <c r="U211" s="190" t="s">
        <v>715</v>
      </c>
      <c r="V211" s="190" t="s">
        <v>633</v>
      </c>
      <c r="W211" s="196">
        <v>1</v>
      </c>
      <c r="X211" s="190" t="s">
        <v>470</v>
      </c>
    </row>
    <row r="212" spans="2:24" hidden="1" x14ac:dyDescent="0.25">
      <c r="B212" s="493"/>
      <c r="C212" s="493"/>
      <c r="D212" s="245">
        <v>106</v>
      </c>
      <c r="E212" s="190" t="s">
        <v>549</v>
      </c>
      <c r="F212" s="314">
        <v>901.45</v>
      </c>
      <c r="G212" s="190">
        <v>20.46</v>
      </c>
      <c r="H212" s="190">
        <v>20.46</v>
      </c>
      <c r="I212" s="198">
        <f t="shared" si="40"/>
        <v>1</v>
      </c>
      <c r="J212" s="190">
        <v>1.08</v>
      </c>
      <c r="K212" s="198">
        <f t="shared" si="41"/>
        <v>5.2785923753665691E-2</v>
      </c>
      <c r="L212" s="314">
        <v>1012.86</v>
      </c>
      <c r="M212" s="198">
        <f t="shared" si="42"/>
        <v>1.0527859237536656</v>
      </c>
      <c r="N212" s="314">
        <v>1093.8900000000001</v>
      </c>
      <c r="O212" s="190">
        <v>0.19</v>
      </c>
      <c r="P212" s="197">
        <f t="shared" si="43"/>
        <v>9.2864125122189643E-3</v>
      </c>
      <c r="Q212" s="314">
        <f t="shared" si="44"/>
        <v>192.4434</v>
      </c>
      <c r="R212" s="190">
        <f t="shared" si="45"/>
        <v>0.88999999999999835</v>
      </c>
      <c r="S212" s="192">
        <f t="shared" si="46"/>
        <v>4.3499511241446645E-2</v>
      </c>
      <c r="T212" s="190" t="s">
        <v>478</v>
      </c>
      <c r="U212" s="190" t="s">
        <v>715</v>
      </c>
      <c r="V212" s="190" t="s">
        <v>647</v>
      </c>
      <c r="W212" s="196">
        <v>1</v>
      </c>
      <c r="X212" s="190" t="s">
        <v>425</v>
      </c>
    </row>
    <row r="213" spans="2:24" hidden="1" x14ac:dyDescent="0.25">
      <c r="B213" s="493"/>
      <c r="C213" s="493"/>
      <c r="D213" s="245">
        <v>107</v>
      </c>
      <c r="E213" s="190" t="s">
        <v>487</v>
      </c>
      <c r="F213" s="314">
        <v>877.7399999999999</v>
      </c>
      <c r="G213" s="190">
        <v>91.48</v>
      </c>
      <c r="H213" s="190">
        <v>91.48</v>
      </c>
      <c r="I213" s="198">
        <f t="shared" si="40"/>
        <v>1</v>
      </c>
      <c r="J213" s="190">
        <v>2.62</v>
      </c>
      <c r="K213" s="198">
        <f t="shared" si="41"/>
        <v>2.8640139921294272E-2</v>
      </c>
      <c r="L213" s="314">
        <v>410.16</v>
      </c>
      <c r="M213" s="198">
        <f t="shared" si="42"/>
        <v>1.0286401399212943</v>
      </c>
      <c r="N213" s="314">
        <v>1074.6199999999999</v>
      </c>
      <c r="O213" s="190">
        <v>0.48</v>
      </c>
      <c r="P213" s="197">
        <f t="shared" si="43"/>
        <v>5.2470485351989501E-3</v>
      </c>
      <c r="Q213" s="314">
        <f t="shared" si="44"/>
        <v>196.8768</v>
      </c>
      <c r="R213" s="190">
        <f t="shared" si="45"/>
        <v>2.1400000000000046</v>
      </c>
      <c r="S213" s="192">
        <f t="shared" si="46"/>
        <v>2.3393091386095369E-2</v>
      </c>
      <c r="T213" s="190" t="s">
        <v>478</v>
      </c>
      <c r="U213" s="190" t="s">
        <v>715</v>
      </c>
      <c r="V213" s="190" t="s">
        <v>490</v>
      </c>
      <c r="W213" s="196">
        <v>1</v>
      </c>
      <c r="X213" s="190" t="s">
        <v>470</v>
      </c>
    </row>
    <row r="214" spans="2:24" hidden="1" x14ac:dyDescent="0.25">
      <c r="B214" s="493"/>
      <c r="C214" s="493"/>
      <c r="D214" s="245">
        <v>108</v>
      </c>
      <c r="E214" s="190" t="s">
        <v>491</v>
      </c>
      <c r="F214" s="314">
        <v>876.51</v>
      </c>
      <c r="G214" s="190">
        <v>136.72999999999999</v>
      </c>
      <c r="H214" s="190">
        <v>136.72999999999999</v>
      </c>
      <c r="I214" s="198">
        <f t="shared" si="40"/>
        <v>1</v>
      </c>
      <c r="J214" s="190">
        <v>8.42</v>
      </c>
      <c r="K214" s="198">
        <f t="shared" si="41"/>
        <v>6.1581218459738171E-2</v>
      </c>
      <c r="L214" s="314">
        <v>127.4</v>
      </c>
      <c r="M214" s="198">
        <f t="shared" si="42"/>
        <v>1.0615812184597382</v>
      </c>
      <c r="N214" s="314">
        <v>1072.71</v>
      </c>
      <c r="O214" s="190">
        <v>1.54</v>
      </c>
      <c r="P214" s="197">
        <f t="shared" si="43"/>
        <v>1.1263073209975867E-2</v>
      </c>
      <c r="Q214" s="314">
        <f t="shared" si="44"/>
        <v>196.19600000000003</v>
      </c>
      <c r="R214" s="190">
        <f t="shared" si="45"/>
        <v>6.8799999999999875</v>
      </c>
      <c r="S214" s="192">
        <f t="shared" si="46"/>
        <v>5.0318145249762219E-2</v>
      </c>
      <c r="T214" s="190" t="s">
        <v>478</v>
      </c>
      <c r="U214" s="190" t="s">
        <v>715</v>
      </c>
      <c r="V214" s="190" t="s">
        <v>492</v>
      </c>
      <c r="W214" s="196">
        <v>1</v>
      </c>
      <c r="X214" s="190" t="s">
        <v>470</v>
      </c>
    </row>
    <row r="215" spans="2:24" hidden="1" x14ac:dyDescent="0.25">
      <c r="B215" s="493"/>
      <c r="C215" s="493"/>
      <c r="D215" s="245">
        <v>109</v>
      </c>
      <c r="E215" s="190" t="s">
        <v>648</v>
      </c>
      <c r="F215" s="314">
        <v>835.5</v>
      </c>
      <c r="G215" s="190">
        <v>66.06</v>
      </c>
      <c r="H215" s="190">
        <v>66.06</v>
      </c>
      <c r="I215" s="198">
        <f t="shared" si="40"/>
        <v>1</v>
      </c>
      <c r="J215" s="190">
        <v>11.38</v>
      </c>
      <c r="K215" s="198">
        <f t="shared" si="41"/>
        <v>0.17226763548289434</v>
      </c>
      <c r="L215" s="314">
        <v>114.14</v>
      </c>
      <c r="M215" s="198">
        <f t="shared" si="42"/>
        <v>1.1722676354828943</v>
      </c>
      <c r="N215" s="314">
        <v>1298.9100000000001</v>
      </c>
      <c r="O215" s="190">
        <v>4.0599999999999996</v>
      </c>
      <c r="P215" s="197">
        <f t="shared" si="43"/>
        <v>6.1459279442930663E-2</v>
      </c>
      <c r="Q215" s="314">
        <f t="shared" si="44"/>
        <v>463.40839999999997</v>
      </c>
      <c r="R215" s="190">
        <f t="shared" si="45"/>
        <v>7.3199999999999958</v>
      </c>
      <c r="S215" s="192">
        <f t="shared" si="46"/>
        <v>0.1108083560399636</v>
      </c>
      <c r="T215" s="190" t="s">
        <v>478</v>
      </c>
      <c r="U215" s="190" t="s">
        <v>715</v>
      </c>
      <c r="V215" s="190" t="s">
        <v>492</v>
      </c>
      <c r="W215" s="196">
        <v>1</v>
      </c>
      <c r="X215" s="190" t="s">
        <v>431</v>
      </c>
    </row>
    <row r="216" spans="2:24" hidden="1" x14ac:dyDescent="0.25">
      <c r="B216" s="493"/>
      <c r="C216" s="493"/>
      <c r="D216" s="245">
        <v>110</v>
      </c>
      <c r="E216" s="190" t="s">
        <v>649</v>
      </c>
      <c r="F216" s="314">
        <v>784.07</v>
      </c>
      <c r="G216" s="190">
        <v>448.35</v>
      </c>
      <c r="H216" s="190">
        <v>448.35</v>
      </c>
      <c r="I216" s="198">
        <f t="shared" si="40"/>
        <v>1</v>
      </c>
      <c r="J216" s="190">
        <v>16.55</v>
      </c>
      <c r="K216" s="198">
        <f t="shared" si="41"/>
        <v>3.6913125906100144E-2</v>
      </c>
      <c r="L216" s="314">
        <v>59.22</v>
      </c>
      <c r="M216" s="198">
        <f t="shared" si="42"/>
        <v>1.0369131259061002</v>
      </c>
      <c r="N216" s="314">
        <v>980.09</v>
      </c>
      <c r="O216" s="190">
        <v>3.31</v>
      </c>
      <c r="P216" s="197">
        <f t="shared" si="43"/>
        <v>7.3826251812200289E-3</v>
      </c>
      <c r="Q216" s="314">
        <f t="shared" si="44"/>
        <v>196.01820000000001</v>
      </c>
      <c r="R216" s="190">
        <f t="shared" si="45"/>
        <v>13.240000000000011</v>
      </c>
      <c r="S216" s="192">
        <f t="shared" si="46"/>
        <v>2.953050072488014E-2</v>
      </c>
      <c r="T216" s="190" t="s">
        <v>478</v>
      </c>
      <c r="U216" s="190" t="s">
        <v>715</v>
      </c>
      <c r="V216" s="190" t="s">
        <v>646</v>
      </c>
      <c r="W216" s="196">
        <v>1</v>
      </c>
      <c r="X216" s="190" t="s">
        <v>427</v>
      </c>
    </row>
    <row r="217" spans="2:24" hidden="1" x14ac:dyDescent="0.25">
      <c r="B217" s="658">
        <v>45891</v>
      </c>
      <c r="C217" s="493" t="s">
        <v>326</v>
      </c>
      <c r="D217" s="245">
        <v>111</v>
      </c>
      <c r="E217" s="190" t="s">
        <v>545</v>
      </c>
      <c r="F217" s="314">
        <v>1709.92</v>
      </c>
      <c r="G217" s="190">
        <v>201.92</v>
      </c>
      <c r="H217" s="190">
        <v>201.92</v>
      </c>
      <c r="I217" s="198">
        <f t="shared" si="40"/>
        <v>1</v>
      </c>
      <c r="J217" s="190">
        <v>13.39</v>
      </c>
      <c r="K217" s="198">
        <f t="shared" si="41"/>
        <v>6.6313391442155312E-2</v>
      </c>
      <c r="L217" s="314">
        <v>156.72999999999999</v>
      </c>
      <c r="M217" s="198">
        <f t="shared" si="42"/>
        <v>1.0663133914421554</v>
      </c>
      <c r="N217" s="314">
        <v>2098.61</v>
      </c>
      <c r="O217" s="190">
        <v>2.48</v>
      </c>
      <c r="P217" s="197">
        <f t="shared" si="43"/>
        <v>1.2282091917591127E-2</v>
      </c>
      <c r="Q217" s="314">
        <f t="shared" si="44"/>
        <v>388.69039999999995</v>
      </c>
      <c r="R217" s="190">
        <f t="shared" si="45"/>
        <v>10.910000000000014</v>
      </c>
      <c r="S217" s="192">
        <f t="shared" si="46"/>
        <v>5.4031299524564258E-2</v>
      </c>
      <c r="T217" s="190" t="s">
        <v>478</v>
      </c>
      <c r="U217" s="190" t="s">
        <v>715</v>
      </c>
      <c r="V217" s="190" t="s">
        <v>469</v>
      </c>
      <c r="W217" s="196">
        <v>1</v>
      </c>
      <c r="X217" s="190" t="s">
        <v>470</v>
      </c>
    </row>
    <row r="218" spans="2:24" hidden="1" x14ac:dyDescent="0.25">
      <c r="B218" s="493"/>
      <c r="C218" s="493"/>
      <c r="D218" s="245">
        <v>112</v>
      </c>
      <c r="E218" s="190" t="s">
        <v>615</v>
      </c>
      <c r="F218" s="314">
        <v>1293.76</v>
      </c>
      <c r="G218" s="190">
        <v>181.79</v>
      </c>
      <c r="H218" s="190">
        <v>181.79</v>
      </c>
      <c r="I218" s="198">
        <f t="shared" si="40"/>
        <v>1</v>
      </c>
      <c r="J218" s="190">
        <v>18.13</v>
      </c>
      <c r="K218" s="198">
        <f t="shared" si="41"/>
        <v>9.9730458221024262E-2</v>
      </c>
      <c r="L218" s="314">
        <v>95.34</v>
      </c>
      <c r="M218" s="198">
        <f t="shared" si="42"/>
        <v>1.0997304582210243</v>
      </c>
      <c r="N218" s="314">
        <v>1728.51</v>
      </c>
      <c r="O218" s="190">
        <v>4.5599999999999996</v>
      </c>
      <c r="P218" s="197">
        <f t="shared" si="43"/>
        <v>2.5083888002640407E-2</v>
      </c>
      <c r="Q218" s="314">
        <f t="shared" si="44"/>
        <v>434.75039999999996</v>
      </c>
      <c r="R218" s="190">
        <f t="shared" si="45"/>
        <v>13.569999999999997</v>
      </c>
      <c r="S218" s="192">
        <f t="shared" si="46"/>
        <v>7.4646570218383834E-2</v>
      </c>
      <c r="T218" s="190" t="s">
        <v>478</v>
      </c>
      <c r="U218" s="190" t="s">
        <v>715</v>
      </c>
      <c r="V218" s="190" t="s">
        <v>492</v>
      </c>
      <c r="W218" s="196">
        <v>1</v>
      </c>
      <c r="X218" s="190" t="s">
        <v>470</v>
      </c>
    </row>
    <row r="219" spans="2:24" hidden="1" x14ac:dyDescent="0.25">
      <c r="B219" s="493"/>
      <c r="C219" s="493"/>
      <c r="D219" s="245">
        <v>113</v>
      </c>
      <c r="E219" s="190" t="s">
        <v>491</v>
      </c>
      <c r="F219" s="314">
        <v>891.80000000000007</v>
      </c>
      <c r="G219" s="190">
        <v>112.57</v>
      </c>
      <c r="H219" s="190">
        <v>112.57</v>
      </c>
      <c r="I219" s="198">
        <f t="shared" si="40"/>
        <v>1</v>
      </c>
      <c r="J219" s="190">
        <v>11.23</v>
      </c>
      <c r="K219" s="198">
        <f t="shared" si="41"/>
        <v>9.9760149240472606E-2</v>
      </c>
      <c r="L219" s="314">
        <v>127.4</v>
      </c>
      <c r="M219" s="198">
        <f t="shared" si="42"/>
        <v>1.0997601492404727</v>
      </c>
      <c r="N219" s="314">
        <v>1430.7</v>
      </c>
      <c r="O219" s="190">
        <v>4.2300000000000004</v>
      </c>
      <c r="P219" s="197">
        <f t="shared" si="43"/>
        <v>3.7576618992626813E-2</v>
      </c>
      <c r="Q219" s="314">
        <f t="shared" si="44"/>
        <v>538.90200000000004</v>
      </c>
      <c r="R219" s="190">
        <f t="shared" si="45"/>
        <v>7.0000000000000036</v>
      </c>
      <c r="S219" s="192">
        <f t="shared" si="46"/>
        <v>6.2183530247845821E-2</v>
      </c>
      <c r="T219" s="190" t="s">
        <v>478</v>
      </c>
      <c r="U219" s="190" t="s">
        <v>715</v>
      </c>
      <c r="V219" s="190" t="s">
        <v>492</v>
      </c>
      <c r="W219" s="196">
        <v>1</v>
      </c>
      <c r="X219" s="190" t="s">
        <v>470</v>
      </c>
    </row>
    <row r="220" spans="2:24" hidden="1" x14ac:dyDescent="0.25">
      <c r="B220" s="493"/>
      <c r="C220" s="493"/>
      <c r="D220" s="245">
        <v>114</v>
      </c>
      <c r="E220" s="190" t="s">
        <v>549</v>
      </c>
      <c r="F220" s="314">
        <v>772.19999999999993</v>
      </c>
      <c r="G220" s="190">
        <v>20.58</v>
      </c>
      <c r="H220" s="190">
        <v>20.58</v>
      </c>
      <c r="I220" s="198">
        <f t="shared" si="40"/>
        <v>1</v>
      </c>
      <c r="J220" s="190">
        <v>0.99</v>
      </c>
      <c r="K220" s="198">
        <f t="shared" si="41"/>
        <v>4.8104956268221581E-2</v>
      </c>
      <c r="L220" s="314">
        <v>930.36</v>
      </c>
      <c r="M220" s="198">
        <f t="shared" si="42"/>
        <v>1.0481049562682214</v>
      </c>
      <c r="N220" s="314">
        <v>921.06</v>
      </c>
      <c r="O220" s="190">
        <v>0.16</v>
      </c>
      <c r="P220" s="197">
        <f t="shared" si="43"/>
        <v>7.7745383867832852E-3</v>
      </c>
      <c r="Q220" s="314">
        <f t="shared" si="44"/>
        <v>148.85760000000002</v>
      </c>
      <c r="R220" s="190">
        <f t="shared" si="45"/>
        <v>0.82999999999999841</v>
      </c>
      <c r="S220" s="192">
        <f t="shared" si="46"/>
        <v>4.0330417881438214E-2</v>
      </c>
      <c r="T220" s="190" t="s">
        <v>478</v>
      </c>
      <c r="U220" s="190" t="s">
        <v>715</v>
      </c>
      <c r="V220" s="190" t="s">
        <v>492</v>
      </c>
      <c r="W220" s="196">
        <v>1</v>
      </c>
      <c r="X220" s="190" t="s">
        <v>425</v>
      </c>
    </row>
    <row r="221" spans="2:24" hidden="1" x14ac:dyDescent="0.25">
      <c r="B221" s="493"/>
      <c r="C221" s="493"/>
      <c r="D221" s="245">
        <v>115</v>
      </c>
      <c r="E221" s="190" t="s">
        <v>498</v>
      </c>
      <c r="F221" s="314">
        <v>755.81999999999994</v>
      </c>
      <c r="G221" s="190">
        <v>161.15</v>
      </c>
      <c r="H221" s="190">
        <v>161.15</v>
      </c>
      <c r="I221" s="198">
        <f t="shared" si="40"/>
        <v>1</v>
      </c>
      <c r="J221" s="190">
        <v>11.76</v>
      </c>
      <c r="K221" s="198">
        <f t="shared" si="41"/>
        <v>7.2975488675147374E-2</v>
      </c>
      <c r="L221" s="314">
        <v>78</v>
      </c>
      <c r="M221" s="198">
        <f t="shared" si="42"/>
        <v>1.0729754886751472</v>
      </c>
      <c r="N221" s="314">
        <v>917.28</v>
      </c>
      <c r="O221" s="190">
        <v>2.0699999999999998</v>
      </c>
      <c r="P221" s="197">
        <f t="shared" si="43"/>
        <v>1.2845175302513185E-2</v>
      </c>
      <c r="Q221" s="314">
        <f t="shared" si="44"/>
        <v>161.45999999999998</v>
      </c>
      <c r="R221" s="190">
        <f t="shared" si="45"/>
        <v>9.6899999999999906</v>
      </c>
      <c r="S221" s="192">
        <f t="shared" si="46"/>
        <v>6.013031337263413E-2</v>
      </c>
      <c r="T221" s="190" t="s">
        <v>478</v>
      </c>
      <c r="U221" s="190" t="s">
        <v>715</v>
      </c>
      <c r="V221" s="190" t="s">
        <v>633</v>
      </c>
      <c r="W221" s="196">
        <v>1</v>
      </c>
      <c r="X221" s="190" t="s">
        <v>470</v>
      </c>
    </row>
    <row r="222" spans="2:24" hidden="1" x14ac:dyDescent="0.25">
      <c r="B222" s="493"/>
      <c r="C222" s="493"/>
      <c r="D222" s="245">
        <v>116</v>
      </c>
      <c r="E222" s="190" t="s">
        <v>487</v>
      </c>
      <c r="F222" s="314">
        <v>725.99</v>
      </c>
      <c r="G222" s="190">
        <v>76.959999999999994</v>
      </c>
      <c r="H222" s="190">
        <v>76.959999999999994</v>
      </c>
      <c r="I222" s="198">
        <f t="shared" si="40"/>
        <v>1</v>
      </c>
      <c r="J222" s="190">
        <v>2.16</v>
      </c>
      <c r="K222" s="198">
        <f t="shared" si="41"/>
        <v>2.8066528066528072E-2</v>
      </c>
      <c r="L222" s="314">
        <v>410.16</v>
      </c>
      <c r="M222" s="198">
        <f t="shared" si="42"/>
        <v>1.028066528066528</v>
      </c>
      <c r="N222" s="314">
        <v>885.95</v>
      </c>
      <c r="O222" s="190">
        <v>0.39</v>
      </c>
      <c r="P222" s="197">
        <f t="shared" si="43"/>
        <v>5.0675675675675678E-3</v>
      </c>
      <c r="Q222" s="314">
        <f t="shared" si="44"/>
        <v>159.9624</v>
      </c>
      <c r="R222" s="190">
        <f t="shared" si="45"/>
        <v>1.7699999999999965</v>
      </c>
      <c r="S222" s="192">
        <f t="shared" si="46"/>
        <v>2.2998960498960455E-2</v>
      </c>
      <c r="T222" s="190" t="s">
        <v>478</v>
      </c>
      <c r="U222" s="190" t="s">
        <v>715</v>
      </c>
      <c r="V222" s="190" t="s">
        <v>490</v>
      </c>
      <c r="W222" s="196">
        <v>1</v>
      </c>
      <c r="X222" s="190" t="s">
        <v>470</v>
      </c>
    </row>
    <row r="223" spans="2:24" hidden="1" x14ac:dyDescent="0.25">
      <c r="B223" s="493"/>
      <c r="C223" s="493"/>
      <c r="D223" s="245">
        <v>117</v>
      </c>
      <c r="E223" s="190" t="s">
        <v>645</v>
      </c>
      <c r="F223" s="314">
        <v>713.73</v>
      </c>
      <c r="G223" s="190">
        <v>209.92</v>
      </c>
      <c r="H223" s="190">
        <v>209.92</v>
      </c>
      <c r="I223" s="198">
        <f t="shared" si="40"/>
        <v>1</v>
      </c>
      <c r="J223" s="190">
        <v>19.52</v>
      </c>
      <c r="K223" s="198">
        <f t="shared" si="41"/>
        <v>9.298780487804878E-2</v>
      </c>
      <c r="L223" s="314">
        <v>44.86</v>
      </c>
      <c r="M223" s="198">
        <f t="shared" si="42"/>
        <v>1.0929878048780488</v>
      </c>
      <c r="N223" s="314">
        <v>875.67</v>
      </c>
      <c r="O223" s="190">
        <v>3.61</v>
      </c>
      <c r="P223" s="197">
        <f t="shared" si="43"/>
        <v>1.719702743902439E-2</v>
      </c>
      <c r="Q223" s="314">
        <f t="shared" si="44"/>
        <v>161.94459999999998</v>
      </c>
      <c r="R223" s="190">
        <f t="shared" si="45"/>
        <v>15.910000000000011</v>
      </c>
      <c r="S223" s="192">
        <f t="shared" si="46"/>
        <v>7.5790777439024445E-2</v>
      </c>
      <c r="T223" s="190" t="s">
        <v>478</v>
      </c>
      <c r="U223" s="190" t="s">
        <v>715</v>
      </c>
      <c r="V223" s="190" t="s">
        <v>532</v>
      </c>
      <c r="W223" s="196">
        <v>1</v>
      </c>
      <c r="X223" s="190" t="s">
        <v>470</v>
      </c>
    </row>
    <row r="224" spans="2:24" hidden="1" x14ac:dyDescent="0.25">
      <c r="B224" s="493"/>
      <c r="C224" s="493"/>
      <c r="D224" s="245">
        <v>118</v>
      </c>
      <c r="E224" s="190" t="s">
        <v>516</v>
      </c>
      <c r="F224" s="314">
        <v>713.59</v>
      </c>
      <c r="G224" s="190">
        <v>265.2</v>
      </c>
      <c r="H224" s="190">
        <v>265.2</v>
      </c>
      <c r="I224" s="198">
        <f t="shared" si="40"/>
        <v>1</v>
      </c>
      <c r="J224" s="190">
        <v>6.54</v>
      </c>
      <c r="K224" s="198">
        <f t="shared" si="41"/>
        <v>2.4660633484162899E-2</v>
      </c>
      <c r="L224" s="314">
        <v>133.88</v>
      </c>
      <c r="M224" s="198">
        <f t="shared" si="42"/>
        <v>1.024660633484163</v>
      </c>
      <c r="N224" s="314">
        <v>875.58</v>
      </c>
      <c r="O224" s="190">
        <v>1.21</v>
      </c>
      <c r="P224" s="197">
        <f t="shared" si="43"/>
        <v>4.5625942684766217E-3</v>
      </c>
      <c r="Q224" s="314">
        <f t="shared" si="44"/>
        <v>161.9948</v>
      </c>
      <c r="R224" s="190">
        <f t="shared" si="45"/>
        <v>5.3300000000000205</v>
      </c>
      <c r="S224" s="192">
        <f t="shared" si="46"/>
        <v>2.0098039215686352E-2</v>
      </c>
      <c r="T224" s="190" t="s">
        <v>478</v>
      </c>
      <c r="U224" s="190" t="s">
        <v>715</v>
      </c>
      <c r="V224" s="190" t="s">
        <v>646</v>
      </c>
      <c r="W224" s="196">
        <v>1</v>
      </c>
      <c r="X224" s="190" t="s">
        <v>414</v>
      </c>
    </row>
    <row r="225" spans="2:24" hidden="1" x14ac:dyDescent="0.25">
      <c r="B225" s="493"/>
      <c r="C225" s="493"/>
      <c r="D225" s="245">
        <v>119</v>
      </c>
      <c r="E225" s="190" t="s">
        <v>497</v>
      </c>
      <c r="F225" s="314">
        <v>713.04</v>
      </c>
      <c r="G225" s="190">
        <v>69.23</v>
      </c>
      <c r="H225" s="190">
        <v>69.23</v>
      </c>
      <c r="I225" s="198">
        <f t="shared" si="40"/>
        <v>1</v>
      </c>
      <c r="J225" s="190">
        <v>2.75</v>
      </c>
      <c r="K225" s="198">
        <f t="shared" si="41"/>
        <v>3.9722663585150947E-2</v>
      </c>
      <c r="L225" s="314">
        <v>318.32</v>
      </c>
      <c r="M225" s="198">
        <f t="shared" si="42"/>
        <v>1.0397226635851509</v>
      </c>
      <c r="N225" s="314">
        <v>875.38</v>
      </c>
      <c r="O225" s="190">
        <v>0.51</v>
      </c>
      <c r="P225" s="197">
        <f t="shared" si="43"/>
        <v>7.366748519427993E-3</v>
      </c>
      <c r="Q225" s="314">
        <f t="shared" si="44"/>
        <v>162.3432</v>
      </c>
      <c r="R225" s="190">
        <f t="shared" si="45"/>
        <v>2.2400000000000002</v>
      </c>
      <c r="S225" s="192">
        <f t="shared" si="46"/>
        <v>3.2355915065722954E-2</v>
      </c>
      <c r="T225" s="190" t="s">
        <v>478</v>
      </c>
      <c r="U225" s="190" t="s">
        <v>715</v>
      </c>
      <c r="V225" s="190" t="s">
        <v>490</v>
      </c>
      <c r="W225" s="196">
        <v>1</v>
      </c>
      <c r="X225" s="190" t="s">
        <v>425</v>
      </c>
    </row>
    <row r="226" spans="2:24" hidden="1" x14ac:dyDescent="0.25">
      <c r="B226" s="493"/>
      <c r="C226" s="493"/>
      <c r="D226" s="245">
        <v>120</v>
      </c>
      <c r="E226" s="190" t="s">
        <v>546</v>
      </c>
      <c r="F226" s="314">
        <v>711.21</v>
      </c>
      <c r="G226" s="190">
        <v>110.4</v>
      </c>
      <c r="H226" s="190">
        <v>110.4</v>
      </c>
      <c r="I226" s="198">
        <f t="shared" si="40"/>
        <v>1</v>
      </c>
      <c r="J226" s="190">
        <v>5.24</v>
      </c>
      <c r="K226" s="198">
        <f t="shared" si="41"/>
        <v>4.746376811594203E-2</v>
      </c>
      <c r="L226" s="314">
        <v>166.56</v>
      </c>
      <c r="M226" s="198">
        <f t="shared" si="42"/>
        <v>1.047463768115942</v>
      </c>
      <c r="N226" s="314">
        <v>872.77</v>
      </c>
      <c r="O226" s="190">
        <v>0.97</v>
      </c>
      <c r="P226" s="197">
        <f t="shared" si="43"/>
        <v>8.7862318840579712E-3</v>
      </c>
      <c r="Q226" s="314">
        <f t="shared" si="44"/>
        <v>161.56319999999999</v>
      </c>
      <c r="R226" s="190">
        <f t="shared" si="45"/>
        <v>4.2699999999999951</v>
      </c>
      <c r="S226" s="192">
        <f t="shared" si="46"/>
        <v>3.867753623188401E-2</v>
      </c>
      <c r="T226" s="190" t="s">
        <v>478</v>
      </c>
      <c r="U226" s="190" t="s">
        <v>715</v>
      </c>
      <c r="V226" s="190" t="s">
        <v>492</v>
      </c>
      <c r="W226" s="196">
        <v>1</v>
      </c>
      <c r="X226" s="190" t="s">
        <v>462</v>
      </c>
    </row>
    <row r="227" spans="2:24" hidden="1" x14ac:dyDescent="0.25">
      <c r="B227" s="658">
        <v>45892</v>
      </c>
      <c r="C227" s="493" t="s">
        <v>321</v>
      </c>
      <c r="D227" s="245">
        <v>121</v>
      </c>
      <c r="E227" s="190" t="s">
        <v>617</v>
      </c>
      <c r="F227" s="314">
        <v>1482.43</v>
      </c>
      <c r="G227" s="190">
        <v>198.3</v>
      </c>
      <c r="H227" s="190">
        <v>198.3</v>
      </c>
      <c r="I227" s="198">
        <f t="shared" si="40"/>
        <v>1</v>
      </c>
      <c r="J227" s="190">
        <v>12.4</v>
      </c>
      <c r="K227" s="198">
        <f t="shared" si="41"/>
        <v>6.2531517902168432E-2</v>
      </c>
      <c r="L227" s="314">
        <v>147.80000000000001</v>
      </c>
      <c r="M227" s="198">
        <f t="shared" si="42"/>
        <v>1.0625315179021684</v>
      </c>
      <c r="N227" s="314">
        <v>1832.72</v>
      </c>
      <c r="O227" s="190">
        <v>2.37</v>
      </c>
      <c r="P227" s="197">
        <f t="shared" si="43"/>
        <v>1.1951588502269289E-2</v>
      </c>
      <c r="Q227" s="314">
        <f t="shared" si="44"/>
        <v>350.28600000000006</v>
      </c>
      <c r="R227" s="190">
        <f t="shared" si="45"/>
        <v>10.030000000000005</v>
      </c>
      <c r="S227" s="192">
        <f t="shared" si="46"/>
        <v>5.0579929399899165E-2</v>
      </c>
      <c r="T227" s="190" t="s">
        <v>478</v>
      </c>
      <c r="U227" s="190" t="s">
        <v>715</v>
      </c>
      <c r="V227" s="190" t="s">
        <v>492</v>
      </c>
      <c r="W227" s="196">
        <v>1</v>
      </c>
      <c r="X227" s="190" t="s">
        <v>540</v>
      </c>
    </row>
    <row r="228" spans="2:24" hidden="1" x14ac:dyDescent="0.25">
      <c r="B228" s="493"/>
      <c r="C228" s="493"/>
      <c r="D228" s="245">
        <v>122</v>
      </c>
      <c r="E228" s="190" t="s">
        <v>463</v>
      </c>
      <c r="F228" s="314">
        <v>1191.4000000000001</v>
      </c>
      <c r="G228" s="190">
        <v>10.58</v>
      </c>
      <c r="H228" s="190">
        <v>10.58</v>
      </c>
      <c r="I228" s="198">
        <f t="shared" si="40"/>
        <v>1</v>
      </c>
      <c r="J228" s="190">
        <v>1.05</v>
      </c>
      <c r="K228" s="198">
        <f t="shared" si="41"/>
        <v>9.9243856332703217E-2</v>
      </c>
      <c r="L228" s="314">
        <v>1567.63</v>
      </c>
      <c r="M228" s="198">
        <f t="shared" si="42"/>
        <v>1.0992438563327034</v>
      </c>
      <c r="N228" s="314">
        <v>1646.01</v>
      </c>
      <c r="O228" s="190">
        <v>0.28999999999999998</v>
      </c>
      <c r="P228" s="197">
        <f t="shared" si="43"/>
        <v>2.7410207939508505E-2</v>
      </c>
      <c r="Q228" s="314">
        <f t="shared" si="44"/>
        <v>454.61270000000002</v>
      </c>
      <c r="R228" s="190">
        <f t="shared" si="45"/>
        <v>0.76000000000000068</v>
      </c>
      <c r="S228" s="192">
        <f t="shared" si="46"/>
        <v>7.1833648393194768E-2</v>
      </c>
      <c r="T228" s="190" t="s">
        <v>179</v>
      </c>
      <c r="U228" s="190" t="s">
        <v>715</v>
      </c>
      <c r="V228" s="190" t="s">
        <v>510</v>
      </c>
      <c r="W228" s="196">
        <v>1</v>
      </c>
      <c r="X228" s="190" t="s">
        <v>417</v>
      </c>
    </row>
    <row r="229" spans="2:24" hidden="1" x14ac:dyDescent="0.25">
      <c r="B229" s="493"/>
      <c r="C229" s="493"/>
      <c r="D229" s="245">
        <v>123</v>
      </c>
      <c r="E229" s="190" t="s">
        <v>482</v>
      </c>
      <c r="F229" s="314">
        <v>1014.1400000000001</v>
      </c>
      <c r="G229" s="190">
        <v>283.5</v>
      </c>
      <c r="H229" s="190">
        <v>283.5</v>
      </c>
      <c r="I229" s="198">
        <f t="shared" si="40"/>
        <v>1</v>
      </c>
      <c r="J229" s="190">
        <v>11.22</v>
      </c>
      <c r="K229" s="198">
        <f t="shared" si="41"/>
        <v>3.9576719576719578E-2</v>
      </c>
      <c r="L229" s="314">
        <v>111.2</v>
      </c>
      <c r="M229" s="198">
        <f t="shared" si="42"/>
        <v>1.0395767195767196</v>
      </c>
      <c r="N229" s="314">
        <v>1247.6600000000001</v>
      </c>
      <c r="O229" s="190">
        <v>2.1</v>
      </c>
      <c r="P229" s="197">
        <f t="shared" si="43"/>
        <v>7.4074074074074077E-3</v>
      </c>
      <c r="Q229" s="314">
        <f t="shared" si="44"/>
        <v>233.52</v>
      </c>
      <c r="R229" s="190">
        <f t="shared" si="45"/>
        <v>9.1200000000000276</v>
      </c>
      <c r="S229" s="192">
        <f t="shared" si="46"/>
        <v>3.2169312169312264E-2</v>
      </c>
      <c r="T229" s="190" t="s">
        <v>478</v>
      </c>
      <c r="U229" s="190" t="s">
        <v>715</v>
      </c>
      <c r="V229" s="190" t="s">
        <v>492</v>
      </c>
      <c r="W229" s="196">
        <v>1</v>
      </c>
      <c r="X229" s="190" t="s">
        <v>430</v>
      </c>
    </row>
    <row r="230" spans="2:24" hidden="1" x14ac:dyDescent="0.25">
      <c r="B230" s="493"/>
      <c r="C230" s="493"/>
      <c r="D230" s="245">
        <v>124</v>
      </c>
      <c r="E230" s="190" t="s">
        <v>491</v>
      </c>
      <c r="F230" s="314">
        <v>901.99</v>
      </c>
      <c r="G230" s="190">
        <v>115.44</v>
      </c>
      <c r="H230" s="190">
        <v>115.44</v>
      </c>
      <c r="I230" s="198">
        <f t="shared" si="40"/>
        <v>1</v>
      </c>
      <c r="J230" s="190">
        <v>11.48</v>
      </c>
      <c r="K230" s="198">
        <f t="shared" si="41"/>
        <v>9.9445599445599456E-2</v>
      </c>
      <c r="L230" s="314">
        <v>127.4</v>
      </c>
      <c r="M230" s="198">
        <f t="shared" si="42"/>
        <v>1.0994455994455994</v>
      </c>
      <c r="N230" s="314">
        <v>1462.55</v>
      </c>
      <c r="O230" s="190">
        <v>4.4000000000000004</v>
      </c>
      <c r="P230" s="197">
        <f t="shared" si="43"/>
        <v>3.8115038115038122E-2</v>
      </c>
      <c r="Q230" s="314">
        <f t="shared" si="44"/>
        <v>560.56000000000006</v>
      </c>
      <c r="R230" s="190">
        <f t="shared" si="45"/>
        <v>7.0800000000000036</v>
      </c>
      <c r="S230" s="192">
        <f t="shared" si="46"/>
        <v>6.1330561330561362E-2</v>
      </c>
      <c r="T230" s="190" t="s">
        <v>478</v>
      </c>
      <c r="U230" s="190" t="s">
        <v>715</v>
      </c>
      <c r="V230" s="190" t="s">
        <v>492</v>
      </c>
      <c r="W230" s="196">
        <v>1</v>
      </c>
      <c r="X230" s="190" t="s">
        <v>470</v>
      </c>
    </row>
    <row r="231" spans="2:24" hidden="1" x14ac:dyDescent="0.25">
      <c r="B231" s="493"/>
      <c r="C231" s="493"/>
      <c r="D231" s="245">
        <v>125</v>
      </c>
      <c r="E231" s="190" t="s">
        <v>650</v>
      </c>
      <c r="F231" s="314">
        <v>862.21</v>
      </c>
      <c r="G231" s="190">
        <v>62.17</v>
      </c>
      <c r="H231" s="190">
        <v>62.17</v>
      </c>
      <c r="I231" s="198">
        <f t="shared" si="40"/>
        <v>1</v>
      </c>
      <c r="J231" s="190">
        <v>6.16</v>
      </c>
      <c r="K231" s="198">
        <f t="shared" si="41"/>
        <v>9.9083159079942099E-2</v>
      </c>
      <c r="L231" s="314">
        <v>194.63</v>
      </c>
      <c r="M231" s="198">
        <f t="shared" si="42"/>
        <v>1.0990831590799421</v>
      </c>
      <c r="N231" s="314">
        <v>1198.92</v>
      </c>
      <c r="O231" s="190">
        <v>1.73</v>
      </c>
      <c r="P231" s="197">
        <f t="shared" si="43"/>
        <v>2.7826926170178543E-2</v>
      </c>
      <c r="Q231" s="314">
        <f t="shared" si="44"/>
        <v>336.7099</v>
      </c>
      <c r="R231" s="190">
        <f t="shared" si="45"/>
        <v>4.4299999999999962</v>
      </c>
      <c r="S231" s="192">
        <f t="shared" si="46"/>
        <v>7.1256232909763489E-2</v>
      </c>
      <c r="T231" s="190" t="s">
        <v>478</v>
      </c>
      <c r="U231" s="190" t="s">
        <v>715</v>
      </c>
      <c r="V231" s="190" t="s">
        <v>492</v>
      </c>
      <c r="W231" s="196">
        <v>1</v>
      </c>
      <c r="X231" s="190" t="s">
        <v>444</v>
      </c>
    </row>
    <row r="232" spans="2:24" hidden="1" x14ac:dyDescent="0.25">
      <c r="B232" s="493"/>
      <c r="C232" s="493"/>
      <c r="D232" s="245">
        <v>126</v>
      </c>
      <c r="E232" s="190" t="s">
        <v>498</v>
      </c>
      <c r="F232" s="314">
        <v>790.14</v>
      </c>
      <c r="G232" s="190">
        <v>158.82</v>
      </c>
      <c r="H232" s="190">
        <v>158.82</v>
      </c>
      <c r="I232" s="198">
        <f t="shared" si="40"/>
        <v>1</v>
      </c>
      <c r="J232" s="190">
        <v>12.26</v>
      </c>
      <c r="K232" s="198">
        <f t="shared" si="41"/>
        <v>7.7194308021659747E-2</v>
      </c>
      <c r="L232" s="314">
        <v>78</v>
      </c>
      <c r="M232" s="198">
        <f t="shared" si="42"/>
        <v>1.0771943080216597</v>
      </c>
      <c r="N232" s="314">
        <v>956.28</v>
      </c>
      <c r="O232" s="190">
        <v>2.13</v>
      </c>
      <c r="P232" s="197">
        <f t="shared" si="43"/>
        <v>1.3411409142425387E-2</v>
      </c>
      <c r="Q232" s="314">
        <f t="shared" si="44"/>
        <v>166.14</v>
      </c>
      <c r="R232" s="190">
        <f t="shared" si="45"/>
        <v>10.129999999999992</v>
      </c>
      <c r="S232" s="192">
        <f t="shared" si="46"/>
        <v>6.3782898879234301E-2</v>
      </c>
      <c r="T232" s="190" t="s">
        <v>478</v>
      </c>
      <c r="U232" s="190" t="s">
        <v>715</v>
      </c>
      <c r="V232" s="190" t="s">
        <v>633</v>
      </c>
      <c r="W232" s="196">
        <v>1</v>
      </c>
      <c r="X232" s="190" t="s">
        <v>470</v>
      </c>
    </row>
    <row r="233" spans="2:24" hidden="1" x14ac:dyDescent="0.25">
      <c r="B233" s="493"/>
      <c r="C233" s="493"/>
      <c r="D233" s="245">
        <v>127</v>
      </c>
      <c r="E233" s="190" t="s">
        <v>615</v>
      </c>
      <c r="F233" s="314">
        <v>763.68000000000006</v>
      </c>
      <c r="G233" s="190">
        <v>178.26</v>
      </c>
      <c r="H233" s="190">
        <v>178.26</v>
      </c>
      <c r="I233" s="198">
        <f t="shared" si="40"/>
        <v>1</v>
      </c>
      <c r="J233" s="190">
        <v>9.75</v>
      </c>
      <c r="K233" s="198">
        <f t="shared" si="41"/>
        <v>5.4695388757993943E-2</v>
      </c>
      <c r="L233" s="314">
        <v>95.34</v>
      </c>
      <c r="M233" s="198">
        <f t="shared" si="42"/>
        <v>1.054695388757994</v>
      </c>
      <c r="N233" s="314">
        <v>929.57</v>
      </c>
      <c r="O233" s="190">
        <v>1.74</v>
      </c>
      <c r="P233" s="197">
        <f t="shared" si="43"/>
        <v>9.7610232245035344E-3</v>
      </c>
      <c r="Q233" s="314">
        <f t="shared" si="44"/>
        <v>165.89160000000001</v>
      </c>
      <c r="R233" s="190">
        <f t="shared" si="45"/>
        <v>8.01</v>
      </c>
      <c r="S233" s="192">
        <f t="shared" si="46"/>
        <v>4.4934365533490409E-2</v>
      </c>
      <c r="T233" s="190" t="s">
        <v>478</v>
      </c>
      <c r="U233" s="190" t="s">
        <v>715</v>
      </c>
      <c r="V233" s="190" t="s">
        <v>492</v>
      </c>
      <c r="W233" s="196">
        <v>1</v>
      </c>
      <c r="X233" s="190" t="s">
        <v>470</v>
      </c>
    </row>
    <row r="234" spans="2:24" hidden="1" x14ac:dyDescent="0.25">
      <c r="B234" s="493"/>
      <c r="C234" s="493"/>
      <c r="D234" s="245">
        <v>128</v>
      </c>
      <c r="E234" s="190" t="s">
        <v>487</v>
      </c>
      <c r="F234" s="314">
        <v>758.8</v>
      </c>
      <c r="G234" s="190">
        <v>77.319999999999993</v>
      </c>
      <c r="H234" s="190">
        <v>77.319999999999993</v>
      </c>
      <c r="I234" s="198">
        <f t="shared" si="40"/>
        <v>1</v>
      </c>
      <c r="J234" s="190">
        <v>2.25</v>
      </c>
      <c r="K234" s="198">
        <f t="shared" si="41"/>
        <v>2.909984480082773E-2</v>
      </c>
      <c r="L234" s="314">
        <v>410.16</v>
      </c>
      <c r="M234" s="198">
        <f t="shared" si="42"/>
        <v>1.0290998448008277</v>
      </c>
      <c r="N234" s="314">
        <v>922.86</v>
      </c>
      <c r="O234" s="190">
        <v>0.4</v>
      </c>
      <c r="P234" s="197">
        <f t="shared" si="43"/>
        <v>5.1733057423693747E-3</v>
      </c>
      <c r="Q234" s="314">
        <f t="shared" si="44"/>
        <v>164.06400000000002</v>
      </c>
      <c r="R234" s="190">
        <f t="shared" si="45"/>
        <v>1.85</v>
      </c>
      <c r="S234" s="192">
        <f t="shared" si="46"/>
        <v>2.392653905845836E-2</v>
      </c>
      <c r="T234" s="190" t="s">
        <v>478</v>
      </c>
      <c r="U234" s="190" t="s">
        <v>715</v>
      </c>
      <c r="V234" s="190" t="s">
        <v>490</v>
      </c>
      <c r="W234" s="196">
        <v>1</v>
      </c>
      <c r="X234" s="190" t="s">
        <v>470</v>
      </c>
    </row>
    <row r="235" spans="2:24" hidden="1" x14ac:dyDescent="0.25">
      <c r="B235" s="493"/>
      <c r="C235" s="493"/>
      <c r="D235" s="245">
        <v>129</v>
      </c>
      <c r="E235" s="190" t="s">
        <v>546</v>
      </c>
      <c r="F235" s="314">
        <v>744.52</v>
      </c>
      <c r="G235" s="190">
        <v>116.8</v>
      </c>
      <c r="H235" s="190">
        <v>116.8</v>
      </c>
      <c r="I235" s="198">
        <f t="shared" si="40"/>
        <v>1</v>
      </c>
      <c r="J235" s="190">
        <v>5.47</v>
      </c>
      <c r="K235" s="198">
        <f t="shared" si="41"/>
        <v>4.6832191780821916E-2</v>
      </c>
      <c r="L235" s="314">
        <v>166.56</v>
      </c>
      <c r="M235" s="198">
        <f t="shared" si="42"/>
        <v>1.0468321917808219</v>
      </c>
      <c r="N235" s="314">
        <v>911.08</v>
      </c>
      <c r="O235" s="190">
        <v>1</v>
      </c>
      <c r="P235" s="197">
        <f t="shared" si="43"/>
        <v>8.5616438356164379E-3</v>
      </c>
      <c r="Q235" s="314">
        <f t="shared" si="44"/>
        <v>166.56</v>
      </c>
      <c r="R235" s="190">
        <f t="shared" si="45"/>
        <v>4.4699999999999989</v>
      </c>
      <c r="S235" s="192">
        <f t="shared" si="46"/>
        <v>3.8270547945205471E-2</v>
      </c>
      <c r="T235" s="190" t="s">
        <v>478</v>
      </c>
      <c r="U235" s="190" t="s">
        <v>715</v>
      </c>
      <c r="V235" s="190" t="s">
        <v>492</v>
      </c>
      <c r="W235" s="196">
        <v>1</v>
      </c>
      <c r="X235" s="190" t="s">
        <v>462</v>
      </c>
    </row>
    <row r="236" spans="2:24" hidden="1" x14ac:dyDescent="0.25">
      <c r="B236" s="493"/>
      <c r="C236" s="493"/>
      <c r="D236" s="245">
        <v>130</v>
      </c>
      <c r="E236" s="190" t="s">
        <v>516</v>
      </c>
      <c r="F236" s="314">
        <v>743.04</v>
      </c>
      <c r="G236" s="190">
        <v>320.11</v>
      </c>
      <c r="H236" s="190">
        <v>320.11</v>
      </c>
      <c r="I236" s="198">
        <f t="shared" si="40"/>
        <v>1</v>
      </c>
      <c r="J236" s="190">
        <v>6.79</v>
      </c>
      <c r="K236" s="198">
        <f t="shared" si="41"/>
        <v>2.1211458561119615E-2</v>
      </c>
      <c r="L236" s="314">
        <v>133.88</v>
      </c>
      <c r="M236" s="198">
        <f t="shared" si="42"/>
        <v>1.0212114585611196</v>
      </c>
      <c r="N236" s="314">
        <v>909.05</v>
      </c>
      <c r="O236" s="190">
        <v>1.24</v>
      </c>
      <c r="P236" s="197">
        <f t="shared" si="43"/>
        <v>3.873668426478398E-3</v>
      </c>
      <c r="Q236" s="314">
        <f t="shared" si="44"/>
        <v>166.0112</v>
      </c>
      <c r="R236" s="190">
        <f t="shared" si="45"/>
        <v>5.5500000000000203</v>
      </c>
      <c r="S236" s="192">
        <f t="shared" si="46"/>
        <v>1.733779013464128E-2</v>
      </c>
      <c r="T236" s="190" t="s">
        <v>478</v>
      </c>
      <c r="U236" s="190" t="s">
        <v>715</v>
      </c>
      <c r="V236" s="190" t="s">
        <v>646</v>
      </c>
      <c r="W236" s="196">
        <v>1</v>
      </c>
      <c r="X236" s="190" t="s">
        <v>414</v>
      </c>
    </row>
    <row r="237" spans="2:24" hidden="1" x14ac:dyDescent="0.25">
      <c r="B237" s="658">
        <v>45893</v>
      </c>
      <c r="C237" s="493" t="s">
        <v>313</v>
      </c>
      <c r="D237" s="245">
        <v>131</v>
      </c>
      <c r="E237" s="190" t="s">
        <v>560</v>
      </c>
      <c r="F237" s="314">
        <v>1725.0100000000002</v>
      </c>
      <c r="G237" s="190">
        <v>194.64</v>
      </c>
      <c r="H237" s="190">
        <v>194.64</v>
      </c>
      <c r="I237" s="198">
        <f t="shared" si="40"/>
        <v>1</v>
      </c>
      <c r="J237" s="190">
        <v>11.1</v>
      </c>
      <c r="K237" s="198">
        <f t="shared" si="41"/>
        <v>5.7028360049321825E-2</v>
      </c>
      <c r="L237" s="314">
        <v>194.04</v>
      </c>
      <c r="M237" s="198">
        <f t="shared" si="42"/>
        <v>1.0570283600493218</v>
      </c>
      <c r="N237" s="314">
        <v>2153.84</v>
      </c>
      <c r="O237" s="190">
        <v>2.21</v>
      </c>
      <c r="P237" s="197">
        <f t="shared" si="43"/>
        <v>1.135429510891903E-2</v>
      </c>
      <c r="Q237" s="314">
        <f t="shared" si="44"/>
        <v>428.82839999999999</v>
      </c>
      <c r="R237" s="190">
        <f t="shared" si="45"/>
        <v>8.8899999999999935</v>
      </c>
      <c r="S237" s="192">
        <f t="shared" si="46"/>
        <v>4.5674064940402763E-2</v>
      </c>
      <c r="T237" s="190" t="s">
        <v>478</v>
      </c>
      <c r="U237" s="190" t="s">
        <v>715</v>
      </c>
      <c r="V237" s="190" t="s">
        <v>492</v>
      </c>
      <c r="W237" s="196">
        <v>1</v>
      </c>
      <c r="X237" s="190" t="s">
        <v>436</v>
      </c>
    </row>
    <row r="238" spans="2:24" hidden="1" x14ac:dyDescent="0.25">
      <c r="B238" s="493"/>
      <c r="C238" s="493"/>
      <c r="D238" s="245">
        <v>132</v>
      </c>
      <c r="E238" s="190" t="s">
        <v>615</v>
      </c>
      <c r="F238" s="314">
        <v>1280.4199999999998</v>
      </c>
      <c r="G238" s="190">
        <v>273.38</v>
      </c>
      <c r="H238" s="190">
        <v>273.38</v>
      </c>
      <c r="I238" s="198">
        <f t="shared" si="40"/>
        <v>1</v>
      </c>
      <c r="J238" s="190">
        <v>26.11</v>
      </c>
      <c r="K238" s="198">
        <f t="shared" si="41"/>
        <v>9.5508083985660991E-2</v>
      </c>
      <c r="L238" s="314">
        <v>95.34</v>
      </c>
      <c r="M238" s="198">
        <f t="shared" si="42"/>
        <v>1.095508083985661</v>
      </c>
      <c r="N238" s="314">
        <v>2489.33</v>
      </c>
      <c r="O238" s="190">
        <v>12.68</v>
      </c>
      <c r="P238" s="197">
        <f t="shared" si="43"/>
        <v>4.6382324968907748E-2</v>
      </c>
      <c r="Q238" s="314">
        <f t="shared" si="44"/>
        <v>1208.9112</v>
      </c>
      <c r="R238" s="190">
        <f t="shared" si="45"/>
        <v>13.430000000000014</v>
      </c>
      <c r="S238" s="192">
        <f t="shared" si="46"/>
        <v>4.9125759016753291E-2</v>
      </c>
      <c r="T238" s="190" t="s">
        <v>478</v>
      </c>
      <c r="U238" s="190" t="s">
        <v>715</v>
      </c>
      <c r="V238" s="190" t="s">
        <v>492</v>
      </c>
      <c r="W238" s="196">
        <v>1</v>
      </c>
      <c r="X238" s="190" t="s">
        <v>470</v>
      </c>
    </row>
    <row r="239" spans="2:24" hidden="1" x14ac:dyDescent="0.25">
      <c r="B239" s="493"/>
      <c r="C239" s="493"/>
      <c r="D239" s="245">
        <v>133</v>
      </c>
      <c r="E239" s="190" t="s">
        <v>498</v>
      </c>
      <c r="F239" s="314">
        <v>1077.96</v>
      </c>
      <c r="G239" s="190">
        <v>234.01</v>
      </c>
      <c r="H239" s="190">
        <v>234.01</v>
      </c>
      <c r="I239" s="198">
        <f t="shared" si="40"/>
        <v>1</v>
      </c>
      <c r="J239" s="190">
        <v>16.96</v>
      </c>
      <c r="K239" s="198">
        <f t="shared" si="41"/>
        <v>7.2475535233537031E-2</v>
      </c>
      <c r="L239" s="314">
        <v>78</v>
      </c>
      <c r="M239" s="198">
        <f t="shared" si="42"/>
        <v>1.0724755352335371</v>
      </c>
      <c r="N239" s="314">
        <v>1322.88</v>
      </c>
      <c r="O239" s="190">
        <v>3.14</v>
      </c>
      <c r="P239" s="197">
        <f t="shared" si="43"/>
        <v>1.3418229990171362E-2</v>
      </c>
      <c r="Q239" s="314">
        <f t="shared" si="44"/>
        <v>244.92000000000002</v>
      </c>
      <c r="R239" s="190">
        <f t="shared" si="45"/>
        <v>13.820000000000007</v>
      </c>
      <c r="S239" s="192">
        <f t="shared" si="46"/>
        <v>5.90573052433657E-2</v>
      </c>
      <c r="T239" s="190" t="s">
        <v>478</v>
      </c>
      <c r="U239" s="190" t="s">
        <v>715</v>
      </c>
      <c r="V239" s="190" t="s">
        <v>633</v>
      </c>
      <c r="W239" s="196">
        <v>1</v>
      </c>
      <c r="X239" s="190" t="s">
        <v>470</v>
      </c>
    </row>
    <row r="240" spans="2:24" hidden="1" x14ac:dyDescent="0.25">
      <c r="B240" s="493"/>
      <c r="C240" s="493"/>
      <c r="D240" s="245">
        <v>134</v>
      </c>
      <c r="E240" s="190" t="s">
        <v>487</v>
      </c>
      <c r="F240" s="314">
        <v>1045.9000000000001</v>
      </c>
      <c r="G240" s="190">
        <v>103.42</v>
      </c>
      <c r="H240" s="190">
        <v>103.42</v>
      </c>
      <c r="I240" s="198">
        <f t="shared" si="40"/>
        <v>1</v>
      </c>
      <c r="J240" s="190">
        <v>3.15</v>
      </c>
      <c r="K240" s="198">
        <f t="shared" si="41"/>
        <v>3.0458325275575321E-2</v>
      </c>
      <c r="L240" s="314">
        <v>410.16</v>
      </c>
      <c r="M240" s="198">
        <f t="shared" si="42"/>
        <v>1.0304583252755755</v>
      </c>
      <c r="N240" s="314">
        <v>1292</v>
      </c>
      <c r="O240" s="190">
        <v>0.6</v>
      </c>
      <c r="P240" s="197">
        <f t="shared" si="43"/>
        <v>5.8015857667762516E-3</v>
      </c>
      <c r="Q240" s="314">
        <f t="shared" si="44"/>
        <v>246.096</v>
      </c>
      <c r="R240" s="190">
        <f t="shared" si="45"/>
        <v>2.5500000000000056</v>
      </c>
      <c r="S240" s="192">
        <f t="shared" si="46"/>
        <v>2.4656739508799125E-2</v>
      </c>
      <c r="T240" s="190" t="s">
        <v>478</v>
      </c>
      <c r="U240" s="190" t="s">
        <v>715</v>
      </c>
      <c r="V240" s="190" t="s">
        <v>490</v>
      </c>
      <c r="W240" s="196">
        <v>1</v>
      </c>
      <c r="X240" s="190" t="s">
        <v>470</v>
      </c>
    </row>
    <row r="241" spans="2:24" hidden="1" x14ac:dyDescent="0.25">
      <c r="B241" s="493"/>
      <c r="C241" s="493"/>
      <c r="D241" s="245">
        <v>135</v>
      </c>
      <c r="E241" s="190" t="s">
        <v>491</v>
      </c>
      <c r="F241" s="314">
        <v>1043.4000000000001</v>
      </c>
      <c r="G241" s="190">
        <v>156.81</v>
      </c>
      <c r="H241" s="190">
        <v>156.81</v>
      </c>
      <c r="I241" s="198">
        <f t="shared" si="40"/>
        <v>1</v>
      </c>
      <c r="J241" s="190">
        <v>10.11</v>
      </c>
      <c r="K241" s="198">
        <f t="shared" si="41"/>
        <v>6.4472929022383774E-2</v>
      </c>
      <c r="L241" s="314">
        <v>127.4</v>
      </c>
      <c r="M241" s="198">
        <f t="shared" si="42"/>
        <v>1.0644729290223838</v>
      </c>
      <c r="N241" s="314">
        <v>1288.01</v>
      </c>
      <c r="O241" s="190">
        <v>1.92</v>
      </c>
      <c r="P241" s="197">
        <f t="shared" si="43"/>
        <v>1.2244117084369619E-2</v>
      </c>
      <c r="Q241" s="314">
        <f t="shared" si="44"/>
        <v>244.608</v>
      </c>
      <c r="R241" s="190">
        <f t="shared" si="45"/>
        <v>8.1900000000000137</v>
      </c>
      <c r="S241" s="192">
        <f t="shared" si="46"/>
        <v>5.2228811938014243E-2</v>
      </c>
      <c r="T241" s="190" t="s">
        <v>478</v>
      </c>
      <c r="U241" s="190" t="s">
        <v>715</v>
      </c>
      <c r="V241" s="190" t="s">
        <v>492</v>
      </c>
      <c r="W241" s="196">
        <v>1</v>
      </c>
      <c r="X241" s="190" t="s">
        <v>470</v>
      </c>
    </row>
    <row r="242" spans="2:24" hidden="1" x14ac:dyDescent="0.25">
      <c r="B242" s="493"/>
      <c r="C242" s="493"/>
      <c r="D242" s="245">
        <v>136</v>
      </c>
      <c r="E242" s="190" t="s">
        <v>516</v>
      </c>
      <c r="F242" s="314">
        <v>1016.1500000000001</v>
      </c>
      <c r="G242" s="190">
        <v>338.83</v>
      </c>
      <c r="H242" s="190">
        <v>338.83</v>
      </c>
      <c r="I242" s="198">
        <f t="shared" si="40"/>
        <v>1</v>
      </c>
      <c r="J242" s="190">
        <v>9.42</v>
      </c>
      <c r="K242" s="198">
        <f t="shared" si="41"/>
        <v>2.7801552400909011E-2</v>
      </c>
      <c r="L242" s="314">
        <v>133.88</v>
      </c>
      <c r="M242" s="198">
        <f t="shared" si="42"/>
        <v>1.027801552400909</v>
      </c>
      <c r="N242" s="314">
        <v>1261.1500000000001</v>
      </c>
      <c r="O242" s="190">
        <v>1.83</v>
      </c>
      <c r="P242" s="197">
        <f t="shared" si="43"/>
        <v>5.4009385237434706E-3</v>
      </c>
      <c r="Q242" s="314">
        <f t="shared" si="44"/>
        <v>245.00040000000001</v>
      </c>
      <c r="R242" s="190">
        <f t="shared" si="45"/>
        <v>7.5900000000000158</v>
      </c>
      <c r="S242" s="192">
        <f t="shared" si="46"/>
        <v>2.2400613877165586E-2</v>
      </c>
      <c r="T242" s="190" t="s">
        <v>478</v>
      </c>
      <c r="U242" s="190" t="s">
        <v>715</v>
      </c>
      <c r="V242" s="190" t="s">
        <v>646</v>
      </c>
      <c r="W242" s="196">
        <v>1</v>
      </c>
      <c r="X242" s="190" t="s">
        <v>414</v>
      </c>
    </row>
    <row r="243" spans="2:24" hidden="1" x14ac:dyDescent="0.25">
      <c r="B243" s="493"/>
      <c r="C243" s="493"/>
      <c r="D243" s="245">
        <v>137</v>
      </c>
      <c r="E243" s="190" t="s">
        <v>497</v>
      </c>
      <c r="F243" s="314">
        <v>1015.4399999999999</v>
      </c>
      <c r="G243" s="190">
        <v>89.69</v>
      </c>
      <c r="H243" s="190">
        <v>89.69</v>
      </c>
      <c r="I243" s="198">
        <f t="shared" si="40"/>
        <v>1</v>
      </c>
      <c r="J243" s="190">
        <v>3.96</v>
      </c>
      <c r="K243" s="198">
        <f t="shared" si="41"/>
        <v>4.4152079384546773E-2</v>
      </c>
      <c r="L243" s="314">
        <v>318.32</v>
      </c>
      <c r="M243" s="198">
        <f t="shared" si="42"/>
        <v>1.0441520793845467</v>
      </c>
      <c r="N243" s="314">
        <v>1260.55</v>
      </c>
      <c r="O243" s="190">
        <v>0.77</v>
      </c>
      <c r="P243" s="197">
        <f t="shared" si="43"/>
        <v>8.5851265469952063E-3</v>
      </c>
      <c r="Q243" s="314">
        <f t="shared" si="44"/>
        <v>245.10640000000001</v>
      </c>
      <c r="R243" s="190">
        <f t="shared" si="45"/>
        <v>3.1899999999999937</v>
      </c>
      <c r="S243" s="192">
        <f t="shared" si="46"/>
        <v>3.5566952837551499E-2</v>
      </c>
      <c r="T243" s="190" t="s">
        <v>478</v>
      </c>
      <c r="U243" s="190" t="s">
        <v>715</v>
      </c>
      <c r="V243" s="190" t="s">
        <v>490</v>
      </c>
      <c r="W243" s="196">
        <v>1</v>
      </c>
      <c r="X243" s="190" t="s">
        <v>425</v>
      </c>
    </row>
    <row r="244" spans="2:24" hidden="1" x14ac:dyDescent="0.25">
      <c r="B244" s="493"/>
      <c r="C244" s="493"/>
      <c r="D244" s="245">
        <v>138</v>
      </c>
      <c r="E244" s="190" t="s">
        <v>546</v>
      </c>
      <c r="F244" s="314">
        <v>1014.35</v>
      </c>
      <c r="G244" s="190">
        <v>149.19999999999999</v>
      </c>
      <c r="H244" s="190">
        <v>149.19999999999999</v>
      </c>
      <c r="I244" s="198">
        <f t="shared" si="40"/>
        <v>1</v>
      </c>
      <c r="J244" s="190">
        <v>7.56</v>
      </c>
      <c r="K244" s="198">
        <f t="shared" si="41"/>
        <v>5.0670241286863274E-2</v>
      </c>
      <c r="L244" s="314">
        <v>166.56</v>
      </c>
      <c r="M244" s="198">
        <f t="shared" si="42"/>
        <v>1.0506702412868634</v>
      </c>
      <c r="N244" s="314">
        <v>1259.19</v>
      </c>
      <c r="O244" s="190">
        <v>1.47</v>
      </c>
      <c r="P244" s="197">
        <f t="shared" si="43"/>
        <v>9.8525469168900814E-3</v>
      </c>
      <c r="Q244" s="314">
        <f t="shared" si="44"/>
        <v>244.8432</v>
      </c>
      <c r="R244" s="190">
        <f t="shared" si="45"/>
        <v>6.0900000000000025</v>
      </c>
      <c r="S244" s="192">
        <f t="shared" si="46"/>
        <v>4.0817694369973213E-2</v>
      </c>
      <c r="T244" s="190" t="s">
        <v>478</v>
      </c>
      <c r="U244" s="190" t="s">
        <v>715</v>
      </c>
      <c r="V244" s="190" t="s">
        <v>492</v>
      </c>
      <c r="W244" s="196">
        <v>1</v>
      </c>
      <c r="X244" s="190" t="s">
        <v>462</v>
      </c>
    </row>
    <row r="245" spans="2:24" hidden="1" x14ac:dyDescent="0.25">
      <c r="B245" s="493"/>
      <c r="C245" s="493"/>
      <c r="D245" s="245">
        <v>139</v>
      </c>
      <c r="E245" s="190" t="s">
        <v>549</v>
      </c>
      <c r="F245" s="314">
        <v>986.18000000000006</v>
      </c>
      <c r="G245" s="190">
        <v>26.66</v>
      </c>
      <c r="H245" s="190">
        <v>26.66</v>
      </c>
      <c r="I245" s="198">
        <f t="shared" si="40"/>
        <v>1</v>
      </c>
      <c r="J245" s="190">
        <v>1.3</v>
      </c>
      <c r="K245" s="198">
        <f t="shared" si="41"/>
        <v>4.8762190547636912E-2</v>
      </c>
      <c r="L245" s="314">
        <v>930.36</v>
      </c>
      <c r="M245" s="198">
        <f t="shared" si="42"/>
        <v>1.048762190547637</v>
      </c>
      <c r="N245" s="314">
        <v>1209.47</v>
      </c>
      <c r="O245" s="190">
        <v>0.24</v>
      </c>
      <c r="P245" s="197">
        <f t="shared" si="43"/>
        <v>9.0022505626406596E-3</v>
      </c>
      <c r="Q245" s="314">
        <f t="shared" si="44"/>
        <v>223.28639999999999</v>
      </c>
      <c r="R245" s="190">
        <f t="shared" si="45"/>
        <v>1.0600000000000007</v>
      </c>
      <c r="S245" s="192">
        <f t="shared" si="46"/>
        <v>3.9759939984996273E-2</v>
      </c>
      <c r="T245" s="190" t="s">
        <v>478</v>
      </c>
      <c r="U245" s="190" t="s">
        <v>715</v>
      </c>
      <c r="V245" s="190" t="s">
        <v>492</v>
      </c>
      <c r="W245" s="196">
        <v>1</v>
      </c>
      <c r="X245" s="190" t="s">
        <v>425</v>
      </c>
    </row>
    <row r="246" spans="2:24" hidden="1" x14ac:dyDescent="0.25">
      <c r="B246" s="493"/>
      <c r="C246" s="493"/>
      <c r="D246" s="245">
        <v>140</v>
      </c>
      <c r="E246" s="190" t="s">
        <v>482</v>
      </c>
      <c r="F246" s="314">
        <v>985.2299999999999</v>
      </c>
      <c r="G246" s="190">
        <v>355.1</v>
      </c>
      <c r="H246" s="190">
        <v>355.1</v>
      </c>
      <c r="I246" s="198">
        <f t="shared" si="40"/>
        <v>1</v>
      </c>
      <c r="J246" s="190">
        <v>11.06</v>
      </c>
      <c r="K246" s="198">
        <f t="shared" si="41"/>
        <v>3.1146156012390874E-2</v>
      </c>
      <c r="L246" s="314">
        <v>111.2</v>
      </c>
      <c r="M246" s="198">
        <f t="shared" si="42"/>
        <v>1.0311461560123909</v>
      </c>
      <c r="N246" s="314">
        <v>1229.8699999999999</v>
      </c>
      <c r="O246" s="190">
        <v>2.2000000000000002</v>
      </c>
      <c r="P246" s="197">
        <f t="shared" si="43"/>
        <v>6.1954379048155452E-3</v>
      </c>
      <c r="Q246" s="314">
        <f t="shared" si="44"/>
        <v>244.64000000000001</v>
      </c>
      <c r="R246" s="190">
        <f t="shared" si="45"/>
        <v>8.860000000000003</v>
      </c>
      <c r="S246" s="192">
        <f t="shared" si="46"/>
        <v>2.4950718107575338E-2</v>
      </c>
      <c r="T246" s="190" t="s">
        <v>478</v>
      </c>
      <c r="U246" s="190" t="s">
        <v>715</v>
      </c>
      <c r="V246" s="190" t="s">
        <v>492</v>
      </c>
      <c r="W246" s="196">
        <v>1</v>
      </c>
      <c r="X246" s="190" t="s">
        <v>430</v>
      </c>
    </row>
    <row r="247" spans="2:24" hidden="1" x14ac:dyDescent="0.25">
      <c r="B247" s="658">
        <v>45894</v>
      </c>
      <c r="C247" s="493" t="s">
        <v>323</v>
      </c>
      <c r="D247" s="245">
        <v>141</v>
      </c>
      <c r="E247" s="190" t="s">
        <v>560</v>
      </c>
      <c r="F247" s="314">
        <v>1078.8699999999999</v>
      </c>
      <c r="G247" s="190">
        <v>203.85</v>
      </c>
      <c r="H247" s="190">
        <v>203.85</v>
      </c>
      <c r="I247" s="198">
        <f t="shared" si="40"/>
        <v>1</v>
      </c>
      <c r="J247" s="190">
        <v>11.16</v>
      </c>
      <c r="K247" s="198">
        <f t="shared" si="41"/>
        <v>5.4746136865342167E-2</v>
      </c>
      <c r="L247" s="314">
        <v>194.04</v>
      </c>
      <c r="M247" s="198">
        <f t="shared" si="42"/>
        <v>1.0547461368653421</v>
      </c>
      <c r="N247" s="314">
        <v>2165.4899999999998</v>
      </c>
      <c r="O247" s="190">
        <v>5.6</v>
      </c>
      <c r="P247" s="197">
        <f t="shared" si="43"/>
        <v>2.7471179789060583E-2</v>
      </c>
      <c r="Q247" s="314">
        <f t="shared" si="44"/>
        <v>1086.6239999999998</v>
      </c>
      <c r="R247" s="190">
        <f t="shared" si="45"/>
        <v>5.5599999999999969</v>
      </c>
      <c r="S247" s="192">
        <f t="shared" si="46"/>
        <v>2.7274957076281567E-2</v>
      </c>
      <c r="T247" s="190" t="s">
        <v>478</v>
      </c>
      <c r="U247" s="190" t="s">
        <v>715</v>
      </c>
      <c r="V247" s="190" t="s">
        <v>492</v>
      </c>
      <c r="W247" s="196">
        <v>1</v>
      </c>
      <c r="X247" s="190" t="s">
        <v>436</v>
      </c>
    </row>
    <row r="248" spans="2:24" hidden="1" x14ac:dyDescent="0.25">
      <c r="B248" s="493"/>
      <c r="C248" s="493"/>
      <c r="D248" s="245">
        <v>142</v>
      </c>
      <c r="E248" s="190" t="s">
        <v>498</v>
      </c>
      <c r="F248" s="314">
        <v>928.2</v>
      </c>
      <c r="G248" s="190">
        <v>234.39</v>
      </c>
      <c r="H248" s="190">
        <v>234.39</v>
      </c>
      <c r="I248" s="198">
        <f t="shared" si="40"/>
        <v>1</v>
      </c>
      <c r="J248" s="190">
        <v>14.38</v>
      </c>
      <c r="K248" s="198">
        <f t="shared" si="41"/>
        <v>6.135074021929264E-2</v>
      </c>
      <c r="L248" s="314">
        <v>78</v>
      </c>
      <c r="M248" s="198">
        <f t="shared" si="42"/>
        <v>1.0613507402192925</v>
      </c>
      <c r="N248" s="314">
        <v>1121.6400000000001</v>
      </c>
      <c r="O248" s="190">
        <v>2.48</v>
      </c>
      <c r="P248" s="197">
        <f t="shared" si="43"/>
        <v>1.0580656171338368E-2</v>
      </c>
      <c r="Q248" s="314">
        <f t="shared" si="44"/>
        <v>193.44</v>
      </c>
      <c r="R248" s="190">
        <f t="shared" si="45"/>
        <v>11.899999999999995</v>
      </c>
      <c r="S248" s="192">
        <f t="shared" si="46"/>
        <v>5.0770084047954245E-2</v>
      </c>
      <c r="T248" s="190" t="s">
        <v>478</v>
      </c>
      <c r="U248" s="190" t="s">
        <v>715</v>
      </c>
      <c r="V248" s="190" t="s">
        <v>633</v>
      </c>
      <c r="W248" s="196">
        <v>1</v>
      </c>
      <c r="X248" s="190" t="s">
        <v>470</v>
      </c>
    </row>
    <row r="249" spans="2:24" hidden="1" x14ac:dyDescent="0.25">
      <c r="B249" s="493"/>
      <c r="C249" s="493"/>
      <c r="D249" s="245">
        <v>143</v>
      </c>
      <c r="E249" s="190" t="s">
        <v>491</v>
      </c>
      <c r="F249" s="314">
        <v>903.2600000000001</v>
      </c>
      <c r="G249" s="190">
        <v>155.38</v>
      </c>
      <c r="H249" s="190">
        <v>155.38</v>
      </c>
      <c r="I249" s="198">
        <f t="shared" si="40"/>
        <v>1</v>
      </c>
      <c r="J249" s="190">
        <v>8.61</v>
      </c>
      <c r="K249" s="198">
        <f t="shared" si="41"/>
        <v>5.5412537006049679E-2</v>
      </c>
      <c r="L249" s="314">
        <v>127.4</v>
      </c>
      <c r="M249" s="198">
        <f t="shared" si="42"/>
        <v>1.0554125370060499</v>
      </c>
      <c r="N249" s="314">
        <v>1096.9100000000001</v>
      </c>
      <c r="O249" s="190">
        <v>1.52</v>
      </c>
      <c r="P249" s="197">
        <f t="shared" si="43"/>
        <v>9.7824687862015699E-3</v>
      </c>
      <c r="Q249" s="314">
        <f t="shared" si="44"/>
        <v>193.64800000000002</v>
      </c>
      <c r="R249" s="190">
        <f t="shared" si="45"/>
        <v>7.0900000000000141</v>
      </c>
      <c r="S249" s="192">
        <f t="shared" si="46"/>
        <v>4.5630068219848205E-2</v>
      </c>
      <c r="T249" s="190" t="s">
        <v>478</v>
      </c>
      <c r="U249" s="190" t="s">
        <v>715</v>
      </c>
      <c r="V249" s="190" t="s">
        <v>492</v>
      </c>
      <c r="W249" s="196">
        <v>1</v>
      </c>
      <c r="X249" s="190" t="s">
        <v>470</v>
      </c>
    </row>
    <row r="250" spans="2:24" hidden="1" x14ac:dyDescent="0.25">
      <c r="B250" s="493"/>
      <c r="C250" s="493"/>
      <c r="D250" s="245">
        <v>144</v>
      </c>
      <c r="E250" s="190" t="s">
        <v>487</v>
      </c>
      <c r="F250" s="314">
        <v>902.35000000000014</v>
      </c>
      <c r="G250" s="190">
        <v>102.42</v>
      </c>
      <c r="H250" s="190">
        <v>102.42</v>
      </c>
      <c r="I250" s="198">
        <f t="shared" si="40"/>
        <v>1</v>
      </c>
      <c r="J250" s="190">
        <v>2.67</v>
      </c>
      <c r="K250" s="198">
        <f t="shared" si="41"/>
        <v>2.6069127123608669E-2</v>
      </c>
      <c r="L250" s="314">
        <v>410.16</v>
      </c>
      <c r="M250" s="198">
        <f t="shared" si="42"/>
        <v>1.0260691271236086</v>
      </c>
      <c r="N250" s="314">
        <v>1095.1300000000001</v>
      </c>
      <c r="O250" s="190">
        <v>0.47</v>
      </c>
      <c r="P250" s="197">
        <f t="shared" si="43"/>
        <v>4.5889474711970314E-3</v>
      </c>
      <c r="Q250" s="314">
        <f t="shared" si="44"/>
        <v>192.77520000000001</v>
      </c>
      <c r="R250" s="190">
        <f t="shared" si="45"/>
        <v>2.200000000000002</v>
      </c>
      <c r="S250" s="192">
        <f t="shared" si="46"/>
        <v>2.1480179652411658E-2</v>
      </c>
      <c r="T250" s="190" t="s">
        <v>478</v>
      </c>
      <c r="U250" s="190" t="s">
        <v>715</v>
      </c>
      <c r="V250" s="190" t="s">
        <v>490</v>
      </c>
      <c r="W250" s="196">
        <v>1</v>
      </c>
      <c r="X250" s="190" t="s">
        <v>470</v>
      </c>
    </row>
    <row r="251" spans="2:24" hidden="1" x14ac:dyDescent="0.25">
      <c r="B251" s="493"/>
      <c r="C251" s="493"/>
      <c r="D251" s="245">
        <v>145</v>
      </c>
      <c r="E251" s="190" t="s">
        <v>615</v>
      </c>
      <c r="F251" s="314">
        <v>900.96</v>
      </c>
      <c r="G251" s="190">
        <v>281.33999999999997</v>
      </c>
      <c r="H251" s="190">
        <v>281.33999999999997</v>
      </c>
      <c r="I251" s="198">
        <f t="shared" si="40"/>
        <v>1</v>
      </c>
      <c r="J251" s="190">
        <v>11.48</v>
      </c>
      <c r="K251" s="198">
        <f t="shared" si="41"/>
        <v>4.0804720267292247E-2</v>
      </c>
      <c r="L251" s="314">
        <v>95.34</v>
      </c>
      <c r="M251" s="198">
        <f t="shared" si="42"/>
        <v>1.0408047202672923</v>
      </c>
      <c r="N251" s="314">
        <v>1094.5</v>
      </c>
      <c r="O251" s="190">
        <v>2.0299999999999998</v>
      </c>
      <c r="P251" s="197">
        <f t="shared" si="43"/>
        <v>7.2154688277528967E-3</v>
      </c>
      <c r="Q251" s="314">
        <f t="shared" si="44"/>
        <v>193.5402</v>
      </c>
      <c r="R251" s="190">
        <f t="shared" si="45"/>
        <v>9.4500000000000188</v>
      </c>
      <c r="S251" s="192">
        <f t="shared" si="46"/>
        <v>3.3589251439539419E-2</v>
      </c>
      <c r="T251" s="190" t="s">
        <v>478</v>
      </c>
      <c r="U251" s="190" t="s">
        <v>715</v>
      </c>
      <c r="V251" s="190" t="s">
        <v>492</v>
      </c>
      <c r="W251" s="196">
        <v>1</v>
      </c>
      <c r="X251" s="190" t="s">
        <v>470</v>
      </c>
    </row>
    <row r="252" spans="2:24" hidden="1" x14ac:dyDescent="0.25">
      <c r="B252" s="493"/>
      <c r="C252" s="493"/>
      <c r="D252" s="245">
        <v>146</v>
      </c>
      <c r="E252" s="190" t="s">
        <v>549</v>
      </c>
      <c r="F252" s="314">
        <v>883.83999999999992</v>
      </c>
      <c r="G252" s="190">
        <v>26.8</v>
      </c>
      <c r="H252" s="190">
        <v>27.02</v>
      </c>
      <c r="I252" s="198">
        <f t="shared" si="40"/>
        <v>1.0082089552238807</v>
      </c>
      <c r="J252" s="190">
        <v>1.23</v>
      </c>
      <c r="K252" s="198">
        <f t="shared" si="41"/>
        <v>4.5895522388059697E-2</v>
      </c>
      <c r="L252" s="314">
        <v>930.36</v>
      </c>
      <c r="M252" s="198">
        <f t="shared" si="42"/>
        <v>1.0541044776119404</v>
      </c>
      <c r="N252" s="314">
        <v>1349.02</v>
      </c>
      <c r="O252" s="190">
        <v>0.5</v>
      </c>
      <c r="P252" s="197">
        <f t="shared" si="43"/>
        <v>1.8656716417910446E-2</v>
      </c>
      <c r="Q252" s="314">
        <f t="shared" si="44"/>
        <v>465.18</v>
      </c>
      <c r="R252" s="190">
        <f t="shared" si="45"/>
        <v>0.94999999999999929</v>
      </c>
      <c r="S252" s="192">
        <f t="shared" si="46"/>
        <v>3.5447761194029821E-2</v>
      </c>
      <c r="T252" s="190" t="s">
        <v>478</v>
      </c>
      <c r="U252" s="190" t="s">
        <v>715</v>
      </c>
      <c r="V252" s="190" t="s">
        <v>492</v>
      </c>
      <c r="W252" s="196">
        <v>1</v>
      </c>
      <c r="X252" s="190" t="s">
        <v>425</v>
      </c>
    </row>
    <row r="253" spans="2:24" hidden="1" x14ac:dyDescent="0.25">
      <c r="B253" s="493"/>
      <c r="C253" s="493"/>
      <c r="D253" s="245">
        <v>147</v>
      </c>
      <c r="E253" s="190" t="s">
        <v>497</v>
      </c>
      <c r="F253" s="314">
        <v>875.37999999999988</v>
      </c>
      <c r="G253" s="190">
        <v>90.13</v>
      </c>
      <c r="H253" s="190">
        <v>90.13</v>
      </c>
      <c r="I253" s="198">
        <f t="shared" si="40"/>
        <v>1</v>
      </c>
      <c r="J253" s="190">
        <v>3.36</v>
      </c>
      <c r="K253" s="198">
        <f t="shared" si="41"/>
        <v>3.7279485188061692E-2</v>
      </c>
      <c r="L253" s="314">
        <v>318.32</v>
      </c>
      <c r="M253" s="198">
        <f t="shared" si="42"/>
        <v>1.0372794851880618</v>
      </c>
      <c r="N253" s="314">
        <v>1069.56</v>
      </c>
      <c r="O253" s="190">
        <v>0.61</v>
      </c>
      <c r="P253" s="197">
        <f t="shared" si="43"/>
        <v>6.7680017752135809E-3</v>
      </c>
      <c r="Q253" s="314">
        <f t="shared" si="44"/>
        <v>194.17519999999999</v>
      </c>
      <c r="R253" s="190">
        <f t="shared" si="45"/>
        <v>2.7499999999999996</v>
      </c>
      <c r="S253" s="192">
        <f t="shared" si="46"/>
        <v>3.0511483412848105E-2</v>
      </c>
      <c r="T253" s="190" t="s">
        <v>478</v>
      </c>
      <c r="U253" s="190" t="s">
        <v>715</v>
      </c>
      <c r="V253" s="190" t="s">
        <v>490</v>
      </c>
      <c r="W253" s="196">
        <v>1</v>
      </c>
      <c r="X253" s="190" t="s">
        <v>425</v>
      </c>
    </row>
    <row r="254" spans="2:24" hidden="1" x14ac:dyDescent="0.25">
      <c r="B254" s="493"/>
      <c r="C254" s="493"/>
      <c r="D254" s="245">
        <v>148</v>
      </c>
      <c r="E254" s="190" t="s">
        <v>645</v>
      </c>
      <c r="F254" s="314">
        <v>875.22</v>
      </c>
      <c r="G254" s="190">
        <v>267</v>
      </c>
      <c r="H254" s="190">
        <v>267</v>
      </c>
      <c r="I254" s="198">
        <f t="shared" si="40"/>
        <v>1</v>
      </c>
      <c r="J254" s="190">
        <v>23.8</v>
      </c>
      <c r="K254" s="198">
        <f t="shared" si="41"/>
        <v>8.9138576779026216E-2</v>
      </c>
      <c r="L254" s="314">
        <v>44.86</v>
      </c>
      <c r="M254" s="198">
        <f t="shared" si="42"/>
        <v>1.0891385767790263</v>
      </c>
      <c r="N254" s="314">
        <v>1067.67</v>
      </c>
      <c r="O254" s="190">
        <v>4.29</v>
      </c>
      <c r="P254" s="197">
        <f t="shared" si="43"/>
        <v>1.6067415730337077E-2</v>
      </c>
      <c r="Q254" s="314">
        <f t="shared" si="44"/>
        <v>192.4494</v>
      </c>
      <c r="R254" s="190">
        <f t="shared" si="45"/>
        <v>19.510000000000012</v>
      </c>
      <c r="S254" s="192">
        <f t="shared" si="46"/>
        <v>7.3071161048689187E-2</v>
      </c>
      <c r="T254" s="190" t="s">
        <v>478</v>
      </c>
      <c r="U254" s="190" t="s">
        <v>715</v>
      </c>
      <c r="V254" s="190" t="s">
        <v>532</v>
      </c>
      <c r="W254" s="196">
        <v>1</v>
      </c>
      <c r="X254" s="190" t="s">
        <v>470</v>
      </c>
    </row>
    <row r="255" spans="2:24" hidden="1" x14ac:dyDescent="0.25">
      <c r="B255" s="493"/>
      <c r="C255" s="493"/>
      <c r="D255" s="245">
        <v>149</v>
      </c>
      <c r="E255" s="190" t="s">
        <v>545</v>
      </c>
      <c r="F255" s="314">
        <v>872.98</v>
      </c>
      <c r="G255" s="190">
        <v>290.76</v>
      </c>
      <c r="H255" s="190">
        <v>290.76</v>
      </c>
      <c r="I255" s="198">
        <f t="shared" si="40"/>
        <v>1</v>
      </c>
      <c r="J255" s="190">
        <v>6.8</v>
      </c>
      <c r="K255" s="198">
        <f t="shared" si="41"/>
        <v>2.3386985830237995E-2</v>
      </c>
      <c r="L255" s="314">
        <v>156.72999999999999</v>
      </c>
      <c r="M255" s="198">
        <f t="shared" si="42"/>
        <v>1.023386985830238</v>
      </c>
      <c r="N255" s="314">
        <v>1065.76</v>
      </c>
      <c r="O255" s="190">
        <v>1.23</v>
      </c>
      <c r="P255" s="197">
        <f t="shared" si="43"/>
        <v>4.2302930251754021E-3</v>
      </c>
      <c r="Q255" s="314">
        <f t="shared" si="44"/>
        <v>192.77789999999999</v>
      </c>
      <c r="R255" s="190">
        <f t="shared" si="45"/>
        <v>5.5700000000000109</v>
      </c>
      <c r="S255" s="192">
        <f t="shared" si="46"/>
        <v>1.9156692805062634E-2</v>
      </c>
      <c r="T255" s="190" t="s">
        <v>478</v>
      </c>
      <c r="U255" s="190" t="s">
        <v>715</v>
      </c>
      <c r="V255" s="190" t="s">
        <v>469</v>
      </c>
      <c r="W255" s="196">
        <v>1</v>
      </c>
      <c r="X255" s="190" t="s">
        <v>470</v>
      </c>
    </row>
    <row r="256" spans="2:24" hidden="1" x14ac:dyDescent="0.25">
      <c r="B256" s="493"/>
      <c r="C256" s="493"/>
      <c r="D256" s="245">
        <v>150</v>
      </c>
      <c r="E256" s="190" t="s">
        <v>516</v>
      </c>
      <c r="F256" s="314">
        <v>872.8900000000001</v>
      </c>
      <c r="G256" s="190">
        <v>339.3</v>
      </c>
      <c r="H256" s="190">
        <v>339.3</v>
      </c>
      <c r="I256" s="198">
        <f t="shared" si="40"/>
        <v>1</v>
      </c>
      <c r="J256" s="190">
        <v>7.96</v>
      </c>
      <c r="K256" s="198">
        <f t="shared" si="41"/>
        <v>2.3460064839375183E-2</v>
      </c>
      <c r="L256" s="314">
        <v>133.88</v>
      </c>
      <c r="M256" s="198">
        <f t="shared" si="42"/>
        <v>1.023460064839375</v>
      </c>
      <c r="N256" s="314">
        <v>1065.68</v>
      </c>
      <c r="O256" s="190">
        <v>1.44</v>
      </c>
      <c r="P256" s="197">
        <f t="shared" si="43"/>
        <v>4.2440318302387264E-3</v>
      </c>
      <c r="Q256" s="314">
        <f t="shared" si="44"/>
        <v>192.78719999999998</v>
      </c>
      <c r="R256" s="190">
        <f t="shared" si="45"/>
        <v>6.51999999999998</v>
      </c>
      <c r="S256" s="192">
        <f t="shared" si="46"/>
        <v>1.9216033009136397E-2</v>
      </c>
      <c r="T256" s="190" t="s">
        <v>478</v>
      </c>
      <c r="U256" s="190" t="s">
        <v>715</v>
      </c>
      <c r="V256" s="190" t="s">
        <v>646</v>
      </c>
      <c r="W256" s="196">
        <v>1</v>
      </c>
      <c r="X256" s="190" t="s">
        <v>414</v>
      </c>
    </row>
    <row r="257" spans="2:24" hidden="1" x14ac:dyDescent="0.25">
      <c r="B257" s="658">
        <v>45895</v>
      </c>
      <c r="C257" s="493" t="s">
        <v>324</v>
      </c>
      <c r="D257" s="245">
        <v>151</v>
      </c>
      <c r="E257" s="190" t="s">
        <v>615</v>
      </c>
      <c r="F257" s="314">
        <v>2007.8600000000001</v>
      </c>
      <c r="G257" s="190">
        <v>281.55</v>
      </c>
      <c r="H257" s="190">
        <v>281.55</v>
      </c>
      <c r="I257" s="198">
        <f t="shared" si="40"/>
        <v>1</v>
      </c>
      <c r="J257" s="190">
        <v>27.95</v>
      </c>
      <c r="K257" s="198">
        <f t="shared" si="41"/>
        <v>9.9271887764162667E-2</v>
      </c>
      <c r="L257" s="314">
        <v>95.34</v>
      </c>
      <c r="M257" s="198">
        <f t="shared" si="42"/>
        <v>1.0992718877641627</v>
      </c>
      <c r="N257" s="314">
        <v>2664.75</v>
      </c>
      <c r="O257" s="190">
        <v>6.89</v>
      </c>
      <c r="P257" s="197">
        <f t="shared" si="43"/>
        <v>2.4471674658142425E-2</v>
      </c>
      <c r="Q257" s="314">
        <f t="shared" si="44"/>
        <v>656.89260000000002</v>
      </c>
      <c r="R257" s="190">
        <f t="shared" si="45"/>
        <v>21.059999999999988</v>
      </c>
      <c r="S257" s="192">
        <f t="shared" si="46"/>
        <v>7.4800213106020197E-2</v>
      </c>
      <c r="T257" s="190" t="s">
        <v>478</v>
      </c>
      <c r="U257" s="190" t="s">
        <v>715</v>
      </c>
      <c r="V257" s="190" t="s">
        <v>492</v>
      </c>
      <c r="W257" s="196">
        <v>1</v>
      </c>
      <c r="X257" s="190" t="s">
        <v>470</v>
      </c>
    </row>
    <row r="258" spans="2:24" hidden="1" x14ac:dyDescent="0.25">
      <c r="B258" s="493"/>
      <c r="C258" s="493"/>
      <c r="D258" s="245">
        <v>152</v>
      </c>
      <c r="E258" s="190" t="s">
        <v>498</v>
      </c>
      <c r="F258" s="314">
        <v>1021.8000000000001</v>
      </c>
      <c r="G258" s="190">
        <v>229</v>
      </c>
      <c r="H258" s="190">
        <v>229</v>
      </c>
      <c r="I258" s="198">
        <f t="shared" si="40"/>
        <v>1</v>
      </c>
      <c r="J258" s="190">
        <v>15.73</v>
      </c>
      <c r="K258" s="198">
        <f t="shared" si="41"/>
        <v>6.868995633187773E-2</v>
      </c>
      <c r="L258" s="314">
        <v>78</v>
      </c>
      <c r="M258" s="198">
        <f t="shared" si="42"/>
        <v>1.0686899563318777</v>
      </c>
      <c r="N258" s="314">
        <v>1226.94</v>
      </c>
      <c r="O258" s="190">
        <v>2.63</v>
      </c>
      <c r="P258" s="197">
        <f t="shared" si="43"/>
        <v>1.1484716157205239E-2</v>
      </c>
      <c r="Q258" s="314">
        <f t="shared" si="44"/>
        <v>205.14</v>
      </c>
      <c r="R258" s="190">
        <f t="shared" si="45"/>
        <v>13.099999999999991</v>
      </c>
      <c r="S258" s="192">
        <f t="shared" si="46"/>
        <v>5.7205240174672448E-2</v>
      </c>
      <c r="T258" s="190" t="s">
        <v>478</v>
      </c>
      <c r="U258" s="190" t="s">
        <v>715</v>
      </c>
      <c r="V258" s="190" t="s">
        <v>633</v>
      </c>
      <c r="W258" s="196">
        <v>1</v>
      </c>
      <c r="X258" s="190" t="s">
        <v>470</v>
      </c>
    </row>
    <row r="259" spans="2:24" hidden="1" x14ac:dyDescent="0.25">
      <c r="B259" s="493"/>
      <c r="C259" s="493"/>
      <c r="D259" s="245">
        <v>153</v>
      </c>
      <c r="E259" s="190" t="s">
        <v>549</v>
      </c>
      <c r="F259" s="314">
        <v>1014.0899999999999</v>
      </c>
      <c r="G259" s="190">
        <v>27.43</v>
      </c>
      <c r="H259" s="190">
        <v>27.43</v>
      </c>
      <c r="I259" s="198">
        <f t="shared" si="40"/>
        <v>1</v>
      </c>
      <c r="J259" s="190">
        <v>1.31</v>
      </c>
      <c r="K259" s="198">
        <f t="shared" si="41"/>
        <v>4.7757929274516955E-2</v>
      </c>
      <c r="L259" s="314">
        <v>930.36</v>
      </c>
      <c r="M259" s="198">
        <f t="shared" si="42"/>
        <v>1.0477579292745169</v>
      </c>
      <c r="N259" s="314">
        <v>1218.77</v>
      </c>
      <c r="O259" s="190">
        <v>0.22</v>
      </c>
      <c r="P259" s="197">
        <f t="shared" si="43"/>
        <v>8.0204156033539913E-3</v>
      </c>
      <c r="Q259" s="314">
        <f t="shared" si="44"/>
        <v>204.67920000000001</v>
      </c>
      <c r="R259" s="190">
        <f t="shared" si="45"/>
        <v>1.0899999999999987</v>
      </c>
      <c r="S259" s="192">
        <f t="shared" si="46"/>
        <v>3.9737513671162912E-2</v>
      </c>
      <c r="T259" s="190" t="s">
        <v>478</v>
      </c>
      <c r="U259" s="190" t="s">
        <v>715</v>
      </c>
      <c r="V259" s="190" t="s">
        <v>492</v>
      </c>
      <c r="W259" s="196">
        <v>1</v>
      </c>
      <c r="X259" s="190" t="s">
        <v>425</v>
      </c>
    </row>
    <row r="260" spans="2:24" hidden="1" x14ac:dyDescent="0.25">
      <c r="B260" s="493"/>
      <c r="C260" s="493"/>
      <c r="D260" s="245">
        <v>154</v>
      </c>
      <c r="E260" s="190" t="s">
        <v>487</v>
      </c>
      <c r="F260" s="314">
        <v>992.59</v>
      </c>
      <c r="G260" s="190">
        <v>96.84</v>
      </c>
      <c r="H260" s="190">
        <v>96.84</v>
      </c>
      <c r="I260" s="198">
        <f t="shared" si="40"/>
        <v>1</v>
      </c>
      <c r="J260" s="190">
        <v>2.92</v>
      </c>
      <c r="K260" s="198">
        <f t="shared" si="41"/>
        <v>3.0152829409334985E-2</v>
      </c>
      <c r="L260" s="314">
        <v>410.16</v>
      </c>
      <c r="M260" s="198">
        <f t="shared" si="42"/>
        <v>1.0301528294093349</v>
      </c>
      <c r="N260" s="314">
        <v>1197.67</v>
      </c>
      <c r="O260" s="190">
        <v>0.5</v>
      </c>
      <c r="P260" s="197">
        <f t="shared" si="43"/>
        <v>5.1631557207765383E-3</v>
      </c>
      <c r="Q260" s="314">
        <f t="shared" si="44"/>
        <v>205.08</v>
      </c>
      <c r="R260" s="190">
        <f t="shared" si="45"/>
        <v>2.4200000000000017</v>
      </c>
      <c r="S260" s="192">
        <f t="shared" si="46"/>
        <v>2.4989673688558464E-2</v>
      </c>
      <c r="T260" s="190" t="s">
        <v>478</v>
      </c>
      <c r="U260" s="190" t="s">
        <v>715</v>
      </c>
      <c r="V260" s="190" t="s">
        <v>490</v>
      </c>
      <c r="W260" s="196">
        <v>1</v>
      </c>
      <c r="X260" s="190" t="s">
        <v>470</v>
      </c>
    </row>
    <row r="261" spans="2:24" hidden="1" x14ac:dyDescent="0.25">
      <c r="B261" s="493"/>
      <c r="C261" s="493"/>
      <c r="D261" s="245">
        <v>155</v>
      </c>
      <c r="E261" s="190" t="s">
        <v>491</v>
      </c>
      <c r="F261" s="314">
        <v>991.18</v>
      </c>
      <c r="G261" s="190">
        <v>147.27000000000001</v>
      </c>
      <c r="H261" s="190">
        <v>147.27000000000001</v>
      </c>
      <c r="I261" s="198">
        <f t="shared" si="40"/>
        <v>1</v>
      </c>
      <c r="J261" s="190">
        <v>9.39</v>
      </c>
      <c r="K261" s="198">
        <f t="shared" si="41"/>
        <v>6.3760440008148303E-2</v>
      </c>
      <c r="L261" s="314">
        <v>127.4</v>
      </c>
      <c r="M261" s="198">
        <f t="shared" si="42"/>
        <v>1.0637604400081484</v>
      </c>
      <c r="N261" s="314">
        <v>1196.29</v>
      </c>
      <c r="O261" s="190">
        <v>1.61</v>
      </c>
      <c r="P261" s="197">
        <f t="shared" si="43"/>
        <v>1.0932301215454607E-2</v>
      </c>
      <c r="Q261" s="314">
        <f t="shared" si="44"/>
        <v>205.11400000000003</v>
      </c>
      <c r="R261" s="190">
        <f t="shared" si="45"/>
        <v>7.7800000000000145</v>
      </c>
      <c r="S261" s="192">
        <f t="shared" si="46"/>
        <v>5.2828138792693789E-2</v>
      </c>
      <c r="T261" s="190" t="s">
        <v>478</v>
      </c>
      <c r="U261" s="190" t="s">
        <v>715</v>
      </c>
      <c r="V261" s="190" t="s">
        <v>492</v>
      </c>
      <c r="W261" s="196">
        <v>1</v>
      </c>
      <c r="X261" s="190" t="s">
        <v>470</v>
      </c>
    </row>
    <row r="262" spans="2:24" hidden="1" x14ac:dyDescent="0.25">
      <c r="B262" s="493"/>
      <c r="C262" s="493"/>
      <c r="D262" s="245">
        <v>156</v>
      </c>
      <c r="E262" s="190" t="s">
        <v>497</v>
      </c>
      <c r="F262" s="314">
        <v>970.87</v>
      </c>
      <c r="G262" s="190">
        <v>92.28</v>
      </c>
      <c r="H262" s="190">
        <v>92.28</v>
      </c>
      <c r="I262" s="198">
        <f t="shared" si="40"/>
        <v>1</v>
      </c>
      <c r="J262" s="190">
        <v>3.7</v>
      </c>
      <c r="K262" s="198">
        <f t="shared" si="41"/>
        <v>4.0095361941915909E-2</v>
      </c>
      <c r="L262" s="314">
        <v>318.32</v>
      </c>
      <c r="M262" s="198">
        <f t="shared" si="42"/>
        <v>1.040095361941916</v>
      </c>
      <c r="N262" s="314">
        <v>1177.78</v>
      </c>
      <c r="O262" s="190">
        <v>0.65</v>
      </c>
      <c r="P262" s="197">
        <f t="shared" si="43"/>
        <v>7.0437798006068491E-3</v>
      </c>
      <c r="Q262" s="314">
        <f t="shared" si="44"/>
        <v>206.90800000000002</v>
      </c>
      <c r="R262" s="190">
        <f t="shared" si="45"/>
        <v>3.0500000000000029</v>
      </c>
      <c r="S262" s="192">
        <f t="shared" si="46"/>
        <v>3.3051582141309092E-2</v>
      </c>
      <c r="T262" s="190" t="s">
        <v>478</v>
      </c>
      <c r="U262" s="190" t="s">
        <v>715</v>
      </c>
      <c r="V262" s="190" t="s">
        <v>490</v>
      </c>
      <c r="W262" s="196">
        <v>1</v>
      </c>
      <c r="X262" s="190" t="s">
        <v>425</v>
      </c>
    </row>
    <row r="263" spans="2:24" hidden="1" x14ac:dyDescent="0.25">
      <c r="B263" s="493"/>
      <c r="C263" s="493"/>
      <c r="D263" s="245">
        <v>157</v>
      </c>
      <c r="E263" s="190" t="s">
        <v>545</v>
      </c>
      <c r="F263" s="314">
        <v>963.8900000000001</v>
      </c>
      <c r="G263" s="190">
        <v>283.89</v>
      </c>
      <c r="H263" s="190">
        <v>283.89</v>
      </c>
      <c r="I263" s="198">
        <f t="shared" si="40"/>
        <v>1</v>
      </c>
      <c r="J263" s="190">
        <v>7.46</v>
      </c>
      <c r="K263" s="198">
        <f t="shared" si="41"/>
        <v>2.6277783648596287E-2</v>
      </c>
      <c r="L263" s="314">
        <v>156.72999999999999</v>
      </c>
      <c r="M263" s="198">
        <f t="shared" si="42"/>
        <v>1.0262777836485961</v>
      </c>
      <c r="N263" s="314">
        <v>1169.21</v>
      </c>
      <c r="O263" s="190">
        <v>1.31</v>
      </c>
      <c r="P263" s="197">
        <f t="shared" si="43"/>
        <v>4.6144633484800452E-3</v>
      </c>
      <c r="Q263" s="314">
        <f t="shared" si="44"/>
        <v>205.31629999999998</v>
      </c>
      <c r="R263" s="190">
        <f t="shared" si="45"/>
        <v>6.149999999999979</v>
      </c>
      <c r="S263" s="192">
        <f t="shared" si="46"/>
        <v>2.1663320300116168E-2</v>
      </c>
      <c r="T263" s="190" t="s">
        <v>478</v>
      </c>
      <c r="U263" s="190" t="s">
        <v>715</v>
      </c>
      <c r="V263" s="190" t="s">
        <v>469</v>
      </c>
      <c r="W263" s="196">
        <v>1</v>
      </c>
      <c r="X263" s="190" t="s">
        <v>470</v>
      </c>
    </row>
    <row r="264" spans="2:24" hidden="1" x14ac:dyDescent="0.25">
      <c r="B264" s="493"/>
      <c r="C264" s="493"/>
      <c r="D264" s="245">
        <v>158</v>
      </c>
      <c r="E264" s="190" t="s">
        <v>645</v>
      </c>
      <c r="F264" s="314">
        <v>963.13999999999987</v>
      </c>
      <c r="G264" s="190">
        <v>264.54000000000002</v>
      </c>
      <c r="H264" s="190">
        <v>264.54000000000002</v>
      </c>
      <c r="I264" s="198">
        <f t="shared" ref="I264:I316" si="47">H264/G264</f>
        <v>1</v>
      </c>
      <c r="J264" s="190">
        <v>26.05</v>
      </c>
      <c r="K264" s="198">
        <f t="shared" ref="K264:K316" si="48">J264/G264</f>
        <v>9.8472820745444917E-2</v>
      </c>
      <c r="L264" s="314">
        <v>44.86</v>
      </c>
      <c r="M264" s="198">
        <f t="shared" ref="M264:M316" si="49">(H264+J264)/G264</f>
        <v>1.0984728207454451</v>
      </c>
      <c r="N264" s="314">
        <v>1168.5999999999999</v>
      </c>
      <c r="O264" s="190">
        <v>4.58</v>
      </c>
      <c r="P264" s="197">
        <f t="shared" si="43"/>
        <v>1.731307174718379E-2</v>
      </c>
      <c r="Q264" s="314">
        <f t="shared" si="44"/>
        <v>205.4588</v>
      </c>
      <c r="R264" s="190">
        <f t="shared" si="45"/>
        <v>21.470000000000013</v>
      </c>
      <c r="S264" s="192">
        <f t="shared" si="46"/>
        <v>8.1159748998261172E-2</v>
      </c>
      <c r="T264" s="190" t="s">
        <v>478</v>
      </c>
      <c r="U264" s="190" t="s">
        <v>715</v>
      </c>
      <c r="V264" s="190" t="s">
        <v>532</v>
      </c>
      <c r="W264" s="196">
        <v>1</v>
      </c>
      <c r="X264" s="190" t="s">
        <v>470</v>
      </c>
    </row>
    <row r="265" spans="2:24" hidden="1" x14ac:dyDescent="0.25">
      <c r="B265" s="493"/>
      <c r="C265" s="493"/>
      <c r="D265" s="245">
        <v>159</v>
      </c>
      <c r="E265" s="190" t="s">
        <v>546</v>
      </c>
      <c r="F265" s="314">
        <v>961.05000000000007</v>
      </c>
      <c r="G265" s="190">
        <v>135.80000000000001</v>
      </c>
      <c r="H265" s="190">
        <v>135.80000000000001</v>
      </c>
      <c r="I265" s="198">
        <f t="shared" si="47"/>
        <v>1</v>
      </c>
      <c r="J265" s="190">
        <v>7</v>
      </c>
      <c r="K265" s="198">
        <f t="shared" si="48"/>
        <v>5.1546391752577317E-2</v>
      </c>
      <c r="L265" s="314">
        <v>166.56</v>
      </c>
      <c r="M265" s="198">
        <f t="shared" si="49"/>
        <v>1.0515463917525774</v>
      </c>
      <c r="N265" s="314">
        <v>1165.92</v>
      </c>
      <c r="O265" s="190">
        <v>1.23</v>
      </c>
      <c r="P265" s="197">
        <f t="shared" si="43"/>
        <v>9.0574374079528709E-3</v>
      </c>
      <c r="Q265" s="314">
        <f t="shared" si="44"/>
        <v>204.86879999999999</v>
      </c>
      <c r="R265" s="190">
        <f t="shared" si="45"/>
        <v>5.77</v>
      </c>
      <c r="S265" s="192">
        <f t="shared" si="46"/>
        <v>4.2488954344624442E-2</v>
      </c>
      <c r="T265" s="190" t="s">
        <v>478</v>
      </c>
      <c r="U265" s="190" t="s">
        <v>715</v>
      </c>
      <c r="V265" s="190" t="s">
        <v>492</v>
      </c>
      <c r="W265" s="196">
        <v>1</v>
      </c>
      <c r="X265" s="190" t="s">
        <v>462</v>
      </c>
    </row>
    <row r="266" spans="2:24" hidden="1" x14ac:dyDescent="0.25">
      <c r="B266" s="493"/>
      <c r="C266" s="493"/>
      <c r="D266" s="245">
        <v>160</v>
      </c>
      <c r="E266" s="190" t="s">
        <v>516</v>
      </c>
      <c r="F266" s="314">
        <v>959.92</v>
      </c>
      <c r="G266" s="190">
        <v>335.24</v>
      </c>
      <c r="H266" s="190">
        <v>335.24</v>
      </c>
      <c r="I266" s="198">
        <f t="shared" si="47"/>
        <v>1</v>
      </c>
      <c r="J266" s="190">
        <v>8.6999999999999993</v>
      </c>
      <c r="K266" s="198">
        <f t="shared" si="48"/>
        <v>2.5951557093425604E-2</v>
      </c>
      <c r="L266" s="314">
        <v>133.88</v>
      </c>
      <c r="M266" s="198">
        <f t="shared" si="49"/>
        <v>1.0259515570934257</v>
      </c>
      <c r="N266" s="314">
        <v>1164.76</v>
      </c>
      <c r="O266" s="190">
        <v>1.53</v>
      </c>
      <c r="P266" s="197">
        <f t="shared" si="43"/>
        <v>4.5638945233265719E-3</v>
      </c>
      <c r="Q266" s="314">
        <f t="shared" si="44"/>
        <v>204.8364</v>
      </c>
      <c r="R266" s="190">
        <f t="shared" si="45"/>
        <v>7.1699999999999884</v>
      </c>
      <c r="S266" s="192">
        <f t="shared" si="46"/>
        <v>2.1387662570098998E-2</v>
      </c>
      <c r="T266" s="190" t="s">
        <v>478</v>
      </c>
      <c r="U266" s="190" t="s">
        <v>715</v>
      </c>
      <c r="V266" s="190" t="s">
        <v>646</v>
      </c>
      <c r="W266" s="196">
        <v>1</v>
      </c>
      <c r="X266" s="190" t="s">
        <v>414</v>
      </c>
    </row>
    <row r="267" spans="2:24" hidden="1" x14ac:dyDescent="0.25">
      <c r="B267" s="658">
        <v>45896</v>
      </c>
      <c r="C267" s="493" t="s">
        <v>407</v>
      </c>
      <c r="D267" s="245">
        <v>161</v>
      </c>
      <c r="E267" s="190" t="s">
        <v>560</v>
      </c>
      <c r="F267" s="314">
        <v>2871.79</v>
      </c>
      <c r="G267" s="190">
        <v>197.73</v>
      </c>
      <c r="H267" s="190">
        <v>197.73</v>
      </c>
      <c r="I267" s="198">
        <f t="shared" si="47"/>
        <v>1</v>
      </c>
      <c r="J267" s="190">
        <v>19.7</v>
      </c>
      <c r="K267" s="198">
        <f t="shared" si="48"/>
        <v>9.9630809689981295E-2</v>
      </c>
      <c r="L267" s="314">
        <v>194.04</v>
      </c>
      <c r="M267" s="198">
        <f t="shared" si="49"/>
        <v>1.0996308096899812</v>
      </c>
      <c r="N267" s="314">
        <v>3822.59</v>
      </c>
      <c r="O267" s="190">
        <v>4.9000000000000004</v>
      </c>
      <c r="P267" s="197">
        <f t="shared" si="43"/>
        <v>2.4781267384817684E-2</v>
      </c>
      <c r="Q267" s="314">
        <f t="shared" si="44"/>
        <v>950.79600000000005</v>
      </c>
      <c r="R267" s="190">
        <f t="shared" si="45"/>
        <v>14.799999999999988</v>
      </c>
      <c r="S267" s="192">
        <f t="shared" si="46"/>
        <v>7.4849542305163552E-2</v>
      </c>
      <c r="T267" s="190" t="s">
        <v>478</v>
      </c>
      <c r="U267" s="190" t="s">
        <v>715</v>
      </c>
      <c r="V267" s="190" t="s">
        <v>492</v>
      </c>
      <c r="W267" s="196">
        <v>1</v>
      </c>
      <c r="X267" s="190" t="s">
        <v>436</v>
      </c>
    </row>
    <row r="268" spans="2:24" hidden="1" x14ac:dyDescent="0.25">
      <c r="B268" s="493"/>
      <c r="C268" s="493"/>
      <c r="D268" s="245">
        <v>162</v>
      </c>
      <c r="E268" s="190" t="s">
        <v>615</v>
      </c>
      <c r="F268" s="314">
        <v>1782.8599999999997</v>
      </c>
      <c r="G268" s="190">
        <v>277.83999999999997</v>
      </c>
      <c r="H268" s="190">
        <v>277.83999999999997</v>
      </c>
      <c r="I268" s="198">
        <f t="shared" si="47"/>
        <v>1</v>
      </c>
      <c r="J268" s="190">
        <v>23.5</v>
      </c>
      <c r="K268" s="198">
        <f t="shared" si="48"/>
        <v>8.4581053843938964E-2</v>
      </c>
      <c r="L268" s="314">
        <v>95.34</v>
      </c>
      <c r="M268" s="198">
        <f t="shared" si="49"/>
        <v>1.0845810538439389</v>
      </c>
      <c r="N268" s="314">
        <v>2240.4899999999998</v>
      </c>
      <c r="O268" s="190">
        <v>4.8</v>
      </c>
      <c r="P268" s="197">
        <f t="shared" si="43"/>
        <v>1.7276130146847108E-2</v>
      </c>
      <c r="Q268" s="314">
        <f t="shared" si="44"/>
        <v>457.63200000000001</v>
      </c>
      <c r="R268" s="190">
        <f t="shared" si="45"/>
        <v>18.7</v>
      </c>
      <c r="S268" s="192">
        <f t="shared" si="46"/>
        <v>6.7304923697091859E-2</v>
      </c>
      <c r="T268" s="190" t="s">
        <v>478</v>
      </c>
      <c r="U268" s="190" t="s">
        <v>715</v>
      </c>
      <c r="V268" s="190" t="s">
        <v>492</v>
      </c>
      <c r="W268" s="196">
        <v>1</v>
      </c>
      <c r="X268" s="190" t="s">
        <v>470</v>
      </c>
    </row>
    <row r="269" spans="2:24" hidden="1" x14ac:dyDescent="0.25">
      <c r="B269" s="493"/>
      <c r="C269" s="493"/>
      <c r="D269" s="245">
        <v>163</v>
      </c>
      <c r="E269" s="190" t="s">
        <v>482</v>
      </c>
      <c r="F269" s="314">
        <v>1342.19</v>
      </c>
      <c r="G269" s="190">
        <v>334.5</v>
      </c>
      <c r="H269" s="190">
        <v>334.5</v>
      </c>
      <c r="I269" s="198">
        <f t="shared" si="47"/>
        <v>1</v>
      </c>
      <c r="J269" s="190">
        <v>14.94</v>
      </c>
      <c r="K269" s="198">
        <f t="shared" si="48"/>
        <v>4.4663677130044842E-2</v>
      </c>
      <c r="L269" s="314">
        <v>111.2</v>
      </c>
      <c r="M269" s="198">
        <f t="shared" si="49"/>
        <v>1.0446636771300448</v>
      </c>
      <c r="N269" s="314">
        <v>1661.33</v>
      </c>
      <c r="O269" s="190">
        <v>2.87</v>
      </c>
      <c r="P269" s="197">
        <f t="shared" si="43"/>
        <v>8.5799701046337818E-3</v>
      </c>
      <c r="Q269" s="314">
        <f t="shared" si="44"/>
        <v>319.14400000000001</v>
      </c>
      <c r="R269" s="190">
        <f t="shared" si="45"/>
        <v>12.069999999999997</v>
      </c>
      <c r="S269" s="192">
        <f t="shared" si="46"/>
        <v>3.6083707025411055E-2</v>
      </c>
      <c r="T269" s="190" t="s">
        <v>478</v>
      </c>
      <c r="U269" s="190" t="s">
        <v>715</v>
      </c>
      <c r="V269" s="190" t="s">
        <v>492</v>
      </c>
      <c r="W269" s="196">
        <v>1</v>
      </c>
      <c r="X269" s="190" t="s">
        <v>430</v>
      </c>
    </row>
    <row r="270" spans="2:24" hidden="1" x14ac:dyDescent="0.25">
      <c r="B270" s="493"/>
      <c r="C270" s="493"/>
      <c r="D270" s="245">
        <v>164</v>
      </c>
      <c r="E270" s="190" t="s">
        <v>545</v>
      </c>
      <c r="F270" s="314">
        <v>1304</v>
      </c>
      <c r="G270" s="190">
        <v>291.14999999999998</v>
      </c>
      <c r="H270" s="190">
        <v>291.14999999999998</v>
      </c>
      <c r="I270" s="198">
        <f t="shared" si="47"/>
        <v>1</v>
      </c>
      <c r="J270" s="190">
        <v>10.24</v>
      </c>
      <c r="K270" s="198">
        <f t="shared" si="48"/>
        <v>3.5170874119869487E-2</v>
      </c>
      <c r="L270" s="314">
        <v>156.72999999999999</v>
      </c>
      <c r="M270" s="198">
        <f t="shared" si="49"/>
        <v>1.0351708741198695</v>
      </c>
      <c r="N270" s="314">
        <v>1604.92</v>
      </c>
      <c r="O270" s="190">
        <v>1.92</v>
      </c>
      <c r="P270" s="197">
        <f t="shared" si="43"/>
        <v>6.5945388974755284E-3</v>
      </c>
      <c r="Q270" s="314">
        <f t="shared" si="44"/>
        <v>300.92159999999996</v>
      </c>
      <c r="R270" s="190">
        <f t="shared" si="45"/>
        <v>8.3200000000000092</v>
      </c>
      <c r="S270" s="192">
        <f t="shared" si="46"/>
        <v>2.857633522239399E-2</v>
      </c>
      <c r="T270" s="190" t="s">
        <v>478</v>
      </c>
      <c r="U270" s="190" t="s">
        <v>715</v>
      </c>
      <c r="V270" s="190" t="s">
        <v>469</v>
      </c>
      <c r="W270" s="196">
        <v>1</v>
      </c>
      <c r="X270" s="190" t="s">
        <v>470</v>
      </c>
    </row>
    <row r="271" spans="2:24" hidden="1" x14ac:dyDescent="0.25">
      <c r="B271" s="493"/>
      <c r="C271" s="493"/>
      <c r="D271" s="245">
        <v>165</v>
      </c>
      <c r="E271" s="190" t="s">
        <v>491</v>
      </c>
      <c r="F271" s="314">
        <v>893.06999999999994</v>
      </c>
      <c r="G271" s="190">
        <v>145.81</v>
      </c>
      <c r="H271" s="190">
        <v>145.81</v>
      </c>
      <c r="I271" s="198">
        <f t="shared" si="47"/>
        <v>1</v>
      </c>
      <c r="J271" s="190">
        <v>8.58</v>
      </c>
      <c r="K271" s="198">
        <f t="shared" si="48"/>
        <v>5.8843700706398737E-2</v>
      </c>
      <c r="L271" s="314">
        <v>127.4</v>
      </c>
      <c r="M271" s="198">
        <f t="shared" si="49"/>
        <v>1.0588437007063989</v>
      </c>
      <c r="N271" s="314">
        <v>1093.0899999999999</v>
      </c>
      <c r="O271" s="190">
        <v>1.57</v>
      </c>
      <c r="P271" s="197">
        <f t="shared" si="43"/>
        <v>1.076743707564639E-2</v>
      </c>
      <c r="Q271" s="314">
        <f t="shared" si="44"/>
        <v>200.01800000000003</v>
      </c>
      <c r="R271" s="190">
        <f t="shared" si="45"/>
        <v>7.0100000000000122</v>
      </c>
      <c r="S271" s="192">
        <f t="shared" si="46"/>
        <v>4.807626363075243E-2</v>
      </c>
      <c r="T271" s="190" t="s">
        <v>478</v>
      </c>
      <c r="U271" s="190" t="s">
        <v>715</v>
      </c>
      <c r="V271" s="190" t="s">
        <v>492</v>
      </c>
      <c r="W271" s="196">
        <v>1</v>
      </c>
      <c r="X271" s="190" t="s">
        <v>470</v>
      </c>
    </row>
    <row r="272" spans="2:24" hidden="1" x14ac:dyDescent="0.25">
      <c r="B272" s="493"/>
      <c r="C272" s="493"/>
      <c r="D272" s="245">
        <v>166</v>
      </c>
      <c r="E272" s="190" t="s">
        <v>520</v>
      </c>
      <c r="F272" s="314">
        <v>796.03</v>
      </c>
      <c r="G272" s="190">
        <v>231.98</v>
      </c>
      <c r="H272" s="190">
        <v>231.98</v>
      </c>
      <c r="I272" s="198">
        <f t="shared" si="47"/>
        <v>1</v>
      </c>
      <c r="J272" s="190">
        <v>8.76</v>
      </c>
      <c r="K272" s="198">
        <f t="shared" si="48"/>
        <v>3.7761876023795153E-2</v>
      </c>
      <c r="L272" s="314">
        <v>99.12</v>
      </c>
      <c r="M272" s="198">
        <f t="shared" si="49"/>
        <v>1.0377618760237952</v>
      </c>
      <c r="N272" s="314">
        <v>868.29</v>
      </c>
      <c r="O272" s="190">
        <v>0.72899999999999998</v>
      </c>
      <c r="P272" s="197">
        <f t="shared" si="43"/>
        <v>3.1425122855418572E-3</v>
      </c>
      <c r="Q272" s="314">
        <f t="shared" si="44"/>
        <v>72.258480000000006</v>
      </c>
      <c r="R272" s="190">
        <f t="shared" si="45"/>
        <v>8.0309999999999917</v>
      </c>
      <c r="S272" s="192">
        <f t="shared" si="46"/>
        <v>3.4619363738253264E-2</v>
      </c>
      <c r="T272" s="190" t="s">
        <v>478</v>
      </c>
      <c r="U272" s="190" t="s">
        <v>715</v>
      </c>
      <c r="V272" s="190" t="s">
        <v>523</v>
      </c>
      <c r="W272" s="196">
        <v>1</v>
      </c>
      <c r="X272" s="190" t="s">
        <v>470</v>
      </c>
    </row>
    <row r="273" spans="2:24" hidden="1" x14ac:dyDescent="0.25">
      <c r="B273" s="493"/>
      <c r="C273" s="493"/>
      <c r="D273" s="245">
        <v>167</v>
      </c>
      <c r="E273" s="190" t="s">
        <v>498</v>
      </c>
      <c r="F273" s="314">
        <v>787.02</v>
      </c>
      <c r="G273" s="190">
        <v>224.44</v>
      </c>
      <c r="H273" s="190">
        <v>224.44</v>
      </c>
      <c r="I273" s="198">
        <f t="shared" si="47"/>
        <v>1</v>
      </c>
      <c r="J273" s="190">
        <v>12.28</v>
      </c>
      <c r="K273" s="198">
        <f t="shared" si="48"/>
        <v>5.4713954731776863E-2</v>
      </c>
      <c r="L273" s="314">
        <v>78</v>
      </c>
      <c r="M273" s="198">
        <f t="shared" si="49"/>
        <v>1.054713954731777</v>
      </c>
      <c r="N273" s="314">
        <v>957.84</v>
      </c>
      <c r="O273" s="190">
        <v>2.19</v>
      </c>
      <c r="P273" s="197">
        <f t="shared" ref="P273:P316" si="50">O273/G273</f>
        <v>9.7576189627517369E-3</v>
      </c>
      <c r="Q273" s="314">
        <f t="shared" ref="Q273:Q316" si="51">O273*L273</f>
        <v>170.82</v>
      </c>
      <c r="R273" s="190">
        <f t="shared" ref="R273:R316" si="52">(H273+J273)-G273-O273</f>
        <v>10.090000000000002</v>
      </c>
      <c r="S273" s="192">
        <f t="shared" ref="S273:S316" si="53">R273/G273</f>
        <v>4.4956335769025135E-2</v>
      </c>
      <c r="T273" s="190" t="s">
        <v>478</v>
      </c>
      <c r="U273" s="190" t="s">
        <v>715</v>
      </c>
      <c r="V273" s="190" t="s">
        <v>633</v>
      </c>
      <c r="W273" s="196">
        <v>1</v>
      </c>
      <c r="X273" s="190" t="s">
        <v>470</v>
      </c>
    </row>
    <row r="274" spans="2:24" hidden="1" x14ac:dyDescent="0.25">
      <c r="B274" s="493"/>
      <c r="C274" s="493"/>
      <c r="D274" s="245">
        <v>168</v>
      </c>
      <c r="E274" s="190" t="s">
        <v>487</v>
      </c>
      <c r="F274" s="314">
        <v>762.89</v>
      </c>
      <c r="G274" s="190">
        <v>96.06</v>
      </c>
      <c r="H274" s="190">
        <v>96.06</v>
      </c>
      <c r="I274" s="198">
        <f t="shared" si="47"/>
        <v>1</v>
      </c>
      <c r="J274" s="190">
        <v>2.2799999999999998</v>
      </c>
      <c r="K274" s="198">
        <f t="shared" si="48"/>
        <v>2.3735165521549029E-2</v>
      </c>
      <c r="L274" s="314">
        <v>410.16</v>
      </c>
      <c r="M274" s="198">
        <f t="shared" si="49"/>
        <v>1.023735165521549</v>
      </c>
      <c r="N274" s="314">
        <v>935.16</v>
      </c>
      <c r="O274" s="190">
        <v>0.42</v>
      </c>
      <c r="P274" s="197">
        <f t="shared" si="50"/>
        <v>4.3722673329169267E-3</v>
      </c>
      <c r="Q274" s="314">
        <f t="shared" si="51"/>
        <v>172.2672</v>
      </c>
      <c r="R274" s="190">
        <f t="shared" si="52"/>
        <v>1.8600000000000012</v>
      </c>
      <c r="S274" s="192">
        <f t="shared" si="53"/>
        <v>1.9362898188632117E-2</v>
      </c>
      <c r="T274" s="190" t="s">
        <v>478</v>
      </c>
      <c r="U274" s="190" t="s">
        <v>715</v>
      </c>
      <c r="V274" s="190" t="s">
        <v>490</v>
      </c>
      <c r="W274" s="196">
        <v>1</v>
      </c>
      <c r="X274" s="190" t="s">
        <v>470</v>
      </c>
    </row>
    <row r="275" spans="2:24" hidden="1" x14ac:dyDescent="0.25">
      <c r="B275" s="493"/>
      <c r="C275" s="493"/>
      <c r="D275" s="245">
        <v>169</v>
      </c>
      <c r="E275" s="190" t="s">
        <v>549</v>
      </c>
      <c r="F275" s="314">
        <v>753.58999999999992</v>
      </c>
      <c r="G275" s="190">
        <v>23.34</v>
      </c>
      <c r="H275" s="190">
        <v>23.34</v>
      </c>
      <c r="I275" s="198">
        <f t="shared" si="47"/>
        <v>1</v>
      </c>
      <c r="J275" s="190">
        <v>1.01</v>
      </c>
      <c r="K275" s="198">
        <f t="shared" si="48"/>
        <v>4.3273350471293916E-2</v>
      </c>
      <c r="L275" s="314">
        <v>930.36</v>
      </c>
      <c r="M275" s="198">
        <f t="shared" si="49"/>
        <v>1.0432733504712939</v>
      </c>
      <c r="N275" s="314">
        <v>939.66</v>
      </c>
      <c r="O275" s="190">
        <v>0.2</v>
      </c>
      <c r="P275" s="197">
        <f t="shared" si="50"/>
        <v>8.5689802913453302E-3</v>
      </c>
      <c r="Q275" s="314">
        <f t="shared" si="51"/>
        <v>186.072</v>
      </c>
      <c r="R275" s="190">
        <f t="shared" si="52"/>
        <v>0.81000000000000161</v>
      </c>
      <c r="S275" s="192">
        <f t="shared" si="53"/>
        <v>3.4704370179948658E-2</v>
      </c>
      <c r="T275" s="190" t="s">
        <v>478</v>
      </c>
      <c r="U275" s="190" t="s">
        <v>715</v>
      </c>
      <c r="V275" s="190" t="s">
        <v>492</v>
      </c>
      <c r="W275" s="196">
        <v>1</v>
      </c>
      <c r="X275" s="190" t="s">
        <v>425</v>
      </c>
    </row>
    <row r="276" spans="2:24" hidden="1" x14ac:dyDescent="0.25">
      <c r="B276" s="493"/>
      <c r="C276" s="493"/>
      <c r="D276" s="245">
        <v>170</v>
      </c>
      <c r="E276" s="190" t="s">
        <v>497</v>
      </c>
      <c r="F276" s="314">
        <v>748.05000000000007</v>
      </c>
      <c r="G276" s="190">
        <v>78.510000000000005</v>
      </c>
      <c r="H276" s="190">
        <v>78.510000000000005</v>
      </c>
      <c r="I276" s="198">
        <f t="shared" si="47"/>
        <v>1</v>
      </c>
      <c r="J276" s="190">
        <v>2.89</v>
      </c>
      <c r="K276" s="198">
        <f t="shared" si="48"/>
        <v>3.6810597376130426E-2</v>
      </c>
      <c r="L276" s="314">
        <v>318.32</v>
      </c>
      <c r="M276" s="198">
        <f t="shared" si="49"/>
        <v>1.0368105973761303</v>
      </c>
      <c r="N276" s="314">
        <v>919.94</v>
      </c>
      <c r="O276" s="190">
        <v>0.54</v>
      </c>
      <c r="P276" s="197">
        <f t="shared" si="50"/>
        <v>6.8781047000382118E-3</v>
      </c>
      <c r="Q276" s="314">
        <f t="shared" si="51"/>
        <v>171.89279999999999</v>
      </c>
      <c r="R276" s="190">
        <f t="shared" si="52"/>
        <v>2.3500000000000005</v>
      </c>
      <c r="S276" s="192">
        <f t="shared" si="53"/>
        <v>2.9932492676092222E-2</v>
      </c>
      <c r="T276" s="190" t="s">
        <v>478</v>
      </c>
      <c r="U276" s="190" t="s">
        <v>715</v>
      </c>
      <c r="V276" s="190" t="s">
        <v>490</v>
      </c>
      <c r="W276" s="196">
        <v>1</v>
      </c>
      <c r="X276" s="190" t="s">
        <v>425</v>
      </c>
    </row>
    <row r="277" spans="2:24" hidden="1" x14ac:dyDescent="0.25">
      <c r="B277" s="658">
        <v>45897</v>
      </c>
      <c r="C277" s="493" t="s">
        <v>322</v>
      </c>
      <c r="D277" s="245">
        <v>171</v>
      </c>
      <c r="E277" s="190" t="s">
        <v>545</v>
      </c>
      <c r="F277" s="314">
        <v>2548.4299999999998</v>
      </c>
      <c r="G277" s="190">
        <v>280.20999999999998</v>
      </c>
      <c r="H277" s="190">
        <v>280.20999999999998</v>
      </c>
      <c r="I277" s="198">
        <f t="shared" si="47"/>
        <v>1</v>
      </c>
      <c r="J277" s="190">
        <v>19</v>
      </c>
      <c r="K277" s="198">
        <f t="shared" si="48"/>
        <v>6.7806288141037091E-2</v>
      </c>
      <c r="L277" s="314">
        <v>156.72999999999999</v>
      </c>
      <c r="M277" s="198">
        <f t="shared" si="49"/>
        <v>1.0678062881410371</v>
      </c>
      <c r="N277" s="314">
        <v>2977.87</v>
      </c>
      <c r="O277" s="190">
        <v>2.74</v>
      </c>
      <c r="P277" s="197">
        <f t="shared" si="50"/>
        <v>9.7783805003390321E-3</v>
      </c>
      <c r="Q277" s="314">
        <f t="shared" si="51"/>
        <v>429.4402</v>
      </c>
      <c r="R277" s="190">
        <f t="shared" si="52"/>
        <v>16.259999999999998</v>
      </c>
      <c r="S277" s="192">
        <f t="shared" si="53"/>
        <v>5.8027907640698047E-2</v>
      </c>
      <c r="T277" s="190" t="s">
        <v>478</v>
      </c>
      <c r="U277" s="190" t="s">
        <v>715</v>
      </c>
      <c r="V277" s="190" t="s">
        <v>469</v>
      </c>
      <c r="W277" s="196">
        <v>1</v>
      </c>
      <c r="X277" s="190" t="s">
        <v>470</v>
      </c>
    </row>
    <row r="278" spans="2:24" hidden="1" x14ac:dyDescent="0.25">
      <c r="B278" s="493"/>
      <c r="C278" s="493"/>
      <c r="D278" s="245">
        <v>172</v>
      </c>
      <c r="E278" s="190" t="s">
        <v>493</v>
      </c>
      <c r="F278" s="314">
        <v>2225.71</v>
      </c>
      <c r="G278" s="190">
        <v>339.98</v>
      </c>
      <c r="H278" s="190">
        <v>339.98</v>
      </c>
      <c r="I278" s="198">
        <f t="shared" si="47"/>
        <v>1</v>
      </c>
      <c r="J278" s="190">
        <v>15.7</v>
      </c>
      <c r="K278" s="198">
        <f t="shared" si="48"/>
        <v>4.6179187011000641E-2</v>
      </c>
      <c r="L278" s="314">
        <v>156.74</v>
      </c>
      <c r="M278" s="198">
        <f t="shared" si="49"/>
        <v>1.0461791870110007</v>
      </c>
      <c r="N278" s="314">
        <v>2460.8200000000002</v>
      </c>
      <c r="O278" s="190">
        <v>1.5</v>
      </c>
      <c r="P278" s="197">
        <f t="shared" si="50"/>
        <v>4.4120242367198066E-3</v>
      </c>
      <c r="Q278" s="314">
        <f t="shared" si="51"/>
        <v>235.11</v>
      </c>
      <c r="R278" s="190">
        <f t="shared" si="52"/>
        <v>14.199999999999989</v>
      </c>
      <c r="S278" s="192">
        <f t="shared" si="53"/>
        <v>4.1767162774280803E-2</v>
      </c>
      <c r="T278" s="190" t="s">
        <v>478</v>
      </c>
      <c r="U278" s="190" t="s">
        <v>715</v>
      </c>
      <c r="V278" s="190" t="s">
        <v>469</v>
      </c>
      <c r="W278" s="196">
        <v>1</v>
      </c>
      <c r="X278" s="190" t="s">
        <v>470</v>
      </c>
    </row>
    <row r="279" spans="2:24" hidden="1" x14ac:dyDescent="0.25">
      <c r="B279" s="493"/>
      <c r="C279" s="493"/>
      <c r="D279" s="245">
        <v>173</v>
      </c>
      <c r="E279" s="190" t="s">
        <v>615</v>
      </c>
      <c r="F279" s="314">
        <v>1762.8300000000002</v>
      </c>
      <c r="G279" s="190">
        <v>250.39</v>
      </c>
      <c r="H279" s="190">
        <v>250.39</v>
      </c>
      <c r="I279" s="198">
        <f t="shared" si="47"/>
        <v>1</v>
      </c>
      <c r="J279" s="190">
        <v>24.98</v>
      </c>
      <c r="K279" s="198">
        <f t="shared" si="48"/>
        <v>9.976436758656497E-2</v>
      </c>
      <c r="L279" s="314">
        <v>95.34</v>
      </c>
      <c r="M279" s="198">
        <f t="shared" si="49"/>
        <v>1.0997643675865649</v>
      </c>
      <c r="N279" s="314">
        <v>2381.59</v>
      </c>
      <c r="O279" s="190">
        <v>6.49</v>
      </c>
      <c r="P279" s="197">
        <f t="shared" si="50"/>
        <v>2.591956547785455E-2</v>
      </c>
      <c r="Q279" s="314">
        <f t="shared" si="51"/>
        <v>618.75660000000005</v>
      </c>
      <c r="R279" s="190">
        <f t="shared" si="52"/>
        <v>18.490000000000016</v>
      </c>
      <c r="S279" s="192">
        <f t="shared" si="53"/>
        <v>7.3844802108710486E-2</v>
      </c>
      <c r="T279" s="190" t="s">
        <v>478</v>
      </c>
      <c r="U279" s="190" t="s">
        <v>715</v>
      </c>
      <c r="V279" s="190" t="s">
        <v>492</v>
      </c>
      <c r="W279" s="196">
        <v>1</v>
      </c>
      <c r="X279" s="190" t="s">
        <v>470</v>
      </c>
    </row>
    <row r="280" spans="2:24" hidden="1" x14ac:dyDescent="0.25">
      <c r="B280" s="493"/>
      <c r="C280" s="493"/>
      <c r="D280" s="245">
        <v>174</v>
      </c>
      <c r="E280" s="190" t="s">
        <v>649</v>
      </c>
      <c r="F280" s="314">
        <v>805.99</v>
      </c>
      <c r="G280" s="190">
        <v>444.15</v>
      </c>
      <c r="H280" s="190">
        <v>444.15</v>
      </c>
      <c r="I280" s="198">
        <f t="shared" si="47"/>
        <v>1</v>
      </c>
      <c r="J280" s="190">
        <v>14.94</v>
      </c>
      <c r="K280" s="198">
        <f t="shared" si="48"/>
        <v>3.3637284701114489E-2</v>
      </c>
      <c r="L280" s="314">
        <v>59.22</v>
      </c>
      <c r="M280" s="198">
        <f t="shared" si="49"/>
        <v>1.0336372847011144</v>
      </c>
      <c r="N280" s="314">
        <v>884.75</v>
      </c>
      <c r="O280" s="190">
        <v>1.33</v>
      </c>
      <c r="P280" s="197">
        <f t="shared" si="50"/>
        <v>2.9944838455476758E-3</v>
      </c>
      <c r="Q280" s="314">
        <f t="shared" si="51"/>
        <v>78.762600000000006</v>
      </c>
      <c r="R280" s="190">
        <f t="shared" si="52"/>
        <v>13.609999999999998</v>
      </c>
      <c r="S280" s="192">
        <f t="shared" si="53"/>
        <v>3.064280085556681E-2</v>
      </c>
      <c r="T280" s="190" t="s">
        <v>478</v>
      </c>
      <c r="U280" s="190" t="s">
        <v>715</v>
      </c>
      <c r="V280" s="190" t="s">
        <v>646</v>
      </c>
      <c r="W280" s="196">
        <v>1</v>
      </c>
      <c r="X280" s="190" t="s">
        <v>427</v>
      </c>
    </row>
    <row r="281" spans="2:24" hidden="1" x14ac:dyDescent="0.25">
      <c r="B281" s="493"/>
      <c r="C281" s="493"/>
      <c r="D281" s="245">
        <v>175</v>
      </c>
      <c r="E281" s="190" t="s">
        <v>498</v>
      </c>
      <c r="F281" s="314">
        <v>794.04</v>
      </c>
      <c r="G281" s="190">
        <v>207.81</v>
      </c>
      <c r="H281" s="190">
        <v>207.81</v>
      </c>
      <c r="I281" s="198">
        <f t="shared" si="47"/>
        <v>1</v>
      </c>
      <c r="J281" s="190">
        <v>12.78</v>
      </c>
      <c r="K281" s="198">
        <f t="shared" si="48"/>
        <v>6.1498484192291029E-2</v>
      </c>
      <c r="L281" s="314">
        <v>78</v>
      </c>
      <c r="M281" s="198">
        <f t="shared" si="49"/>
        <v>1.061498484192291</v>
      </c>
      <c r="N281" s="314">
        <v>996.84</v>
      </c>
      <c r="O281" s="190">
        <v>2.6</v>
      </c>
      <c r="P281" s="197">
        <f t="shared" si="50"/>
        <v>1.25114287089168E-2</v>
      </c>
      <c r="Q281" s="314">
        <f t="shared" si="51"/>
        <v>202.8</v>
      </c>
      <c r="R281" s="190">
        <f t="shared" si="52"/>
        <v>10.180000000000001</v>
      </c>
      <c r="S281" s="192">
        <f t="shared" si="53"/>
        <v>4.8987055483374245E-2</v>
      </c>
      <c r="T281" s="190" t="s">
        <v>478</v>
      </c>
      <c r="U281" s="190" t="s">
        <v>715</v>
      </c>
      <c r="V281" s="190" t="s">
        <v>633</v>
      </c>
      <c r="W281" s="196">
        <v>1</v>
      </c>
      <c r="X281" s="190" t="s">
        <v>470</v>
      </c>
    </row>
    <row r="282" spans="2:24" hidden="1" x14ac:dyDescent="0.25">
      <c r="B282" s="493"/>
      <c r="C282" s="493"/>
      <c r="D282" s="245">
        <v>176</v>
      </c>
      <c r="E282" s="190" t="s">
        <v>487</v>
      </c>
      <c r="F282" s="314">
        <v>791.61</v>
      </c>
      <c r="G282" s="190">
        <v>93.24</v>
      </c>
      <c r="H282" s="190">
        <v>93.24</v>
      </c>
      <c r="I282" s="198">
        <f t="shared" si="47"/>
        <v>1</v>
      </c>
      <c r="J282" s="190">
        <v>2.36</v>
      </c>
      <c r="K282" s="198">
        <f t="shared" si="48"/>
        <v>2.5311025311025311E-2</v>
      </c>
      <c r="L282" s="314">
        <v>410.16</v>
      </c>
      <c r="M282" s="198">
        <f t="shared" si="49"/>
        <v>1.0253110253110254</v>
      </c>
      <c r="N282" s="314">
        <v>967.98</v>
      </c>
      <c r="O282" s="190">
        <v>0.43</v>
      </c>
      <c r="P282" s="197">
        <f t="shared" si="50"/>
        <v>4.6117546117546123E-3</v>
      </c>
      <c r="Q282" s="314">
        <f t="shared" si="51"/>
        <v>176.36880000000002</v>
      </c>
      <c r="R282" s="190">
        <f t="shared" si="52"/>
        <v>1.9299999999999995</v>
      </c>
      <c r="S282" s="192">
        <f t="shared" si="53"/>
        <v>2.0699270699270696E-2</v>
      </c>
      <c r="T282" s="190" t="s">
        <v>478</v>
      </c>
      <c r="U282" s="190" t="s">
        <v>715</v>
      </c>
      <c r="V282" s="190" t="s">
        <v>490</v>
      </c>
      <c r="W282" s="196">
        <v>1</v>
      </c>
      <c r="X282" s="190" t="s">
        <v>470</v>
      </c>
    </row>
    <row r="283" spans="2:24" hidden="1" x14ac:dyDescent="0.25">
      <c r="B283" s="493"/>
      <c r="C283" s="493"/>
      <c r="D283" s="245">
        <v>177</v>
      </c>
      <c r="E283" s="190" t="s">
        <v>549</v>
      </c>
      <c r="F283" s="314">
        <v>790.81</v>
      </c>
      <c r="G283" s="190">
        <v>20.89</v>
      </c>
      <c r="H283" s="190">
        <v>20.89</v>
      </c>
      <c r="I283" s="198">
        <f t="shared" si="47"/>
        <v>1</v>
      </c>
      <c r="J283" s="190">
        <v>1.08</v>
      </c>
      <c r="K283" s="198">
        <f t="shared" si="48"/>
        <v>5.1699377692675921E-2</v>
      </c>
      <c r="L283" s="314">
        <v>930.36</v>
      </c>
      <c r="M283" s="198">
        <f t="shared" si="49"/>
        <v>1.0516993776926757</v>
      </c>
      <c r="N283" s="314">
        <v>1004.79</v>
      </c>
      <c r="O283" s="190">
        <v>0.23</v>
      </c>
      <c r="P283" s="197">
        <f t="shared" si="50"/>
        <v>1.1010052656773576E-2</v>
      </c>
      <c r="Q283" s="314">
        <f t="shared" si="51"/>
        <v>213.98280000000003</v>
      </c>
      <c r="R283" s="190">
        <f t="shared" si="52"/>
        <v>0.84999999999999831</v>
      </c>
      <c r="S283" s="192">
        <f t="shared" si="53"/>
        <v>4.0689325035902266E-2</v>
      </c>
      <c r="T283" s="190" t="s">
        <v>478</v>
      </c>
      <c r="U283" s="190" t="s">
        <v>715</v>
      </c>
      <c r="V283" s="190" t="s">
        <v>492</v>
      </c>
      <c r="W283" s="196">
        <v>1</v>
      </c>
      <c r="X283" s="190" t="s">
        <v>425</v>
      </c>
    </row>
    <row r="284" spans="2:24" hidden="1" x14ac:dyDescent="0.25">
      <c r="B284" s="493"/>
      <c r="C284" s="493"/>
      <c r="D284" s="245">
        <v>178</v>
      </c>
      <c r="E284" s="190" t="s">
        <v>497</v>
      </c>
      <c r="F284" s="314">
        <v>773.52</v>
      </c>
      <c r="G284" s="190">
        <v>70.260000000000005</v>
      </c>
      <c r="H284" s="190">
        <v>70.260000000000005</v>
      </c>
      <c r="I284" s="198">
        <f t="shared" si="47"/>
        <v>1</v>
      </c>
      <c r="J284" s="190">
        <v>2.99</v>
      </c>
      <c r="K284" s="198">
        <f t="shared" si="48"/>
        <v>4.2556219755194989E-2</v>
      </c>
      <c r="L284" s="314">
        <v>318.32</v>
      </c>
      <c r="M284" s="198">
        <f t="shared" si="49"/>
        <v>1.042556219755195</v>
      </c>
      <c r="N284" s="314">
        <v>951.78</v>
      </c>
      <c r="O284" s="190">
        <v>0.56000000000000005</v>
      </c>
      <c r="P284" s="197">
        <f t="shared" si="50"/>
        <v>7.970395673213778E-3</v>
      </c>
      <c r="Q284" s="314">
        <f t="shared" si="51"/>
        <v>178.25920000000002</v>
      </c>
      <c r="R284" s="190">
        <f t="shared" si="52"/>
        <v>2.4299999999999948</v>
      </c>
      <c r="S284" s="192">
        <f t="shared" si="53"/>
        <v>3.4585824081981138E-2</v>
      </c>
      <c r="T284" s="190" t="s">
        <v>478</v>
      </c>
      <c r="U284" s="190" t="s">
        <v>715</v>
      </c>
      <c r="V284" s="190" t="s">
        <v>490</v>
      </c>
      <c r="W284" s="196">
        <v>1</v>
      </c>
      <c r="X284" s="190" t="s">
        <v>425</v>
      </c>
    </row>
    <row r="285" spans="2:24" hidden="1" x14ac:dyDescent="0.25">
      <c r="B285" s="493"/>
      <c r="C285" s="493"/>
      <c r="D285" s="245">
        <v>179</v>
      </c>
      <c r="E285" s="190" t="s">
        <v>630</v>
      </c>
      <c r="F285" s="314">
        <v>771.61999999999989</v>
      </c>
      <c r="G285" s="190">
        <v>93.24</v>
      </c>
      <c r="H285" s="190">
        <v>93.24</v>
      </c>
      <c r="I285" s="198">
        <f t="shared" si="47"/>
        <v>1</v>
      </c>
      <c r="J285" s="190">
        <v>9.0500000000000007</v>
      </c>
      <c r="K285" s="198">
        <f t="shared" si="48"/>
        <v>9.7061347061347072E-2</v>
      </c>
      <c r="L285" s="314">
        <v>104.84</v>
      </c>
      <c r="M285" s="198">
        <f t="shared" si="49"/>
        <v>1.0970613470613471</v>
      </c>
      <c r="N285" s="314">
        <v>948.8</v>
      </c>
      <c r="O285" s="190">
        <v>1.69</v>
      </c>
      <c r="P285" s="197">
        <f t="shared" si="50"/>
        <v>1.8125268125268126E-2</v>
      </c>
      <c r="Q285" s="314">
        <f t="shared" si="51"/>
        <v>177.17959999999999</v>
      </c>
      <c r="R285" s="190">
        <f t="shared" si="52"/>
        <v>7.3599999999999977</v>
      </c>
      <c r="S285" s="192">
        <f t="shared" si="53"/>
        <v>7.8936078936078916E-2</v>
      </c>
      <c r="T285" s="190" t="s">
        <v>478</v>
      </c>
      <c r="U285" s="190" t="s">
        <v>715</v>
      </c>
      <c r="V285" s="190" t="s">
        <v>523</v>
      </c>
      <c r="W285" s="196">
        <v>1</v>
      </c>
      <c r="X285" s="190" t="s">
        <v>470</v>
      </c>
    </row>
    <row r="286" spans="2:24" hidden="1" x14ac:dyDescent="0.25">
      <c r="B286" s="493"/>
      <c r="C286" s="493"/>
      <c r="D286" s="245">
        <v>180</v>
      </c>
      <c r="E286" s="190" t="s">
        <v>645</v>
      </c>
      <c r="F286" s="314">
        <v>771.58999999999992</v>
      </c>
      <c r="G286" s="190">
        <v>226.06</v>
      </c>
      <c r="H286" s="190">
        <v>226.06</v>
      </c>
      <c r="I286" s="198">
        <f t="shared" si="47"/>
        <v>1</v>
      </c>
      <c r="J286" s="190">
        <v>21.15</v>
      </c>
      <c r="K286" s="198">
        <f t="shared" si="48"/>
        <v>9.3559232062284337E-2</v>
      </c>
      <c r="L286" s="314">
        <v>44.86</v>
      </c>
      <c r="M286" s="198">
        <f t="shared" si="49"/>
        <v>1.0935592320622844</v>
      </c>
      <c r="N286" s="314">
        <v>948.79</v>
      </c>
      <c r="O286" s="190">
        <v>3.95</v>
      </c>
      <c r="P286" s="197">
        <f t="shared" si="50"/>
        <v>1.7473237193665399E-2</v>
      </c>
      <c r="Q286" s="314">
        <f t="shared" si="51"/>
        <v>177.197</v>
      </c>
      <c r="R286" s="190">
        <f t="shared" si="52"/>
        <v>17.200000000000006</v>
      </c>
      <c r="S286" s="192">
        <f t="shared" si="53"/>
        <v>7.6085994868618972E-2</v>
      </c>
      <c r="T286" s="190" t="s">
        <v>478</v>
      </c>
      <c r="U286" s="190" t="s">
        <v>715</v>
      </c>
      <c r="V286" s="190" t="s">
        <v>532</v>
      </c>
      <c r="W286" s="196">
        <v>1</v>
      </c>
      <c r="X286" s="190" t="s">
        <v>470</v>
      </c>
    </row>
    <row r="287" spans="2:24" hidden="1" x14ac:dyDescent="0.25">
      <c r="B287" s="658">
        <v>45898</v>
      </c>
      <c r="C287" s="493" t="s">
        <v>326</v>
      </c>
      <c r="D287" s="245">
        <v>181</v>
      </c>
      <c r="E287" s="190" t="s">
        <v>487</v>
      </c>
      <c r="F287" s="314">
        <v>1792.4</v>
      </c>
      <c r="G287" s="190">
        <v>79.38</v>
      </c>
      <c r="H287" s="190">
        <v>82.1</v>
      </c>
      <c r="I287" s="198">
        <f t="shared" si="47"/>
        <v>1.0342655580750819</v>
      </c>
      <c r="J287" s="190">
        <v>2.02</v>
      </c>
      <c r="K287" s="198">
        <f t="shared" si="48"/>
        <v>2.5447215923406402E-2</v>
      </c>
      <c r="L287" s="314">
        <v>410.16</v>
      </c>
      <c r="M287" s="198">
        <f t="shared" si="49"/>
        <v>1.0597127739984882</v>
      </c>
      <c r="N287" s="314">
        <v>1944.16</v>
      </c>
      <c r="O287" s="190">
        <v>0.37</v>
      </c>
      <c r="P287" s="197">
        <f t="shared" si="50"/>
        <v>4.6611237087427568E-3</v>
      </c>
      <c r="Q287" s="314">
        <f t="shared" si="51"/>
        <v>151.75920000000002</v>
      </c>
      <c r="R287" s="190">
        <f t="shared" si="52"/>
        <v>4.3699999999999948</v>
      </c>
      <c r="S287" s="192">
        <f t="shared" si="53"/>
        <v>5.5051650289745464E-2</v>
      </c>
      <c r="T287" s="190" t="s">
        <v>478</v>
      </c>
      <c r="U287" s="190" t="s">
        <v>715</v>
      </c>
      <c r="V287" s="190" t="s">
        <v>469</v>
      </c>
      <c r="W287" s="196">
        <v>1</v>
      </c>
      <c r="X287" s="190" t="s">
        <v>470</v>
      </c>
    </row>
    <row r="288" spans="2:24" hidden="1" x14ac:dyDescent="0.25">
      <c r="B288" s="493"/>
      <c r="C288" s="493"/>
      <c r="D288" s="245">
        <v>182</v>
      </c>
      <c r="E288" s="190" t="s">
        <v>560</v>
      </c>
      <c r="F288" s="314">
        <v>1474.7</v>
      </c>
      <c r="G288" s="190">
        <v>143.13</v>
      </c>
      <c r="H288" s="190">
        <v>143.13</v>
      </c>
      <c r="I288" s="198">
        <f t="shared" si="47"/>
        <v>1</v>
      </c>
      <c r="J288" s="190">
        <v>14.3</v>
      </c>
      <c r="K288" s="198">
        <f t="shared" si="48"/>
        <v>9.9909173478655772E-2</v>
      </c>
      <c r="L288" s="314">
        <v>194.04</v>
      </c>
      <c r="M288" s="198">
        <f t="shared" si="49"/>
        <v>1.0999091734786559</v>
      </c>
      <c r="N288" s="314">
        <v>2774.77</v>
      </c>
      <c r="O288" s="190">
        <v>6.7</v>
      </c>
      <c r="P288" s="197">
        <f t="shared" si="50"/>
        <v>4.6810591769719835E-2</v>
      </c>
      <c r="Q288" s="314">
        <f t="shared" si="51"/>
        <v>1300.068</v>
      </c>
      <c r="R288" s="190">
        <f t="shared" si="52"/>
        <v>7.6000000000000112</v>
      </c>
      <c r="S288" s="192">
        <f t="shared" si="53"/>
        <v>5.3098581708936013E-2</v>
      </c>
      <c r="T288" s="190" t="s">
        <v>478</v>
      </c>
      <c r="U288" s="190" t="s">
        <v>715</v>
      </c>
      <c r="V288" s="190" t="s">
        <v>469</v>
      </c>
      <c r="W288" s="196">
        <v>1</v>
      </c>
      <c r="X288" s="190" t="s">
        <v>436</v>
      </c>
    </row>
    <row r="289" spans="2:24" hidden="1" x14ac:dyDescent="0.25">
      <c r="B289" s="493"/>
      <c r="C289" s="493"/>
      <c r="D289" s="245">
        <v>183</v>
      </c>
      <c r="E289" s="190" t="s">
        <v>661</v>
      </c>
      <c r="F289" s="314">
        <v>1129.18</v>
      </c>
      <c r="G289" s="190">
        <v>85.88</v>
      </c>
      <c r="H289" s="190">
        <v>87.6</v>
      </c>
      <c r="I289" s="198">
        <f t="shared" si="47"/>
        <v>1.0200279459711226</v>
      </c>
      <c r="J289" s="190">
        <v>3.94</v>
      </c>
      <c r="K289" s="198">
        <f t="shared" si="48"/>
        <v>4.5877969259431765E-2</v>
      </c>
      <c r="L289" s="314">
        <v>228.58</v>
      </c>
      <c r="M289" s="198">
        <f t="shared" si="49"/>
        <v>1.0659059152305543</v>
      </c>
      <c r="N289" s="314">
        <v>1293.76</v>
      </c>
      <c r="O289" s="190">
        <v>0.72</v>
      </c>
      <c r="P289" s="197">
        <f t="shared" si="50"/>
        <v>8.3837913367489515E-3</v>
      </c>
      <c r="Q289" s="314">
        <f t="shared" si="51"/>
        <v>164.57759999999999</v>
      </c>
      <c r="R289" s="190">
        <f t="shared" si="52"/>
        <v>4.9399999999999968</v>
      </c>
      <c r="S289" s="192">
        <f t="shared" si="53"/>
        <v>5.7522123893805274E-2</v>
      </c>
      <c r="T289" s="190" t="s">
        <v>478</v>
      </c>
      <c r="U289" s="190" t="s">
        <v>715</v>
      </c>
      <c r="V289" s="190" t="s">
        <v>492</v>
      </c>
      <c r="W289" s="196">
        <v>1</v>
      </c>
      <c r="X289" s="190" t="s">
        <v>635</v>
      </c>
    </row>
    <row r="290" spans="2:24" hidden="1" x14ac:dyDescent="0.25">
      <c r="B290" s="493"/>
      <c r="C290" s="493"/>
      <c r="D290" s="245">
        <v>184</v>
      </c>
      <c r="E290" s="190" t="s">
        <v>549</v>
      </c>
      <c r="F290" s="314">
        <v>1037.3499999999999</v>
      </c>
      <c r="G290" s="190">
        <v>20.6</v>
      </c>
      <c r="H290" s="190">
        <v>20.98</v>
      </c>
      <c r="I290" s="198">
        <f t="shared" si="47"/>
        <v>1.0184466019417475</v>
      </c>
      <c r="J290" s="190">
        <v>0.9</v>
      </c>
      <c r="K290" s="198">
        <f t="shared" si="48"/>
        <v>4.3689320388349516E-2</v>
      </c>
      <c r="L290" s="314">
        <v>930.36</v>
      </c>
      <c r="M290" s="198">
        <f t="shared" si="49"/>
        <v>1.062135922330097</v>
      </c>
      <c r="N290" s="314">
        <v>1190.8599999999999</v>
      </c>
      <c r="O290" s="190">
        <v>0.16500000000000001</v>
      </c>
      <c r="P290" s="197">
        <f t="shared" si="50"/>
        <v>8.0097087378640779E-3</v>
      </c>
      <c r="Q290" s="314">
        <f t="shared" si="51"/>
        <v>153.5094</v>
      </c>
      <c r="R290" s="190">
        <f t="shared" si="52"/>
        <v>1.1149999999999975</v>
      </c>
      <c r="S290" s="192">
        <f t="shared" si="53"/>
        <v>5.4126213592232887E-2</v>
      </c>
      <c r="T290" s="190" t="s">
        <v>478</v>
      </c>
      <c r="U290" s="190" t="s">
        <v>715</v>
      </c>
      <c r="V290" s="190" t="s">
        <v>646</v>
      </c>
      <c r="W290" s="196">
        <v>1</v>
      </c>
      <c r="X290" s="190" t="s">
        <v>425</v>
      </c>
    </row>
    <row r="291" spans="2:24" hidden="1" x14ac:dyDescent="0.25">
      <c r="B291" s="493"/>
      <c r="C291" s="493"/>
      <c r="D291" s="245">
        <v>185</v>
      </c>
      <c r="E291" s="190" t="s">
        <v>498</v>
      </c>
      <c r="F291" s="314">
        <v>703.56000000000006</v>
      </c>
      <c r="G291" s="190">
        <v>169.28</v>
      </c>
      <c r="H291" s="190">
        <v>169.28</v>
      </c>
      <c r="I291" s="198">
        <f t="shared" si="47"/>
        <v>1</v>
      </c>
      <c r="J291" s="190">
        <v>10.98</v>
      </c>
      <c r="K291" s="198">
        <f t="shared" si="48"/>
        <v>6.4862948960302466E-2</v>
      </c>
      <c r="L291" s="314">
        <v>78</v>
      </c>
      <c r="M291" s="198">
        <f t="shared" si="49"/>
        <v>1.0648629489603023</v>
      </c>
      <c r="N291" s="314">
        <v>856.44</v>
      </c>
      <c r="O291" s="190">
        <v>1.96</v>
      </c>
      <c r="P291" s="197">
        <f t="shared" si="50"/>
        <v>1.1578449905482041E-2</v>
      </c>
      <c r="Q291" s="314">
        <f t="shared" si="51"/>
        <v>152.88</v>
      </c>
      <c r="R291" s="190">
        <f t="shared" si="52"/>
        <v>9.0199999999999889</v>
      </c>
      <c r="S291" s="192">
        <f t="shared" si="53"/>
        <v>5.3284499054820349E-2</v>
      </c>
      <c r="T291" s="190" t="s">
        <v>478</v>
      </c>
      <c r="U291" s="190" t="s">
        <v>715</v>
      </c>
      <c r="V291" s="190" t="s">
        <v>633</v>
      </c>
      <c r="W291" s="196">
        <v>1</v>
      </c>
      <c r="X291" s="190" t="s">
        <v>470</v>
      </c>
    </row>
    <row r="292" spans="2:24" hidden="1" x14ac:dyDescent="0.25">
      <c r="B292" s="493"/>
      <c r="C292" s="493"/>
      <c r="D292" s="245">
        <v>186</v>
      </c>
      <c r="E292" s="190" t="s">
        <v>491</v>
      </c>
      <c r="F292" s="314">
        <v>682.86</v>
      </c>
      <c r="G292" s="190">
        <v>117.41</v>
      </c>
      <c r="H292" s="190">
        <v>117.41</v>
      </c>
      <c r="I292" s="198">
        <f t="shared" si="47"/>
        <v>1</v>
      </c>
      <c r="J292" s="190">
        <v>6.56</v>
      </c>
      <c r="K292" s="198">
        <f t="shared" si="48"/>
        <v>5.5872583255259345E-2</v>
      </c>
      <c r="L292" s="314">
        <v>127.4</v>
      </c>
      <c r="M292" s="198">
        <f t="shared" si="49"/>
        <v>1.0558725832552593</v>
      </c>
      <c r="N292" s="314">
        <v>835.74</v>
      </c>
      <c r="O292" s="190">
        <v>1.2</v>
      </c>
      <c r="P292" s="197">
        <f t="shared" si="50"/>
        <v>1.0220594497913295E-2</v>
      </c>
      <c r="Q292" s="314">
        <f t="shared" si="51"/>
        <v>152.88</v>
      </c>
      <c r="R292" s="190">
        <f t="shared" si="52"/>
        <v>5.3600000000000021</v>
      </c>
      <c r="S292" s="192">
        <f t="shared" si="53"/>
        <v>4.5651988757346072E-2</v>
      </c>
      <c r="T292" s="190" t="s">
        <v>478</v>
      </c>
      <c r="U292" s="190" t="s">
        <v>715</v>
      </c>
      <c r="V292" s="190" t="s">
        <v>490</v>
      </c>
      <c r="W292" s="196">
        <v>1</v>
      </c>
      <c r="X292" s="190" t="s">
        <v>470</v>
      </c>
    </row>
    <row r="293" spans="2:24" hidden="1" x14ac:dyDescent="0.25">
      <c r="B293" s="493"/>
      <c r="C293" s="493"/>
      <c r="D293" s="245">
        <v>187</v>
      </c>
      <c r="E293" s="190" t="s">
        <v>615</v>
      </c>
      <c r="F293" s="314">
        <v>676.91</v>
      </c>
      <c r="G293" s="190">
        <v>199.66</v>
      </c>
      <c r="H293" s="190">
        <v>199.66</v>
      </c>
      <c r="I293" s="198">
        <f t="shared" si="47"/>
        <v>1</v>
      </c>
      <c r="J293" s="190">
        <v>8.74</v>
      </c>
      <c r="K293" s="198">
        <f t="shared" si="48"/>
        <v>4.3774416508063713E-2</v>
      </c>
      <c r="L293" s="314">
        <v>95.34</v>
      </c>
      <c r="M293" s="198">
        <f t="shared" si="49"/>
        <v>1.0437744165080638</v>
      </c>
      <c r="N293" s="314">
        <v>833.27</v>
      </c>
      <c r="O293" s="190">
        <v>1.64</v>
      </c>
      <c r="P293" s="197">
        <f t="shared" si="50"/>
        <v>8.2139637383552028E-3</v>
      </c>
      <c r="Q293" s="314">
        <f t="shared" si="51"/>
        <v>156.35759999999999</v>
      </c>
      <c r="R293" s="190">
        <f t="shared" si="52"/>
        <v>7.1000000000000094</v>
      </c>
      <c r="S293" s="192">
        <f t="shared" si="53"/>
        <v>3.5560452769708553E-2</v>
      </c>
      <c r="T293" s="190" t="s">
        <v>478</v>
      </c>
      <c r="U293" s="190" t="s">
        <v>715</v>
      </c>
      <c r="V293" s="190" t="s">
        <v>492</v>
      </c>
      <c r="W293" s="196">
        <v>1</v>
      </c>
      <c r="X293" s="190" t="s">
        <v>470</v>
      </c>
    </row>
    <row r="294" spans="2:24" hidden="1" x14ac:dyDescent="0.25">
      <c r="B294" s="493"/>
      <c r="C294" s="493"/>
      <c r="D294" s="245">
        <v>188</v>
      </c>
      <c r="E294" s="190" t="s">
        <v>546</v>
      </c>
      <c r="F294" s="314">
        <v>664.56999999999994</v>
      </c>
      <c r="G294" s="190">
        <v>115.36</v>
      </c>
      <c r="H294" s="190">
        <v>115.36</v>
      </c>
      <c r="I294" s="198">
        <f t="shared" si="47"/>
        <v>1</v>
      </c>
      <c r="J294" s="190">
        <v>4.91</v>
      </c>
      <c r="K294" s="198">
        <f t="shared" si="48"/>
        <v>4.2562413314840501E-2</v>
      </c>
      <c r="L294" s="314">
        <v>166.56</v>
      </c>
      <c r="M294" s="198">
        <f t="shared" si="49"/>
        <v>1.0425624133148406</v>
      </c>
      <c r="N294" s="314">
        <v>817.81</v>
      </c>
      <c r="O294" s="190">
        <v>0.92</v>
      </c>
      <c r="P294" s="197">
        <f t="shared" si="50"/>
        <v>7.9750346740638002E-3</v>
      </c>
      <c r="Q294" s="314">
        <f t="shared" si="51"/>
        <v>153.23520000000002</v>
      </c>
      <c r="R294" s="190">
        <f t="shared" si="52"/>
        <v>3.9899999999999967</v>
      </c>
      <c r="S294" s="192">
        <f t="shared" si="53"/>
        <v>3.458737864077667E-2</v>
      </c>
      <c r="T294" s="190" t="s">
        <v>478</v>
      </c>
      <c r="U294" s="190" t="s">
        <v>715</v>
      </c>
      <c r="V294" s="190" t="s">
        <v>490</v>
      </c>
      <c r="W294" s="196">
        <v>1</v>
      </c>
      <c r="X294" s="190" t="s">
        <v>462</v>
      </c>
    </row>
    <row r="295" spans="2:24" hidden="1" x14ac:dyDescent="0.25">
      <c r="B295" s="493"/>
      <c r="C295" s="493"/>
      <c r="D295" s="245">
        <v>189</v>
      </c>
      <c r="E295" s="190" t="s">
        <v>545</v>
      </c>
      <c r="F295" s="314">
        <v>664.53</v>
      </c>
      <c r="G295" s="190">
        <v>195.34</v>
      </c>
      <c r="H295" s="190">
        <v>195.34</v>
      </c>
      <c r="I295" s="198">
        <f t="shared" si="47"/>
        <v>1</v>
      </c>
      <c r="J295" s="190">
        <v>5.22</v>
      </c>
      <c r="K295" s="198">
        <f t="shared" si="48"/>
        <v>2.6722637452646667E-2</v>
      </c>
      <c r="L295" s="314">
        <v>156.72999999999999</v>
      </c>
      <c r="M295" s="198">
        <f t="shared" si="49"/>
        <v>1.0267226374526466</v>
      </c>
      <c r="N295" s="314">
        <v>818.13</v>
      </c>
      <c r="O295" s="190">
        <v>0.98</v>
      </c>
      <c r="P295" s="197">
        <f t="shared" si="50"/>
        <v>5.0168936213781101E-3</v>
      </c>
      <c r="Q295" s="314">
        <f t="shared" si="51"/>
        <v>153.59539999999998</v>
      </c>
      <c r="R295" s="190">
        <f t="shared" si="52"/>
        <v>4.2399999999999984</v>
      </c>
      <c r="S295" s="192">
        <f t="shared" si="53"/>
        <v>2.170574383126855E-2</v>
      </c>
      <c r="T295" s="190" t="s">
        <v>478</v>
      </c>
      <c r="U295" s="190" t="s">
        <v>715</v>
      </c>
      <c r="V295" s="190" t="s">
        <v>523</v>
      </c>
      <c r="W295" s="196">
        <v>1</v>
      </c>
      <c r="X295" s="190" t="s">
        <v>470</v>
      </c>
    </row>
    <row r="296" spans="2:24" hidden="1" x14ac:dyDescent="0.25">
      <c r="B296" s="493"/>
      <c r="C296" s="493"/>
      <c r="D296" s="245">
        <v>190</v>
      </c>
      <c r="E296" s="190" t="s">
        <v>645</v>
      </c>
      <c r="F296" s="314">
        <v>663.03</v>
      </c>
      <c r="G296" s="190">
        <v>201.74</v>
      </c>
      <c r="H296" s="190">
        <v>201.74</v>
      </c>
      <c r="I296" s="198">
        <f t="shared" si="47"/>
        <v>1</v>
      </c>
      <c r="J296" s="190">
        <v>18.190000000000001</v>
      </c>
      <c r="K296" s="198">
        <f t="shared" si="48"/>
        <v>9.0165559631208494E-2</v>
      </c>
      <c r="L296" s="314">
        <v>44.86</v>
      </c>
      <c r="M296" s="198">
        <f t="shared" si="49"/>
        <v>1.0901655596312085</v>
      </c>
      <c r="N296" s="314">
        <v>816</v>
      </c>
      <c r="O296" s="190">
        <v>3.41</v>
      </c>
      <c r="P296" s="197">
        <f t="shared" si="50"/>
        <v>1.6902944383860415E-2</v>
      </c>
      <c r="Q296" s="314">
        <f t="shared" si="51"/>
        <v>152.9726</v>
      </c>
      <c r="R296" s="190">
        <f t="shared" si="52"/>
        <v>14.779999999999998</v>
      </c>
      <c r="S296" s="192">
        <f t="shared" si="53"/>
        <v>7.3262615247348062E-2</v>
      </c>
      <c r="T296" s="190" t="s">
        <v>478</v>
      </c>
      <c r="U296" s="190" t="s">
        <v>715</v>
      </c>
      <c r="V296" s="190" t="s">
        <v>532</v>
      </c>
      <c r="W296" s="196">
        <v>1</v>
      </c>
      <c r="X296" s="190" t="s">
        <v>470</v>
      </c>
    </row>
    <row r="297" spans="2:24" hidden="1" x14ac:dyDescent="0.25">
      <c r="B297" s="658">
        <v>45899</v>
      </c>
      <c r="C297" s="493" t="s">
        <v>321</v>
      </c>
      <c r="D297" s="245">
        <v>191</v>
      </c>
      <c r="E297" s="190" t="s">
        <v>516</v>
      </c>
      <c r="F297" s="314">
        <v>2503.56</v>
      </c>
      <c r="G297" s="190">
        <v>338.52</v>
      </c>
      <c r="H297" s="190">
        <v>338.52</v>
      </c>
      <c r="I297" s="198">
        <f t="shared" si="47"/>
        <v>1</v>
      </c>
      <c r="J297" s="190">
        <v>19.5</v>
      </c>
      <c r="K297" s="198">
        <f t="shared" si="48"/>
        <v>5.7603686635944701E-2</v>
      </c>
      <c r="L297" s="314">
        <v>133.88</v>
      </c>
      <c r="M297" s="198">
        <f t="shared" si="49"/>
        <v>1.0576036866359446</v>
      </c>
      <c r="N297" s="314">
        <v>2610.66</v>
      </c>
      <c r="O297" s="190">
        <v>0.8</v>
      </c>
      <c r="P297" s="197">
        <f t="shared" si="50"/>
        <v>2.363228169679783E-3</v>
      </c>
      <c r="Q297" s="314">
        <f t="shared" si="51"/>
        <v>107.104</v>
      </c>
      <c r="R297" s="190">
        <f t="shared" si="52"/>
        <v>18.7</v>
      </c>
      <c r="S297" s="192">
        <f t="shared" si="53"/>
        <v>5.5240458466264922E-2</v>
      </c>
      <c r="T297" s="190" t="s">
        <v>478</v>
      </c>
      <c r="U297" s="190" t="s">
        <v>715</v>
      </c>
      <c r="V297" s="190" t="s">
        <v>646</v>
      </c>
      <c r="W297" s="196">
        <v>1</v>
      </c>
      <c r="X297" s="190" t="s">
        <v>414</v>
      </c>
    </row>
    <row r="298" spans="2:24" hidden="1" x14ac:dyDescent="0.25">
      <c r="B298" s="493"/>
      <c r="C298" s="493"/>
      <c r="D298" s="245">
        <v>192</v>
      </c>
      <c r="E298" s="190" t="s">
        <v>493</v>
      </c>
      <c r="F298" s="314">
        <v>2141.0600000000004</v>
      </c>
      <c r="G298" s="190">
        <v>300.18</v>
      </c>
      <c r="H298" s="190">
        <v>300.18</v>
      </c>
      <c r="I298" s="198">
        <f t="shared" si="47"/>
        <v>1</v>
      </c>
      <c r="J298" s="190">
        <v>17.29</v>
      </c>
      <c r="K298" s="198">
        <f t="shared" si="48"/>
        <v>5.7598774068891995E-2</v>
      </c>
      <c r="L298" s="314">
        <v>156.74</v>
      </c>
      <c r="M298" s="198">
        <f t="shared" si="49"/>
        <v>1.0575987740688921</v>
      </c>
      <c r="N298" s="314">
        <v>2710.03</v>
      </c>
      <c r="O298" s="190">
        <v>3.63</v>
      </c>
      <c r="P298" s="197">
        <f t="shared" si="50"/>
        <v>1.2092744353387967E-2</v>
      </c>
      <c r="Q298" s="314">
        <f t="shared" si="51"/>
        <v>568.96620000000007</v>
      </c>
      <c r="R298" s="190">
        <f t="shared" si="52"/>
        <v>13.660000000000021</v>
      </c>
      <c r="S298" s="192">
        <f t="shared" si="53"/>
        <v>4.5506029715504104E-2</v>
      </c>
      <c r="T298" s="190" t="s">
        <v>478</v>
      </c>
      <c r="U298" s="190" t="s">
        <v>715</v>
      </c>
      <c r="V298" s="190" t="s">
        <v>469</v>
      </c>
      <c r="W298" s="196">
        <v>1</v>
      </c>
      <c r="X298" s="190" t="s">
        <v>470</v>
      </c>
    </row>
    <row r="299" spans="2:24" hidden="1" x14ac:dyDescent="0.25">
      <c r="B299" s="493"/>
      <c r="C299" s="493"/>
      <c r="D299" s="245">
        <v>193</v>
      </c>
      <c r="E299" s="190" t="s">
        <v>466</v>
      </c>
      <c r="F299" s="314">
        <v>2084.25</v>
      </c>
      <c r="G299" s="190">
        <v>41.95</v>
      </c>
      <c r="H299" s="190">
        <v>41.95</v>
      </c>
      <c r="I299" s="198">
        <f t="shared" si="47"/>
        <v>1</v>
      </c>
      <c r="J299" s="190">
        <v>2.69</v>
      </c>
      <c r="K299" s="198">
        <f t="shared" si="48"/>
        <v>6.4123957091775916E-2</v>
      </c>
      <c r="L299" s="314">
        <v>814.16</v>
      </c>
      <c r="M299" s="198">
        <f t="shared" si="49"/>
        <v>1.0641239570917758</v>
      </c>
      <c r="N299" s="314">
        <v>2190.09</v>
      </c>
      <c r="O299" s="190">
        <v>0.13</v>
      </c>
      <c r="P299" s="197">
        <f t="shared" si="50"/>
        <v>3.0989272943980927E-3</v>
      </c>
      <c r="Q299" s="314">
        <f t="shared" si="51"/>
        <v>105.8408</v>
      </c>
      <c r="R299" s="190">
        <f t="shared" si="52"/>
        <v>2.5599999999999978</v>
      </c>
      <c r="S299" s="192">
        <f t="shared" si="53"/>
        <v>6.1025029797377776E-2</v>
      </c>
      <c r="T299" s="190" t="s">
        <v>478</v>
      </c>
      <c r="U299" s="190" t="s">
        <v>715</v>
      </c>
      <c r="V299" s="190" t="s">
        <v>490</v>
      </c>
      <c r="W299" s="196">
        <v>1</v>
      </c>
      <c r="X299" s="190" t="s">
        <v>415</v>
      </c>
    </row>
    <row r="300" spans="2:24" hidden="1" x14ac:dyDescent="0.25">
      <c r="B300" s="493"/>
      <c r="C300" s="493"/>
      <c r="D300" s="245">
        <v>194</v>
      </c>
      <c r="E300" s="190" t="s">
        <v>545</v>
      </c>
      <c r="F300" s="314">
        <v>1736.5600000000002</v>
      </c>
      <c r="G300" s="190">
        <v>204.07</v>
      </c>
      <c r="H300" s="190">
        <v>204.07</v>
      </c>
      <c r="I300" s="198">
        <f t="shared" si="47"/>
        <v>1</v>
      </c>
      <c r="J300" s="190">
        <v>11.76</v>
      </c>
      <c r="K300" s="198">
        <f t="shared" si="48"/>
        <v>5.7627284755231052E-2</v>
      </c>
      <c r="L300" s="314">
        <v>156.72999999999999</v>
      </c>
      <c r="M300" s="198">
        <f t="shared" si="49"/>
        <v>1.057627284755231</v>
      </c>
      <c r="N300" s="314">
        <v>1843.14</v>
      </c>
      <c r="O300" s="190">
        <v>0.68</v>
      </c>
      <c r="P300" s="197">
        <f t="shared" si="50"/>
        <v>3.3321899348262855E-3</v>
      </c>
      <c r="Q300" s="314">
        <f t="shared" si="51"/>
        <v>106.57640000000001</v>
      </c>
      <c r="R300" s="190">
        <f t="shared" si="52"/>
        <v>11.079999999999991</v>
      </c>
      <c r="S300" s="192">
        <f t="shared" si="53"/>
        <v>5.4295094820404718E-2</v>
      </c>
      <c r="T300" s="190" t="s">
        <v>478</v>
      </c>
      <c r="U300" s="190" t="s">
        <v>715</v>
      </c>
      <c r="V300" s="190" t="s">
        <v>469</v>
      </c>
      <c r="W300" s="196">
        <v>1</v>
      </c>
      <c r="X300" s="190" t="s">
        <v>470</v>
      </c>
    </row>
    <row r="301" spans="2:24" hidden="1" x14ac:dyDescent="0.25">
      <c r="B301" s="493"/>
      <c r="C301" s="493"/>
      <c r="D301" s="245">
        <v>195</v>
      </c>
      <c r="E301" s="190" t="s">
        <v>482</v>
      </c>
      <c r="F301" s="314">
        <v>1371.1</v>
      </c>
      <c r="G301" s="190">
        <v>296.60000000000002</v>
      </c>
      <c r="H301" s="190">
        <v>296.60000000000002</v>
      </c>
      <c r="I301" s="198">
        <f t="shared" si="47"/>
        <v>1</v>
      </c>
      <c r="J301" s="190">
        <v>13.29</v>
      </c>
      <c r="K301" s="198">
        <f t="shared" si="48"/>
        <v>4.4807821982467966E-2</v>
      </c>
      <c r="L301" s="314">
        <v>111.2</v>
      </c>
      <c r="M301" s="198">
        <f t="shared" si="49"/>
        <v>1.0448078219824681</v>
      </c>
      <c r="N301" s="314">
        <v>1477.85</v>
      </c>
      <c r="O301" s="190">
        <v>0.96</v>
      </c>
      <c r="P301" s="197">
        <f t="shared" si="50"/>
        <v>3.2366824005394465E-3</v>
      </c>
      <c r="Q301" s="314">
        <f t="shared" si="51"/>
        <v>106.752</v>
      </c>
      <c r="R301" s="190">
        <f t="shared" si="52"/>
        <v>12.33000000000002</v>
      </c>
      <c r="S301" s="192">
        <f t="shared" si="53"/>
        <v>4.1571139581928589E-2</v>
      </c>
      <c r="T301" s="190" t="s">
        <v>478</v>
      </c>
      <c r="U301" s="190" t="s">
        <v>715</v>
      </c>
      <c r="V301" s="190" t="s">
        <v>492</v>
      </c>
      <c r="W301" s="196">
        <v>1</v>
      </c>
      <c r="X301" s="190" t="s">
        <v>430</v>
      </c>
    </row>
    <row r="302" spans="2:24" hidden="1" x14ac:dyDescent="0.25">
      <c r="B302" s="493"/>
      <c r="C302" s="493"/>
      <c r="D302" s="245">
        <v>196</v>
      </c>
      <c r="E302" s="190" t="s">
        <v>497</v>
      </c>
      <c r="F302" s="314">
        <v>1219.1600000000001</v>
      </c>
      <c r="G302" s="190">
        <v>81.33</v>
      </c>
      <c r="H302" s="190">
        <v>81.33</v>
      </c>
      <c r="I302" s="198">
        <f t="shared" si="47"/>
        <v>1</v>
      </c>
      <c r="J302" s="190">
        <v>4.17</v>
      </c>
      <c r="K302" s="198">
        <f t="shared" si="48"/>
        <v>5.1272593139063079E-2</v>
      </c>
      <c r="L302" s="314">
        <v>318.32</v>
      </c>
      <c r="M302" s="198">
        <f t="shared" si="49"/>
        <v>1.0512725931390632</v>
      </c>
      <c r="N302" s="314">
        <v>1327.39</v>
      </c>
      <c r="O302" s="190">
        <v>0.34</v>
      </c>
      <c r="P302" s="197">
        <f t="shared" si="50"/>
        <v>4.1804992007869182E-3</v>
      </c>
      <c r="Q302" s="314">
        <f t="shared" si="51"/>
        <v>108.22880000000001</v>
      </c>
      <c r="R302" s="190">
        <f t="shared" si="52"/>
        <v>3.8300000000000018</v>
      </c>
      <c r="S302" s="192">
        <f t="shared" si="53"/>
        <v>4.7092093938276181E-2</v>
      </c>
      <c r="T302" s="190" t="s">
        <v>478</v>
      </c>
      <c r="U302" s="190" t="s">
        <v>715</v>
      </c>
      <c r="V302" s="190" t="s">
        <v>490</v>
      </c>
      <c r="W302" s="196">
        <v>1</v>
      </c>
      <c r="X302" s="190" t="s">
        <v>425</v>
      </c>
    </row>
    <row r="303" spans="2:24" hidden="1" x14ac:dyDescent="0.25">
      <c r="B303" s="493"/>
      <c r="C303" s="493"/>
      <c r="D303" s="245">
        <v>197</v>
      </c>
      <c r="E303" s="190" t="s">
        <v>471</v>
      </c>
      <c r="F303" s="314">
        <v>1189.9000000000001</v>
      </c>
      <c r="G303" s="190">
        <v>135.19999999999999</v>
      </c>
      <c r="H303" s="190">
        <v>135.19999999999999</v>
      </c>
      <c r="I303" s="198">
        <f t="shared" si="47"/>
        <v>1</v>
      </c>
      <c r="J303" s="190">
        <v>7.79</v>
      </c>
      <c r="K303" s="198">
        <f t="shared" si="48"/>
        <v>5.7618343195266278E-2</v>
      </c>
      <c r="L303" s="314">
        <v>166.42</v>
      </c>
      <c r="M303" s="198">
        <f t="shared" si="49"/>
        <v>1.0576183431952662</v>
      </c>
      <c r="N303" s="314">
        <v>1296.4100000000001</v>
      </c>
      <c r="O303" s="190">
        <v>0.64</v>
      </c>
      <c r="P303" s="197">
        <f t="shared" si="50"/>
        <v>4.7337278106508885E-3</v>
      </c>
      <c r="Q303" s="314">
        <f t="shared" si="51"/>
        <v>106.50879999999999</v>
      </c>
      <c r="R303" s="190">
        <f t="shared" si="52"/>
        <v>7.1499999999999924</v>
      </c>
      <c r="S303" s="192">
        <f t="shared" si="53"/>
        <v>5.2884615384615336E-2</v>
      </c>
      <c r="T303" s="190" t="s">
        <v>478</v>
      </c>
      <c r="U303" s="190" t="s">
        <v>715</v>
      </c>
      <c r="V303" s="190" t="s">
        <v>492</v>
      </c>
      <c r="W303" s="196">
        <v>1</v>
      </c>
      <c r="X303" s="190" t="s">
        <v>434</v>
      </c>
    </row>
    <row r="304" spans="2:24" hidden="1" x14ac:dyDescent="0.25">
      <c r="B304" s="493"/>
      <c r="C304" s="493"/>
      <c r="D304" s="245">
        <v>198</v>
      </c>
      <c r="E304" s="190" t="s">
        <v>487</v>
      </c>
      <c r="F304" s="314">
        <v>1164.8599999999999</v>
      </c>
      <c r="G304" s="190">
        <v>80.84</v>
      </c>
      <c r="H304" s="190">
        <v>80.84</v>
      </c>
      <c r="I304" s="198">
        <f t="shared" si="47"/>
        <v>1</v>
      </c>
      <c r="J304" s="190">
        <v>3.1</v>
      </c>
      <c r="K304" s="198">
        <f t="shared" si="48"/>
        <v>3.8347352795645717E-2</v>
      </c>
      <c r="L304" s="314">
        <v>410.16</v>
      </c>
      <c r="M304" s="198">
        <f t="shared" si="49"/>
        <v>1.0383473527956457</v>
      </c>
      <c r="N304" s="314">
        <v>1271.5</v>
      </c>
      <c r="O304" s="190">
        <v>0.26</v>
      </c>
      <c r="P304" s="197">
        <f t="shared" si="50"/>
        <v>3.2162295893122216E-3</v>
      </c>
      <c r="Q304" s="314">
        <f t="shared" si="51"/>
        <v>106.64160000000001</v>
      </c>
      <c r="R304" s="190">
        <f t="shared" si="52"/>
        <v>2.8399999999999945</v>
      </c>
      <c r="S304" s="192">
        <f t="shared" si="53"/>
        <v>3.513112320633343E-2</v>
      </c>
      <c r="T304" s="190" t="s">
        <v>478</v>
      </c>
      <c r="U304" s="190" t="s">
        <v>715</v>
      </c>
      <c r="V304" s="190" t="s">
        <v>646</v>
      </c>
      <c r="W304" s="196">
        <v>1</v>
      </c>
      <c r="X304" s="190" t="s">
        <v>470</v>
      </c>
    </row>
    <row r="305" spans="2:24" hidden="1" x14ac:dyDescent="0.25">
      <c r="B305" s="493"/>
      <c r="C305" s="493"/>
      <c r="D305" s="245">
        <v>199</v>
      </c>
      <c r="E305" s="190" t="s">
        <v>617</v>
      </c>
      <c r="F305" s="314">
        <v>1145.4499999999998</v>
      </c>
      <c r="G305" s="190">
        <v>188.94</v>
      </c>
      <c r="H305" s="190">
        <v>188.94</v>
      </c>
      <c r="I305" s="198">
        <f t="shared" si="47"/>
        <v>1</v>
      </c>
      <c r="J305" s="190">
        <v>8.4700000000000006</v>
      </c>
      <c r="K305" s="198">
        <f t="shared" si="48"/>
        <v>4.4829046258071346E-2</v>
      </c>
      <c r="L305" s="314">
        <v>147.80000000000001</v>
      </c>
      <c r="M305" s="198">
        <f t="shared" si="49"/>
        <v>1.0448290462580714</v>
      </c>
      <c r="N305" s="314">
        <v>1251.8699999999999</v>
      </c>
      <c r="O305" s="190">
        <v>0.72</v>
      </c>
      <c r="P305" s="197">
        <f t="shared" si="50"/>
        <v>3.8107335662114958E-3</v>
      </c>
      <c r="Q305" s="314">
        <f t="shared" si="51"/>
        <v>106.41600000000001</v>
      </c>
      <c r="R305" s="190">
        <f t="shared" si="52"/>
        <v>7.7499999999999991</v>
      </c>
      <c r="S305" s="192">
        <f t="shared" si="53"/>
        <v>4.1018312691859848E-2</v>
      </c>
      <c r="T305" s="190" t="s">
        <v>478</v>
      </c>
      <c r="U305" s="190" t="s">
        <v>715</v>
      </c>
      <c r="V305" s="190" t="s">
        <v>492</v>
      </c>
      <c r="W305" s="196">
        <v>1</v>
      </c>
      <c r="X305" s="190" t="s">
        <v>540</v>
      </c>
    </row>
    <row r="306" spans="2:24" hidden="1" x14ac:dyDescent="0.25">
      <c r="B306" s="493"/>
      <c r="C306" s="493"/>
      <c r="D306" s="245">
        <v>200</v>
      </c>
      <c r="E306" s="190" t="s">
        <v>527</v>
      </c>
      <c r="F306" s="314">
        <v>1138.6000000000001</v>
      </c>
      <c r="G306" s="190">
        <v>72.930000000000007</v>
      </c>
      <c r="H306" s="190">
        <v>72.930000000000007</v>
      </c>
      <c r="I306" s="198">
        <f t="shared" si="47"/>
        <v>1</v>
      </c>
      <c r="J306" s="190">
        <v>3.73</v>
      </c>
      <c r="K306" s="198">
        <f t="shared" si="48"/>
        <v>5.1144933497874669E-2</v>
      </c>
      <c r="L306" s="314">
        <v>333.9</v>
      </c>
      <c r="M306" s="198">
        <f t="shared" si="49"/>
        <v>1.0511449334978746</v>
      </c>
      <c r="N306" s="314">
        <v>1245.45</v>
      </c>
      <c r="O306" s="190">
        <v>0.32</v>
      </c>
      <c r="P306" s="197">
        <f t="shared" si="50"/>
        <v>4.3877690936514465E-3</v>
      </c>
      <c r="Q306" s="314">
        <f t="shared" si="51"/>
        <v>106.848</v>
      </c>
      <c r="R306" s="190">
        <f t="shared" si="52"/>
        <v>3.4100000000000041</v>
      </c>
      <c r="S306" s="192">
        <f t="shared" si="53"/>
        <v>4.6757164404223277E-2</v>
      </c>
      <c r="T306" s="190" t="s">
        <v>478</v>
      </c>
      <c r="U306" s="190" t="s">
        <v>715</v>
      </c>
      <c r="V306" s="190" t="s">
        <v>490</v>
      </c>
      <c r="W306" s="196">
        <v>1</v>
      </c>
      <c r="X306" s="190" t="s">
        <v>416</v>
      </c>
    </row>
    <row r="307" spans="2:24" hidden="1" x14ac:dyDescent="0.25">
      <c r="B307" s="661">
        <v>45900</v>
      </c>
      <c r="C307" s="493" t="s">
        <v>313</v>
      </c>
      <c r="D307" s="245">
        <v>201</v>
      </c>
      <c r="E307" s="190" t="s">
        <v>493</v>
      </c>
      <c r="F307" s="314">
        <v>2316.62</v>
      </c>
      <c r="G307" s="190">
        <v>396.67</v>
      </c>
      <c r="H307" s="190">
        <v>396.67</v>
      </c>
      <c r="I307" s="198">
        <f t="shared" si="47"/>
        <v>1</v>
      </c>
      <c r="J307" s="190">
        <v>18.21</v>
      </c>
      <c r="K307" s="198">
        <f t="shared" si="48"/>
        <v>4.5907177250611338E-2</v>
      </c>
      <c r="L307" s="314">
        <v>156.74</v>
      </c>
      <c r="M307" s="198">
        <f t="shared" si="49"/>
        <v>1.0459071772506112</v>
      </c>
      <c r="N307" s="314">
        <v>2854.24</v>
      </c>
      <c r="O307" s="190">
        <v>3.43</v>
      </c>
      <c r="P307" s="197">
        <f t="shared" si="50"/>
        <v>8.6469861597801706E-3</v>
      </c>
      <c r="Q307" s="314">
        <f t="shared" si="51"/>
        <v>537.6182</v>
      </c>
      <c r="R307" s="190">
        <f t="shared" si="52"/>
        <v>14.77999999999998</v>
      </c>
      <c r="S307" s="192">
        <f t="shared" si="53"/>
        <v>3.7260191090831118E-2</v>
      </c>
      <c r="T307" s="190" t="s">
        <v>478</v>
      </c>
      <c r="U307" s="190" t="s">
        <v>715</v>
      </c>
      <c r="V307" s="190" t="s">
        <v>469</v>
      </c>
      <c r="W307" s="196">
        <v>1</v>
      </c>
      <c r="X307" s="190" t="s">
        <v>470</v>
      </c>
    </row>
    <row r="308" spans="2:24" hidden="1" x14ac:dyDescent="0.25">
      <c r="B308" s="662"/>
      <c r="C308" s="493"/>
      <c r="D308" s="245">
        <v>202</v>
      </c>
      <c r="E308" s="190" t="s">
        <v>516</v>
      </c>
      <c r="F308" s="314">
        <v>2115.3000000000002</v>
      </c>
      <c r="G308" s="190">
        <v>361.14</v>
      </c>
      <c r="H308" s="190">
        <v>361.14</v>
      </c>
      <c r="I308" s="198">
        <f t="shared" si="47"/>
        <v>1</v>
      </c>
      <c r="J308" s="190">
        <v>16.579999999999998</v>
      </c>
      <c r="K308" s="198">
        <f t="shared" si="48"/>
        <v>4.5910173339978953E-2</v>
      </c>
      <c r="L308" s="314">
        <v>133.88</v>
      </c>
      <c r="M308" s="198">
        <f t="shared" si="49"/>
        <v>1.0459101733399789</v>
      </c>
      <c r="N308" s="314">
        <v>2219.73</v>
      </c>
      <c r="O308" s="190">
        <v>0.78</v>
      </c>
      <c r="P308" s="197">
        <f t="shared" si="50"/>
        <v>2.1598272138228943E-3</v>
      </c>
      <c r="Q308" s="314">
        <f t="shared" si="51"/>
        <v>104.4264</v>
      </c>
      <c r="R308" s="190">
        <f t="shared" si="52"/>
        <v>15.799999999999985</v>
      </c>
      <c r="S308" s="192">
        <f t="shared" si="53"/>
        <v>4.3750346126156019E-2</v>
      </c>
      <c r="T308" s="190" t="s">
        <v>478</v>
      </c>
      <c r="U308" s="190" t="s">
        <v>715</v>
      </c>
      <c r="V308" s="190" t="s">
        <v>646</v>
      </c>
      <c r="W308" s="196">
        <v>1</v>
      </c>
      <c r="X308" s="190" t="s">
        <v>414</v>
      </c>
    </row>
    <row r="309" spans="2:24" hidden="1" x14ac:dyDescent="0.25">
      <c r="B309" s="662"/>
      <c r="C309" s="493"/>
      <c r="D309" s="245">
        <v>203</v>
      </c>
      <c r="E309" s="190" t="s">
        <v>667</v>
      </c>
      <c r="F309" s="314">
        <v>1954.0599999999997</v>
      </c>
      <c r="G309" s="190">
        <v>586.72</v>
      </c>
      <c r="H309" s="190">
        <v>586.72</v>
      </c>
      <c r="I309" s="198">
        <f t="shared" si="47"/>
        <v>1</v>
      </c>
      <c r="J309" s="190">
        <v>26.93</v>
      </c>
      <c r="K309" s="198">
        <f t="shared" si="48"/>
        <v>4.5899236433051535E-2</v>
      </c>
      <c r="L309" s="314">
        <v>76.42</v>
      </c>
      <c r="M309" s="198">
        <f t="shared" si="49"/>
        <v>1.0458992364330515</v>
      </c>
      <c r="N309" s="314">
        <v>2057.9899999999998</v>
      </c>
      <c r="O309" s="190">
        <v>1.36</v>
      </c>
      <c r="P309" s="197">
        <f t="shared" si="50"/>
        <v>2.3179710935369515E-3</v>
      </c>
      <c r="Q309" s="314">
        <f t="shared" si="51"/>
        <v>103.9312</v>
      </c>
      <c r="R309" s="190">
        <f t="shared" si="52"/>
        <v>25.569999999999951</v>
      </c>
      <c r="S309" s="192">
        <f t="shared" si="53"/>
        <v>4.3581265339514501E-2</v>
      </c>
      <c r="T309" s="190" t="s">
        <v>478</v>
      </c>
      <c r="U309" s="190" t="s">
        <v>715</v>
      </c>
      <c r="V309" s="190" t="s">
        <v>492</v>
      </c>
      <c r="W309" s="196">
        <v>1</v>
      </c>
      <c r="X309" s="190" t="s">
        <v>417</v>
      </c>
    </row>
    <row r="310" spans="2:24" hidden="1" x14ac:dyDescent="0.25">
      <c r="B310" s="662"/>
      <c r="C310" s="493"/>
      <c r="D310" s="245">
        <v>204</v>
      </c>
      <c r="E310" s="190" t="s">
        <v>668</v>
      </c>
      <c r="F310" s="314">
        <v>1818.8</v>
      </c>
      <c r="G310" s="190">
        <v>598.36</v>
      </c>
      <c r="H310" s="190">
        <v>598.36</v>
      </c>
      <c r="I310" s="198">
        <f t="shared" si="47"/>
        <v>1</v>
      </c>
      <c r="J310" s="190">
        <v>24.41</v>
      </c>
      <c r="K310" s="198">
        <f t="shared" si="48"/>
        <v>4.0794839227221068E-2</v>
      </c>
      <c r="L310" s="314">
        <v>78.77</v>
      </c>
      <c r="M310" s="198">
        <f t="shared" si="49"/>
        <v>1.040794839227221</v>
      </c>
      <c r="N310" s="314">
        <v>1922.78</v>
      </c>
      <c r="O310" s="190">
        <v>1.32</v>
      </c>
      <c r="P310" s="197">
        <f t="shared" si="50"/>
        <v>2.2060298148271944E-3</v>
      </c>
      <c r="Q310" s="314">
        <f t="shared" si="51"/>
        <v>103.9764</v>
      </c>
      <c r="R310" s="190">
        <f t="shared" si="52"/>
        <v>23.089999999999968</v>
      </c>
      <c r="S310" s="192">
        <f t="shared" si="53"/>
        <v>3.8588809412393822E-2</v>
      </c>
      <c r="T310" s="190" t="s">
        <v>478</v>
      </c>
      <c r="U310" s="190" t="s">
        <v>715</v>
      </c>
      <c r="V310" s="190" t="s">
        <v>532</v>
      </c>
      <c r="W310" s="196">
        <v>1</v>
      </c>
      <c r="X310" s="190" t="s">
        <v>422</v>
      </c>
    </row>
    <row r="311" spans="2:24" hidden="1" x14ac:dyDescent="0.25">
      <c r="B311" s="662"/>
      <c r="C311" s="493"/>
      <c r="D311" s="245">
        <v>205</v>
      </c>
      <c r="E311" s="190" t="s">
        <v>545</v>
      </c>
      <c r="F311" s="314">
        <v>1818.06</v>
      </c>
      <c r="G311" s="190">
        <v>294.87</v>
      </c>
      <c r="H311" s="190">
        <v>294.87</v>
      </c>
      <c r="I311" s="198">
        <f t="shared" si="47"/>
        <v>1</v>
      </c>
      <c r="J311" s="190">
        <v>13.54</v>
      </c>
      <c r="K311" s="198">
        <f t="shared" si="48"/>
        <v>4.5918540373724011E-2</v>
      </c>
      <c r="L311" s="314">
        <v>156.72999999999999</v>
      </c>
      <c r="M311" s="198">
        <f t="shared" si="49"/>
        <v>1.0459185403737241</v>
      </c>
      <c r="N311" s="314">
        <v>2122.12</v>
      </c>
      <c r="O311" s="190">
        <v>1.94</v>
      </c>
      <c r="P311" s="197">
        <f t="shared" si="50"/>
        <v>6.5791704819072811E-3</v>
      </c>
      <c r="Q311" s="314">
        <f t="shared" si="51"/>
        <v>304.05619999999999</v>
      </c>
      <c r="R311" s="190">
        <f t="shared" si="52"/>
        <v>11.600000000000021</v>
      </c>
      <c r="S311" s="192">
        <f t="shared" si="53"/>
        <v>3.93393698918168E-2</v>
      </c>
      <c r="T311" s="190" t="s">
        <v>478</v>
      </c>
      <c r="U311" s="190" t="s">
        <v>715</v>
      </c>
      <c r="V311" s="190" t="s">
        <v>469</v>
      </c>
      <c r="W311" s="196">
        <v>1</v>
      </c>
      <c r="X311" s="190" t="s">
        <v>470</v>
      </c>
    </row>
    <row r="312" spans="2:24" hidden="1" x14ac:dyDescent="0.25">
      <c r="B312" s="662"/>
      <c r="C312" s="493"/>
      <c r="D312" s="245">
        <v>206</v>
      </c>
      <c r="E312" s="190" t="s">
        <v>669</v>
      </c>
      <c r="F312" s="314">
        <v>1747.21</v>
      </c>
      <c r="G312" s="190">
        <v>471.92</v>
      </c>
      <c r="H312" s="190">
        <v>471.92</v>
      </c>
      <c r="I312" s="198">
        <f t="shared" si="47"/>
        <v>1</v>
      </c>
      <c r="J312" s="190">
        <v>21.66</v>
      </c>
      <c r="K312" s="198">
        <f t="shared" si="48"/>
        <v>4.589760976436684E-2</v>
      </c>
      <c r="L312" s="314">
        <v>85.48</v>
      </c>
      <c r="M312" s="198">
        <f t="shared" si="49"/>
        <v>1.0458976097643669</v>
      </c>
      <c r="N312" s="314">
        <v>1851.5</v>
      </c>
      <c r="O312" s="190">
        <v>1.22</v>
      </c>
      <c r="P312" s="197">
        <f t="shared" si="50"/>
        <v>2.5851839294795727E-3</v>
      </c>
      <c r="Q312" s="314">
        <f t="shared" si="51"/>
        <v>104.2856</v>
      </c>
      <c r="R312" s="190">
        <f t="shared" si="52"/>
        <v>20.440000000000026</v>
      </c>
      <c r="S312" s="192">
        <f t="shared" si="53"/>
        <v>4.3312425834887321E-2</v>
      </c>
      <c r="T312" s="190" t="s">
        <v>478</v>
      </c>
      <c r="U312" s="190" t="s">
        <v>715</v>
      </c>
      <c r="V312" s="190" t="s">
        <v>646</v>
      </c>
      <c r="W312" s="196">
        <v>1</v>
      </c>
      <c r="X312" s="190" t="s">
        <v>426</v>
      </c>
    </row>
    <row r="313" spans="2:24" hidden="1" x14ac:dyDescent="0.25">
      <c r="B313" s="662"/>
      <c r="C313" s="493"/>
      <c r="D313" s="245">
        <v>207</v>
      </c>
      <c r="E313" s="190" t="s">
        <v>530</v>
      </c>
      <c r="F313" s="314">
        <v>1602.71</v>
      </c>
      <c r="G313" s="190">
        <v>526.5</v>
      </c>
      <c r="H313" s="190">
        <v>526.5</v>
      </c>
      <c r="I313" s="198">
        <f t="shared" si="47"/>
        <v>1</v>
      </c>
      <c r="J313" s="190">
        <v>21.48</v>
      </c>
      <c r="K313" s="198">
        <f t="shared" si="48"/>
        <v>4.0797720797720802E-2</v>
      </c>
      <c r="L313" s="314">
        <v>79.459999999999994</v>
      </c>
      <c r="M313" s="198">
        <f t="shared" si="49"/>
        <v>1.0407977207977208</v>
      </c>
      <c r="N313" s="314">
        <v>1706.8</v>
      </c>
      <c r="O313" s="190">
        <v>1.31</v>
      </c>
      <c r="P313" s="197">
        <f t="shared" si="50"/>
        <v>2.4881291547958215E-3</v>
      </c>
      <c r="Q313" s="314">
        <f t="shared" si="51"/>
        <v>104.09259999999999</v>
      </c>
      <c r="R313" s="190">
        <f t="shared" si="52"/>
        <v>20.170000000000019</v>
      </c>
      <c r="S313" s="192">
        <f t="shared" si="53"/>
        <v>3.8309591642925016E-2</v>
      </c>
      <c r="T313" s="190" t="s">
        <v>478</v>
      </c>
      <c r="U313" s="190" t="s">
        <v>715</v>
      </c>
      <c r="V313" s="190" t="s">
        <v>532</v>
      </c>
      <c r="W313" s="196">
        <v>1</v>
      </c>
      <c r="X313" s="190" t="s">
        <v>416</v>
      </c>
    </row>
    <row r="314" spans="2:24" hidden="1" x14ac:dyDescent="0.25">
      <c r="B314" s="662"/>
      <c r="C314" s="493"/>
      <c r="D314" s="245">
        <v>208</v>
      </c>
      <c r="E314" s="190" t="s">
        <v>466</v>
      </c>
      <c r="F314" s="314">
        <v>1595.75</v>
      </c>
      <c r="G314" s="190">
        <v>40.869999999999997</v>
      </c>
      <c r="H314" s="190">
        <v>40.869999999999997</v>
      </c>
      <c r="I314" s="198">
        <f t="shared" si="47"/>
        <v>1</v>
      </c>
      <c r="J314" s="190">
        <v>2.09</v>
      </c>
      <c r="K314" s="198">
        <f t="shared" si="48"/>
        <v>5.1137753853682411E-2</v>
      </c>
      <c r="L314" s="314">
        <v>814.16</v>
      </c>
      <c r="M314" s="198">
        <f t="shared" si="49"/>
        <v>1.0511377538536824</v>
      </c>
      <c r="N314" s="314">
        <v>1701.59</v>
      </c>
      <c r="O314" s="190">
        <v>0.13</v>
      </c>
      <c r="P314" s="197">
        <f t="shared" si="50"/>
        <v>3.1808172253486667E-3</v>
      </c>
      <c r="Q314" s="314">
        <f t="shared" si="51"/>
        <v>105.8408</v>
      </c>
      <c r="R314" s="190">
        <f t="shared" si="52"/>
        <v>1.9599999999999964</v>
      </c>
      <c r="S314" s="192">
        <f t="shared" si="53"/>
        <v>4.7956936628333655E-2</v>
      </c>
      <c r="T314" s="190" t="s">
        <v>478</v>
      </c>
      <c r="U314" s="190" t="s">
        <v>715</v>
      </c>
      <c r="V314" s="190" t="s">
        <v>490</v>
      </c>
      <c r="W314" s="196">
        <v>1</v>
      </c>
      <c r="X314" s="190" t="s">
        <v>415</v>
      </c>
    </row>
    <row r="315" spans="2:24" hidden="1" x14ac:dyDescent="0.25">
      <c r="B315" s="662"/>
      <c r="C315" s="493"/>
      <c r="D315" s="245">
        <v>209</v>
      </c>
      <c r="E315" s="190" t="s">
        <v>560</v>
      </c>
      <c r="F315" s="314">
        <v>1381.57</v>
      </c>
      <c r="G315" s="190">
        <v>214.62</v>
      </c>
      <c r="H315" s="190">
        <v>214.62</v>
      </c>
      <c r="I315" s="198">
        <f t="shared" si="47"/>
        <v>1</v>
      </c>
      <c r="J315" s="190">
        <v>7.66</v>
      </c>
      <c r="K315" s="198">
        <f t="shared" si="48"/>
        <v>3.5690988724256828E-2</v>
      </c>
      <c r="L315" s="314">
        <v>194.04</v>
      </c>
      <c r="M315" s="198">
        <f t="shared" si="49"/>
        <v>1.0356909887242569</v>
      </c>
      <c r="N315" s="314">
        <v>1486.35</v>
      </c>
      <c r="O315" s="190">
        <v>0.54</v>
      </c>
      <c r="P315" s="197">
        <f t="shared" si="50"/>
        <v>2.516074923119933E-3</v>
      </c>
      <c r="Q315" s="314">
        <f t="shared" si="51"/>
        <v>104.7816</v>
      </c>
      <c r="R315" s="190">
        <f t="shared" si="52"/>
        <v>7.1199999999999966</v>
      </c>
      <c r="S315" s="192">
        <f t="shared" si="53"/>
        <v>3.3174913801136879E-2</v>
      </c>
      <c r="T315" s="190" t="s">
        <v>478</v>
      </c>
      <c r="U315" s="190" t="s">
        <v>715</v>
      </c>
      <c r="V315" s="190" t="s">
        <v>492</v>
      </c>
      <c r="W315" s="196">
        <v>1</v>
      </c>
      <c r="X315" s="190" t="s">
        <v>436</v>
      </c>
    </row>
    <row r="316" spans="2:24" hidden="1" x14ac:dyDescent="0.25">
      <c r="B316" s="662"/>
      <c r="C316" s="493"/>
      <c r="D316" s="245">
        <v>210</v>
      </c>
      <c r="E316" s="190" t="s">
        <v>471</v>
      </c>
      <c r="F316" s="314">
        <v>1343.01</v>
      </c>
      <c r="G316" s="190">
        <v>189.32</v>
      </c>
      <c r="H316" s="190">
        <v>189.32</v>
      </c>
      <c r="I316" s="198">
        <f t="shared" si="47"/>
        <v>1</v>
      </c>
      <c r="J316" s="190">
        <v>8.69</v>
      </c>
      <c r="K316" s="198">
        <f t="shared" si="48"/>
        <v>4.5901119797168814E-2</v>
      </c>
      <c r="L316" s="314">
        <v>166.42</v>
      </c>
      <c r="M316" s="198">
        <f t="shared" si="49"/>
        <v>1.0459011197971688</v>
      </c>
      <c r="N316" s="314">
        <v>1446.19</v>
      </c>
      <c r="O316" s="190">
        <v>0.62</v>
      </c>
      <c r="P316" s="197">
        <f t="shared" si="50"/>
        <v>3.274878512571308E-3</v>
      </c>
      <c r="Q316" s="314">
        <f t="shared" si="51"/>
        <v>103.18039999999999</v>
      </c>
      <c r="R316" s="190">
        <f t="shared" si="52"/>
        <v>8.0699999999999985</v>
      </c>
      <c r="S316" s="192">
        <f t="shared" si="53"/>
        <v>4.2626241284597501E-2</v>
      </c>
      <c r="T316" s="190" t="s">
        <v>478</v>
      </c>
      <c r="U316" s="190" t="s">
        <v>715</v>
      </c>
      <c r="V316" s="190" t="s">
        <v>492</v>
      </c>
      <c r="W316" s="196">
        <v>1</v>
      </c>
      <c r="X316" s="190" t="s">
        <v>434</v>
      </c>
    </row>
    <row r="317" spans="2:24" hidden="1" x14ac:dyDescent="0.25">
      <c r="B317" s="661">
        <v>45901</v>
      </c>
      <c r="C317" s="666" t="s">
        <v>119</v>
      </c>
      <c r="D317" s="245">
        <v>211</v>
      </c>
      <c r="E317" s="190" t="s">
        <v>516</v>
      </c>
      <c r="F317" s="314">
        <v>1832.82</v>
      </c>
      <c r="G317" s="190">
        <v>358.02</v>
      </c>
      <c r="H317" s="190">
        <v>358.02</v>
      </c>
      <c r="I317" s="198">
        <f t="shared" ref="I317:I326" si="54">H317/G317</f>
        <v>1</v>
      </c>
      <c r="J317" s="190">
        <v>14.4</v>
      </c>
      <c r="K317" s="198">
        <f t="shared" ref="K317:K326" si="55">J317/G317</f>
        <v>4.022121669180493E-2</v>
      </c>
      <c r="L317" s="314">
        <v>133.88</v>
      </c>
      <c r="M317" s="198">
        <f t="shared" ref="M317:M326" si="56">(H317+J317)/G317</f>
        <v>1.0402212166918048</v>
      </c>
      <c r="N317" s="314">
        <v>1927.87</v>
      </c>
      <c r="O317" s="190">
        <v>0.71</v>
      </c>
      <c r="P317" s="197">
        <f t="shared" ref="P317:P326" si="57">O317/G317</f>
        <v>1.9831294341098264E-3</v>
      </c>
      <c r="Q317" s="314">
        <f t="shared" ref="Q317:Q326" si="58">O317*L317</f>
        <v>95.054799999999986</v>
      </c>
      <c r="R317" s="190">
        <f t="shared" ref="R317:R326" si="59">(H317+J317)-G317-O317</f>
        <v>13.689999999999976</v>
      </c>
      <c r="S317" s="192">
        <f t="shared" ref="S317:S326" si="60">R317/G317</f>
        <v>3.8238087257695036E-2</v>
      </c>
      <c r="T317" s="190" t="s">
        <v>478</v>
      </c>
      <c r="U317" s="190" t="s">
        <v>715</v>
      </c>
      <c r="V317" s="190" t="s">
        <v>646</v>
      </c>
      <c r="W317" s="196">
        <v>1</v>
      </c>
      <c r="X317" s="190" t="s">
        <v>414</v>
      </c>
    </row>
    <row r="318" spans="2:24" hidden="1" x14ac:dyDescent="0.25">
      <c r="B318" s="662"/>
      <c r="C318" s="493"/>
      <c r="D318" s="245">
        <v>212</v>
      </c>
      <c r="E318" s="190" t="s">
        <v>561</v>
      </c>
      <c r="F318" s="314">
        <v>1698.3899999999999</v>
      </c>
      <c r="G318" s="190">
        <v>675.92</v>
      </c>
      <c r="H318" s="190">
        <v>675.92</v>
      </c>
      <c r="I318" s="198">
        <f t="shared" si="54"/>
        <v>1</v>
      </c>
      <c r="J318" s="190">
        <v>29.42</v>
      </c>
      <c r="K318" s="198">
        <f t="shared" si="55"/>
        <v>4.3525861048644816E-2</v>
      </c>
      <c r="L318" s="314">
        <v>60.94</v>
      </c>
      <c r="M318" s="198">
        <f t="shared" si="56"/>
        <v>1.0435258610486446</v>
      </c>
      <c r="N318" s="314">
        <v>1792.85</v>
      </c>
      <c r="O318" s="190">
        <v>1.55</v>
      </c>
      <c r="P318" s="197">
        <f t="shared" si="57"/>
        <v>2.2931707894425376E-3</v>
      </c>
      <c r="Q318" s="314">
        <f t="shared" si="58"/>
        <v>94.456999999999994</v>
      </c>
      <c r="R318" s="190">
        <f t="shared" si="59"/>
        <v>27.869999999999958</v>
      </c>
      <c r="S318" s="192">
        <f t="shared" si="60"/>
        <v>4.1232690259202211E-2</v>
      </c>
      <c r="T318" s="190" t="s">
        <v>478</v>
      </c>
      <c r="U318" s="190" t="s">
        <v>715</v>
      </c>
      <c r="V318" s="190" t="s">
        <v>646</v>
      </c>
      <c r="W318" s="196">
        <v>1</v>
      </c>
      <c r="X318" s="190" t="s">
        <v>425</v>
      </c>
    </row>
    <row r="319" spans="2:24" hidden="1" x14ac:dyDescent="0.25">
      <c r="B319" s="662"/>
      <c r="C319" s="493"/>
      <c r="D319" s="245">
        <v>213</v>
      </c>
      <c r="E319" s="190" t="s">
        <v>667</v>
      </c>
      <c r="F319" s="314">
        <v>1675.13</v>
      </c>
      <c r="G319" s="190">
        <v>596.64</v>
      </c>
      <c r="H319" s="190">
        <v>596.64</v>
      </c>
      <c r="I319" s="198">
        <f t="shared" si="54"/>
        <v>1</v>
      </c>
      <c r="J319" s="190">
        <v>23.16</v>
      </c>
      <c r="K319" s="198">
        <f t="shared" si="55"/>
        <v>3.8817377312952532E-2</v>
      </c>
      <c r="L319" s="314">
        <v>76.42</v>
      </c>
      <c r="M319" s="198">
        <f t="shared" si="56"/>
        <v>1.0388173773129525</v>
      </c>
      <c r="N319" s="314">
        <v>1769.89</v>
      </c>
      <c r="O319" s="190">
        <v>1.24</v>
      </c>
      <c r="P319" s="197">
        <f t="shared" si="57"/>
        <v>2.0783051756503084E-3</v>
      </c>
      <c r="Q319" s="314">
        <f t="shared" si="58"/>
        <v>94.760800000000003</v>
      </c>
      <c r="R319" s="190">
        <f t="shared" si="59"/>
        <v>21.91999999999997</v>
      </c>
      <c r="S319" s="192">
        <f t="shared" si="60"/>
        <v>3.6739072137302174E-2</v>
      </c>
      <c r="T319" s="190" t="s">
        <v>478</v>
      </c>
      <c r="U319" s="190" t="s">
        <v>715</v>
      </c>
      <c r="V319" s="190" t="s">
        <v>492</v>
      </c>
      <c r="W319" s="196">
        <v>1</v>
      </c>
      <c r="X319" s="190" t="s">
        <v>417</v>
      </c>
    </row>
    <row r="320" spans="2:24" hidden="1" x14ac:dyDescent="0.25">
      <c r="B320" s="662"/>
      <c r="C320" s="493"/>
      <c r="D320" s="245">
        <v>214</v>
      </c>
      <c r="E320" s="190" t="s">
        <v>493</v>
      </c>
      <c r="F320" s="314">
        <v>1652.04</v>
      </c>
      <c r="G320" s="190">
        <v>381.18</v>
      </c>
      <c r="H320" s="190">
        <v>381.18</v>
      </c>
      <c r="I320" s="198">
        <f t="shared" si="54"/>
        <v>1</v>
      </c>
      <c r="J320" s="190">
        <v>11.44</v>
      </c>
      <c r="K320" s="198">
        <f t="shared" si="55"/>
        <v>3.0012067789495774E-2</v>
      </c>
      <c r="L320" s="314">
        <v>156.74</v>
      </c>
      <c r="M320" s="198">
        <f t="shared" si="56"/>
        <v>1.0300120677894957</v>
      </c>
      <c r="N320" s="314">
        <v>1793.11</v>
      </c>
      <c r="O320" s="190">
        <v>0.9</v>
      </c>
      <c r="P320" s="197">
        <f t="shared" si="57"/>
        <v>2.3610892491736186E-3</v>
      </c>
      <c r="Q320" s="314">
        <f t="shared" si="58"/>
        <v>141.066</v>
      </c>
      <c r="R320" s="190">
        <f t="shared" si="59"/>
        <v>10.539999999999997</v>
      </c>
      <c r="S320" s="192">
        <f t="shared" si="60"/>
        <v>2.7650978540322151E-2</v>
      </c>
      <c r="T320" s="190" t="s">
        <v>478</v>
      </c>
      <c r="U320" s="190" t="s">
        <v>715</v>
      </c>
      <c r="V320" s="190" t="s">
        <v>469</v>
      </c>
      <c r="W320" s="196">
        <v>1</v>
      </c>
      <c r="X320" s="190" t="s">
        <v>470</v>
      </c>
    </row>
    <row r="321" spans="2:34" hidden="1" x14ac:dyDescent="0.25">
      <c r="B321" s="662"/>
      <c r="C321" s="493"/>
      <c r="D321" s="245">
        <v>215</v>
      </c>
      <c r="E321" s="190" t="s">
        <v>545</v>
      </c>
      <c r="F321" s="314">
        <v>1636.26</v>
      </c>
      <c r="G321" s="190">
        <v>297.20999999999998</v>
      </c>
      <c r="H321" s="190">
        <v>297.20999999999998</v>
      </c>
      <c r="I321" s="198">
        <f t="shared" si="54"/>
        <v>1</v>
      </c>
      <c r="J321" s="190">
        <v>11.04</v>
      </c>
      <c r="K321" s="198">
        <f t="shared" si="55"/>
        <v>3.7145452710204904E-2</v>
      </c>
      <c r="L321" s="314">
        <v>156.72999999999999</v>
      </c>
      <c r="M321" s="198">
        <f t="shared" si="56"/>
        <v>1.0371454527102051</v>
      </c>
      <c r="N321" s="314">
        <v>1730.3</v>
      </c>
      <c r="O321" s="190">
        <v>0.6</v>
      </c>
      <c r="P321" s="197">
        <f t="shared" si="57"/>
        <v>2.0187746038154842E-3</v>
      </c>
      <c r="Q321" s="314">
        <f t="shared" si="58"/>
        <v>94.037999999999997</v>
      </c>
      <c r="R321" s="190">
        <f t="shared" si="59"/>
        <v>10.440000000000021</v>
      </c>
      <c r="S321" s="192">
        <f t="shared" si="60"/>
        <v>3.5126678106389496E-2</v>
      </c>
      <c r="T321" s="190" t="s">
        <v>478</v>
      </c>
      <c r="U321" s="190" t="s">
        <v>715</v>
      </c>
      <c r="V321" s="190" t="s">
        <v>469</v>
      </c>
      <c r="W321" s="196">
        <v>1</v>
      </c>
      <c r="X321" s="190" t="s">
        <v>470</v>
      </c>
    </row>
    <row r="322" spans="2:34" hidden="1" x14ac:dyDescent="0.25">
      <c r="B322" s="662"/>
      <c r="C322" s="493"/>
      <c r="D322" s="245">
        <v>216</v>
      </c>
      <c r="E322" s="190" t="s">
        <v>668</v>
      </c>
      <c r="F322" s="314">
        <v>1634.48</v>
      </c>
      <c r="G322" s="190">
        <v>637.41999999999996</v>
      </c>
      <c r="H322" s="190">
        <v>637.41999999999996</v>
      </c>
      <c r="I322" s="198">
        <f t="shared" si="54"/>
        <v>1</v>
      </c>
      <c r="J322" s="190">
        <v>21.95</v>
      </c>
      <c r="K322" s="198">
        <f t="shared" si="55"/>
        <v>3.4435693890998084E-2</v>
      </c>
      <c r="L322" s="314">
        <v>78.77</v>
      </c>
      <c r="M322" s="198">
        <f t="shared" si="56"/>
        <v>1.0344356938909982</v>
      </c>
      <c r="N322" s="314">
        <v>1729</v>
      </c>
      <c r="O322" s="190">
        <v>1.2</v>
      </c>
      <c r="P322" s="197">
        <f t="shared" si="57"/>
        <v>1.8825891876627656E-3</v>
      </c>
      <c r="Q322" s="314">
        <f t="shared" si="58"/>
        <v>94.523999999999987</v>
      </c>
      <c r="R322" s="190">
        <f t="shared" si="59"/>
        <v>20.750000000000046</v>
      </c>
      <c r="S322" s="192">
        <f t="shared" si="60"/>
        <v>3.2553104703335396E-2</v>
      </c>
      <c r="T322" s="190" t="s">
        <v>478</v>
      </c>
      <c r="U322" s="190" t="s">
        <v>715</v>
      </c>
      <c r="V322" s="190" t="s">
        <v>532</v>
      </c>
      <c r="W322" s="196">
        <v>1</v>
      </c>
      <c r="X322" s="190" t="s">
        <v>422</v>
      </c>
    </row>
    <row r="323" spans="2:34" hidden="1" x14ac:dyDescent="0.25">
      <c r="B323" s="662"/>
      <c r="C323" s="493"/>
      <c r="D323" s="245">
        <v>217</v>
      </c>
      <c r="E323" s="190" t="s">
        <v>669</v>
      </c>
      <c r="F323" s="314">
        <v>1628.4</v>
      </c>
      <c r="G323" s="190">
        <v>497.76</v>
      </c>
      <c r="H323" s="190">
        <v>497.76</v>
      </c>
      <c r="I323" s="198">
        <f t="shared" si="54"/>
        <v>1</v>
      </c>
      <c r="J323" s="190">
        <v>20.16</v>
      </c>
      <c r="K323" s="198">
        <f t="shared" si="55"/>
        <v>4.0501446480231434E-2</v>
      </c>
      <c r="L323" s="314">
        <v>85.48</v>
      </c>
      <c r="M323" s="198">
        <f t="shared" si="56"/>
        <v>1.0405014464802314</v>
      </c>
      <c r="N323" s="314">
        <v>1723.28</v>
      </c>
      <c r="O323" s="190">
        <v>1.1100000000000001</v>
      </c>
      <c r="P323" s="197">
        <f t="shared" si="57"/>
        <v>2.2299903567984574E-3</v>
      </c>
      <c r="Q323" s="314">
        <f t="shared" si="58"/>
        <v>94.882800000000017</v>
      </c>
      <c r="R323" s="190">
        <f t="shared" si="59"/>
        <v>19.049999999999969</v>
      </c>
      <c r="S323" s="192">
        <f t="shared" si="60"/>
        <v>3.8271456123432919E-2</v>
      </c>
      <c r="T323" s="190" t="s">
        <v>478</v>
      </c>
      <c r="U323" s="190" t="s">
        <v>715</v>
      </c>
      <c r="V323" s="190" t="s">
        <v>646</v>
      </c>
      <c r="W323" s="196">
        <v>1</v>
      </c>
      <c r="X323" s="190" t="s">
        <v>426</v>
      </c>
    </row>
    <row r="324" spans="2:34" hidden="1" x14ac:dyDescent="0.25">
      <c r="B324" s="662"/>
      <c r="C324" s="493"/>
      <c r="D324" s="245">
        <v>218</v>
      </c>
      <c r="E324" s="190" t="s">
        <v>530</v>
      </c>
      <c r="F324" s="314">
        <v>1489.8700000000001</v>
      </c>
      <c r="G324" s="190">
        <v>553.86</v>
      </c>
      <c r="H324" s="190">
        <v>553.86</v>
      </c>
      <c r="I324" s="198">
        <f t="shared" si="54"/>
        <v>1</v>
      </c>
      <c r="J324" s="190">
        <v>19.940000000000001</v>
      </c>
      <c r="K324" s="198">
        <f t="shared" si="55"/>
        <v>3.6001877730834506E-2</v>
      </c>
      <c r="L324" s="314">
        <v>79.459999999999994</v>
      </c>
      <c r="M324" s="198">
        <f t="shared" si="56"/>
        <v>1.0360018777308346</v>
      </c>
      <c r="N324" s="314">
        <v>1584.43</v>
      </c>
      <c r="O324" s="190">
        <v>1.19</v>
      </c>
      <c r="P324" s="197">
        <f t="shared" si="57"/>
        <v>2.1485573971761814E-3</v>
      </c>
      <c r="Q324" s="314">
        <f t="shared" si="58"/>
        <v>94.557399999999987</v>
      </c>
      <c r="R324" s="190">
        <f t="shared" si="59"/>
        <v>18.750000000000053</v>
      </c>
      <c r="S324" s="192">
        <f t="shared" si="60"/>
        <v>3.385332033365842E-2</v>
      </c>
      <c r="T324" s="190" t="s">
        <v>478</v>
      </c>
      <c r="U324" s="190" t="s">
        <v>715</v>
      </c>
      <c r="V324" s="190" t="s">
        <v>532</v>
      </c>
      <c r="W324" s="196">
        <v>1</v>
      </c>
      <c r="X324" s="190" t="s">
        <v>416</v>
      </c>
    </row>
    <row r="325" spans="2:34" hidden="1" x14ac:dyDescent="0.25">
      <c r="B325" s="662"/>
      <c r="C325" s="493"/>
      <c r="D325" s="245">
        <v>219</v>
      </c>
      <c r="E325" s="190" t="s">
        <v>466</v>
      </c>
      <c r="F325" s="314">
        <v>1359.65</v>
      </c>
      <c r="G325" s="190">
        <v>40.090000000000003</v>
      </c>
      <c r="H325" s="190">
        <v>40.090000000000003</v>
      </c>
      <c r="I325" s="198">
        <f t="shared" si="54"/>
        <v>1</v>
      </c>
      <c r="J325" s="190">
        <v>1.8</v>
      </c>
      <c r="K325" s="198">
        <f t="shared" si="55"/>
        <v>4.4898977301072583E-2</v>
      </c>
      <c r="L325" s="314">
        <v>814.16</v>
      </c>
      <c r="M325" s="198">
        <f t="shared" si="56"/>
        <v>1.0448989773010726</v>
      </c>
      <c r="N325" s="314">
        <v>1465.49</v>
      </c>
      <c r="O325" s="190">
        <v>0.13</v>
      </c>
      <c r="P325" s="197">
        <f t="shared" si="57"/>
        <v>3.2427039161885755E-3</v>
      </c>
      <c r="Q325" s="314">
        <f t="shared" si="58"/>
        <v>105.8408</v>
      </c>
      <c r="R325" s="190">
        <f t="shared" si="59"/>
        <v>1.6699999999999973</v>
      </c>
      <c r="S325" s="192">
        <f t="shared" si="60"/>
        <v>4.1656273384883938E-2</v>
      </c>
      <c r="T325" s="190" t="s">
        <v>478</v>
      </c>
      <c r="U325" s="190" t="s">
        <v>715</v>
      </c>
      <c r="V325" s="190" t="s">
        <v>490</v>
      </c>
      <c r="W325" s="196">
        <v>1</v>
      </c>
      <c r="X325" s="190" t="s">
        <v>415</v>
      </c>
    </row>
    <row r="326" spans="2:34" hidden="1" x14ac:dyDescent="0.25">
      <c r="B326" s="662"/>
      <c r="C326" s="493"/>
      <c r="D326" s="245">
        <v>220</v>
      </c>
      <c r="E326" s="190" t="s">
        <v>560</v>
      </c>
      <c r="F326" s="314">
        <v>1243.8000000000002</v>
      </c>
      <c r="G326" s="190">
        <v>219.15</v>
      </c>
      <c r="H326" s="190">
        <v>219.15</v>
      </c>
      <c r="I326" s="198">
        <f t="shared" si="54"/>
        <v>1</v>
      </c>
      <c r="J326" s="190">
        <v>6.9</v>
      </c>
      <c r="K326" s="198">
        <f t="shared" si="55"/>
        <v>3.1485284052019169E-2</v>
      </c>
      <c r="L326" s="314">
        <v>194.04</v>
      </c>
      <c r="M326" s="198">
        <f t="shared" si="56"/>
        <v>1.0314852840520192</v>
      </c>
      <c r="N326" s="314">
        <v>1338.88</v>
      </c>
      <c r="O326" s="190">
        <v>0.49</v>
      </c>
      <c r="P326" s="197">
        <f t="shared" si="57"/>
        <v>2.2359114761578828E-3</v>
      </c>
      <c r="Q326" s="314">
        <f t="shared" si="58"/>
        <v>95.079599999999999</v>
      </c>
      <c r="R326" s="190">
        <f t="shared" si="59"/>
        <v>6.4100000000000055</v>
      </c>
      <c r="S326" s="192">
        <f t="shared" si="60"/>
        <v>2.9249372575861306E-2</v>
      </c>
      <c r="T326" s="190" t="s">
        <v>478</v>
      </c>
      <c r="U326" s="190" t="s">
        <v>715</v>
      </c>
      <c r="V326" s="190" t="s">
        <v>492</v>
      </c>
      <c r="W326" s="196">
        <v>1</v>
      </c>
      <c r="X326" s="190" t="s">
        <v>436</v>
      </c>
    </row>
    <row r="327" spans="2:34" ht="14.25" hidden="1" customHeight="1" x14ac:dyDescent="0.25">
      <c r="B327" s="661">
        <v>45902</v>
      </c>
      <c r="C327" s="493" t="str">
        <f>RIGHT(TEXT(B327,"aaa"),1)</f>
        <v>二</v>
      </c>
      <c r="D327" s="245">
        <v>221</v>
      </c>
      <c r="E327" s="190" t="s">
        <v>493</v>
      </c>
      <c r="F327" s="314">
        <v>3058</v>
      </c>
      <c r="G327" s="190">
        <v>395.77</v>
      </c>
      <c r="H327" s="190">
        <v>395.77</v>
      </c>
      <c r="I327" s="198">
        <f t="shared" ref="I327:I336" si="61">H327/G327</f>
        <v>1</v>
      </c>
      <c r="J327" s="190">
        <v>20.3</v>
      </c>
      <c r="K327" s="198">
        <f t="shared" ref="K327:K336" si="62">J327/G327</f>
        <v>5.129241731308589E-2</v>
      </c>
      <c r="L327" s="314">
        <v>156.74</v>
      </c>
      <c r="M327" s="198">
        <f t="shared" ref="M327:M336" si="63">(H327+J327)/G327</f>
        <v>1.051292417313086</v>
      </c>
      <c r="N327" s="314">
        <v>3181.82</v>
      </c>
      <c r="O327" s="190">
        <v>0.79</v>
      </c>
      <c r="P327" s="197">
        <f t="shared" ref="P327:P336" si="64">O327/G327</f>
        <v>1.9961088511003867E-3</v>
      </c>
      <c r="Q327" s="314">
        <f t="shared" ref="Q327:Q336" si="65">O327*L327</f>
        <v>123.82460000000002</v>
      </c>
      <c r="R327" s="190">
        <f t="shared" ref="R327:R336" si="66">(H327+J327)-G327-O327</f>
        <v>19.510000000000012</v>
      </c>
      <c r="S327" s="192">
        <f t="shared" ref="S327:S336" si="67">R327/G327</f>
        <v>4.929630846198553E-2</v>
      </c>
      <c r="T327" s="190" t="s">
        <v>478</v>
      </c>
      <c r="U327" s="190" t="s">
        <v>715</v>
      </c>
      <c r="V327" s="190" t="s">
        <v>469</v>
      </c>
      <c r="W327" s="196">
        <v>1</v>
      </c>
      <c r="X327" s="190" t="s">
        <v>470</v>
      </c>
      <c r="Z327" s="642" t="s">
        <v>372</v>
      </c>
      <c r="AA327" s="642"/>
      <c r="AB327" s="642"/>
      <c r="AC327" s="642"/>
      <c r="AD327" s="642"/>
      <c r="AE327" s="642"/>
      <c r="AF327" s="642"/>
      <c r="AG327" s="642"/>
      <c r="AH327" s="642"/>
    </row>
    <row r="328" spans="2:34" hidden="1" x14ac:dyDescent="0.25">
      <c r="B328" s="662"/>
      <c r="C328" s="493"/>
      <c r="D328" s="245">
        <v>222</v>
      </c>
      <c r="E328" s="190" t="s">
        <v>545</v>
      </c>
      <c r="F328" s="314">
        <v>2443.42</v>
      </c>
      <c r="G328" s="190">
        <v>384.52</v>
      </c>
      <c r="H328" s="190">
        <v>384.52</v>
      </c>
      <c r="I328" s="198">
        <f t="shared" si="61"/>
        <v>1</v>
      </c>
      <c r="J328" s="190">
        <v>19.73</v>
      </c>
      <c r="K328" s="198">
        <f t="shared" si="62"/>
        <v>5.1310725059814835E-2</v>
      </c>
      <c r="L328" s="314">
        <v>156.72999999999999</v>
      </c>
      <c r="M328" s="198">
        <f t="shared" si="63"/>
        <v>1.0513107250598148</v>
      </c>
      <c r="N328" s="314">
        <v>3092.28</v>
      </c>
      <c r="O328" s="190">
        <v>4.1399999999999997</v>
      </c>
      <c r="P328" s="197">
        <f t="shared" si="64"/>
        <v>1.0766670134193279E-2</v>
      </c>
      <c r="Q328" s="314">
        <f t="shared" si="65"/>
        <v>648.86219999999992</v>
      </c>
      <c r="R328" s="190">
        <f t="shared" si="66"/>
        <v>15.590000000000018</v>
      </c>
      <c r="S328" s="192">
        <f t="shared" si="67"/>
        <v>4.0544054925621603E-2</v>
      </c>
      <c r="T328" s="190" t="s">
        <v>478</v>
      </c>
      <c r="U328" s="190" t="s">
        <v>715</v>
      </c>
      <c r="V328" s="190" t="s">
        <v>469</v>
      </c>
      <c r="W328" s="196">
        <v>1</v>
      </c>
      <c r="X328" s="190" t="s">
        <v>470</v>
      </c>
      <c r="Z328" s="642"/>
      <c r="AA328" s="642"/>
      <c r="AB328" s="642"/>
      <c r="AC328" s="642"/>
      <c r="AD328" s="642"/>
      <c r="AE328" s="642"/>
      <c r="AF328" s="642"/>
      <c r="AG328" s="642"/>
      <c r="AH328" s="642"/>
    </row>
    <row r="329" spans="2:34" hidden="1" x14ac:dyDescent="0.25">
      <c r="B329" s="662"/>
      <c r="C329" s="493"/>
      <c r="D329" s="245">
        <v>223</v>
      </c>
      <c r="E329" s="190" t="s">
        <v>516</v>
      </c>
      <c r="F329" s="314">
        <v>2325.5</v>
      </c>
      <c r="G329" s="190">
        <v>356.46</v>
      </c>
      <c r="H329" s="190">
        <v>356.46</v>
      </c>
      <c r="I329" s="198">
        <f t="shared" si="61"/>
        <v>1</v>
      </c>
      <c r="J329" s="190">
        <v>18.29</v>
      </c>
      <c r="K329" s="198">
        <f t="shared" si="62"/>
        <v>5.1310104920608203E-2</v>
      </c>
      <c r="L329" s="314">
        <v>133.88</v>
      </c>
      <c r="M329" s="198">
        <f t="shared" si="63"/>
        <v>1.0513101049206082</v>
      </c>
      <c r="N329" s="314">
        <v>2448.67</v>
      </c>
      <c r="O329" s="190">
        <v>0.92</v>
      </c>
      <c r="P329" s="197">
        <f t="shared" si="64"/>
        <v>2.580934747236717E-3</v>
      </c>
      <c r="Q329" s="314">
        <f t="shared" si="65"/>
        <v>123.1696</v>
      </c>
      <c r="R329" s="190">
        <f t="shared" si="66"/>
        <v>17.370000000000019</v>
      </c>
      <c r="S329" s="192">
        <f t="shared" si="67"/>
        <v>4.8729170173371542E-2</v>
      </c>
      <c r="T329" s="190" t="s">
        <v>478</v>
      </c>
      <c r="U329" s="190" t="s">
        <v>715</v>
      </c>
      <c r="V329" s="190" t="s">
        <v>646</v>
      </c>
      <c r="W329" s="196">
        <v>1</v>
      </c>
      <c r="X329" s="190" t="s">
        <v>414</v>
      </c>
      <c r="Z329" s="642"/>
      <c r="AA329" s="642"/>
      <c r="AB329" s="642"/>
      <c r="AC329" s="642"/>
      <c r="AD329" s="642"/>
      <c r="AE329" s="642"/>
      <c r="AF329" s="642"/>
      <c r="AG329" s="642"/>
      <c r="AH329" s="642"/>
    </row>
    <row r="330" spans="2:34" hidden="1" x14ac:dyDescent="0.25">
      <c r="B330" s="662"/>
      <c r="C330" s="493"/>
      <c r="D330" s="245">
        <v>224</v>
      </c>
      <c r="E330" s="190" t="s">
        <v>669</v>
      </c>
      <c r="F330" s="314">
        <v>2079.73</v>
      </c>
      <c r="G330" s="190">
        <v>502.38</v>
      </c>
      <c r="H330" s="190">
        <v>502.38</v>
      </c>
      <c r="I330" s="198">
        <f t="shared" si="61"/>
        <v>1</v>
      </c>
      <c r="J330" s="190">
        <v>25.77</v>
      </c>
      <c r="K330" s="198">
        <f t="shared" si="62"/>
        <v>5.129583184043951E-2</v>
      </c>
      <c r="L330" s="314">
        <v>85.48</v>
      </c>
      <c r="M330" s="198">
        <f t="shared" si="63"/>
        <v>1.0512958318404395</v>
      </c>
      <c r="N330" s="314">
        <v>2202.8200000000002</v>
      </c>
      <c r="O330" s="190">
        <v>1.44</v>
      </c>
      <c r="P330" s="197">
        <f t="shared" si="64"/>
        <v>2.8663561447509851E-3</v>
      </c>
      <c r="Q330" s="314">
        <f t="shared" si="65"/>
        <v>123.0912</v>
      </c>
      <c r="R330" s="190">
        <f t="shared" si="66"/>
        <v>24.329999999999981</v>
      </c>
      <c r="S330" s="192">
        <f t="shared" si="67"/>
        <v>4.8429475695688486E-2</v>
      </c>
      <c r="T330" s="190" t="s">
        <v>478</v>
      </c>
      <c r="U330" s="190" t="s">
        <v>715</v>
      </c>
      <c r="V330" s="190" t="s">
        <v>646</v>
      </c>
      <c r="W330" s="196">
        <v>1</v>
      </c>
      <c r="X330" s="190" t="s">
        <v>426</v>
      </c>
      <c r="Z330" s="261" t="s">
        <v>377</v>
      </c>
      <c r="AA330" s="261" t="s">
        <v>378</v>
      </c>
      <c r="AB330" s="378" t="s">
        <v>379</v>
      </c>
      <c r="AC330" s="378" t="s">
        <v>200</v>
      </c>
      <c r="AD330" s="378" t="s">
        <v>785</v>
      </c>
      <c r="AE330" s="378" t="s">
        <v>400</v>
      </c>
      <c r="AF330" s="378" t="s">
        <v>380</v>
      </c>
      <c r="AG330" s="378" t="s">
        <v>402</v>
      </c>
      <c r="AH330" s="378" t="s">
        <v>381</v>
      </c>
    </row>
    <row r="331" spans="2:34" hidden="1" x14ac:dyDescent="0.25">
      <c r="B331" s="662"/>
      <c r="C331" s="493"/>
      <c r="D331" s="245">
        <v>225</v>
      </c>
      <c r="E331" s="190" t="s">
        <v>466</v>
      </c>
      <c r="F331" s="314">
        <v>1717.88</v>
      </c>
      <c r="G331" s="190">
        <v>39.630000000000003</v>
      </c>
      <c r="H331" s="190">
        <v>39.630000000000003</v>
      </c>
      <c r="I331" s="198">
        <f t="shared" si="61"/>
        <v>1</v>
      </c>
      <c r="J331" s="190">
        <v>2.2599999999999998</v>
      </c>
      <c r="K331" s="198">
        <f t="shared" si="62"/>
        <v>5.7027504415846572E-2</v>
      </c>
      <c r="L331" s="314">
        <v>814.16</v>
      </c>
      <c r="M331" s="198">
        <f t="shared" si="63"/>
        <v>1.0570275044158466</v>
      </c>
      <c r="N331" s="314">
        <v>1840</v>
      </c>
      <c r="O331" s="190">
        <v>0.15</v>
      </c>
      <c r="P331" s="197">
        <f t="shared" si="64"/>
        <v>3.7850113550340647E-3</v>
      </c>
      <c r="Q331" s="314">
        <f t="shared" si="65"/>
        <v>122.124</v>
      </c>
      <c r="R331" s="190">
        <f t="shared" si="66"/>
        <v>2.1099999999999981</v>
      </c>
      <c r="S331" s="192">
        <f t="shared" si="67"/>
        <v>5.3242493060812461E-2</v>
      </c>
      <c r="T331" s="190" t="s">
        <v>478</v>
      </c>
      <c r="U331" s="190" t="s">
        <v>715</v>
      </c>
      <c r="V331" s="190" t="s">
        <v>490</v>
      </c>
      <c r="W331" s="196">
        <v>1</v>
      </c>
      <c r="X331" s="190" t="s">
        <v>415</v>
      </c>
      <c r="Y331" s="193" t="s">
        <v>404</v>
      </c>
      <c r="Z331" s="262">
        <f>SUM(W327:W396)</f>
        <v>70</v>
      </c>
      <c r="AA331" s="263">
        <f>SUMIF(U327:U396,TRIM(AA330),W327:W396)</f>
        <v>0</v>
      </c>
      <c r="AB331" s="263">
        <f>SUMIF(U327:U396,TRIM(AB330),W327:W396)</f>
        <v>0</v>
      </c>
      <c r="AC331" s="263">
        <f>SUMIF(U327:U396,TRIM(AC330),W327:W396)</f>
        <v>0</v>
      </c>
      <c r="AD331" s="263">
        <f>SUMIF(U327:U396,TRIM(AD330),W327:W396)</f>
        <v>67</v>
      </c>
      <c r="AE331" s="263">
        <f>SUMIF(U327:U396,TRIM(AE330),W327:W396)</f>
        <v>0</v>
      </c>
      <c r="AF331" s="263">
        <f>SUMIF(U327:U396,TRIM(AF330),W327:W396)</f>
        <v>3</v>
      </c>
      <c r="AG331" s="263">
        <f>SUMIF(U327:U396,TRIM(AG330),W327:W396)</f>
        <v>0</v>
      </c>
      <c r="AH331" s="263">
        <f>SUMIF(U327:U396,TRIM(AH330),W327:W396)</f>
        <v>0</v>
      </c>
    </row>
    <row r="332" spans="2:34" hidden="1" x14ac:dyDescent="0.25">
      <c r="B332" s="662"/>
      <c r="C332" s="493"/>
      <c r="D332" s="245">
        <v>226</v>
      </c>
      <c r="E332" s="190" t="s">
        <v>560</v>
      </c>
      <c r="F332" s="314">
        <v>1532.9099999999999</v>
      </c>
      <c r="G332" s="190">
        <v>213.99</v>
      </c>
      <c r="H332" s="190">
        <v>213.99</v>
      </c>
      <c r="I332" s="198">
        <f t="shared" si="61"/>
        <v>1</v>
      </c>
      <c r="J332" s="190">
        <v>8.5399999999999991</v>
      </c>
      <c r="K332" s="198">
        <f t="shared" si="62"/>
        <v>3.9908406934903495E-2</v>
      </c>
      <c r="L332" s="314">
        <v>194.04</v>
      </c>
      <c r="M332" s="198">
        <f t="shared" si="63"/>
        <v>1.0399084069349034</v>
      </c>
      <c r="N332" s="314">
        <v>1657.1</v>
      </c>
      <c r="O332" s="190">
        <v>0.64</v>
      </c>
      <c r="P332" s="197">
        <f t="shared" si="64"/>
        <v>2.9907939623346883E-3</v>
      </c>
      <c r="Q332" s="314">
        <f t="shared" si="65"/>
        <v>124.18559999999999</v>
      </c>
      <c r="R332" s="190">
        <f t="shared" si="66"/>
        <v>7.8999999999999924</v>
      </c>
      <c r="S332" s="192">
        <f t="shared" si="67"/>
        <v>3.6917612972568771E-2</v>
      </c>
      <c r="T332" s="190" t="s">
        <v>478</v>
      </c>
      <c r="U332" s="190" t="s">
        <v>715</v>
      </c>
      <c r="V332" s="190" t="s">
        <v>492</v>
      </c>
      <c r="W332" s="196">
        <v>1</v>
      </c>
      <c r="X332" s="190" t="s">
        <v>436</v>
      </c>
      <c r="Y332" s="193" t="s">
        <v>390</v>
      </c>
      <c r="Z332" s="262"/>
      <c r="AA332" s="264">
        <f>SUMIF(U327:U396,TRIM(AA330),F327:F396)</f>
        <v>0</v>
      </c>
      <c r="AB332" s="264">
        <f>SUMIF(U327:U396,TRIM(AB330),F327:F396)</f>
        <v>0</v>
      </c>
      <c r="AC332" s="264">
        <f>SUMIF(U327:U396,TRIM(AC330),F327:F396)</f>
        <v>0</v>
      </c>
      <c r="AD332" s="264">
        <f>SUMIF(U327:U396,TRIM(AD330),F327:F396)</f>
        <v>125763.73000000003</v>
      </c>
      <c r="AE332" s="264">
        <f>SUMIF(U327:U396,TRIM(AE330),F327:F396)</f>
        <v>0</v>
      </c>
      <c r="AF332" s="264">
        <f>SUMIF(U327:U396,TRIM(AF330),F327:F396)</f>
        <v>5656.7800000000007</v>
      </c>
      <c r="AG332" s="264">
        <f>SUMIF(U327:U396,TRIM(AG330),F327:F396)</f>
        <v>0</v>
      </c>
      <c r="AH332" s="264">
        <f>SUMIF(U327:U396,TRIM(AH330),F327:F396)</f>
        <v>0</v>
      </c>
    </row>
    <row r="333" spans="2:34" hidden="1" x14ac:dyDescent="0.25">
      <c r="B333" s="662"/>
      <c r="C333" s="493"/>
      <c r="D333" s="245">
        <v>227</v>
      </c>
      <c r="E333" s="190" t="s">
        <v>471</v>
      </c>
      <c r="F333" s="314">
        <v>1391.27</v>
      </c>
      <c r="G333" s="190">
        <v>177.44</v>
      </c>
      <c r="H333" s="190">
        <v>177.44</v>
      </c>
      <c r="I333" s="198">
        <f t="shared" si="61"/>
        <v>1</v>
      </c>
      <c r="J333" s="190">
        <v>9.1</v>
      </c>
      <c r="K333" s="198">
        <f t="shared" si="62"/>
        <v>5.1284941388638414E-2</v>
      </c>
      <c r="L333" s="314">
        <v>166.42</v>
      </c>
      <c r="M333" s="198">
        <f t="shared" si="63"/>
        <v>1.0512849413886385</v>
      </c>
      <c r="N333" s="314">
        <v>1514.42</v>
      </c>
      <c r="O333" s="190">
        <v>0.74</v>
      </c>
      <c r="P333" s="197">
        <f t="shared" si="64"/>
        <v>4.1704238052299369E-3</v>
      </c>
      <c r="Q333" s="314">
        <f t="shared" si="65"/>
        <v>123.15079999999999</v>
      </c>
      <c r="R333" s="190">
        <f t="shared" si="66"/>
        <v>8.3599999999999941</v>
      </c>
      <c r="S333" s="192">
        <f t="shared" si="67"/>
        <v>4.7114517583408441E-2</v>
      </c>
      <c r="T333" s="190" t="s">
        <v>478</v>
      </c>
      <c r="U333" s="190" t="s">
        <v>715</v>
      </c>
      <c r="V333" s="190" t="s">
        <v>492</v>
      </c>
      <c r="W333" s="196">
        <v>1</v>
      </c>
      <c r="X333" s="190" t="s">
        <v>434</v>
      </c>
      <c r="Y333" s="193"/>
      <c r="Z333" s="262"/>
      <c r="AA333" s="264"/>
      <c r="AB333" s="264"/>
      <c r="AC333" s="264"/>
      <c r="AD333" s="264"/>
      <c r="AE333" s="264"/>
      <c r="AF333" s="264"/>
      <c r="AG333" s="264"/>
      <c r="AH333" s="264"/>
    </row>
    <row r="334" spans="2:34" hidden="1" x14ac:dyDescent="0.25">
      <c r="B334" s="662"/>
      <c r="C334" s="493"/>
      <c r="D334" s="245">
        <v>228</v>
      </c>
      <c r="E334" s="190" t="s">
        <v>684</v>
      </c>
      <c r="F334" s="314">
        <v>1381.09</v>
      </c>
      <c r="G334" s="190">
        <v>209.36</v>
      </c>
      <c r="H334" s="190">
        <v>209.36</v>
      </c>
      <c r="I334" s="198">
        <f t="shared" si="61"/>
        <v>1</v>
      </c>
      <c r="J334" s="190">
        <v>10.74</v>
      </c>
      <c r="K334" s="198">
        <f t="shared" si="62"/>
        <v>5.1299197554451663E-2</v>
      </c>
      <c r="L334" s="314">
        <v>140.07</v>
      </c>
      <c r="M334" s="198">
        <f t="shared" si="63"/>
        <v>1.0512991975544517</v>
      </c>
      <c r="N334" s="314">
        <v>1504.35</v>
      </c>
      <c r="O334" s="190">
        <v>0.88</v>
      </c>
      <c r="P334" s="197">
        <f t="shared" si="64"/>
        <v>4.2032862055789069E-3</v>
      </c>
      <c r="Q334" s="314">
        <f t="shared" si="65"/>
        <v>123.2616</v>
      </c>
      <c r="R334" s="190">
        <f t="shared" si="66"/>
        <v>9.8600000000000083</v>
      </c>
      <c r="S334" s="192">
        <f t="shared" si="67"/>
        <v>4.7095911348872789E-2</v>
      </c>
      <c r="T334" s="190" t="s">
        <v>478</v>
      </c>
      <c r="U334" s="190" t="s">
        <v>715</v>
      </c>
      <c r="V334" s="190" t="s">
        <v>490</v>
      </c>
      <c r="W334" s="196">
        <v>1</v>
      </c>
      <c r="X334" s="190" t="s">
        <v>674</v>
      </c>
      <c r="Y334" s="193" t="s">
        <v>363</v>
      </c>
      <c r="Z334" s="262">
        <f>SUM(W397:W466)</f>
        <v>70</v>
      </c>
      <c r="AA334" s="263">
        <f>SUMIF(U397:U466,TRIM(AA330),W397:W466)</f>
        <v>0</v>
      </c>
      <c r="AB334" s="263">
        <f>SUMIF(U397:U466,TRIM(AB330),W397:W466)</f>
        <v>0</v>
      </c>
      <c r="AC334" s="263">
        <f>SUMIF(U397:U466,TRIM(AC330),W397:W466)</f>
        <v>0</v>
      </c>
      <c r="AD334" s="263">
        <f>SUMIF(U397:U466,TRIM(AD330),W397:W466)</f>
        <v>53</v>
      </c>
      <c r="AE334" s="263">
        <f>SUMIF(U397:U466,TRIM(AE330),W397:W466)</f>
        <v>2</v>
      </c>
      <c r="AF334" s="263">
        <f>SUMIF(U397:U466,TRIM(AF330),W397:W466)</f>
        <v>15</v>
      </c>
      <c r="AG334" s="263">
        <f>SUMIF(U397:U466,TRIM(AG330),W397:W466)</f>
        <v>0</v>
      </c>
      <c r="AH334" s="263">
        <f>SUMIF(U397:U466,TRIM(AH330),W397:W466)</f>
        <v>0</v>
      </c>
    </row>
    <row r="335" spans="2:34" hidden="1" x14ac:dyDescent="0.25">
      <c r="B335" s="662"/>
      <c r="C335" s="493"/>
      <c r="D335" s="245">
        <v>229</v>
      </c>
      <c r="E335" s="190" t="s">
        <v>482</v>
      </c>
      <c r="F335" s="314">
        <v>1374.4299999999998</v>
      </c>
      <c r="G335" s="190">
        <v>337.7</v>
      </c>
      <c r="H335" s="190">
        <v>337.7</v>
      </c>
      <c r="I335" s="198">
        <f t="shared" si="61"/>
        <v>1</v>
      </c>
      <c r="J335" s="190">
        <v>13.47</v>
      </c>
      <c r="K335" s="198">
        <f t="shared" si="62"/>
        <v>3.9887474089428492E-2</v>
      </c>
      <c r="L335" s="314">
        <v>111.2</v>
      </c>
      <c r="M335" s="198">
        <f t="shared" si="63"/>
        <v>1.0398874740894286</v>
      </c>
      <c r="N335" s="314">
        <v>1497.86</v>
      </c>
      <c r="O335" s="190">
        <v>1.1100000000000001</v>
      </c>
      <c r="P335" s="197">
        <f t="shared" si="64"/>
        <v>3.2869410719573592E-3</v>
      </c>
      <c r="Q335" s="314">
        <f t="shared" si="65"/>
        <v>123.43200000000002</v>
      </c>
      <c r="R335" s="190">
        <f t="shared" si="66"/>
        <v>12.360000000000028</v>
      </c>
      <c r="S335" s="192">
        <f t="shared" si="67"/>
        <v>3.660053301747121E-2</v>
      </c>
      <c r="T335" s="190" t="s">
        <v>478</v>
      </c>
      <c r="U335" s="190" t="s">
        <v>715</v>
      </c>
      <c r="V335" s="190" t="s">
        <v>492</v>
      </c>
      <c r="W335" s="196">
        <v>1</v>
      </c>
      <c r="X335" s="190" t="s">
        <v>430</v>
      </c>
      <c r="Y335" s="193" t="s">
        <v>390</v>
      </c>
      <c r="Z335" s="263"/>
      <c r="AA335" s="264">
        <f>SUMIF(U397:U466,TRIM(AA330),F397:F466)</f>
        <v>0</v>
      </c>
      <c r="AB335" s="264">
        <f>SUMIF(U397:U466,TRIM(AB330),F397:F466)</f>
        <v>0</v>
      </c>
      <c r="AC335" s="264">
        <f>SUMIF(U397:U466,TRIM(AC330),F397:F466)</f>
        <v>0</v>
      </c>
      <c r="AD335" s="264">
        <f>SUMIF(U397:U466,TRIM(AD330),F397:F466)</f>
        <v>94176.299999999974</v>
      </c>
      <c r="AE335" s="264">
        <f>SUMIF(U397:U466,TRIM(AE330),F397:F466)</f>
        <v>15975</v>
      </c>
      <c r="AF335" s="264">
        <f>SUMIF(U397:U466,TRIM(AF330),F397:F466)</f>
        <v>25500.999999999996</v>
      </c>
      <c r="AG335" s="264">
        <f>SUMIF(U397:U466,TRIM(AG330),F397:F466)</f>
        <v>0</v>
      </c>
      <c r="AH335" s="264">
        <f>SUMIF(U397:U466,TRIM(AH330),F397:F466)</f>
        <v>0</v>
      </c>
    </row>
    <row r="336" spans="2:34" hidden="1" x14ac:dyDescent="0.25">
      <c r="B336" s="662"/>
      <c r="C336" s="493"/>
      <c r="D336" s="245">
        <v>230</v>
      </c>
      <c r="E336" s="190" t="s">
        <v>487</v>
      </c>
      <c r="F336" s="314">
        <v>1263.29</v>
      </c>
      <c r="G336" s="190">
        <v>98.86</v>
      </c>
      <c r="H336" s="190">
        <v>98.86</v>
      </c>
      <c r="I336" s="198">
        <f t="shared" si="61"/>
        <v>1</v>
      </c>
      <c r="J336" s="190">
        <v>3.38</v>
      </c>
      <c r="K336" s="198">
        <f t="shared" si="62"/>
        <v>3.4189763301638677E-2</v>
      </c>
      <c r="L336" s="314">
        <v>410.16</v>
      </c>
      <c r="M336" s="198">
        <f t="shared" si="63"/>
        <v>1.0341897633016386</v>
      </c>
      <c r="N336" s="314">
        <v>1386.34</v>
      </c>
      <c r="O336" s="190">
        <v>0.3</v>
      </c>
      <c r="P336" s="197">
        <f t="shared" si="64"/>
        <v>3.0345943758850898E-3</v>
      </c>
      <c r="Q336" s="314">
        <f t="shared" si="65"/>
        <v>123.048</v>
      </c>
      <c r="R336" s="190">
        <f t="shared" si="66"/>
        <v>3.0799999999999956</v>
      </c>
      <c r="S336" s="192">
        <f t="shared" si="67"/>
        <v>3.1155168925753547E-2</v>
      </c>
      <c r="T336" s="190" t="s">
        <v>478</v>
      </c>
      <c r="U336" s="190" t="s">
        <v>715</v>
      </c>
      <c r="V336" s="190" t="s">
        <v>646</v>
      </c>
      <c r="W336" s="196">
        <v>1</v>
      </c>
      <c r="X336" s="190" t="s">
        <v>470</v>
      </c>
      <c r="Y336" s="193"/>
      <c r="Z336" s="263"/>
      <c r="AA336" s="262"/>
      <c r="AB336" s="262"/>
      <c r="AC336" s="263"/>
      <c r="AD336" s="263"/>
      <c r="AE336" s="263"/>
      <c r="AF336" s="263"/>
      <c r="AG336" s="263"/>
      <c r="AH336" s="263"/>
    </row>
    <row r="337" spans="2:34" ht="14.25" hidden="1" customHeight="1" x14ac:dyDescent="0.25">
      <c r="B337" s="661">
        <v>45903</v>
      </c>
      <c r="C337" s="493" t="str">
        <f t="shared" ref="C337" si="68">RIGHT(TEXT(B337,"aaa"),1)</f>
        <v>三</v>
      </c>
      <c r="D337" s="245">
        <v>231</v>
      </c>
      <c r="E337" s="190" t="s">
        <v>493</v>
      </c>
      <c r="F337" s="314">
        <v>3227.28</v>
      </c>
      <c r="G337" s="190">
        <v>388.63</v>
      </c>
      <c r="H337" s="190">
        <v>388.63</v>
      </c>
      <c r="I337" s="198">
        <f t="shared" ref="I337:I376" si="69">H337/G337</f>
        <v>1</v>
      </c>
      <c r="J337" s="190">
        <v>23.09</v>
      </c>
      <c r="K337" s="198">
        <f t="shared" ref="K337:K376" si="70">J337/G337</f>
        <v>5.9413838355247925E-2</v>
      </c>
      <c r="L337" s="314">
        <v>156.74</v>
      </c>
      <c r="M337" s="198">
        <f t="shared" ref="M337:M376" si="71">(H337+J337)/G337</f>
        <v>1.0594138383552478</v>
      </c>
      <c r="N337" s="314">
        <v>3619.13</v>
      </c>
      <c r="O337" s="190">
        <v>2.5</v>
      </c>
      <c r="P337" s="197">
        <f t="shared" ref="P337:P376" si="72">O337/G337</f>
        <v>6.4328538712914596E-3</v>
      </c>
      <c r="Q337" s="314">
        <f t="shared" ref="Q337:Q376" si="73">O337*L337</f>
        <v>391.85</v>
      </c>
      <c r="R337" s="190">
        <f t="shared" ref="R337:R376" si="74">(H337+J337)-G337-O337</f>
        <v>20.589999999999975</v>
      </c>
      <c r="S337" s="192">
        <f t="shared" ref="S337:S376" si="75">R337/G337</f>
        <v>5.2980984483956398E-2</v>
      </c>
      <c r="T337" s="190" t="s">
        <v>478</v>
      </c>
      <c r="U337" s="190" t="s">
        <v>715</v>
      </c>
      <c r="V337" s="190" t="s">
        <v>469</v>
      </c>
      <c r="W337" s="196">
        <v>1</v>
      </c>
      <c r="X337" s="190" t="s">
        <v>470</v>
      </c>
      <c r="Y337" s="193" t="s">
        <v>364</v>
      </c>
      <c r="Z337" s="262">
        <f>SUM(W467:W536)</f>
        <v>70</v>
      </c>
      <c r="AA337" s="263">
        <f>SUMIF(U467:U536,TRIM(AA330),W467:W536)</f>
        <v>0</v>
      </c>
      <c r="AB337" s="263">
        <f>SUMIF(U467:U536,TRIM(AB330),W467:W536)</f>
        <v>0</v>
      </c>
      <c r="AC337" s="263">
        <f>SUMIF(U467:U536,TRIM(AC330),W467:W536)</f>
        <v>0</v>
      </c>
      <c r="AD337" s="263">
        <f>SUMIF(U467:U536,TRIM(AD330),W467:W536)</f>
        <v>60</v>
      </c>
      <c r="AE337" s="263">
        <f>SUMIF(U467:U536,TRIM(AE330),W467:W536)</f>
        <v>4</v>
      </c>
      <c r="AF337" s="263">
        <f>SUMIF(U467:U536,TRIM(AF330),W467:W536)</f>
        <v>6</v>
      </c>
      <c r="AG337" s="263">
        <f>SUMIF(U467:U536,TRIM(AG330),W467:W536)</f>
        <v>0</v>
      </c>
      <c r="AH337" s="263">
        <f>SUMIF(U467:U536,TRIM(AH330),W467:W536)</f>
        <v>0</v>
      </c>
    </row>
    <row r="338" spans="2:34" hidden="1" x14ac:dyDescent="0.25">
      <c r="B338" s="662"/>
      <c r="C338" s="493"/>
      <c r="D338" s="245">
        <v>232</v>
      </c>
      <c r="E338" s="190" t="s">
        <v>545</v>
      </c>
      <c r="F338" s="314">
        <v>3150.2700000000004</v>
      </c>
      <c r="G338" s="190">
        <v>353.99</v>
      </c>
      <c r="H338" s="190">
        <v>353.99</v>
      </c>
      <c r="I338" s="198">
        <f t="shared" si="69"/>
        <v>1</v>
      </c>
      <c r="J338" s="190">
        <v>21.03</v>
      </c>
      <c r="K338" s="198">
        <f t="shared" si="70"/>
        <v>5.9408457866041417E-2</v>
      </c>
      <c r="L338" s="314">
        <v>156.72999999999999</v>
      </c>
      <c r="M338" s="198">
        <f t="shared" si="71"/>
        <v>1.0594084578660414</v>
      </c>
      <c r="N338" s="314">
        <v>3296.03</v>
      </c>
      <c r="O338" s="190">
        <v>0.93</v>
      </c>
      <c r="P338" s="197">
        <f t="shared" si="72"/>
        <v>2.6271928585553266E-3</v>
      </c>
      <c r="Q338" s="314">
        <f t="shared" si="73"/>
        <v>145.75890000000001</v>
      </c>
      <c r="R338" s="190">
        <f t="shared" si="74"/>
        <v>20.099999999999973</v>
      </c>
      <c r="S338" s="192">
        <f t="shared" si="75"/>
        <v>5.6781265007486009E-2</v>
      </c>
      <c r="T338" s="190" t="s">
        <v>478</v>
      </c>
      <c r="U338" s="190" t="s">
        <v>715</v>
      </c>
      <c r="V338" s="190" t="s">
        <v>469</v>
      </c>
      <c r="W338" s="196">
        <v>1</v>
      </c>
      <c r="X338" s="190" t="s">
        <v>470</v>
      </c>
      <c r="Y338" s="193" t="s">
        <v>390</v>
      </c>
      <c r="Z338" s="263"/>
      <c r="AA338" s="264">
        <f>SUMIF(U467:U536,TRIM(AA330),F467:F536)</f>
        <v>0</v>
      </c>
      <c r="AB338" s="264">
        <f>SUMIF(U467:U536,TRIM(AB330),F467:F536)</f>
        <v>0</v>
      </c>
      <c r="AC338" s="264">
        <f>SUMIF(U467:U536,TRIM(AC330),F467:F536)</f>
        <v>0</v>
      </c>
      <c r="AD338" s="264">
        <f>SUMIF(U467:U536,TRIM(AD330),F467:F536)</f>
        <v>92522.390000000014</v>
      </c>
      <c r="AE338" s="264">
        <f>SUMIF(U467:U536,TRIM(AE330),F467:F536)</f>
        <v>37635.79</v>
      </c>
      <c r="AF338" s="264">
        <f>SUMIF(U467:U536,TRIM(AF330),F467:F536)</f>
        <v>10310.090000000002</v>
      </c>
      <c r="AG338" s="264">
        <f>SUMIF(U467:U536,TRIM(AG330),F467:F536)</f>
        <v>0</v>
      </c>
      <c r="AH338" s="264">
        <f>SUMIF(U467:U536,TRIM(AH330),F467:F536)</f>
        <v>0</v>
      </c>
    </row>
    <row r="339" spans="2:34" hidden="1" x14ac:dyDescent="0.25">
      <c r="B339" s="662"/>
      <c r="C339" s="493"/>
      <c r="D339" s="245">
        <v>233</v>
      </c>
      <c r="E339" s="190" t="s">
        <v>516</v>
      </c>
      <c r="F339" s="314">
        <v>2500.88</v>
      </c>
      <c r="G339" s="190">
        <v>332.9</v>
      </c>
      <c r="H339" s="190">
        <v>332.9</v>
      </c>
      <c r="I339" s="198">
        <f t="shared" si="69"/>
        <v>1</v>
      </c>
      <c r="J339" s="190">
        <v>19.77</v>
      </c>
      <c r="K339" s="198">
        <f t="shared" si="70"/>
        <v>5.938720336437369E-2</v>
      </c>
      <c r="L339" s="314">
        <v>133.88</v>
      </c>
      <c r="M339" s="198">
        <f t="shared" si="71"/>
        <v>1.0593872033643736</v>
      </c>
      <c r="N339" s="314">
        <v>2646.81</v>
      </c>
      <c r="O339" s="190">
        <v>1.0900000000000001</v>
      </c>
      <c r="P339" s="197">
        <f t="shared" si="72"/>
        <v>3.274256533493542E-3</v>
      </c>
      <c r="Q339" s="314">
        <f t="shared" si="73"/>
        <v>145.92920000000001</v>
      </c>
      <c r="R339" s="190">
        <f t="shared" si="74"/>
        <v>18.679999999999982</v>
      </c>
      <c r="S339" s="192">
        <f t="shared" si="75"/>
        <v>5.6112946830880091E-2</v>
      </c>
      <c r="T339" s="190" t="s">
        <v>478</v>
      </c>
      <c r="U339" s="190" t="s">
        <v>715</v>
      </c>
      <c r="V339" s="190" t="s">
        <v>646</v>
      </c>
      <c r="W339" s="196">
        <v>1</v>
      </c>
      <c r="X339" s="190" t="s">
        <v>414</v>
      </c>
      <c r="Y339" s="193"/>
      <c r="Z339" s="263"/>
      <c r="AA339" s="262"/>
      <c r="AB339" s="262"/>
      <c r="AC339" s="263"/>
      <c r="AD339" s="263"/>
      <c r="AE339" s="263"/>
      <c r="AF339" s="263"/>
      <c r="AG339" s="263"/>
      <c r="AH339" s="263"/>
    </row>
    <row r="340" spans="2:34" hidden="1" x14ac:dyDescent="0.25">
      <c r="B340" s="662"/>
      <c r="C340" s="493"/>
      <c r="D340" s="245">
        <v>234</v>
      </c>
      <c r="E340" s="190" t="s">
        <v>466</v>
      </c>
      <c r="F340" s="314">
        <v>1766.73</v>
      </c>
      <c r="G340" s="190">
        <v>35.590000000000003</v>
      </c>
      <c r="H340" s="190">
        <v>35.590000000000003</v>
      </c>
      <c r="I340" s="198">
        <f t="shared" si="69"/>
        <v>1</v>
      </c>
      <c r="J340" s="190">
        <v>2.35</v>
      </c>
      <c r="K340" s="198">
        <f t="shared" si="70"/>
        <v>6.6029783647091875E-2</v>
      </c>
      <c r="L340" s="314">
        <v>814.16</v>
      </c>
      <c r="M340" s="198">
        <f t="shared" si="71"/>
        <v>1.066029783647092</v>
      </c>
      <c r="N340" s="314">
        <v>1913.28</v>
      </c>
      <c r="O340" s="190">
        <v>0.18</v>
      </c>
      <c r="P340" s="197">
        <f t="shared" si="72"/>
        <v>5.0576004495644835E-3</v>
      </c>
      <c r="Q340" s="314">
        <f t="shared" si="73"/>
        <v>146.5488</v>
      </c>
      <c r="R340" s="190">
        <f t="shared" si="74"/>
        <v>2.1700000000000013</v>
      </c>
      <c r="S340" s="192">
        <f t="shared" si="75"/>
        <v>6.0972183197527424E-2</v>
      </c>
      <c r="T340" s="190" t="s">
        <v>478</v>
      </c>
      <c r="U340" s="190" t="s">
        <v>715</v>
      </c>
      <c r="V340" s="190" t="s">
        <v>490</v>
      </c>
      <c r="W340" s="196">
        <v>1</v>
      </c>
      <c r="X340" s="190" t="s">
        <v>415</v>
      </c>
      <c r="Y340" s="193" t="s">
        <v>365</v>
      </c>
      <c r="Z340" s="262">
        <f>SUM(W537:W606)</f>
        <v>70</v>
      </c>
      <c r="AA340" s="263">
        <f>SUMIF(U537:U606,TRIM(AA330),W537:W606)</f>
        <v>0</v>
      </c>
      <c r="AB340" s="263">
        <f>SUMIF(U537:U606,TRIM(AB330),W537:W606)</f>
        <v>0</v>
      </c>
      <c r="AC340" s="263">
        <f>SUMIF(U537:U606,TRIM(AC330),W537:W606)</f>
        <v>0</v>
      </c>
      <c r="AD340" s="263">
        <f>SUMIF(U537:U606,TRIM(AD330),W537:W606)</f>
        <v>52</v>
      </c>
      <c r="AE340" s="263">
        <f>SUMIF(U537:U606,TRIM(AE330),W537:W606)</f>
        <v>12</v>
      </c>
      <c r="AF340" s="263">
        <f>SUMIF(U537:U606,TRIM(AF330),W537:W606)</f>
        <v>6</v>
      </c>
      <c r="AG340" s="263">
        <f>SUMIF(U537:U606,TRIM(AG330),W537:W606)</f>
        <v>0</v>
      </c>
      <c r="AH340" s="263">
        <f>SUMIF(U537:U606,TRIM(AH330),W537:W606)</f>
        <v>0</v>
      </c>
    </row>
    <row r="341" spans="2:34" hidden="1" x14ac:dyDescent="0.25">
      <c r="B341" s="662"/>
      <c r="C341" s="493"/>
      <c r="D341" s="245">
        <v>235</v>
      </c>
      <c r="E341" s="190" t="s">
        <v>560</v>
      </c>
      <c r="F341" s="314">
        <v>1705.6100000000001</v>
      </c>
      <c r="G341" s="190">
        <v>206.43</v>
      </c>
      <c r="H341" s="190">
        <v>206.43</v>
      </c>
      <c r="I341" s="198">
        <f t="shared" si="69"/>
        <v>1</v>
      </c>
      <c r="J341" s="190">
        <v>9.5399999999999991</v>
      </c>
      <c r="K341" s="198">
        <f t="shared" si="70"/>
        <v>4.6214213050428714E-2</v>
      </c>
      <c r="L341" s="314">
        <v>194.04</v>
      </c>
      <c r="M341" s="198">
        <f t="shared" si="71"/>
        <v>1.0462142130504286</v>
      </c>
      <c r="N341" s="314">
        <v>1851.14</v>
      </c>
      <c r="O341" s="190">
        <v>0.75</v>
      </c>
      <c r="P341" s="197">
        <f t="shared" si="72"/>
        <v>3.6331928498764712E-3</v>
      </c>
      <c r="Q341" s="314">
        <f t="shared" si="73"/>
        <v>145.53</v>
      </c>
      <c r="R341" s="190">
        <f t="shared" si="74"/>
        <v>8.789999999999992</v>
      </c>
      <c r="S341" s="192">
        <f t="shared" si="75"/>
        <v>4.2581020200552204E-2</v>
      </c>
      <c r="T341" s="190" t="s">
        <v>478</v>
      </c>
      <c r="U341" s="190" t="s">
        <v>715</v>
      </c>
      <c r="V341" s="190" t="s">
        <v>492</v>
      </c>
      <c r="W341" s="196">
        <v>1</v>
      </c>
      <c r="X341" s="190" t="s">
        <v>436</v>
      </c>
      <c r="Y341" s="193" t="s">
        <v>390</v>
      </c>
      <c r="Z341" s="263"/>
      <c r="AA341" s="264">
        <f>SUMIF(U537:U606,TRIM(AA330),F537:F606)</f>
        <v>0</v>
      </c>
      <c r="AB341" s="264">
        <f>SUMIF(U537:U606,TRIM(AB330),F537:F606)</f>
        <v>0</v>
      </c>
      <c r="AC341" s="264">
        <f>SUMIF(U537:U606,TRIM(AC330),F537:F606)</f>
        <v>0</v>
      </c>
      <c r="AD341" s="264">
        <f>SUMIF(U537:U606,TRIM(AD330),F537:F606)</f>
        <v>53581.79</v>
      </c>
      <c r="AE341" s="264">
        <f>SUMIF(U537:U606,TRIM(AE330),F537:F606)</f>
        <v>102253.06</v>
      </c>
      <c r="AF341" s="264">
        <f>SUMIF(U537:U606,TRIM(AF330),F537:F606)</f>
        <v>7548.2699999999995</v>
      </c>
      <c r="AG341" s="264">
        <f>SUMIF(U537:U606,TRIM(AG330),F537:F606)</f>
        <v>0</v>
      </c>
      <c r="AH341" s="264">
        <f>SUMIF(U537:U606,TRIM(AH330),F537:F606)</f>
        <v>0</v>
      </c>
    </row>
    <row r="342" spans="2:34" hidden="1" x14ac:dyDescent="0.25">
      <c r="B342" s="662"/>
      <c r="C342" s="493"/>
      <c r="D342" s="245">
        <v>236</v>
      </c>
      <c r="E342" s="190" t="s">
        <v>471</v>
      </c>
      <c r="F342" s="314">
        <v>1502.77</v>
      </c>
      <c r="G342" s="190">
        <v>166.8</v>
      </c>
      <c r="H342" s="190">
        <v>166.8</v>
      </c>
      <c r="I342" s="198">
        <f t="shared" si="69"/>
        <v>1</v>
      </c>
      <c r="J342" s="190">
        <v>9.91</v>
      </c>
      <c r="K342" s="198">
        <f t="shared" si="70"/>
        <v>5.9412470023980812E-2</v>
      </c>
      <c r="L342" s="314">
        <v>166.42</v>
      </c>
      <c r="M342" s="198">
        <f t="shared" si="71"/>
        <v>1.0594124700239809</v>
      </c>
      <c r="N342" s="314">
        <v>1649.22</v>
      </c>
      <c r="O342" s="190">
        <v>0.88</v>
      </c>
      <c r="P342" s="197">
        <f t="shared" si="72"/>
        <v>5.2757793764988004E-3</v>
      </c>
      <c r="Q342" s="314">
        <f t="shared" si="73"/>
        <v>146.4496</v>
      </c>
      <c r="R342" s="190">
        <f t="shared" si="74"/>
        <v>9.0299999999999958</v>
      </c>
      <c r="S342" s="192">
        <f t="shared" si="75"/>
        <v>5.4136690647481986E-2</v>
      </c>
      <c r="T342" s="190" t="s">
        <v>478</v>
      </c>
      <c r="U342" s="190" t="s">
        <v>715</v>
      </c>
      <c r="V342" s="190" t="s">
        <v>492</v>
      </c>
      <c r="W342" s="196">
        <v>1</v>
      </c>
      <c r="X342" s="190" t="s">
        <v>434</v>
      </c>
      <c r="Y342" s="193"/>
      <c r="Z342" s="263"/>
      <c r="AA342" s="262"/>
      <c r="AB342" s="262"/>
      <c r="AC342" s="263"/>
      <c r="AD342" s="263"/>
      <c r="AE342" s="263"/>
      <c r="AF342" s="263"/>
      <c r="AG342" s="263"/>
      <c r="AH342" s="263"/>
    </row>
    <row r="343" spans="2:34" hidden="1" x14ac:dyDescent="0.25">
      <c r="B343" s="662"/>
      <c r="C343" s="493"/>
      <c r="D343" s="245">
        <v>237</v>
      </c>
      <c r="E343" s="190" t="s">
        <v>684</v>
      </c>
      <c r="F343" s="314">
        <v>1465.1399999999999</v>
      </c>
      <c r="G343" s="190">
        <v>193.52</v>
      </c>
      <c r="H343" s="190">
        <v>193.52</v>
      </c>
      <c r="I343" s="198">
        <f t="shared" si="69"/>
        <v>1</v>
      </c>
      <c r="J343" s="190">
        <v>11.5</v>
      </c>
      <c r="K343" s="198">
        <f t="shared" si="70"/>
        <v>5.9425382389417108E-2</v>
      </c>
      <c r="L343" s="314">
        <v>140.07</v>
      </c>
      <c r="M343" s="198">
        <f t="shared" si="71"/>
        <v>1.0594253823894171</v>
      </c>
      <c r="N343" s="314">
        <v>1610.81</v>
      </c>
      <c r="O343" s="190">
        <v>1.04</v>
      </c>
      <c r="P343" s="197">
        <f t="shared" si="72"/>
        <v>5.3741215378255479E-3</v>
      </c>
      <c r="Q343" s="314">
        <f t="shared" si="73"/>
        <v>145.6728</v>
      </c>
      <c r="R343" s="190">
        <f t="shared" si="74"/>
        <v>10.46</v>
      </c>
      <c r="S343" s="192">
        <f t="shared" si="75"/>
        <v>5.4051260851591565E-2</v>
      </c>
      <c r="T343" s="190" t="s">
        <v>478</v>
      </c>
      <c r="U343" s="190" t="s">
        <v>715</v>
      </c>
      <c r="V343" s="190" t="s">
        <v>490</v>
      </c>
      <c r="W343" s="196">
        <v>1</v>
      </c>
      <c r="X343" s="190" t="s">
        <v>674</v>
      </c>
      <c r="Y343" s="193" t="s">
        <v>366</v>
      </c>
      <c r="Z343" s="262">
        <f>SUM(W607:W676)</f>
        <v>70</v>
      </c>
      <c r="AA343" s="263">
        <f>SUMIF(U607:U676,TRIM(AA330),W607:W676)</f>
        <v>0</v>
      </c>
      <c r="AB343" s="263">
        <f>SUMIF(U607:U676,TRIM(AB330),W607:W676)</f>
        <v>0</v>
      </c>
      <c r="AC343" s="263">
        <f>SUMIF(U607:U676,TRIM(AC330),W607:W676)</f>
        <v>0</v>
      </c>
      <c r="AD343" s="263">
        <f>SUMIF(U607:U676,TRIM(AD330),W607:W676)</f>
        <v>41</v>
      </c>
      <c r="AE343" s="263">
        <f>SUMIF(U607:U676,TRIM(AE330),W607:W676)</f>
        <v>13</v>
      </c>
      <c r="AF343" s="263">
        <f>SUMIF(U607:U676,TRIM(AF330),W607:W676)</f>
        <v>16</v>
      </c>
      <c r="AG343" s="263">
        <f>SUMIF(U607:U676,TRIM(AG330),W607:W676)</f>
        <v>0</v>
      </c>
      <c r="AH343" s="263">
        <f>SUMIF(U607:U676,TRIM(AH330),W607:W676)</f>
        <v>0</v>
      </c>
    </row>
    <row r="344" spans="2:34" hidden="1" x14ac:dyDescent="0.25">
      <c r="B344" s="662"/>
      <c r="C344" s="493"/>
      <c r="D344" s="245">
        <v>238</v>
      </c>
      <c r="E344" s="190" t="s">
        <v>487</v>
      </c>
      <c r="F344" s="314">
        <v>1435.56</v>
      </c>
      <c r="G344" s="190">
        <v>97.46</v>
      </c>
      <c r="H344" s="190">
        <v>97.46</v>
      </c>
      <c r="I344" s="198">
        <f t="shared" si="69"/>
        <v>1</v>
      </c>
      <c r="J344" s="190">
        <v>3.86</v>
      </c>
      <c r="K344" s="198">
        <f t="shared" si="70"/>
        <v>3.9605992201929001E-2</v>
      </c>
      <c r="L344" s="314">
        <v>410.16</v>
      </c>
      <c r="M344" s="198">
        <f t="shared" si="71"/>
        <v>1.039605992201929</v>
      </c>
      <c r="N344" s="314">
        <v>1583.22</v>
      </c>
      <c r="O344" s="190">
        <v>0.36</v>
      </c>
      <c r="P344" s="197">
        <f t="shared" si="72"/>
        <v>3.6938231069156579E-3</v>
      </c>
      <c r="Q344" s="314">
        <f t="shared" si="73"/>
        <v>147.6576</v>
      </c>
      <c r="R344" s="190">
        <f t="shared" si="74"/>
        <v>3.4999999999999996</v>
      </c>
      <c r="S344" s="192">
        <f t="shared" si="75"/>
        <v>3.5912169095013338E-2</v>
      </c>
      <c r="T344" s="190" t="s">
        <v>478</v>
      </c>
      <c r="U344" s="190" t="s">
        <v>715</v>
      </c>
      <c r="V344" s="190" t="s">
        <v>646</v>
      </c>
      <c r="W344" s="196">
        <v>1</v>
      </c>
      <c r="X344" s="190" t="s">
        <v>470</v>
      </c>
      <c r="Y344" s="193" t="s">
        <v>390</v>
      </c>
      <c r="Z344" s="263"/>
      <c r="AA344" s="264">
        <f>SUMIF(U607:U676,TRIM(AA330),F607:F676)</f>
        <v>0</v>
      </c>
      <c r="AB344" s="264">
        <f>SUMIF(U607:U676,TRIM(AB330),F607:F676)</f>
        <v>0</v>
      </c>
      <c r="AC344" s="264">
        <f>SUMIF(U607:U676,TRIM(AC330),F607:F676)</f>
        <v>0</v>
      </c>
      <c r="AD344" s="264">
        <f>SUMIF(U607:U676,TRIM(AD330),F607:F676)</f>
        <v>52896.13</v>
      </c>
      <c r="AE344" s="264">
        <f>SUMIF(U607:U676,TRIM(AE330),F607:F676)</f>
        <v>119077.12</v>
      </c>
      <c r="AF344" s="264">
        <f>SUMIF(U607:U676,TRIM(AF330),F607:F676)</f>
        <v>17934.79</v>
      </c>
      <c r="AG344" s="264">
        <f>SUMIF(U607:U676,TRIM(AG330),F607:F676)</f>
        <v>0</v>
      </c>
      <c r="AH344" s="264">
        <f>SUMIF(U607:U676,TRIM(AH330),F607:F676)</f>
        <v>0</v>
      </c>
    </row>
    <row r="345" spans="2:34" hidden="1" x14ac:dyDescent="0.25">
      <c r="B345" s="662"/>
      <c r="C345" s="493"/>
      <c r="D345" s="245">
        <v>239</v>
      </c>
      <c r="E345" s="190" t="s">
        <v>617</v>
      </c>
      <c r="F345" s="314">
        <v>1342.03</v>
      </c>
      <c r="G345" s="190">
        <v>217.95</v>
      </c>
      <c r="H345" s="190">
        <v>217.95</v>
      </c>
      <c r="I345" s="198">
        <f t="shared" si="69"/>
        <v>1</v>
      </c>
      <c r="J345" s="190">
        <v>10.07</v>
      </c>
      <c r="K345" s="198">
        <f t="shared" si="70"/>
        <v>4.6203257627896309E-2</v>
      </c>
      <c r="L345" s="314">
        <v>147.80000000000001</v>
      </c>
      <c r="M345" s="198">
        <f t="shared" si="71"/>
        <v>1.0462032576278963</v>
      </c>
      <c r="N345" s="314">
        <v>1488.35</v>
      </c>
      <c r="O345" s="190">
        <v>0.99</v>
      </c>
      <c r="P345" s="197">
        <f t="shared" si="72"/>
        <v>4.5423262216104611E-3</v>
      </c>
      <c r="Q345" s="314">
        <f t="shared" si="73"/>
        <v>146.322</v>
      </c>
      <c r="R345" s="190">
        <f t="shared" si="74"/>
        <v>9.079999999999993</v>
      </c>
      <c r="S345" s="192">
        <f t="shared" si="75"/>
        <v>4.1660931406285816E-2</v>
      </c>
      <c r="T345" s="190" t="s">
        <v>478</v>
      </c>
      <c r="U345" s="190" t="s">
        <v>715</v>
      </c>
      <c r="V345" s="190" t="s">
        <v>492</v>
      </c>
      <c r="W345" s="196">
        <v>1</v>
      </c>
      <c r="X345" s="190" t="s">
        <v>540</v>
      </c>
      <c r="Y345" s="193"/>
      <c r="Z345" s="263"/>
      <c r="AA345" s="262"/>
      <c r="AB345" s="262"/>
      <c r="AC345" s="263"/>
      <c r="AD345" s="263"/>
      <c r="AE345" s="263"/>
      <c r="AF345" s="263"/>
      <c r="AG345" s="263"/>
      <c r="AH345" s="263"/>
    </row>
    <row r="346" spans="2:34" hidden="1" x14ac:dyDescent="0.25">
      <c r="B346" s="662"/>
      <c r="C346" s="493"/>
      <c r="D346" s="245">
        <v>240</v>
      </c>
      <c r="E346" s="190" t="s">
        <v>467</v>
      </c>
      <c r="F346" s="314">
        <v>1284.0899999999999</v>
      </c>
      <c r="G346" s="190">
        <v>106.54</v>
      </c>
      <c r="H346" s="190">
        <v>106.54</v>
      </c>
      <c r="I346" s="198">
        <f t="shared" si="69"/>
        <v>1</v>
      </c>
      <c r="J346" s="190">
        <v>7.03</v>
      </c>
      <c r="K346" s="198">
        <f t="shared" si="70"/>
        <v>6.5984606720480565E-2</v>
      </c>
      <c r="L346" s="314">
        <v>203.5</v>
      </c>
      <c r="M346" s="198">
        <f t="shared" si="71"/>
        <v>1.0659846067204806</v>
      </c>
      <c r="N346" s="314">
        <v>1430.61</v>
      </c>
      <c r="O346" s="190">
        <v>0.72</v>
      </c>
      <c r="P346" s="197">
        <f t="shared" si="72"/>
        <v>6.7580251548714091E-3</v>
      </c>
      <c r="Q346" s="314">
        <f t="shared" si="73"/>
        <v>146.51999999999998</v>
      </c>
      <c r="R346" s="190">
        <f t="shared" si="74"/>
        <v>6.3100000000000014</v>
      </c>
      <c r="S346" s="192">
        <f t="shared" si="75"/>
        <v>5.9226581565609171E-2</v>
      </c>
      <c r="T346" s="190" t="s">
        <v>478</v>
      </c>
      <c r="U346" s="190" t="s">
        <v>715</v>
      </c>
      <c r="V346" s="190" t="s">
        <v>469</v>
      </c>
      <c r="W346" s="196">
        <v>1</v>
      </c>
      <c r="X346" s="190" t="s">
        <v>470</v>
      </c>
      <c r="Y346" s="193"/>
      <c r="Z346" s="194"/>
      <c r="AA346" s="194"/>
      <c r="AB346" s="194"/>
      <c r="AC346" s="194"/>
      <c r="AD346" s="194"/>
      <c r="AE346" s="194"/>
      <c r="AF346" s="194"/>
      <c r="AG346" s="194"/>
      <c r="AH346" s="194"/>
    </row>
    <row r="347" spans="2:34" ht="14.25" hidden="1" customHeight="1" x14ac:dyDescent="0.25">
      <c r="B347" s="661">
        <v>45904</v>
      </c>
      <c r="C347" s="493" t="str">
        <f t="shared" ref="C347" si="76">RIGHT(TEXT(B347,"aaa"),1)</f>
        <v>四</v>
      </c>
      <c r="D347" s="245">
        <v>241</v>
      </c>
      <c r="E347" s="190" t="s">
        <v>493</v>
      </c>
      <c r="F347" s="314">
        <v>3916.93</v>
      </c>
      <c r="G347" s="190">
        <v>363.2</v>
      </c>
      <c r="H347" s="190">
        <v>363.2</v>
      </c>
      <c r="I347" s="198">
        <f t="shared" si="69"/>
        <v>1</v>
      </c>
      <c r="J347" s="190">
        <v>26.15</v>
      </c>
      <c r="K347" s="198">
        <f t="shared" si="70"/>
        <v>7.1998898678414094E-2</v>
      </c>
      <c r="L347" s="314">
        <v>156.74</v>
      </c>
      <c r="M347" s="198">
        <f t="shared" si="71"/>
        <v>1.0719988986784141</v>
      </c>
      <c r="N347" s="314">
        <v>4098.75</v>
      </c>
      <c r="O347" s="190">
        <v>1.1599999999999999</v>
      </c>
      <c r="P347" s="197">
        <f t="shared" si="72"/>
        <v>3.1938325991189426E-3</v>
      </c>
      <c r="Q347" s="314">
        <f t="shared" si="73"/>
        <v>181.8184</v>
      </c>
      <c r="R347" s="190">
        <f t="shared" si="74"/>
        <v>24.989999999999977</v>
      </c>
      <c r="S347" s="192">
        <f t="shared" si="75"/>
        <v>6.8805066079295096E-2</v>
      </c>
      <c r="T347" s="190" t="s">
        <v>478</v>
      </c>
      <c r="U347" s="190" t="s">
        <v>715</v>
      </c>
      <c r="V347" s="190" t="s">
        <v>469</v>
      </c>
      <c r="W347" s="196">
        <v>1</v>
      </c>
      <c r="X347" s="190" t="s">
        <v>470</v>
      </c>
      <c r="Y347" s="188" t="s">
        <v>678</v>
      </c>
      <c r="Z347" s="263">
        <f>SUM(W327:W676)</f>
        <v>350</v>
      </c>
      <c r="AA347" s="262">
        <f>SUMIF(U327:U676,TRIM(AA330),W327:W676)</f>
        <v>0</v>
      </c>
      <c r="AB347" s="262">
        <f>SUMIF(U327:U676,TRIM(AB330),W327:W676)</f>
        <v>0</v>
      </c>
      <c r="AC347" s="263">
        <f>SUMIF(U327:U676,TRIM(AC330),W327:W676)</f>
        <v>0</v>
      </c>
      <c r="AD347" s="263">
        <f>SUMIF(U327:U676,TRIM(AD330),W327:W676)</f>
        <v>273</v>
      </c>
      <c r="AE347" s="263">
        <f>SUMIF(U327:U676,TRIM(AE330),W327:W676)</f>
        <v>31</v>
      </c>
      <c r="AF347" s="263">
        <f>SUMIF(U327:U676,TRIM(AF330),W327:W676)</f>
        <v>46</v>
      </c>
      <c r="AG347" s="263">
        <f>SUMIF(U327:U676,TRIM(AG330),W327:W676)</f>
        <v>0</v>
      </c>
      <c r="AH347" s="263">
        <f>SUMIF(U327:U676,TRIM(AH330),W327:W676)</f>
        <v>0</v>
      </c>
    </row>
    <row r="348" spans="2:34" hidden="1" x14ac:dyDescent="0.25">
      <c r="B348" s="662"/>
      <c r="C348" s="493"/>
      <c r="D348" s="245">
        <v>242</v>
      </c>
      <c r="E348" s="190" t="s">
        <v>545</v>
      </c>
      <c r="F348" s="314">
        <v>3167.51</v>
      </c>
      <c r="G348" s="190">
        <v>329.95</v>
      </c>
      <c r="H348" s="190">
        <v>329.95</v>
      </c>
      <c r="I348" s="198">
        <f t="shared" si="69"/>
        <v>1</v>
      </c>
      <c r="J348" s="190">
        <v>23.76</v>
      </c>
      <c r="K348" s="198">
        <f t="shared" si="70"/>
        <v>7.2010910744052137E-2</v>
      </c>
      <c r="L348" s="314">
        <v>156.72999999999999</v>
      </c>
      <c r="M348" s="198">
        <f t="shared" si="71"/>
        <v>1.0720109107440521</v>
      </c>
      <c r="N348" s="314">
        <v>3723.9</v>
      </c>
      <c r="O348" s="190">
        <v>3.55</v>
      </c>
      <c r="P348" s="197">
        <f t="shared" si="72"/>
        <v>1.0759205940293984E-2</v>
      </c>
      <c r="Q348" s="314">
        <f t="shared" si="73"/>
        <v>556.39149999999995</v>
      </c>
      <c r="R348" s="190">
        <f t="shared" si="74"/>
        <v>20.20999999999999</v>
      </c>
      <c r="S348" s="192">
        <f t="shared" si="75"/>
        <v>6.125170480375812E-2</v>
      </c>
      <c r="T348" s="190" t="s">
        <v>478</v>
      </c>
      <c r="U348" s="190" t="s">
        <v>715</v>
      </c>
      <c r="V348" s="190" t="s">
        <v>469</v>
      </c>
      <c r="W348" s="196">
        <v>1</v>
      </c>
      <c r="X348" s="190" t="s">
        <v>470</v>
      </c>
      <c r="Y348" s="193" t="s">
        <v>390</v>
      </c>
      <c r="Z348" s="263"/>
      <c r="AA348" s="264">
        <f>SUMIF(U327:U676,TRIM(AA330),F327:F676)</f>
        <v>0</v>
      </c>
      <c r="AB348" s="264">
        <f>SUMIF(U327:U676,TRIM(AB330),F327:F676)</f>
        <v>0</v>
      </c>
      <c r="AC348" s="264">
        <f>SUMIF(U327:U676,TRIM(AC330),F327:F676)</f>
        <v>0</v>
      </c>
      <c r="AD348" s="264">
        <f>SUMIF(U327:U676,TRIM(AD330),F327:F676)</f>
        <v>418940.33999999997</v>
      </c>
      <c r="AE348" s="264">
        <f>SUMIF(U327:U676,TRIM(AE330),F327:F676)</f>
        <v>274940.97000000003</v>
      </c>
      <c r="AF348" s="264">
        <f>SUMIF(U327:U676,TRIM(AF330),F327:F676)</f>
        <v>66950.929999999978</v>
      </c>
      <c r="AG348" s="264">
        <f>SUMIF(U327:U676,TRIM(AG330),F327:F676)</f>
        <v>0</v>
      </c>
      <c r="AH348" s="264">
        <f>SUMIF(U327:U676,TRIM(AH330),F327:F676)</f>
        <v>0</v>
      </c>
    </row>
    <row r="349" spans="2:34" hidden="1" x14ac:dyDescent="0.25">
      <c r="B349" s="662"/>
      <c r="C349" s="493"/>
      <c r="D349" s="245">
        <v>243</v>
      </c>
      <c r="E349" s="190" t="s">
        <v>560</v>
      </c>
      <c r="F349" s="314">
        <v>2105.33</v>
      </c>
      <c r="G349" s="190">
        <v>210.24</v>
      </c>
      <c r="H349" s="190">
        <v>210.24</v>
      </c>
      <c r="I349" s="198">
        <f t="shared" si="69"/>
        <v>1</v>
      </c>
      <c r="J349" s="190">
        <v>11.78</v>
      </c>
      <c r="K349" s="198">
        <f t="shared" si="70"/>
        <v>5.6031202435312018E-2</v>
      </c>
      <c r="L349" s="314">
        <v>194.04</v>
      </c>
      <c r="M349" s="198">
        <f t="shared" si="71"/>
        <v>1.056031202435312</v>
      </c>
      <c r="N349" s="314">
        <v>2285.79</v>
      </c>
      <c r="O349" s="190">
        <v>0.93</v>
      </c>
      <c r="P349" s="197">
        <f t="shared" si="72"/>
        <v>4.4235159817351596E-3</v>
      </c>
      <c r="Q349" s="314">
        <f t="shared" si="73"/>
        <v>180.4572</v>
      </c>
      <c r="R349" s="190">
        <f t="shared" si="74"/>
        <v>10.850000000000001</v>
      </c>
      <c r="S349" s="192">
        <f t="shared" si="75"/>
        <v>5.160768645357687E-2</v>
      </c>
      <c r="T349" s="190" t="s">
        <v>478</v>
      </c>
      <c r="U349" s="190" t="s">
        <v>715</v>
      </c>
      <c r="V349" s="190" t="s">
        <v>492</v>
      </c>
      <c r="W349" s="196">
        <v>1</v>
      </c>
      <c r="X349" s="190" t="s">
        <v>436</v>
      </c>
    </row>
    <row r="350" spans="2:34" hidden="1" x14ac:dyDescent="0.25">
      <c r="B350" s="662"/>
      <c r="C350" s="493"/>
      <c r="D350" s="245">
        <v>244</v>
      </c>
      <c r="E350" s="190" t="s">
        <v>482</v>
      </c>
      <c r="F350" s="314">
        <v>1799.21</v>
      </c>
      <c r="G350" s="190">
        <v>323.39999999999998</v>
      </c>
      <c r="H350" s="190">
        <v>323.39999999999998</v>
      </c>
      <c r="I350" s="198">
        <f t="shared" si="69"/>
        <v>1</v>
      </c>
      <c r="J350" s="190">
        <v>18.11</v>
      </c>
      <c r="K350" s="198">
        <f t="shared" si="70"/>
        <v>5.5998763141620285E-2</v>
      </c>
      <c r="L350" s="314">
        <v>111.2</v>
      </c>
      <c r="M350" s="198">
        <f t="shared" si="71"/>
        <v>1.0559987631416203</v>
      </c>
      <c r="N350" s="314">
        <v>2013.83</v>
      </c>
      <c r="O350" s="190">
        <v>1.93</v>
      </c>
      <c r="P350" s="197">
        <f t="shared" si="72"/>
        <v>5.9678416821273969E-3</v>
      </c>
      <c r="Q350" s="314">
        <f t="shared" si="73"/>
        <v>214.61599999999999</v>
      </c>
      <c r="R350" s="190">
        <f t="shared" si="74"/>
        <v>16.180000000000014</v>
      </c>
      <c r="S350" s="192">
        <f t="shared" si="75"/>
        <v>5.0030921459492936E-2</v>
      </c>
      <c r="T350" s="190" t="s">
        <v>478</v>
      </c>
      <c r="U350" s="190" t="s">
        <v>715</v>
      </c>
      <c r="V350" s="190" t="s">
        <v>492</v>
      </c>
      <c r="W350" s="196">
        <v>1</v>
      </c>
      <c r="X350" s="190" t="s">
        <v>430</v>
      </c>
    </row>
    <row r="351" spans="2:34" hidden="1" x14ac:dyDescent="0.25">
      <c r="B351" s="662"/>
      <c r="C351" s="493"/>
      <c r="D351" s="245">
        <v>245</v>
      </c>
      <c r="E351" s="190" t="s">
        <v>466</v>
      </c>
      <c r="F351" s="314">
        <v>1709.73</v>
      </c>
      <c r="G351" s="190">
        <v>28.98</v>
      </c>
      <c r="H351" s="190">
        <v>28.98</v>
      </c>
      <c r="I351" s="198">
        <f t="shared" si="69"/>
        <v>1</v>
      </c>
      <c r="J351" s="190">
        <v>2.3199999999999998</v>
      </c>
      <c r="K351" s="198">
        <f t="shared" si="70"/>
        <v>8.0055210489993089E-2</v>
      </c>
      <c r="L351" s="314">
        <v>814.16</v>
      </c>
      <c r="M351" s="198">
        <f t="shared" si="71"/>
        <v>1.0800552104899932</v>
      </c>
      <c r="N351" s="314">
        <v>1888.85</v>
      </c>
      <c r="O351" s="190">
        <v>0.22</v>
      </c>
      <c r="P351" s="197">
        <f t="shared" si="72"/>
        <v>7.59144237405107E-3</v>
      </c>
      <c r="Q351" s="314">
        <f t="shared" si="73"/>
        <v>179.11519999999999</v>
      </c>
      <c r="R351" s="190">
        <f t="shared" si="74"/>
        <v>2.1</v>
      </c>
      <c r="S351" s="192">
        <f t="shared" si="75"/>
        <v>7.2463768115942032E-2</v>
      </c>
      <c r="T351" s="190" t="s">
        <v>478</v>
      </c>
      <c r="U351" s="190" t="s">
        <v>715</v>
      </c>
      <c r="V351" s="190" t="s">
        <v>490</v>
      </c>
      <c r="W351" s="196">
        <v>1</v>
      </c>
      <c r="X351" s="190" t="s">
        <v>415</v>
      </c>
    </row>
    <row r="352" spans="2:34" hidden="1" x14ac:dyDescent="0.25">
      <c r="B352" s="662"/>
      <c r="C352" s="493"/>
      <c r="D352" s="245">
        <v>246</v>
      </c>
      <c r="E352" s="190" t="s">
        <v>471</v>
      </c>
      <c r="F352" s="314">
        <v>1692.49</v>
      </c>
      <c r="G352" s="190">
        <v>156.44</v>
      </c>
      <c r="H352" s="190">
        <v>156.44</v>
      </c>
      <c r="I352" s="198">
        <f t="shared" si="69"/>
        <v>1</v>
      </c>
      <c r="J352" s="190">
        <v>11.26</v>
      </c>
      <c r="K352" s="198">
        <f t="shared" si="70"/>
        <v>7.1976476604448988E-2</v>
      </c>
      <c r="L352" s="314">
        <v>166.42</v>
      </c>
      <c r="M352" s="198">
        <f t="shared" si="71"/>
        <v>1.0719764766044488</v>
      </c>
      <c r="N352" s="314">
        <v>1873.89</v>
      </c>
      <c r="O352" s="190">
        <v>1.0900000000000001</v>
      </c>
      <c r="P352" s="197">
        <f t="shared" si="72"/>
        <v>6.9675274865763238E-3</v>
      </c>
      <c r="Q352" s="314">
        <f t="shared" si="73"/>
        <v>181.39779999999999</v>
      </c>
      <c r="R352" s="190">
        <f t="shared" si="74"/>
        <v>10.169999999999991</v>
      </c>
      <c r="S352" s="192">
        <f t="shared" si="75"/>
        <v>6.5008949117872611E-2</v>
      </c>
      <c r="T352" s="190" t="s">
        <v>478</v>
      </c>
      <c r="U352" s="190" t="s">
        <v>715</v>
      </c>
      <c r="V352" s="190" t="s">
        <v>492</v>
      </c>
      <c r="W352" s="196">
        <v>1</v>
      </c>
      <c r="X352" s="190" t="s">
        <v>434</v>
      </c>
    </row>
    <row r="353" spans="2:24" hidden="1" x14ac:dyDescent="0.25">
      <c r="B353" s="662"/>
      <c r="C353" s="493"/>
      <c r="D353" s="245">
        <v>247</v>
      </c>
      <c r="E353" s="190" t="s">
        <v>487</v>
      </c>
      <c r="F353" s="314">
        <v>1575.01</v>
      </c>
      <c r="G353" s="190">
        <v>89.1</v>
      </c>
      <c r="H353" s="190">
        <v>89.1</v>
      </c>
      <c r="I353" s="198">
        <f t="shared" si="69"/>
        <v>1</v>
      </c>
      <c r="J353" s="190">
        <v>4.28</v>
      </c>
      <c r="K353" s="198">
        <f t="shared" si="70"/>
        <v>4.8035914702581374E-2</v>
      </c>
      <c r="L353" s="314">
        <v>410.16</v>
      </c>
      <c r="M353" s="198">
        <f t="shared" si="71"/>
        <v>1.0480359147025813</v>
      </c>
      <c r="N353" s="314">
        <v>1755.48</v>
      </c>
      <c r="O353" s="190">
        <v>0.44</v>
      </c>
      <c r="P353" s="197">
        <f t="shared" si="72"/>
        <v>4.9382716049382724E-3</v>
      </c>
      <c r="Q353" s="314">
        <f t="shared" si="73"/>
        <v>180.47040000000001</v>
      </c>
      <c r="R353" s="190">
        <f t="shared" si="74"/>
        <v>3.8400000000000012</v>
      </c>
      <c r="S353" s="192">
        <f t="shared" si="75"/>
        <v>4.3097643097643114E-2</v>
      </c>
      <c r="T353" s="190" t="s">
        <v>478</v>
      </c>
      <c r="U353" s="190" t="s">
        <v>715</v>
      </c>
      <c r="V353" s="190" t="s">
        <v>646</v>
      </c>
      <c r="W353" s="196">
        <v>1</v>
      </c>
      <c r="X353" s="190" t="s">
        <v>470</v>
      </c>
    </row>
    <row r="354" spans="2:24" hidden="1" x14ac:dyDescent="0.25">
      <c r="B354" s="662"/>
      <c r="C354" s="493"/>
      <c r="D354" s="245">
        <v>248</v>
      </c>
      <c r="E354" s="190" t="s">
        <v>467</v>
      </c>
      <c r="F354" s="314">
        <v>1475.37</v>
      </c>
      <c r="G354" s="190">
        <v>101.74</v>
      </c>
      <c r="H354" s="190">
        <v>101.74</v>
      </c>
      <c r="I354" s="198">
        <f t="shared" si="69"/>
        <v>1</v>
      </c>
      <c r="J354" s="190">
        <v>8.14</v>
      </c>
      <c r="K354" s="198">
        <f t="shared" si="70"/>
        <v>8.0007863180656585E-2</v>
      </c>
      <c r="L354" s="314">
        <v>203.5</v>
      </c>
      <c r="M354" s="198">
        <f t="shared" si="71"/>
        <v>1.0800078631806567</v>
      </c>
      <c r="N354" s="314">
        <v>1656.49</v>
      </c>
      <c r="O354" s="190">
        <v>0.89</v>
      </c>
      <c r="P354" s="197">
        <f t="shared" si="72"/>
        <v>8.747788480440338E-3</v>
      </c>
      <c r="Q354" s="314">
        <f t="shared" si="73"/>
        <v>181.11500000000001</v>
      </c>
      <c r="R354" s="190">
        <f t="shared" si="74"/>
        <v>7.2500000000000009</v>
      </c>
      <c r="S354" s="192">
        <f t="shared" si="75"/>
        <v>7.1260074700216253E-2</v>
      </c>
      <c r="T354" s="190" t="s">
        <v>478</v>
      </c>
      <c r="U354" s="190" t="s">
        <v>715</v>
      </c>
      <c r="V354" s="190" t="s">
        <v>469</v>
      </c>
      <c r="W354" s="196">
        <v>1</v>
      </c>
      <c r="X354" s="190" t="s">
        <v>470</v>
      </c>
    </row>
    <row r="355" spans="2:24" hidden="1" x14ac:dyDescent="0.25">
      <c r="B355" s="662"/>
      <c r="C355" s="493"/>
      <c r="D355" s="245">
        <v>249</v>
      </c>
      <c r="E355" s="190" t="s">
        <v>620</v>
      </c>
      <c r="F355" s="314">
        <v>1357.9</v>
      </c>
      <c r="G355" s="190">
        <v>208.05</v>
      </c>
      <c r="H355" s="190">
        <v>208.05</v>
      </c>
      <c r="I355" s="198">
        <f t="shared" si="69"/>
        <v>1</v>
      </c>
      <c r="J355" s="190">
        <v>8.32</v>
      </c>
      <c r="K355" s="198">
        <f t="shared" si="70"/>
        <v>3.9990386926219659E-2</v>
      </c>
      <c r="L355" s="314">
        <v>185</v>
      </c>
      <c r="M355" s="198">
        <f t="shared" si="71"/>
        <v>1.0399903869262197</v>
      </c>
      <c r="N355" s="314">
        <v>1539.2</v>
      </c>
      <c r="O355" s="190">
        <v>0.98</v>
      </c>
      <c r="P355" s="197">
        <f t="shared" si="72"/>
        <v>4.710406152367219E-3</v>
      </c>
      <c r="Q355" s="314">
        <f t="shared" si="73"/>
        <v>181.29999999999998</v>
      </c>
      <c r="R355" s="190">
        <f t="shared" si="74"/>
        <v>7.3399999999999928</v>
      </c>
      <c r="S355" s="192">
        <f t="shared" si="75"/>
        <v>3.5279980773852401E-2</v>
      </c>
      <c r="T355" s="190" t="s">
        <v>478</v>
      </c>
      <c r="U355" s="190" t="s">
        <v>715</v>
      </c>
      <c r="V355" s="190" t="s">
        <v>492</v>
      </c>
      <c r="W355" s="196">
        <v>1</v>
      </c>
      <c r="X355" s="190" t="s">
        <v>445</v>
      </c>
    </row>
    <row r="356" spans="2:24" hidden="1" x14ac:dyDescent="0.25">
      <c r="B356" s="662"/>
      <c r="C356" s="493"/>
      <c r="D356" s="245">
        <v>250</v>
      </c>
      <c r="E356" s="190" t="s">
        <v>661</v>
      </c>
      <c r="F356" s="314">
        <v>1328.0500000000002</v>
      </c>
      <c r="G356" s="190">
        <v>91.67</v>
      </c>
      <c r="H356" s="190">
        <v>91.67</v>
      </c>
      <c r="I356" s="198">
        <f t="shared" si="69"/>
        <v>1</v>
      </c>
      <c r="J356" s="190">
        <v>6.6</v>
      </c>
      <c r="K356" s="198">
        <f t="shared" si="70"/>
        <v>7.1997381913384964E-2</v>
      </c>
      <c r="L356" s="314">
        <v>228.58</v>
      </c>
      <c r="M356" s="198">
        <f t="shared" si="71"/>
        <v>1.071997381913385</v>
      </c>
      <c r="N356" s="314">
        <v>1508.63</v>
      </c>
      <c r="O356" s="190">
        <v>0.79</v>
      </c>
      <c r="P356" s="197">
        <f t="shared" si="72"/>
        <v>8.6178684411475949E-3</v>
      </c>
      <c r="Q356" s="314">
        <f t="shared" si="73"/>
        <v>180.57820000000001</v>
      </c>
      <c r="R356" s="190">
        <f t="shared" si="74"/>
        <v>5.8099999999999943</v>
      </c>
      <c r="S356" s="192">
        <f t="shared" si="75"/>
        <v>6.3379513472237303E-2</v>
      </c>
      <c r="T356" s="190" t="s">
        <v>478</v>
      </c>
      <c r="U356" s="190" t="s">
        <v>715</v>
      </c>
      <c r="V356" s="190" t="s">
        <v>492</v>
      </c>
      <c r="W356" s="196">
        <v>1</v>
      </c>
      <c r="X356" s="190" t="s">
        <v>635</v>
      </c>
    </row>
    <row r="357" spans="2:24" ht="14.25" hidden="1" customHeight="1" x14ac:dyDescent="0.25">
      <c r="B357" s="661">
        <v>45905</v>
      </c>
      <c r="C357" s="493" t="str">
        <f t="shared" ref="C357" si="77">RIGHT(TEXT(B357,"aaa"),1)</f>
        <v>五</v>
      </c>
      <c r="D357" s="245">
        <v>251</v>
      </c>
      <c r="E357" s="190" t="s">
        <v>493</v>
      </c>
      <c r="F357" s="314">
        <v>2672.41</v>
      </c>
      <c r="G357" s="190">
        <v>289.52999999999997</v>
      </c>
      <c r="H357" s="190">
        <v>289.52999999999997</v>
      </c>
      <c r="I357" s="198">
        <f t="shared" si="69"/>
        <v>1</v>
      </c>
      <c r="J357" s="190">
        <v>17.72</v>
      </c>
      <c r="K357" s="198">
        <f t="shared" si="70"/>
        <v>6.1202638759368634E-2</v>
      </c>
      <c r="L357" s="314">
        <v>156.74</v>
      </c>
      <c r="M357" s="198">
        <f t="shared" si="71"/>
        <v>1.0612026387593687</v>
      </c>
      <c r="N357" s="314">
        <v>2777.43</v>
      </c>
      <c r="O357" s="190">
        <v>0.67</v>
      </c>
      <c r="P357" s="197">
        <f t="shared" si="72"/>
        <v>2.3140952578316588E-3</v>
      </c>
      <c r="Q357" s="314">
        <f t="shared" si="73"/>
        <v>105.01580000000001</v>
      </c>
      <c r="R357" s="190">
        <f t="shared" si="74"/>
        <v>17.050000000000026</v>
      </c>
      <c r="S357" s="192">
        <f t="shared" si="75"/>
        <v>5.888854350153707E-2</v>
      </c>
      <c r="T357" s="190" t="s">
        <v>478</v>
      </c>
      <c r="U357" s="190" t="s">
        <v>715</v>
      </c>
      <c r="V357" s="190" t="s">
        <v>469</v>
      </c>
      <c r="W357" s="196">
        <v>1</v>
      </c>
      <c r="X357" s="190" t="s">
        <v>470</v>
      </c>
    </row>
    <row r="358" spans="2:24" hidden="1" x14ac:dyDescent="0.25">
      <c r="B358" s="662"/>
      <c r="C358" s="493"/>
      <c r="D358" s="245">
        <v>252</v>
      </c>
      <c r="E358" s="190" t="s">
        <v>545</v>
      </c>
      <c r="F358" s="314">
        <v>2140.9300000000003</v>
      </c>
      <c r="G358" s="190">
        <v>251.43</v>
      </c>
      <c r="H358" s="190">
        <v>251.43</v>
      </c>
      <c r="I358" s="198">
        <f t="shared" si="69"/>
        <v>1</v>
      </c>
      <c r="J358" s="190">
        <v>15.39</v>
      </c>
      <c r="K358" s="198">
        <f t="shared" si="70"/>
        <v>6.1209879489321085E-2</v>
      </c>
      <c r="L358" s="314">
        <v>156.72999999999999</v>
      </c>
      <c r="M358" s="198">
        <f t="shared" si="71"/>
        <v>1.061209879489321</v>
      </c>
      <c r="N358" s="314">
        <v>2412.0700000000002</v>
      </c>
      <c r="O358" s="190">
        <v>1.73</v>
      </c>
      <c r="P358" s="197">
        <f t="shared" si="72"/>
        <v>6.8806427236208882E-3</v>
      </c>
      <c r="Q358" s="314">
        <f t="shared" si="73"/>
        <v>271.1429</v>
      </c>
      <c r="R358" s="190">
        <f t="shared" si="74"/>
        <v>13.659999999999986</v>
      </c>
      <c r="S358" s="192">
        <f t="shared" si="75"/>
        <v>5.4329236765700138E-2</v>
      </c>
      <c r="T358" s="190" t="s">
        <v>478</v>
      </c>
      <c r="U358" s="190" t="s">
        <v>715</v>
      </c>
      <c r="V358" s="190" t="s">
        <v>469</v>
      </c>
      <c r="W358" s="196">
        <v>1</v>
      </c>
      <c r="X358" s="190" t="s">
        <v>470</v>
      </c>
    </row>
    <row r="359" spans="2:24" hidden="1" x14ac:dyDescent="0.25">
      <c r="B359" s="662"/>
      <c r="C359" s="493"/>
      <c r="D359" s="245">
        <v>253</v>
      </c>
      <c r="E359" s="190" t="s">
        <v>516</v>
      </c>
      <c r="F359" s="314">
        <v>2080.4900000000002</v>
      </c>
      <c r="G359" s="190">
        <v>266.92</v>
      </c>
      <c r="H359" s="190">
        <v>266.92</v>
      </c>
      <c r="I359" s="198">
        <f t="shared" si="69"/>
        <v>1</v>
      </c>
      <c r="J359" s="190">
        <v>16.329999999999998</v>
      </c>
      <c r="K359" s="198">
        <f t="shared" si="70"/>
        <v>6.117937958939007E-2</v>
      </c>
      <c r="L359" s="314">
        <v>133.88</v>
      </c>
      <c r="M359" s="198">
        <f t="shared" si="71"/>
        <v>1.06117937958939</v>
      </c>
      <c r="N359" s="314">
        <v>2186.2600000000002</v>
      </c>
      <c r="O359" s="190">
        <v>0.79</v>
      </c>
      <c r="P359" s="197">
        <f t="shared" si="72"/>
        <v>2.9596882961186871E-3</v>
      </c>
      <c r="Q359" s="314">
        <f t="shared" si="73"/>
        <v>105.76520000000001</v>
      </c>
      <c r="R359" s="190">
        <f t="shared" si="74"/>
        <v>15.539999999999985</v>
      </c>
      <c r="S359" s="192">
        <f t="shared" si="75"/>
        <v>5.8219691293271335E-2</v>
      </c>
      <c r="T359" s="190" t="s">
        <v>478</v>
      </c>
      <c r="U359" s="190" t="s">
        <v>715</v>
      </c>
      <c r="V359" s="190" t="s">
        <v>646</v>
      </c>
      <c r="W359" s="196">
        <v>1</v>
      </c>
      <c r="X359" s="190" t="s">
        <v>414</v>
      </c>
    </row>
    <row r="360" spans="2:24" hidden="1" x14ac:dyDescent="0.25">
      <c r="B360" s="662"/>
      <c r="C360" s="493"/>
      <c r="D360" s="245">
        <v>254</v>
      </c>
      <c r="E360" s="190" t="s">
        <v>466</v>
      </c>
      <c r="F360" s="314">
        <v>1587.6100000000001</v>
      </c>
      <c r="G360" s="190">
        <v>30.63</v>
      </c>
      <c r="H360" s="190">
        <v>30.63</v>
      </c>
      <c r="I360" s="198">
        <f t="shared" si="69"/>
        <v>1</v>
      </c>
      <c r="J360" s="190">
        <v>2.08</v>
      </c>
      <c r="K360" s="198">
        <f t="shared" si="70"/>
        <v>6.7907280444009149E-2</v>
      </c>
      <c r="L360" s="314">
        <v>814.16</v>
      </c>
      <c r="M360" s="198">
        <f t="shared" si="71"/>
        <v>1.0679072804440093</v>
      </c>
      <c r="N360" s="314">
        <v>1693.45</v>
      </c>
      <c r="O360" s="190">
        <v>0.13</v>
      </c>
      <c r="P360" s="197">
        <f t="shared" si="72"/>
        <v>4.2442050277505718E-3</v>
      </c>
      <c r="Q360" s="314">
        <f t="shared" si="73"/>
        <v>105.8408</v>
      </c>
      <c r="R360" s="190">
        <f t="shared" si="74"/>
        <v>1.950000000000002</v>
      </c>
      <c r="S360" s="192">
        <f t="shared" si="75"/>
        <v>6.3663075416258638E-2</v>
      </c>
      <c r="T360" s="190" t="s">
        <v>478</v>
      </c>
      <c r="U360" s="190" t="s">
        <v>715</v>
      </c>
      <c r="V360" s="190" t="s">
        <v>490</v>
      </c>
      <c r="W360" s="196">
        <v>1</v>
      </c>
      <c r="X360" s="190" t="s">
        <v>415</v>
      </c>
    </row>
    <row r="361" spans="2:24" hidden="1" x14ac:dyDescent="0.25">
      <c r="B361" s="662"/>
      <c r="C361" s="493"/>
      <c r="D361" s="245">
        <v>255</v>
      </c>
      <c r="E361" s="190" t="s">
        <v>560</v>
      </c>
      <c r="F361" s="314">
        <v>1259.32</v>
      </c>
      <c r="G361" s="190">
        <v>147.69</v>
      </c>
      <c r="H361" s="190">
        <v>147.69</v>
      </c>
      <c r="I361" s="198">
        <f t="shared" si="69"/>
        <v>1</v>
      </c>
      <c r="J361" s="190">
        <v>7.03</v>
      </c>
      <c r="K361" s="198">
        <f t="shared" si="70"/>
        <v>4.7599702078678315E-2</v>
      </c>
      <c r="L361" s="314">
        <v>194.04</v>
      </c>
      <c r="M361" s="198">
        <f t="shared" si="71"/>
        <v>1.0475997020786783</v>
      </c>
      <c r="N361" s="314">
        <v>1364.1</v>
      </c>
      <c r="O361" s="190">
        <v>0.54</v>
      </c>
      <c r="P361" s="197">
        <f t="shared" si="72"/>
        <v>3.6563071297989035E-3</v>
      </c>
      <c r="Q361" s="314">
        <f t="shared" si="73"/>
        <v>104.7816</v>
      </c>
      <c r="R361" s="190">
        <f t="shared" si="74"/>
        <v>6.4900000000000011</v>
      </c>
      <c r="S361" s="192">
        <f t="shared" si="75"/>
        <v>4.3943394948879416E-2</v>
      </c>
      <c r="T361" s="190" t="s">
        <v>478</v>
      </c>
      <c r="U361" s="190" t="s">
        <v>715</v>
      </c>
      <c r="V361" s="190" t="s">
        <v>492</v>
      </c>
      <c r="W361" s="196">
        <v>1</v>
      </c>
      <c r="X361" s="190" t="s">
        <v>436</v>
      </c>
    </row>
    <row r="362" spans="2:24" hidden="1" x14ac:dyDescent="0.25">
      <c r="B362" s="662"/>
      <c r="C362" s="493"/>
      <c r="D362" s="245">
        <v>256</v>
      </c>
      <c r="E362" s="190" t="s">
        <v>471</v>
      </c>
      <c r="F362" s="314">
        <v>1138.3200000000002</v>
      </c>
      <c r="G362" s="190">
        <v>121.96</v>
      </c>
      <c r="H362" s="190">
        <v>121.96</v>
      </c>
      <c r="I362" s="198">
        <f t="shared" si="69"/>
        <v>1</v>
      </c>
      <c r="J362" s="190">
        <v>7.47</v>
      </c>
      <c r="K362" s="198">
        <f t="shared" si="70"/>
        <v>6.1249590029517874E-2</v>
      </c>
      <c r="L362" s="314">
        <v>166.42</v>
      </c>
      <c r="M362" s="198">
        <f t="shared" si="71"/>
        <v>1.061249590029518</v>
      </c>
      <c r="N362" s="314">
        <v>1243.1600000000001</v>
      </c>
      <c r="O362" s="190">
        <v>0.63</v>
      </c>
      <c r="P362" s="197">
        <f t="shared" si="72"/>
        <v>5.1656280747786158E-3</v>
      </c>
      <c r="Q362" s="314">
        <f t="shared" si="73"/>
        <v>104.8446</v>
      </c>
      <c r="R362" s="190">
        <f t="shared" si="74"/>
        <v>6.8400000000000132</v>
      </c>
      <c r="S362" s="192">
        <f t="shared" si="75"/>
        <v>5.6083961954739373E-2</v>
      </c>
      <c r="T362" s="190" t="s">
        <v>478</v>
      </c>
      <c r="U362" s="190" t="s">
        <v>715</v>
      </c>
      <c r="V362" s="190" t="s">
        <v>492</v>
      </c>
      <c r="W362" s="196">
        <v>1</v>
      </c>
      <c r="X362" s="190" t="s">
        <v>434</v>
      </c>
    </row>
    <row r="363" spans="2:24" hidden="1" x14ac:dyDescent="0.25">
      <c r="B363" s="662"/>
      <c r="C363" s="493"/>
      <c r="D363" s="245">
        <v>257</v>
      </c>
      <c r="E363" s="190" t="s">
        <v>487</v>
      </c>
      <c r="F363" s="314">
        <v>1082.82</v>
      </c>
      <c r="G363" s="190">
        <v>71.2</v>
      </c>
      <c r="H363" s="190">
        <v>71.2</v>
      </c>
      <c r="I363" s="198">
        <f t="shared" si="69"/>
        <v>1</v>
      </c>
      <c r="J363" s="190">
        <v>2.9</v>
      </c>
      <c r="K363" s="198">
        <f t="shared" si="70"/>
        <v>4.0730337078651681E-2</v>
      </c>
      <c r="L363" s="314">
        <v>410.16</v>
      </c>
      <c r="M363" s="198">
        <f t="shared" si="71"/>
        <v>1.0407303370786518</v>
      </c>
      <c r="N363" s="314">
        <v>1189.46</v>
      </c>
      <c r="O363" s="190">
        <v>0.26</v>
      </c>
      <c r="P363" s="197">
        <f t="shared" si="72"/>
        <v>3.6516853932584271E-3</v>
      </c>
      <c r="Q363" s="314">
        <f t="shared" si="73"/>
        <v>106.64160000000001</v>
      </c>
      <c r="R363" s="190">
        <f t="shared" si="74"/>
        <v>2.6400000000000059</v>
      </c>
      <c r="S363" s="192">
        <f t="shared" si="75"/>
        <v>3.7078651685393337E-2</v>
      </c>
      <c r="T363" s="190" t="s">
        <v>478</v>
      </c>
      <c r="U363" s="190" t="s">
        <v>715</v>
      </c>
      <c r="V363" s="190" t="s">
        <v>646</v>
      </c>
      <c r="W363" s="196">
        <v>1</v>
      </c>
      <c r="X363" s="190" t="s">
        <v>470</v>
      </c>
    </row>
    <row r="364" spans="2:24" hidden="1" x14ac:dyDescent="0.25">
      <c r="B364" s="662"/>
      <c r="C364" s="493"/>
      <c r="D364" s="245">
        <v>258</v>
      </c>
      <c r="E364" s="190" t="s">
        <v>497</v>
      </c>
      <c r="F364" s="314">
        <v>1040.9000000000001</v>
      </c>
      <c r="G364" s="190">
        <v>66.3</v>
      </c>
      <c r="H364" s="190">
        <v>66.3</v>
      </c>
      <c r="I364" s="198">
        <f t="shared" si="69"/>
        <v>1</v>
      </c>
      <c r="J364" s="190">
        <v>3.6</v>
      </c>
      <c r="K364" s="198">
        <f t="shared" si="70"/>
        <v>5.4298642533936653E-2</v>
      </c>
      <c r="L364" s="314">
        <v>318.32</v>
      </c>
      <c r="M364" s="198">
        <f t="shared" si="71"/>
        <v>1.0542986425339365</v>
      </c>
      <c r="N364" s="314">
        <v>1145.95</v>
      </c>
      <c r="O364" s="190">
        <v>0.33</v>
      </c>
      <c r="P364" s="197">
        <f t="shared" si="72"/>
        <v>4.9773755656108603E-3</v>
      </c>
      <c r="Q364" s="314">
        <f t="shared" si="73"/>
        <v>105.04560000000001</v>
      </c>
      <c r="R364" s="190">
        <f t="shared" si="74"/>
        <v>3.2699999999999942</v>
      </c>
      <c r="S364" s="192">
        <f t="shared" si="75"/>
        <v>4.9321266968325707E-2</v>
      </c>
      <c r="T364" s="190" t="s">
        <v>478</v>
      </c>
      <c r="U364" s="190" t="s">
        <v>715</v>
      </c>
      <c r="V364" s="190" t="s">
        <v>490</v>
      </c>
      <c r="W364" s="196">
        <v>1</v>
      </c>
      <c r="X364" s="190" t="s">
        <v>425</v>
      </c>
    </row>
    <row r="365" spans="2:24" hidden="1" x14ac:dyDescent="0.25">
      <c r="B365" s="662"/>
      <c r="C365" s="493"/>
      <c r="D365" s="245">
        <v>259</v>
      </c>
      <c r="E365" s="190" t="s">
        <v>482</v>
      </c>
      <c r="F365" s="314">
        <v>1036.3800000000001</v>
      </c>
      <c r="G365" s="190">
        <v>265.8</v>
      </c>
      <c r="H365" s="190">
        <v>265.8</v>
      </c>
      <c r="I365" s="198">
        <f t="shared" si="69"/>
        <v>1</v>
      </c>
      <c r="J365" s="190">
        <v>12.65</v>
      </c>
      <c r="K365" s="198">
        <f t="shared" si="70"/>
        <v>4.7592174567343867E-2</v>
      </c>
      <c r="L365" s="314">
        <v>111.2</v>
      </c>
      <c r="M365" s="198">
        <f t="shared" si="71"/>
        <v>1.0475921745673438</v>
      </c>
      <c r="N365" s="314">
        <v>1406.68</v>
      </c>
      <c r="O365" s="190">
        <v>3.33</v>
      </c>
      <c r="P365" s="197">
        <f t="shared" si="72"/>
        <v>1.2528216704288938E-2</v>
      </c>
      <c r="Q365" s="314">
        <f t="shared" si="73"/>
        <v>370.29599999999999</v>
      </c>
      <c r="R365" s="190">
        <f t="shared" si="74"/>
        <v>9.3199999999999772</v>
      </c>
      <c r="S365" s="192">
        <f t="shared" si="75"/>
        <v>3.5063957863054843E-2</v>
      </c>
      <c r="T365" s="190" t="s">
        <v>478</v>
      </c>
      <c r="U365" s="190" t="s">
        <v>715</v>
      </c>
      <c r="V365" s="190" t="s">
        <v>492</v>
      </c>
      <c r="W365" s="196">
        <v>1</v>
      </c>
      <c r="X365" s="190" t="s">
        <v>430</v>
      </c>
    </row>
    <row r="366" spans="2:24" hidden="1" x14ac:dyDescent="0.25">
      <c r="B366" s="662"/>
      <c r="C366" s="493"/>
      <c r="D366" s="245">
        <v>260</v>
      </c>
      <c r="E366" s="190" t="s">
        <v>617</v>
      </c>
      <c r="F366" s="314">
        <v>1028.69</v>
      </c>
      <c r="G366" s="190">
        <v>161.11000000000001</v>
      </c>
      <c r="H366" s="190">
        <v>161.11000000000001</v>
      </c>
      <c r="I366" s="198">
        <f t="shared" si="69"/>
        <v>1</v>
      </c>
      <c r="J366" s="190">
        <v>7.67</v>
      </c>
      <c r="K366" s="198">
        <f t="shared" si="70"/>
        <v>4.7607224877412944E-2</v>
      </c>
      <c r="L366" s="314">
        <v>147.80000000000001</v>
      </c>
      <c r="M366" s="198">
        <f t="shared" si="71"/>
        <v>1.0476072248774129</v>
      </c>
      <c r="N366" s="314">
        <v>1133.6300000000001</v>
      </c>
      <c r="O366" s="190">
        <v>0.71</v>
      </c>
      <c r="P366" s="197">
        <f t="shared" si="72"/>
        <v>4.4069269443237531E-3</v>
      </c>
      <c r="Q366" s="314">
        <f t="shared" si="73"/>
        <v>104.938</v>
      </c>
      <c r="R366" s="190">
        <f t="shared" si="74"/>
        <v>6.9599999999999875</v>
      </c>
      <c r="S366" s="192">
        <f t="shared" si="75"/>
        <v>4.3200297933089112E-2</v>
      </c>
      <c r="T366" s="190" t="s">
        <v>478</v>
      </c>
      <c r="U366" s="190" t="s">
        <v>715</v>
      </c>
      <c r="V366" s="190" t="s">
        <v>492</v>
      </c>
      <c r="W366" s="196">
        <v>1</v>
      </c>
      <c r="X366" s="190" t="s">
        <v>540</v>
      </c>
    </row>
    <row r="367" spans="2:24" ht="14.25" hidden="1" customHeight="1" x14ac:dyDescent="0.25">
      <c r="B367" s="661">
        <v>45906</v>
      </c>
      <c r="C367" s="493" t="str">
        <f t="shared" ref="C367" si="78">RIGHT(TEXT(B367,"aaa"),1)</f>
        <v>六</v>
      </c>
      <c r="D367" s="245">
        <v>261</v>
      </c>
      <c r="E367" s="190" t="s">
        <v>493</v>
      </c>
      <c r="F367" s="314">
        <v>1884.0100000000002</v>
      </c>
      <c r="G367" s="190">
        <v>302.32</v>
      </c>
      <c r="H367" s="190">
        <v>302.32</v>
      </c>
      <c r="I367" s="198">
        <f t="shared" si="69"/>
        <v>1</v>
      </c>
      <c r="J367" s="190">
        <v>12.52</v>
      </c>
      <c r="K367" s="198">
        <f t="shared" si="70"/>
        <v>4.1413072241333684E-2</v>
      </c>
      <c r="L367" s="314">
        <v>156.74</v>
      </c>
      <c r="M367" s="198">
        <f t="shared" si="71"/>
        <v>1.0414130722413337</v>
      </c>
      <c r="N367" s="314">
        <v>1962.38</v>
      </c>
      <c r="O367" s="190">
        <v>0.5</v>
      </c>
      <c r="P367" s="197">
        <f t="shared" si="72"/>
        <v>1.6538766869542208E-3</v>
      </c>
      <c r="Q367" s="314">
        <f t="shared" si="73"/>
        <v>78.37</v>
      </c>
      <c r="R367" s="190">
        <f t="shared" si="74"/>
        <v>12.019999999999982</v>
      </c>
      <c r="S367" s="192">
        <f t="shared" si="75"/>
        <v>3.9759195554379408E-2</v>
      </c>
      <c r="T367" s="190" t="s">
        <v>478</v>
      </c>
      <c r="U367" s="190" t="s">
        <v>715</v>
      </c>
      <c r="V367" s="190" t="s">
        <v>469</v>
      </c>
      <c r="W367" s="196">
        <v>1</v>
      </c>
      <c r="X367" s="190" t="s">
        <v>470</v>
      </c>
    </row>
    <row r="368" spans="2:24" hidden="1" x14ac:dyDescent="0.25">
      <c r="B368" s="662"/>
      <c r="C368" s="493"/>
      <c r="D368" s="245">
        <v>262</v>
      </c>
      <c r="E368" s="190" t="s">
        <v>516</v>
      </c>
      <c r="F368" s="314">
        <v>1712.32</v>
      </c>
      <c r="G368" s="190">
        <v>323.08</v>
      </c>
      <c r="H368" s="190">
        <v>323.08</v>
      </c>
      <c r="I368" s="198">
        <f t="shared" si="69"/>
        <v>1</v>
      </c>
      <c r="J368" s="190">
        <v>13.38</v>
      </c>
      <c r="K368" s="198">
        <f t="shared" si="70"/>
        <v>4.1413891296273375E-2</v>
      </c>
      <c r="L368" s="314">
        <v>133.88</v>
      </c>
      <c r="M368" s="198">
        <f t="shared" si="71"/>
        <v>1.0414138912962734</v>
      </c>
      <c r="N368" s="314">
        <v>1791.31</v>
      </c>
      <c r="O368" s="190">
        <v>0.59</v>
      </c>
      <c r="P368" s="197">
        <f t="shared" si="72"/>
        <v>1.826173084065866E-3</v>
      </c>
      <c r="Q368" s="314">
        <f t="shared" si="73"/>
        <v>78.989199999999997</v>
      </c>
      <c r="R368" s="190">
        <f t="shared" si="74"/>
        <v>12.789999999999996</v>
      </c>
      <c r="S368" s="192">
        <f t="shared" si="75"/>
        <v>3.9587718212207489E-2</v>
      </c>
      <c r="T368" s="190" t="s">
        <v>478</v>
      </c>
      <c r="U368" s="190" t="s">
        <v>715</v>
      </c>
      <c r="V368" s="190" t="s">
        <v>646</v>
      </c>
      <c r="W368" s="196">
        <v>1</v>
      </c>
      <c r="X368" s="190" t="s">
        <v>414</v>
      </c>
    </row>
    <row r="369" spans="2:24" hidden="1" x14ac:dyDescent="0.25">
      <c r="B369" s="662"/>
      <c r="C369" s="493"/>
      <c r="D369" s="245">
        <v>263</v>
      </c>
      <c r="E369" s="190" t="s">
        <v>561</v>
      </c>
      <c r="F369" s="314">
        <v>1577.74</v>
      </c>
      <c r="G369" s="190">
        <v>590.79999999999995</v>
      </c>
      <c r="H369" s="190">
        <v>590.79999999999995</v>
      </c>
      <c r="I369" s="198">
        <f t="shared" si="69"/>
        <v>1</v>
      </c>
      <c r="J369" s="190">
        <v>27.18</v>
      </c>
      <c r="K369" s="198">
        <f t="shared" si="70"/>
        <v>4.6005416384563305E-2</v>
      </c>
      <c r="L369" s="314">
        <v>60.94</v>
      </c>
      <c r="M369" s="198">
        <f t="shared" si="71"/>
        <v>1.0460054163845631</v>
      </c>
      <c r="N369" s="314">
        <v>1656.35</v>
      </c>
      <c r="O369" s="190">
        <v>1.29</v>
      </c>
      <c r="P369" s="197">
        <f t="shared" si="72"/>
        <v>2.1834800270819229E-3</v>
      </c>
      <c r="Q369" s="314">
        <f t="shared" si="73"/>
        <v>78.6126</v>
      </c>
      <c r="R369" s="190">
        <f t="shared" si="74"/>
        <v>25.889999999999951</v>
      </c>
      <c r="S369" s="192">
        <f t="shared" si="75"/>
        <v>4.38219363574813E-2</v>
      </c>
      <c r="T369" s="190" t="s">
        <v>478</v>
      </c>
      <c r="U369" s="190" t="s">
        <v>715</v>
      </c>
      <c r="V369" s="190" t="s">
        <v>646</v>
      </c>
      <c r="W369" s="196">
        <v>1</v>
      </c>
      <c r="X369" s="190" t="s">
        <v>425</v>
      </c>
    </row>
    <row r="370" spans="2:24" hidden="1" x14ac:dyDescent="0.25">
      <c r="B370" s="662"/>
      <c r="C370" s="493"/>
      <c r="D370" s="245">
        <v>264</v>
      </c>
      <c r="E370" s="190" t="s">
        <v>545</v>
      </c>
      <c r="F370" s="314">
        <v>1485.8</v>
      </c>
      <c r="G370" s="190">
        <v>266.45999999999998</v>
      </c>
      <c r="H370" s="190">
        <v>266.45999999999998</v>
      </c>
      <c r="I370" s="198">
        <f t="shared" si="69"/>
        <v>1</v>
      </c>
      <c r="J370" s="190">
        <v>11.03</v>
      </c>
      <c r="K370" s="198">
        <f t="shared" si="70"/>
        <v>4.1394580800120095E-2</v>
      </c>
      <c r="L370" s="314">
        <v>156.72999999999999</v>
      </c>
      <c r="M370" s="198">
        <f t="shared" si="71"/>
        <v>1.0413945808001199</v>
      </c>
      <c r="N370" s="314">
        <v>1728.73</v>
      </c>
      <c r="O370" s="190">
        <v>1.55</v>
      </c>
      <c r="P370" s="197">
        <f t="shared" si="72"/>
        <v>5.8170081813405392E-3</v>
      </c>
      <c r="Q370" s="314">
        <f t="shared" si="73"/>
        <v>242.9315</v>
      </c>
      <c r="R370" s="190">
        <f t="shared" si="74"/>
        <v>9.479999999999972</v>
      </c>
      <c r="S370" s="192">
        <f t="shared" si="75"/>
        <v>3.5577572618779453E-2</v>
      </c>
      <c r="T370" s="190" t="s">
        <v>478</v>
      </c>
      <c r="U370" s="190" t="s">
        <v>715</v>
      </c>
      <c r="V370" s="190" t="s">
        <v>469</v>
      </c>
      <c r="W370" s="196">
        <v>1</v>
      </c>
      <c r="X370" s="190" t="s">
        <v>470</v>
      </c>
    </row>
    <row r="371" spans="2:24" hidden="1" x14ac:dyDescent="0.25">
      <c r="B371" s="662"/>
      <c r="C371" s="493"/>
      <c r="D371" s="245">
        <v>265</v>
      </c>
      <c r="E371" s="190" t="s">
        <v>667</v>
      </c>
      <c r="F371" s="314">
        <v>1466.5</v>
      </c>
      <c r="G371" s="190">
        <v>488.32</v>
      </c>
      <c r="H371" s="190">
        <v>488.32</v>
      </c>
      <c r="I371" s="198">
        <f t="shared" si="69"/>
        <v>1</v>
      </c>
      <c r="J371" s="190">
        <v>20.22</v>
      </c>
      <c r="K371" s="198">
        <f t="shared" si="70"/>
        <v>4.1407273918741806E-2</v>
      </c>
      <c r="L371" s="314">
        <v>76.42</v>
      </c>
      <c r="M371" s="198">
        <f t="shared" si="71"/>
        <v>1.0414072739187417</v>
      </c>
      <c r="N371" s="314">
        <v>1545.21</v>
      </c>
      <c r="O371" s="190">
        <v>1.03</v>
      </c>
      <c r="P371" s="197">
        <f t="shared" si="72"/>
        <v>2.1092726081258194E-3</v>
      </c>
      <c r="Q371" s="314">
        <f t="shared" si="73"/>
        <v>78.712600000000009</v>
      </c>
      <c r="R371" s="190">
        <f t="shared" si="74"/>
        <v>19.189999999999969</v>
      </c>
      <c r="S371" s="192">
        <f t="shared" si="75"/>
        <v>3.9298001310615928E-2</v>
      </c>
      <c r="T371" s="190" t="s">
        <v>478</v>
      </c>
      <c r="U371" s="190" t="s">
        <v>715</v>
      </c>
      <c r="V371" s="190" t="s">
        <v>492</v>
      </c>
      <c r="W371" s="196">
        <v>1</v>
      </c>
      <c r="X371" s="190" t="s">
        <v>417</v>
      </c>
    </row>
    <row r="372" spans="2:24" hidden="1" x14ac:dyDescent="0.25">
      <c r="B372" s="662"/>
      <c r="C372" s="493"/>
      <c r="D372" s="245">
        <v>266</v>
      </c>
      <c r="E372" s="190" t="s">
        <v>669</v>
      </c>
      <c r="F372" s="314">
        <v>1453.1599999999999</v>
      </c>
      <c r="G372" s="190">
        <v>432.75</v>
      </c>
      <c r="H372" s="190">
        <v>432.75</v>
      </c>
      <c r="I372" s="198">
        <f t="shared" si="69"/>
        <v>1</v>
      </c>
      <c r="J372" s="190">
        <v>17.920000000000002</v>
      </c>
      <c r="K372" s="198">
        <f t="shared" si="70"/>
        <v>4.1409589832466787E-2</v>
      </c>
      <c r="L372" s="314">
        <v>85.48</v>
      </c>
      <c r="M372" s="198">
        <f t="shared" si="71"/>
        <v>1.0414095898324669</v>
      </c>
      <c r="N372" s="314">
        <v>1531.8</v>
      </c>
      <c r="O372" s="190">
        <v>0.92</v>
      </c>
      <c r="P372" s="197">
        <f t="shared" si="72"/>
        <v>2.1259387637203929E-3</v>
      </c>
      <c r="Q372" s="314">
        <f t="shared" si="73"/>
        <v>78.641600000000011</v>
      </c>
      <c r="R372" s="190">
        <f t="shared" si="74"/>
        <v>17.000000000000014</v>
      </c>
      <c r="S372" s="192">
        <f t="shared" si="75"/>
        <v>3.9283651068746421E-2</v>
      </c>
      <c r="T372" s="190" t="s">
        <v>478</v>
      </c>
      <c r="U372" s="190" t="s">
        <v>715</v>
      </c>
      <c r="V372" s="190" t="s">
        <v>646</v>
      </c>
      <c r="W372" s="196">
        <v>1</v>
      </c>
      <c r="X372" s="190" t="s">
        <v>426</v>
      </c>
    </row>
    <row r="373" spans="2:24" hidden="1" x14ac:dyDescent="0.25">
      <c r="B373" s="662"/>
      <c r="C373" s="493"/>
      <c r="D373" s="245">
        <v>267</v>
      </c>
      <c r="E373" s="190" t="s">
        <v>668</v>
      </c>
      <c r="F373" s="314">
        <v>1358.78</v>
      </c>
      <c r="G373" s="190">
        <v>496.06</v>
      </c>
      <c r="H373" s="190">
        <v>496.06</v>
      </c>
      <c r="I373" s="198">
        <f t="shared" si="69"/>
        <v>1</v>
      </c>
      <c r="J373" s="190">
        <v>18.25</v>
      </c>
      <c r="K373" s="198">
        <f t="shared" si="70"/>
        <v>3.67899044470427E-2</v>
      </c>
      <c r="L373" s="314">
        <v>78.77</v>
      </c>
      <c r="M373" s="198">
        <f t="shared" si="71"/>
        <v>1.0367899044470426</v>
      </c>
      <c r="N373" s="314">
        <v>1437.55</v>
      </c>
      <c r="O373" s="190">
        <v>1</v>
      </c>
      <c r="P373" s="197">
        <f t="shared" si="72"/>
        <v>2.0158851751804216E-3</v>
      </c>
      <c r="Q373" s="314">
        <f t="shared" si="73"/>
        <v>78.77</v>
      </c>
      <c r="R373" s="190">
        <f t="shared" si="74"/>
        <v>17.249999999999943</v>
      </c>
      <c r="S373" s="192">
        <f t="shared" si="75"/>
        <v>3.4774019271862161E-2</v>
      </c>
      <c r="T373" s="190" t="s">
        <v>478</v>
      </c>
      <c r="U373" s="190" t="s">
        <v>715</v>
      </c>
      <c r="V373" s="190" t="s">
        <v>532</v>
      </c>
      <c r="W373" s="196">
        <v>1</v>
      </c>
      <c r="X373" s="190" t="s">
        <v>422</v>
      </c>
    </row>
    <row r="374" spans="2:24" hidden="1" x14ac:dyDescent="0.25">
      <c r="B374" s="662"/>
      <c r="C374" s="493"/>
      <c r="D374" s="245">
        <v>268</v>
      </c>
      <c r="E374" s="190" t="s">
        <v>466</v>
      </c>
      <c r="F374" s="314">
        <v>1278.23</v>
      </c>
      <c r="G374" s="190">
        <v>36.380000000000003</v>
      </c>
      <c r="H374" s="190">
        <v>36.380000000000003</v>
      </c>
      <c r="I374" s="198">
        <f t="shared" si="69"/>
        <v>1</v>
      </c>
      <c r="J374" s="190">
        <v>1.67</v>
      </c>
      <c r="K374" s="198">
        <f t="shared" si="70"/>
        <v>4.5904343045629459E-2</v>
      </c>
      <c r="L374" s="314">
        <v>814.16</v>
      </c>
      <c r="M374" s="198">
        <f t="shared" si="71"/>
        <v>1.0459043430456294</v>
      </c>
      <c r="N374" s="314">
        <v>1359.65</v>
      </c>
      <c r="O374" s="190">
        <v>0.1</v>
      </c>
      <c r="P374" s="197">
        <f t="shared" si="72"/>
        <v>2.7487630566245189E-3</v>
      </c>
      <c r="Q374" s="314">
        <f t="shared" si="73"/>
        <v>81.415999999999997</v>
      </c>
      <c r="R374" s="190">
        <f t="shared" si="74"/>
        <v>1.5700000000000016</v>
      </c>
      <c r="S374" s="192">
        <f t="shared" si="75"/>
        <v>4.3155579989004988E-2</v>
      </c>
      <c r="T374" s="190" t="s">
        <v>478</v>
      </c>
      <c r="U374" s="190" t="s">
        <v>715</v>
      </c>
      <c r="V374" s="190" t="s">
        <v>490</v>
      </c>
      <c r="W374" s="196">
        <v>1</v>
      </c>
      <c r="X374" s="190" t="s">
        <v>415</v>
      </c>
    </row>
    <row r="375" spans="2:24" hidden="1" x14ac:dyDescent="0.25">
      <c r="B375" s="662"/>
      <c r="C375" s="493"/>
      <c r="D375" s="245">
        <v>269</v>
      </c>
      <c r="E375" s="190" t="s">
        <v>530</v>
      </c>
      <c r="F375" s="314">
        <v>1241.96</v>
      </c>
      <c r="G375" s="190">
        <v>451.44</v>
      </c>
      <c r="H375" s="190">
        <v>451.44</v>
      </c>
      <c r="I375" s="198">
        <f t="shared" si="69"/>
        <v>1</v>
      </c>
      <c r="J375" s="190">
        <v>16.62</v>
      </c>
      <c r="K375" s="198">
        <f t="shared" si="70"/>
        <v>3.6815523657628926E-2</v>
      </c>
      <c r="L375" s="314">
        <v>79.459999999999994</v>
      </c>
      <c r="M375" s="198">
        <f t="shared" si="71"/>
        <v>1.0368155236576289</v>
      </c>
      <c r="N375" s="314">
        <v>1320.63</v>
      </c>
      <c r="O375" s="190">
        <v>0.99</v>
      </c>
      <c r="P375" s="197">
        <f t="shared" si="72"/>
        <v>2.1929824561403508E-3</v>
      </c>
      <c r="Q375" s="314">
        <f t="shared" si="73"/>
        <v>78.665399999999991</v>
      </c>
      <c r="R375" s="190">
        <f t="shared" si="74"/>
        <v>15.630000000000004</v>
      </c>
      <c r="S375" s="192">
        <f t="shared" si="75"/>
        <v>3.4622541201488582E-2</v>
      </c>
      <c r="T375" s="190" t="s">
        <v>478</v>
      </c>
      <c r="U375" s="190" t="s">
        <v>715</v>
      </c>
      <c r="V375" s="190" t="s">
        <v>532</v>
      </c>
      <c r="W375" s="196">
        <v>1</v>
      </c>
      <c r="X375" s="190" t="s">
        <v>416</v>
      </c>
    </row>
    <row r="376" spans="2:24" hidden="1" x14ac:dyDescent="0.25">
      <c r="B376" s="662"/>
      <c r="C376" s="493"/>
      <c r="D376" s="245">
        <v>270</v>
      </c>
      <c r="E376" s="190" t="s">
        <v>482</v>
      </c>
      <c r="F376" s="314">
        <v>889.59999999999991</v>
      </c>
      <c r="G376" s="190">
        <v>270.39999999999998</v>
      </c>
      <c r="H376" s="190">
        <v>270.39999999999998</v>
      </c>
      <c r="I376" s="198">
        <f t="shared" si="69"/>
        <v>1</v>
      </c>
      <c r="J376" s="190">
        <v>8.7100000000000009</v>
      </c>
      <c r="K376" s="198">
        <f t="shared" si="70"/>
        <v>3.2211538461538465E-2</v>
      </c>
      <c r="L376" s="314">
        <v>111.2</v>
      </c>
      <c r="M376" s="198">
        <f t="shared" si="71"/>
        <v>1.0322115384615385</v>
      </c>
      <c r="N376" s="314">
        <v>968.55</v>
      </c>
      <c r="O376" s="190">
        <v>0.71</v>
      </c>
      <c r="P376" s="197">
        <f t="shared" si="72"/>
        <v>2.6257396449704141E-3</v>
      </c>
      <c r="Q376" s="314">
        <f t="shared" si="73"/>
        <v>78.951999999999998</v>
      </c>
      <c r="R376" s="190">
        <f t="shared" si="74"/>
        <v>7.9999999999999796</v>
      </c>
      <c r="S376" s="192">
        <f t="shared" si="75"/>
        <v>2.9585798816567973E-2</v>
      </c>
      <c r="T376" s="190" t="s">
        <v>478</v>
      </c>
      <c r="U376" s="190" t="s">
        <v>715</v>
      </c>
      <c r="V376" s="190" t="s">
        <v>492</v>
      </c>
      <c r="W376" s="196">
        <v>1</v>
      </c>
      <c r="X376" s="190" t="s">
        <v>430</v>
      </c>
    </row>
    <row r="377" spans="2:24" ht="14.25" hidden="1" customHeight="1" x14ac:dyDescent="0.25">
      <c r="B377" s="661">
        <v>45907</v>
      </c>
      <c r="C377" s="493" t="str">
        <f t="shared" ref="C377:C407" si="79">RIGHT(TEXT(B377,"aaa"),1)</f>
        <v>日</v>
      </c>
      <c r="D377" s="245">
        <v>271</v>
      </c>
      <c r="E377" s="190" t="s">
        <v>493</v>
      </c>
      <c r="F377" s="314">
        <v>3783.7</v>
      </c>
      <c r="G377" s="190">
        <v>410.86</v>
      </c>
      <c r="H377" s="190">
        <v>410.86</v>
      </c>
      <c r="I377" s="198">
        <f t="shared" ref="I377:I416" si="80">H377/G377</f>
        <v>1</v>
      </c>
      <c r="J377" s="190">
        <v>25.52</v>
      </c>
      <c r="K377" s="198">
        <f t="shared" ref="K377:K416" si="81">J377/G377</f>
        <v>6.2113615343425979E-2</v>
      </c>
      <c r="L377" s="314">
        <v>156.74</v>
      </c>
      <c r="M377" s="198">
        <f t="shared" ref="M377:M416" si="82">(H377+J377)/G377</f>
        <v>1.0621136153434259</v>
      </c>
      <c r="N377" s="314">
        <v>4000</v>
      </c>
      <c r="O377" s="190">
        <v>1.38</v>
      </c>
      <c r="P377" s="197">
        <f t="shared" ref="P377:P416" si="83">O377/G377</f>
        <v>3.358808353210339E-3</v>
      </c>
      <c r="Q377" s="314">
        <f t="shared" ref="Q377:Q416" si="84">O377*L377</f>
        <v>216.30119999999999</v>
      </c>
      <c r="R377" s="190">
        <f t="shared" ref="R377:R416" si="85">(H377+J377)-G377-O377</f>
        <v>24.139999999999983</v>
      </c>
      <c r="S377" s="192">
        <f t="shared" ref="S377:S416" si="86">R377/G377</f>
        <v>5.8754806990215604E-2</v>
      </c>
      <c r="T377" s="190" t="s">
        <v>478</v>
      </c>
      <c r="U377" s="190" t="s">
        <v>715</v>
      </c>
      <c r="V377" s="190" t="s">
        <v>469</v>
      </c>
      <c r="W377" s="196">
        <v>1</v>
      </c>
      <c r="X377" s="190" t="s">
        <v>470</v>
      </c>
    </row>
    <row r="378" spans="2:24" hidden="1" x14ac:dyDescent="0.25">
      <c r="B378" s="662"/>
      <c r="C378" s="493"/>
      <c r="D378" s="245">
        <v>272</v>
      </c>
      <c r="E378" s="190" t="s">
        <v>545</v>
      </c>
      <c r="F378" s="314">
        <v>3422.9900000000002</v>
      </c>
      <c r="G378" s="190">
        <v>368.22</v>
      </c>
      <c r="H378" s="190">
        <v>368.22</v>
      </c>
      <c r="I378" s="198">
        <f t="shared" si="80"/>
        <v>1</v>
      </c>
      <c r="J378" s="190">
        <v>22.87</v>
      </c>
      <c r="K378" s="198">
        <f t="shared" si="81"/>
        <v>6.2109608386290802E-2</v>
      </c>
      <c r="L378" s="314">
        <v>156.72999999999999</v>
      </c>
      <c r="M378" s="198">
        <f t="shared" si="82"/>
        <v>1.0621096083862909</v>
      </c>
      <c r="N378" s="314">
        <v>3584.42</v>
      </c>
      <c r="O378" s="190">
        <v>1.03</v>
      </c>
      <c r="P378" s="197">
        <f t="shared" si="83"/>
        <v>2.7972407799684968E-3</v>
      </c>
      <c r="Q378" s="314">
        <f t="shared" si="84"/>
        <v>161.43189999999998</v>
      </c>
      <c r="R378" s="190">
        <f t="shared" si="85"/>
        <v>21.840000000000003</v>
      </c>
      <c r="S378" s="192">
        <f t="shared" si="86"/>
        <v>5.931236760632231E-2</v>
      </c>
      <c r="T378" s="190" t="s">
        <v>478</v>
      </c>
      <c r="U378" s="190" t="s">
        <v>715</v>
      </c>
      <c r="V378" s="190" t="s">
        <v>469</v>
      </c>
      <c r="W378" s="196">
        <v>1</v>
      </c>
      <c r="X378" s="190" t="s">
        <v>470</v>
      </c>
    </row>
    <row r="379" spans="2:24" hidden="1" x14ac:dyDescent="0.25">
      <c r="B379" s="662"/>
      <c r="C379" s="493"/>
      <c r="D379" s="245">
        <v>273</v>
      </c>
      <c r="E379" s="190" t="s">
        <v>516</v>
      </c>
      <c r="F379" s="314">
        <v>2885.12</v>
      </c>
      <c r="G379" s="190">
        <v>366.6</v>
      </c>
      <c r="H379" s="190">
        <v>366.6</v>
      </c>
      <c r="I379" s="198">
        <f t="shared" si="80"/>
        <v>1</v>
      </c>
      <c r="J379" s="190">
        <v>22.76</v>
      </c>
      <c r="K379" s="198">
        <f t="shared" si="81"/>
        <v>6.2084015275504639E-2</v>
      </c>
      <c r="L379" s="314">
        <v>133.88</v>
      </c>
      <c r="M379" s="198">
        <f t="shared" si="82"/>
        <v>1.0620840152755047</v>
      </c>
      <c r="N379" s="314">
        <v>3047.11</v>
      </c>
      <c r="O379" s="190">
        <v>1.21</v>
      </c>
      <c r="P379" s="197">
        <f t="shared" si="83"/>
        <v>3.3006001091107472E-3</v>
      </c>
      <c r="Q379" s="314">
        <f t="shared" si="84"/>
        <v>161.9948</v>
      </c>
      <c r="R379" s="190">
        <f t="shared" si="85"/>
        <v>21.54999999999999</v>
      </c>
      <c r="S379" s="192">
        <f t="shared" si="86"/>
        <v>5.8783415166393856E-2</v>
      </c>
      <c r="T379" s="190" t="s">
        <v>478</v>
      </c>
      <c r="U379" s="190" t="s">
        <v>715</v>
      </c>
      <c r="V379" s="190" t="s">
        <v>646</v>
      </c>
      <c r="W379" s="196">
        <v>1</v>
      </c>
      <c r="X379" s="190" t="s">
        <v>414</v>
      </c>
    </row>
    <row r="380" spans="2:24" hidden="1" x14ac:dyDescent="0.25">
      <c r="B380" s="662"/>
      <c r="C380" s="493"/>
      <c r="D380" s="245">
        <v>274</v>
      </c>
      <c r="E380" s="190" t="s">
        <v>466</v>
      </c>
      <c r="F380" s="314">
        <v>2084.25</v>
      </c>
      <c r="G380" s="190">
        <v>39.96</v>
      </c>
      <c r="H380" s="190">
        <v>39.96</v>
      </c>
      <c r="I380" s="198">
        <f t="shared" si="80"/>
        <v>1</v>
      </c>
      <c r="J380" s="190">
        <v>2.76</v>
      </c>
      <c r="K380" s="198">
        <f t="shared" si="81"/>
        <v>6.9069069069069067E-2</v>
      </c>
      <c r="L380" s="314">
        <v>814.16</v>
      </c>
      <c r="M380" s="198">
        <f t="shared" si="82"/>
        <v>1.069069069069069</v>
      </c>
      <c r="N380" s="314">
        <v>2247.08</v>
      </c>
      <c r="O380" s="190">
        <v>0.2</v>
      </c>
      <c r="P380" s="197">
        <f t="shared" si="83"/>
        <v>5.005005005005005E-3</v>
      </c>
      <c r="Q380" s="314">
        <f t="shared" si="84"/>
        <v>162.83199999999999</v>
      </c>
      <c r="R380" s="190">
        <f t="shared" si="85"/>
        <v>2.5599999999999978</v>
      </c>
      <c r="S380" s="192">
        <f t="shared" si="86"/>
        <v>6.4064064064064008E-2</v>
      </c>
      <c r="T380" s="190" t="s">
        <v>478</v>
      </c>
      <c r="U380" s="190" t="s">
        <v>715</v>
      </c>
      <c r="V380" s="190" t="s">
        <v>490</v>
      </c>
      <c r="W380" s="196">
        <v>1</v>
      </c>
      <c r="X380" s="190" t="s">
        <v>415</v>
      </c>
    </row>
    <row r="381" spans="2:24" hidden="1" x14ac:dyDescent="0.25">
      <c r="B381" s="662"/>
      <c r="C381" s="493"/>
      <c r="D381" s="245">
        <v>275</v>
      </c>
      <c r="E381" s="190" t="s">
        <v>560</v>
      </c>
      <c r="F381" s="314">
        <v>2021.8999999999999</v>
      </c>
      <c r="G381" s="190">
        <v>233.07</v>
      </c>
      <c r="H381" s="190">
        <v>233.07</v>
      </c>
      <c r="I381" s="198">
        <f t="shared" si="80"/>
        <v>1</v>
      </c>
      <c r="J381" s="190">
        <v>11.25</v>
      </c>
      <c r="K381" s="198">
        <f t="shared" si="81"/>
        <v>4.8268760458231433E-2</v>
      </c>
      <c r="L381" s="314">
        <v>194.04</v>
      </c>
      <c r="M381" s="198">
        <f t="shared" si="82"/>
        <v>1.0482687604582315</v>
      </c>
      <c r="N381" s="314">
        <v>2182.9499999999998</v>
      </c>
      <c r="O381" s="190">
        <v>0.83</v>
      </c>
      <c r="P381" s="197">
        <f t="shared" si="83"/>
        <v>3.5611618826961854E-3</v>
      </c>
      <c r="Q381" s="314">
        <f t="shared" si="84"/>
        <v>161.05319999999998</v>
      </c>
      <c r="R381" s="190">
        <f t="shared" si="85"/>
        <v>10.42</v>
      </c>
      <c r="S381" s="192">
        <f t="shared" si="86"/>
        <v>4.4707598575535246E-2</v>
      </c>
      <c r="T381" s="190" t="s">
        <v>478</v>
      </c>
      <c r="U381" s="190" t="s">
        <v>715</v>
      </c>
      <c r="V381" s="190" t="s">
        <v>492</v>
      </c>
      <c r="W381" s="196">
        <v>1</v>
      </c>
      <c r="X381" s="190" t="s">
        <v>436</v>
      </c>
    </row>
    <row r="382" spans="2:24" hidden="1" x14ac:dyDescent="0.25">
      <c r="B382" s="662"/>
      <c r="C382" s="493"/>
      <c r="D382" s="245">
        <v>276</v>
      </c>
      <c r="E382" s="190" t="s">
        <v>471</v>
      </c>
      <c r="F382" s="314">
        <v>1647.56</v>
      </c>
      <c r="G382" s="190">
        <v>175</v>
      </c>
      <c r="H382" s="190">
        <v>175</v>
      </c>
      <c r="I382" s="198">
        <f t="shared" si="80"/>
        <v>1</v>
      </c>
      <c r="J382" s="190">
        <v>10.87</v>
      </c>
      <c r="K382" s="198">
        <f t="shared" si="81"/>
        <v>6.2114285714285712E-2</v>
      </c>
      <c r="L382" s="314">
        <v>166.42</v>
      </c>
      <c r="M382" s="198">
        <f t="shared" si="82"/>
        <v>1.0621142857142858</v>
      </c>
      <c r="N382" s="314">
        <v>1808.99</v>
      </c>
      <c r="O382" s="190">
        <v>0.97</v>
      </c>
      <c r="P382" s="197">
        <f t="shared" si="83"/>
        <v>5.5428571428571428E-3</v>
      </c>
      <c r="Q382" s="314">
        <f t="shared" si="84"/>
        <v>161.42739999999998</v>
      </c>
      <c r="R382" s="190">
        <f t="shared" si="85"/>
        <v>9.9000000000000039</v>
      </c>
      <c r="S382" s="192">
        <f t="shared" si="86"/>
        <v>5.6571428571428592E-2</v>
      </c>
      <c r="T382" s="190" t="s">
        <v>478</v>
      </c>
      <c r="U382" s="190" t="s">
        <v>715</v>
      </c>
      <c r="V382" s="190" t="s">
        <v>492</v>
      </c>
      <c r="W382" s="196">
        <v>1</v>
      </c>
      <c r="X382" s="190" t="s">
        <v>434</v>
      </c>
    </row>
    <row r="383" spans="2:24" hidden="1" x14ac:dyDescent="0.25">
      <c r="B383" s="662"/>
      <c r="C383" s="493"/>
      <c r="D383" s="245">
        <v>277</v>
      </c>
      <c r="E383" s="190" t="s">
        <v>487</v>
      </c>
      <c r="F383" s="314">
        <v>1599.6299999999999</v>
      </c>
      <c r="G383" s="190">
        <v>103.7</v>
      </c>
      <c r="H383" s="190">
        <v>103.7</v>
      </c>
      <c r="I383" s="198">
        <f t="shared" si="80"/>
        <v>1</v>
      </c>
      <c r="J383" s="190">
        <v>4.29</v>
      </c>
      <c r="K383" s="198">
        <f t="shared" si="81"/>
        <v>4.1369334619093541E-2</v>
      </c>
      <c r="L383" s="314">
        <v>410.16</v>
      </c>
      <c r="M383" s="198">
        <f t="shared" si="82"/>
        <v>1.0413693346190935</v>
      </c>
      <c r="N383" s="314">
        <v>1759.59</v>
      </c>
      <c r="O383" s="190">
        <v>0.39</v>
      </c>
      <c r="P383" s="197">
        <f t="shared" si="83"/>
        <v>3.7608486017357765E-3</v>
      </c>
      <c r="Q383" s="314">
        <f t="shared" si="84"/>
        <v>159.9624</v>
      </c>
      <c r="R383" s="190">
        <f t="shared" si="85"/>
        <v>3.9000000000000061</v>
      </c>
      <c r="S383" s="192">
        <f t="shared" si="86"/>
        <v>3.760848601735782E-2</v>
      </c>
      <c r="T383" s="190" t="s">
        <v>478</v>
      </c>
      <c r="U383" s="190" t="s">
        <v>715</v>
      </c>
      <c r="V383" s="190" t="s">
        <v>646</v>
      </c>
      <c r="W383" s="196">
        <v>1</v>
      </c>
      <c r="X383" s="190" t="s">
        <v>470</v>
      </c>
    </row>
    <row r="384" spans="2:24" hidden="1" x14ac:dyDescent="0.25">
      <c r="B384" s="662"/>
      <c r="C384" s="493"/>
      <c r="D384" s="245">
        <v>278</v>
      </c>
      <c r="E384" s="190" t="s">
        <v>617</v>
      </c>
      <c r="F384" s="314">
        <v>1460.26</v>
      </c>
      <c r="G384" s="190">
        <v>227.42</v>
      </c>
      <c r="H384" s="190">
        <v>227.42</v>
      </c>
      <c r="I384" s="198">
        <f t="shared" si="80"/>
        <v>1</v>
      </c>
      <c r="J384" s="190">
        <v>10.98</v>
      </c>
      <c r="K384" s="198">
        <f t="shared" si="81"/>
        <v>4.8280714097264976E-2</v>
      </c>
      <c r="L384" s="314">
        <v>147.80000000000001</v>
      </c>
      <c r="M384" s="198">
        <f t="shared" si="82"/>
        <v>1.048280714097265</v>
      </c>
      <c r="N384" s="314">
        <v>1622.84</v>
      </c>
      <c r="O384" s="190">
        <v>1.1000000000000001</v>
      </c>
      <c r="P384" s="197">
        <f t="shared" si="83"/>
        <v>4.8368657110192601E-3</v>
      </c>
      <c r="Q384" s="314">
        <f t="shared" si="84"/>
        <v>162.58000000000001</v>
      </c>
      <c r="R384" s="190">
        <f t="shared" si="85"/>
        <v>9.8799999999999901</v>
      </c>
      <c r="S384" s="192">
        <f t="shared" si="86"/>
        <v>4.3443848386245675E-2</v>
      </c>
      <c r="T384" s="190" t="s">
        <v>478</v>
      </c>
      <c r="U384" s="190" t="s">
        <v>715</v>
      </c>
      <c r="V384" s="190" t="s">
        <v>492</v>
      </c>
      <c r="W384" s="196">
        <v>1</v>
      </c>
      <c r="X384" s="190" t="s">
        <v>540</v>
      </c>
    </row>
    <row r="385" spans="2:24" hidden="1" x14ac:dyDescent="0.25">
      <c r="B385" s="662"/>
      <c r="C385" s="493"/>
      <c r="D385" s="245">
        <v>279</v>
      </c>
      <c r="E385" s="190" t="s">
        <v>497</v>
      </c>
      <c r="F385" s="314">
        <v>1429.26</v>
      </c>
      <c r="G385" s="190">
        <v>90.61</v>
      </c>
      <c r="H385" s="190">
        <v>90.61</v>
      </c>
      <c r="I385" s="198">
        <f t="shared" si="80"/>
        <v>1</v>
      </c>
      <c r="J385" s="190">
        <v>5</v>
      </c>
      <c r="K385" s="198">
        <f t="shared" si="81"/>
        <v>5.5181547290586025E-2</v>
      </c>
      <c r="L385" s="314">
        <v>318.32</v>
      </c>
      <c r="M385" s="198">
        <f t="shared" si="82"/>
        <v>1.0551815472905861</v>
      </c>
      <c r="N385" s="314">
        <v>1591.6</v>
      </c>
      <c r="O385" s="190">
        <v>0.51</v>
      </c>
      <c r="P385" s="197">
        <f t="shared" si="83"/>
        <v>5.6285178236397749E-3</v>
      </c>
      <c r="Q385" s="314">
        <f t="shared" si="84"/>
        <v>162.3432</v>
      </c>
      <c r="R385" s="190">
        <f t="shared" si="85"/>
        <v>4.49</v>
      </c>
      <c r="S385" s="192">
        <f t="shared" si="86"/>
        <v>4.9553029466946258E-2</v>
      </c>
      <c r="T385" s="190" t="s">
        <v>478</v>
      </c>
      <c r="U385" s="190" t="s">
        <v>715</v>
      </c>
      <c r="V385" s="190" t="s">
        <v>490</v>
      </c>
      <c r="W385" s="196">
        <v>1</v>
      </c>
      <c r="X385" s="190" t="s">
        <v>425</v>
      </c>
    </row>
    <row r="386" spans="2:24" hidden="1" x14ac:dyDescent="0.25">
      <c r="B386" s="662"/>
      <c r="C386" s="493"/>
      <c r="D386" s="245">
        <v>280</v>
      </c>
      <c r="E386" s="190" t="s">
        <v>467</v>
      </c>
      <c r="F386" s="314">
        <v>1426.54</v>
      </c>
      <c r="G386" s="190">
        <v>113.19</v>
      </c>
      <c r="H386" s="190">
        <v>113.19</v>
      </c>
      <c r="I386" s="198">
        <f t="shared" si="80"/>
        <v>1</v>
      </c>
      <c r="J386" s="190">
        <v>7.81</v>
      </c>
      <c r="K386" s="198">
        <f t="shared" si="81"/>
        <v>6.8999028182701649E-2</v>
      </c>
      <c r="L386" s="314">
        <v>203.5</v>
      </c>
      <c r="M386" s="198">
        <f t="shared" si="82"/>
        <v>1.0689990281827018</v>
      </c>
      <c r="N386" s="314">
        <v>1589.34</v>
      </c>
      <c r="O386" s="190">
        <v>0.8</v>
      </c>
      <c r="P386" s="197">
        <f t="shared" si="83"/>
        <v>7.0677621698029868E-3</v>
      </c>
      <c r="Q386" s="314">
        <f t="shared" si="84"/>
        <v>162.80000000000001</v>
      </c>
      <c r="R386" s="190">
        <f t="shared" si="85"/>
        <v>7.0100000000000025</v>
      </c>
      <c r="S386" s="192">
        <f t="shared" si="86"/>
        <v>6.1931266012898688E-2</v>
      </c>
      <c r="T386" s="190" t="s">
        <v>478</v>
      </c>
      <c r="U386" s="190" t="s">
        <v>715</v>
      </c>
      <c r="V386" s="190" t="s">
        <v>469</v>
      </c>
      <c r="W386" s="196">
        <v>1</v>
      </c>
      <c r="X386" s="190" t="s">
        <v>470</v>
      </c>
    </row>
    <row r="387" spans="2:24" ht="14.25" hidden="1" customHeight="1" x14ac:dyDescent="0.25">
      <c r="B387" s="661">
        <v>45908</v>
      </c>
      <c r="C387" s="493" t="str">
        <f t="shared" si="79"/>
        <v>一</v>
      </c>
      <c r="D387" s="245">
        <v>281</v>
      </c>
      <c r="E387" s="190" t="s">
        <v>493</v>
      </c>
      <c r="F387" s="314">
        <v>3799.3799999999997</v>
      </c>
      <c r="G387" s="190">
        <v>402.09</v>
      </c>
      <c r="H387" s="190">
        <v>402.09</v>
      </c>
      <c r="I387" s="198">
        <f t="shared" si="80"/>
        <v>1</v>
      </c>
      <c r="J387" s="190">
        <v>28.59</v>
      </c>
      <c r="K387" s="198">
        <f t="shared" si="81"/>
        <v>7.1103484294560926E-2</v>
      </c>
      <c r="L387" s="314">
        <v>156.74</v>
      </c>
      <c r="M387" s="198">
        <f t="shared" si="82"/>
        <v>1.0711034842945608</v>
      </c>
      <c r="N387" s="314">
        <v>4481.2</v>
      </c>
      <c r="O387" s="190">
        <v>4.3499999999999996</v>
      </c>
      <c r="P387" s="197">
        <f t="shared" si="83"/>
        <v>1.0818473476087442E-2</v>
      </c>
      <c r="Q387" s="314">
        <f t="shared" si="84"/>
        <v>681.81899999999996</v>
      </c>
      <c r="R387" s="190">
        <f t="shared" si="85"/>
        <v>24.239999999999974</v>
      </c>
      <c r="S387" s="192">
        <f t="shared" si="86"/>
        <v>6.0285010818473414E-2</v>
      </c>
      <c r="T387" s="190" t="s">
        <v>478</v>
      </c>
      <c r="U387" s="190" t="s">
        <v>715</v>
      </c>
      <c r="V387" s="190" t="s">
        <v>469</v>
      </c>
      <c r="W387" s="196">
        <v>1</v>
      </c>
      <c r="X387" s="190" t="s">
        <v>470</v>
      </c>
    </row>
    <row r="388" spans="2:24" hidden="1" x14ac:dyDescent="0.25">
      <c r="B388" s="662"/>
      <c r="C388" s="493"/>
      <c r="D388" s="245">
        <v>282</v>
      </c>
      <c r="E388" s="190" t="s">
        <v>545</v>
      </c>
      <c r="F388" s="314">
        <v>3307</v>
      </c>
      <c r="G388" s="190">
        <v>351.39</v>
      </c>
      <c r="H388" s="190">
        <v>351.39</v>
      </c>
      <c r="I388" s="198">
        <f t="shared" si="80"/>
        <v>1</v>
      </c>
      <c r="J388" s="190">
        <v>24.99</v>
      </c>
      <c r="K388" s="198">
        <f t="shared" si="81"/>
        <v>7.1117561683599423E-2</v>
      </c>
      <c r="L388" s="314">
        <v>156.72999999999999</v>
      </c>
      <c r="M388" s="198">
        <f t="shared" si="82"/>
        <v>1.0711175616835995</v>
      </c>
      <c r="N388" s="314">
        <v>3916.68</v>
      </c>
      <c r="O388" s="190">
        <v>3.89</v>
      </c>
      <c r="P388" s="197">
        <f t="shared" si="83"/>
        <v>1.1070320726258574E-2</v>
      </c>
      <c r="Q388" s="314">
        <f t="shared" si="84"/>
        <v>609.67970000000003</v>
      </c>
      <c r="R388" s="190">
        <f t="shared" si="85"/>
        <v>21.100000000000009</v>
      </c>
      <c r="S388" s="192">
        <f t="shared" si="86"/>
        <v>6.0047240957340875E-2</v>
      </c>
      <c r="T388" s="190" t="s">
        <v>478</v>
      </c>
      <c r="U388" s="190" t="s">
        <v>715</v>
      </c>
      <c r="V388" s="190" t="s">
        <v>469</v>
      </c>
      <c r="W388" s="196">
        <v>1</v>
      </c>
      <c r="X388" s="190" t="s">
        <v>470</v>
      </c>
    </row>
    <row r="389" spans="2:24" hidden="1" x14ac:dyDescent="0.25">
      <c r="B389" s="662"/>
      <c r="C389" s="493"/>
      <c r="D389" s="245">
        <v>283</v>
      </c>
      <c r="E389" s="190" t="s">
        <v>466</v>
      </c>
      <c r="F389" s="314">
        <v>2279.65</v>
      </c>
      <c r="G389" s="190">
        <v>38.46</v>
      </c>
      <c r="H389" s="190">
        <v>38.46</v>
      </c>
      <c r="I389" s="198">
        <f t="shared" si="80"/>
        <v>1</v>
      </c>
      <c r="J389" s="190">
        <v>3.04</v>
      </c>
      <c r="K389" s="198">
        <f t="shared" si="81"/>
        <v>7.9043161726469052E-2</v>
      </c>
      <c r="L389" s="314">
        <v>814.16</v>
      </c>
      <c r="M389" s="198">
        <f t="shared" si="82"/>
        <v>1.0790431617264691</v>
      </c>
      <c r="N389" s="314">
        <v>2475.0500000000002</v>
      </c>
      <c r="O389" s="190">
        <v>0.24</v>
      </c>
      <c r="P389" s="197">
        <f t="shared" si="83"/>
        <v>6.2402496099843987E-3</v>
      </c>
      <c r="Q389" s="314">
        <f t="shared" si="84"/>
        <v>195.39839999999998</v>
      </c>
      <c r="R389" s="190">
        <f t="shared" si="85"/>
        <v>2.7999999999999989</v>
      </c>
      <c r="S389" s="192">
        <f t="shared" si="86"/>
        <v>7.2802912116484625E-2</v>
      </c>
      <c r="T389" s="190" t="s">
        <v>478</v>
      </c>
      <c r="U389" s="190" t="s">
        <v>222</v>
      </c>
      <c r="V389" s="190" t="s">
        <v>646</v>
      </c>
      <c r="W389" s="196">
        <v>1</v>
      </c>
      <c r="X389" s="190" t="s">
        <v>415</v>
      </c>
    </row>
    <row r="390" spans="2:24" hidden="1" x14ac:dyDescent="0.25">
      <c r="B390" s="662"/>
      <c r="C390" s="493"/>
      <c r="D390" s="245">
        <v>284</v>
      </c>
      <c r="E390" s="190" t="s">
        <v>560</v>
      </c>
      <c r="F390" s="314">
        <v>2270.27</v>
      </c>
      <c r="G390" s="190">
        <v>229.77</v>
      </c>
      <c r="H390" s="190">
        <v>229.77</v>
      </c>
      <c r="I390" s="198">
        <f t="shared" si="80"/>
        <v>1</v>
      </c>
      <c r="J390" s="190">
        <v>12.7</v>
      </c>
      <c r="K390" s="198">
        <f t="shared" si="81"/>
        <v>5.5272663968316135E-2</v>
      </c>
      <c r="L390" s="314">
        <v>194.04</v>
      </c>
      <c r="M390" s="198">
        <f t="shared" si="82"/>
        <v>1.0552726639683161</v>
      </c>
      <c r="N390" s="314">
        <v>2464.31</v>
      </c>
      <c r="O390" s="190">
        <v>1</v>
      </c>
      <c r="P390" s="197">
        <f t="shared" si="83"/>
        <v>4.352178265221743E-3</v>
      </c>
      <c r="Q390" s="314">
        <f t="shared" si="84"/>
        <v>194.04</v>
      </c>
      <c r="R390" s="190">
        <f t="shared" si="85"/>
        <v>11.699999999999989</v>
      </c>
      <c r="S390" s="192">
        <f t="shared" si="86"/>
        <v>5.0920485703094348E-2</v>
      </c>
      <c r="T390" s="190" t="s">
        <v>478</v>
      </c>
      <c r="U390" s="190" t="s">
        <v>715</v>
      </c>
      <c r="V390" s="190" t="s">
        <v>492</v>
      </c>
      <c r="W390" s="196">
        <v>1</v>
      </c>
      <c r="X390" s="190" t="s">
        <v>436</v>
      </c>
    </row>
    <row r="391" spans="2:24" hidden="1" x14ac:dyDescent="0.25">
      <c r="B391" s="662"/>
      <c r="C391" s="493"/>
      <c r="D391" s="245">
        <v>285</v>
      </c>
      <c r="E391" s="190" t="s">
        <v>482</v>
      </c>
      <c r="F391" s="314">
        <v>1939.33</v>
      </c>
      <c r="G391" s="190">
        <v>358.5</v>
      </c>
      <c r="H391" s="190">
        <v>358.5</v>
      </c>
      <c r="I391" s="198">
        <f t="shared" si="80"/>
        <v>1</v>
      </c>
      <c r="J391" s="190">
        <v>19.829999999999998</v>
      </c>
      <c r="K391" s="198">
        <f t="shared" si="81"/>
        <v>5.5313807531380751E-2</v>
      </c>
      <c r="L391" s="314">
        <v>111.2</v>
      </c>
      <c r="M391" s="198">
        <f t="shared" si="82"/>
        <v>1.0553138075313806</v>
      </c>
      <c r="N391" s="314">
        <v>2205.1</v>
      </c>
      <c r="O391" s="190">
        <v>2.39</v>
      </c>
      <c r="P391" s="197">
        <f t="shared" si="83"/>
        <v>6.6666666666666671E-3</v>
      </c>
      <c r="Q391" s="314">
        <f t="shared" si="84"/>
        <v>265.76800000000003</v>
      </c>
      <c r="R391" s="190">
        <f t="shared" si="85"/>
        <v>17.439999999999984</v>
      </c>
      <c r="S391" s="192">
        <f t="shared" si="86"/>
        <v>4.8647140864714042E-2</v>
      </c>
      <c r="T391" s="190" t="s">
        <v>478</v>
      </c>
      <c r="U391" s="190" t="s">
        <v>715</v>
      </c>
      <c r="V391" s="190" t="s">
        <v>492</v>
      </c>
      <c r="W391" s="196">
        <v>1</v>
      </c>
      <c r="X391" s="190" t="s">
        <v>430</v>
      </c>
    </row>
    <row r="392" spans="2:24" hidden="1" x14ac:dyDescent="0.25">
      <c r="B392" s="662"/>
      <c r="C392" s="493"/>
      <c r="D392" s="245">
        <v>286</v>
      </c>
      <c r="E392" s="190" t="s">
        <v>471</v>
      </c>
      <c r="F392" s="314">
        <v>1903.84</v>
      </c>
      <c r="G392" s="190">
        <v>177.2</v>
      </c>
      <c r="H392" s="190">
        <v>177.2</v>
      </c>
      <c r="I392" s="198">
        <f t="shared" si="80"/>
        <v>1</v>
      </c>
      <c r="J392" s="190">
        <v>12.6</v>
      </c>
      <c r="K392" s="198">
        <f t="shared" si="81"/>
        <v>7.1106094808126408E-2</v>
      </c>
      <c r="L392" s="314">
        <v>166.42</v>
      </c>
      <c r="M392" s="198">
        <f t="shared" si="82"/>
        <v>1.0711060948081264</v>
      </c>
      <c r="N392" s="314">
        <v>2096.89</v>
      </c>
      <c r="O392" s="190">
        <v>1.1599999999999999</v>
      </c>
      <c r="P392" s="197">
        <f t="shared" si="83"/>
        <v>6.5462753950338596E-3</v>
      </c>
      <c r="Q392" s="314">
        <f t="shared" si="84"/>
        <v>193.04719999999998</v>
      </c>
      <c r="R392" s="190">
        <f t="shared" si="85"/>
        <v>11.439999999999994</v>
      </c>
      <c r="S392" s="192">
        <f t="shared" si="86"/>
        <v>6.4559819413092523E-2</v>
      </c>
      <c r="T392" s="190" t="s">
        <v>478</v>
      </c>
      <c r="U392" s="190" t="s">
        <v>715</v>
      </c>
      <c r="V392" s="190" t="s">
        <v>492</v>
      </c>
      <c r="W392" s="196">
        <v>1</v>
      </c>
      <c r="X392" s="190" t="s">
        <v>434</v>
      </c>
    </row>
    <row r="393" spans="2:24" hidden="1" x14ac:dyDescent="0.25">
      <c r="B393" s="662"/>
      <c r="C393" s="493"/>
      <c r="D393" s="245">
        <v>287</v>
      </c>
      <c r="E393" s="190" t="s">
        <v>487</v>
      </c>
      <c r="F393" s="314">
        <v>1775.99</v>
      </c>
      <c r="G393" s="190">
        <v>101.24</v>
      </c>
      <c r="H393" s="190">
        <v>101.24</v>
      </c>
      <c r="I393" s="198">
        <f t="shared" si="80"/>
        <v>1</v>
      </c>
      <c r="J393" s="190">
        <v>4.8</v>
      </c>
      <c r="K393" s="198">
        <f t="shared" si="81"/>
        <v>4.7412090082971162E-2</v>
      </c>
      <c r="L393" s="314">
        <v>410.16</v>
      </c>
      <c r="M393" s="198">
        <f t="shared" si="82"/>
        <v>1.0474120900829711</v>
      </c>
      <c r="N393" s="314">
        <v>1968.77</v>
      </c>
      <c r="O393" s="190">
        <v>0.47</v>
      </c>
      <c r="P393" s="197">
        <f t="shared" si="83"/>
        <v>4.6424338206242591E-3</v>
      </c>
      <c r="Q393" s="314">
        <f t="shared" si="84"/>
        <v>192.77520000000001</v>
      </c>
      <c r="R393" s="190">
        <f t="shared" si="85"/>
        <v>4.3299999999999974</v>
      </c>
      <c r="S393" s="192">
        <f t="shared" si="86"/>
        <v>4.2769656262346877E-2</v>
      </c>
      <c r="T393" s="190" t="s">
        <v>478</v>
      </c>
      <c r="U393" s="190" t="s">
        <v>222</v>
      </c>
      <c r="V393" s="190" t="s">
        <v>646</v>
      </c>
      <c r="W393" s="196">
        <v>1</v>
      </c>
      <c r="X393" s="190" t="s">
        <v>470</v>
      </c>
    </row>
    <row r="394" spans="2:24" hidden="1" x14ac:dyDescent="0.25">
      <c r="B394" s="662"/>
      <c r="C394" s="493"/>
      <c r="D394" s="245">
        <v>288</v>
      </c>
      <c r="E394" s="190" t="s">
        <v>467</v>
      </c>
      <c r="F394" s="314">
        <v>1646.3100000000002</v>
      </c>
      <c r="G394" s="190">
        <v>114.35</v>
      </c>
      <c r="H394" s="190">
        <v>114.35</v>
      </c>
      <c r="I394" s="198">
        <f t="shared" si="80"/>
        <v>1</v>
      </c>
      <c r="J394" s="190">
        <v>9.0399999999999991</v>
      </c>
      <c r="K394" s="198">
        <f t="shared" si="81"/>
        <v>7.9055531263664186E-2</v>
      </c>
      <c r="L394" s="314">
        <v>203.5</v>
      </c>
      <c r="M394" s="198">
        <f t="shared" si="82"/>
        <v>1.079055531263664</v>
      </c>
      <c r="N394" s="314">
        <v>1839.64</v>
      </c>
      <c r="O394" s="190">
        <v>0.95</v>
      </c>
      <c r="P394" s="197">
        <f t="shared" si="83"/>
        <v>8.3078268473983381E-3</v>
      </c>
      <c r="Q394" s="314">
        <f t="shared" si="84"/>
        <v>193.32499999999999</v>
      </c>
      <c r="R394" s="190">
        <f t="shared" si="85"/>
        <v>8.0899999999999928</v>
      </c>
      <c r="S394" s="192">
        <f t="shared" si="86"/>
        <v>7.0747704416265794E-2</v>
      </c>
      <c r="T394" s="190" t="s">
        <v>478</v>
      </c>
      <c r="U394" s="190" t="s">
        <v>715</v>
      </c>
      <c r="V394" s="190" t="s">
        <v>469</v>
      </c>
      <c r="W394" s="196">
        <v>1</v>
      </c>
      <c r="X394" s="190" t="s">
        <v>470</v>
      </c>
    </row>
    <row r="395" spans="2:24" hidden="1" x14ac:dyDescent="0.25">
      <c r="B395" s="662"/>
      <c r="C395" s="493"/>
      <c r="D395" s="245">
        <v>289</v>
      </c>
      <c r="E395" s="190" t="s">
        <v>617</v>
      </c>
      <c r="F395" s="314">
        <v>1645.0100000000002</v>
      </c>
      <c r="G395" s="190">
        <v>225.01</v>
      </c>
      <c r="H395" s="190">
        <v>225.01</v>
      </c>
      <c r="I395" s="198">
        <f t="shared" si="80"/>
        <v>1</v>
      </c>
      <c r="J395" s="190">
        <v>12.44</v>
      </c>
      <c r="K395" s="198">
        <f t="shared" si="81"/>
        <v>5.5286431714146038E-2</v>
      </c>
      <c r="L395" s="314">
        <v>147.80000000000001</v>
      </c>
      <c r="M395" s="198">
        <f t="shared" si="82"/>
        <v>1.0552864317141459</v>
      </c>
      <c r="N395" s="314">
        <v>1838.63</v>
      </c>
      <c r="O395" s="190">
        <v>1.31</v>
      </c>
      <c r="P395" s="197">
        <f t="shared" si="83"/>
        <v>5.8219634682902983E-3</v>
      </c>
      <c r="Q395" s="314">
        <f t="shared" si="84"/>
        <v>193.61800000000002</v>
      </c>
      <c r="R395" s="190">
        <f t="shared" si="85"/>
        <v>11.129999999999997</v>
      </c>
      <c r="S395" s="192">
        <f t="shared" si="86"/>
        <v>4.9464468245855729E-2</v>
      </c>
      <c r="T395" s="190" t="s">
        <v>478</v>
      </c>
      <c r="U395" s="190" t="s">
        <v>715</v>
      </c>
      <c r="V395" s="190" t="s">
        <v>492</v>
      </c>
      <c r="W395" s="196">
        <v>1</v>
      </c>
      <c r="X395" s="190" t="s">
        <v>540</v>
      </c>
    </row>
    <row r="396" spans="2:24" hidden="1" x14ac:dyDescent="0.25">
      <c r="B396" s="662"/>
      <c r="C396" s="493"/>
      <c r="D396" s="245">
        <v>290</v>
      </c>
      <c r="E396" s="190" t="s">
        <v>497</v>
      </c>
      <c r="F396" s="314">
        <v>1601.1399999999999</v>
      </c>
      <c r="G396" s="190">
        <v>89.24</v>
      </c>
      <c r="H396" s="190">
        <v>89.24</v>
      </c>
      <c r="I396" s="198">
        <f t="shared" si="80"/>
        <v>1</v>
      </c>
      <c r="J396" s="190">
        <v>5.64</v>
      </c>
      <c r="K396" s="198">
        <f t="shared" si="81"/>
        <v>6.3200358583594796E-2</v>
      </c>
      <c r="L396" s="314">
        <v>318.32</v>
      </c>
      <c r="M396" s="198">
        <f t="shared" si="82"/>
        <v>1.0632003585835947</v>
      </c>
      <c r="N396" s="314">
        <v>1795.32</v>
      </c>
      <c r="O396" s="190">
        <v>0.61</v>
      </c>
      <c r="P396" s="197">
        <f t="shared" si="83"/>
        <v>6.8354997758852537E-3</v>
      </c>
      <c r="Q396" s="314">
        <f t="shared" si="84"/>
        <v>194.17519999999999</v>
      </c>
      <c r="R396" s="190">
        <f t="shared" si="85"/>
        <v>5.03</v>
      </c>
      <c r="S396" s="192">
        <f t="shared" si="86"/>
        <v>5.6364858807709556E-2</v>
      </c>
      <c r="T396" s="190" t="s">
        <v>478</v>
      </c>
      <c r="U396" s="190" t="s">
        <v>222</v>
      </c>
      <c r="V396" s="190" t="s">
        <v>490</v>
      </c>
      <c r="W396" s="196">
        <v>1</v>
      </c>
      <c r="X396" s="190" t="s">
        <v>425</v>
      </c>
    </row>
    <row r="397" spans="2:24" ht="14.25" hidden="1" customHeight="1" x14ac:dyDescent="0.25">
      <c r="B397" s="661">
        <v>45909</v>
      </c>
      <c r="C397" s="493" t="str">
        <f t="shared" si="79"/>
        <v>二</v>
      </c>
      <c r="D397" s="245">
        <v>291</v>
      </c>
      <c r="E397" s="190" t="s">
        <v>493</v>
      </c>
      <c r="F397" s="314">
        <v>3131.66</v>
      </c>
      <c r="G397" s="190">
        <v>380.23</v>
      </c>
      <c r="H397" s="190">
        <v>380.23</v>
      </c>
      <c r="I397" s="198">
        <f t="shared" si="80"/>
        <v>1</v>
      </c>
      <c r="J397" s="190">
        <v>21.22</v>
      </c>
      <c r="K397" s="198">
        <f t="shared" si="81"/>
        <v>5.5808326539199954E-2</v>
      </c>
      <c r="L397" s="314">
        <v>156.74</v>
      </c>
      <c r="M397" s="198">
        <f t="shared" si="82"/>
        <v>1.0558083265392</v>
      </c>
      <c r="N397" s="314">
        <v>3326.02</v>
      </c>
      <c r="O397" s="190">
        <v>1.24</v>
      </c>
      <c r="P397" s="197">
        <f t="shared" si="83"/>
        <v>3.2611840201983008E-3</v>
      </c>
      <c r="Q397" s="314">
        <f t="shared" si="84"/>
        <v>194.35760000000002</v>
      </c>
      <c r="R397" s="190">
        <f t="shared" si="85"/>
        <v>19.980000000000029</v>
      </c>
      <c r="S397" s="192">
        <f t="shared" si="86"/>
        <v>5.2547142519001729E-2</v>
      </c>
      <c r="T397" s="190" t="s">
        <v>478</v>
      </c>
      <c r="U397" s="190" t="s">
        <v>715</v>
      </c>
      <c r="V397" s="190" t="s">
        <v>469</v>
      </c>
      <c r="W397" s="196">
        <v>1</v>
      </c>
      <c r="X397" s="190" t="s">
        <v>470</v>
      </c>
    </row>
    <row r="398" spans="2:24" hidden="1" x14ac:dyDescent="0.25">
      <c r="B398" s="662"/>
      <c r="C398" s="493"/>
      <c r="D398" s="245">
        <v>292</v>
      </c>
      <c r="E398" s="190" t="s">
        <v>545</v>
      </c>
      <c r="F398" s="314">
        <v>2766.28</v>
      </c>
      <c r="G398" s="190">
        <v>330.22</v>
      </c>
      <c r="H398" s="190">
        <v>330.22</v>
      </c>
      <c r="I398" s="198">
        <f t="shared" si="80"/>
        <v>1</v>
      </c>
      <c r="J398" s="190">
        <v>18.43</v>
      </c>
      <c r="K398" s="198">
        <f t="shared" si="81"/>
        <v>5.5811277330264669E-2</v>
      </c>
      <c r="L398" s="314">
        <v>156.72999999999999</v>
      </c>
      <c r="M398" s="198">
        <f t="shared" si="82"/>
        <v>1.0558112773302646</v>
      </c>
      <c r="N398" s="314">
        <v>2888.53</v>
      </c>
      <c r="O398" s="190">
        <v>0.78</v>
      </c>
      <c r="P398" s="197">
        <f t="shared" si="83"/>
        <v>2.3620616558657865E-3</v>
      </c>
      <c r="Q398" s="314">
        <f t="shared" si="84"/>
        <v>122.24939999999999</v>
      </c>
      <c r="R398" s="190">
        <f t="shared" si="85"/>
        <v>17.650000000000006</v>
      </c>
      <c r="S398" s="192">
        <f t="shared" si="86"/>
        <v>5.3449215674398899E-2</v>
      </c>
      <c r="T398" s="190" t="s">
        <v>478</v>
      </c>
      <c r="U398" s="190" t="s">
        <v>715</v>
      </c>
      <c r="V398" s="190" t="s">
        <v>469</v>
      </c>
      <c r="W398" s="196">
        <v>1</v>
      </c>
      <c r="X398" s="190" t="s">
        <v>470</v>
      </c>
    </row>
    <row r="399" spans="2:24" hidden="1" x14ac:dyDescent="0.25">
      <c r="B399" s="662"/>
      <c r="C399" s="493"/>
      <c r="D399" s="245">
        <v>293</v>
      </c>
      <c r="E399" s="190" t="s">
        <v>516</v>
      </c>
      <c r="F399" s="314">
        <v>2441.9699999999998</v>
      </c>
      <c r="G399" s="190">
        <v>343.36</v>
      </c>
      <c r="H399" s="190">
        <v>343.36</v>
      </c>
      <c r="I399" s="198">
        <f t="shared" si="80"/>
        <v>1</v>
      </c>
      <c r="J399" s="190">
        <v>19.16</v>
      </c>
      <c r="K399" s="198">
        <f t="shared" si="81"/>
        <v>5.580149114631873E-2</v>
      </c>
      <c r="L399" s="314">
        <v>133.88</v>
      </c>
      <c r="M399" s="198">
        <f t="shared" si="82"/>
        <v>1.0558014911463187</v>
      </c>
      <c r="N399" s="314">
        <v>2565.14</v>
      </c>
      <c r="O399" s="190">
        <v>0.92</v>
      </c>
      <c r="P399" s="197">
        <f t="shared" si="83"/>
        <v>2.6794035414725069E-3</v>
      </c>
      <c r="Q399" s="314">
        <f t="shared" si="84"/>
        <v>123.1696</v>
      </c>
      <c r="R399" s="190">
        <f t="shared" si="85"/>
        <v>18.240000000000023</v>
      </c>
      <c r="S399" s="192">
        <f t="shared" si="86"/>
        <v>5.3122087604846289E-2</v>
      </c>
      <c r="T399" s="190" t="s">
        <v>478</v>
      </c>
      <c r="U399" s="190" t="s">
        <v>715</v>
      </c>
      <c r="V399" s="190" t="s">
        <v>646</v>
      </c>
      <c r="W399" s="196">
        <v>1</v>
      </c>
      <c r="X399" s="190" t="s">
        <v>414</v>
      </c>
    </row>
    <row r="400" spans="2:24" hidden="1" x14ac:dyDescent="0.25">
      <c r="B400" s="662"/>
      <c r="C400" s="493"/>
      <c r="D400" s="245">
        <v>294</v>
      </c>
      <c r="E400" s="190" t="s">
        <v>466</v>
      </c>
      <c r="F400" s="314">
        <v>1880.71</v>
      </c>
      <c r="G400" s="190">
        <v>39.65</v>
      </c>
      <c r="H400" s="190">
        <v>39.65</v>
      </c>
      <c r="I400" s="198">
        <f t="shared" si="80"/>
        <v>1</v>
      </c>
      <c r="J400" s="190">
        <v>2.46</v>
      </c>
      <c r="K400" s="198">
        <f t="shared" si="81"/>
        <v>6.2042875157629254E-2</v>
      </c>
      <c r="L400" s="314">
        <v>814.16</v>
      </c>
      <c r="M400" s="198">
        <f t="shared" si="82"/>
        <v>1.0620428751576292</v>
      </c>
      <c r="N400" s="314">
        <v>2002.83</v>
      </c>
      <c r="O400" s="190">
        <v>0.15</v>
      </c>
      <c r="P400" s="197">
        <f t="shared" si="83"/>
        <v>3.7831021437578815E-3</v>
      </c>
      <c r="Q400" s="314">
        <f t="shared" si="84"/>
        <v>122.124</v>
      </c>
      <c r="R400" s="190">
        <f t="shared" si="85"/>
        <v>2.3100000000000009</v>
      </c>
      <c r="S400" s="192">
        <f t="shared" si="86"/>
        <v>5.8259773013871398E-2</v>
      </c>
      <c r="T400" s="190" t="s">
        <v>478</v>
      </c>
      <c r="U400" s="190" t="s">
        <v>222</v>
      </c>
      <c r="V400" s="190" t="s">
        <v>689</v>
      </c>
      <c r="W400" s="196">
        <v>1</v>
      </c>
      <c r="X400" s="190" t="s">
        <v>415</v>
      </c>
    </row>
    <row r="401" spans="2:24" hidden="1" x14ac:dyDescent="0.25">
      <c r="B401" s="662"/>
      <c r="C401" s="493"/>
      <c r="D401" s="245">
        <v>295</v>
      </c>
      <c r="E401" s="190" t="s">
        <v>482</v>
      </c>
      <c r="F401" s="314">
        <v>1422.25</v>
      </c>
      <c r="G401" s="190">
        <v>332.7</v>
      </c>
      <c r="H401" s="190">
        <v>332.7</v>
      </c>
      <c r="I401" s="198">
        <f t="shared" si="80"/>
        <v>1</v>
      </c>
      <c r="J401" s="190">
        <v>14.44</v>
      </c>
      <c r="K401" s="198">
        <f t="shared" si="81"/>
        <v>4.3402464682897504E-2</v>
      </c>
      <c r="L401" s="314">
        <v>111.2</v>
      </c>
      <c r="M401" s="198">
        <f t="shared" si="82"/>
        <v>1.0434024646828974</v>
      </c>
      <c r="N401" s="314">
        <v>1605.73</v>
      </c>
      <c r="O401" s="190">
        <v>1.65</v>
      </c>
      <c r="P401" s="197">
        <f t="shared" si="83"/>
        <v>4.9594229035166814E-3</v>
      </c>
      <c r="Q401" s="314">
        <f t="shared" si="84"/>
        <v>183.48</v>
      </c>
      <c r="R401" s="190">
        <f t="shared" si="85"/>
        <v>12.789999999999997</v>
      </c>
      <c r="S401" s="192">
        <f t="shared" si="86"/>
        <v>3.8443041779380814E-2</v>
      </c>
      <c r="T401" s="190" t="s">
        <v>478</v>
      </c>
      <c r="U401" s="190" t="s">
        <v>715</v>
      </c>
      <c r="V401" s="190" t="s">
        <v>492</v>
      </c>
      <c r="W401" s="196">
        <v>1</v>
      </c>
      <c r="X401" s="190" t="s">
        <v>430</v>
      </c>
    </row>
    <row r="402" spans="2:24" hidden="1" x14ac:dyDescent="0.25">
      <c r="B402" s="662"/>
      <c r="C402" s="493"/>
      <c r="D402" s="245">
        <v>296</v>
      </c>
      <c r="E402" s="190" t="s">
        <v>471</v>
      </c>
      <c r="F402" s="314">
        <v>1401.26</v>
      </c>
      <c r="G402" s="190">
        <v>164.08</v>
      </c>
      <c r="H402" s="190">
        <v>164.08</v>
      </c>
      <c r="I402" s="198">
        <f t="shared" si="80"/>
        <v>1</v>
      </c>
      <c r="J402" s="190">
        <v>9.16</v>
      </c>
      <c r="K402" s="198">
        <f t="shared" si="81"/>
        <v>5.5826426133593364E-2</v>
      </c>
      <c r="L402" s="314">
        <v>166.42</v>
      </c>
      <c r="M402" s="198">
        <f t="shared" si="82"/>
        <v>1.0558264261335935</v>
      </c>
      <c r="N402" s="314">
        <v>1524.41</v>
      </c>
      <c r="O402" s="190">
        <v>0.74</v>
      </c>
      <c r="P402" s="197">
        <f t="shared" si="83"/>
        <v>4.5099951243295945E-3</v>
      </c>
      <c r="Q402" s="314">
        <f t="shared" si="84"/>
        <v>123.15079999999999</v>
      </c>
      <c r="R402" s="190">
        <f t="shared" si="85"/>
        <v>8.4199999999999964</v>
      </c>
      <c r="S402" s="192">
        <f t="shared" si="86"/>
        <v>5.1316431009263745E-2</v>
      </c>
      <c r="T402" s="190" t="s">
        <v>478</v>
      </c>
      <c r="U402" s="190" t="s">
        <v>715</v>
      </c>
      <c r="V402" s="190" t="s">
        <v>492</v>
      </c>
      <c r="W402" s="196">
        <v>1</v>
      </c>
      <c r="X402" s="190" t="s">
        <v>434</v>
      </c>
    </row>
    <row r="403" spans="2:24" hidden="1" x14ac:dyDescent="0.25">
      <c r="B403" s="662"/>
      <c r="C403" s="493"/>
      <c r="D403" s="245">
        <v>297</v>
      </c>
      <c r="E403" s="190" t="s">
        <v>560</v>
      </c>
      <c r="F403" s="314">
        <v>1391.27</v>
      </c>
      <c r="G403" s="190">
        <v>234.33</v>
      </c>
      <c r="H403" s="190">
        <v>234.33</v>
      </c>
      <c r="I403" s="198">
        <f t="shared" si="80"/>
        <v>1</v>
      </c>
      <c r="J403" s="190">
        <v>10.17</v>
      </c>
      <c r="K403" s="198">
        <f t="shared" si="81"/>
        <v>4.3400332863909867E-2</v>
      </c>
      <c r="L403" s="314">
        <v>194.04</v>
      </c>
      <c r="M403" s="198">
        <f t="shared" si="82"/>
        <v>1.0434003328639099</v>
      </c>
      <c r="N403" s="314">
        <v>1973.39</v>
      </c>
      <c r="O403" s="190">
        <v>3</v>
      </c>
      <c r="P403" s="197">
        <f t="shared" si="83"/>
        <v>1.2802458071949813E-2</v>
      </c>
      <c r="Q403" s="314">
        <f t="shared" si="84"/>
        <v>582.12</v>
      </c>
      <c r="R403" s="190">
        <f t="shared" si="85"/>
        <v>7.1699999999999875</v>
      </c>
      <c r="S403" s="192">
        <f t="shared" si="86"/>
        <v>3.0597874791960002E-2</v>
      </c>
      <c r="T403" s="190" t="s">
        <v>478</v>
      </c>
      <c r="U403" s="190" t="s">
        <v>715</v>
      </c>
      <c r="V403" s="190" t="s">
        <v>492</v>
      </c>
      <c r="W403" s="196">
        <v>1</v>
      </c>
      <c r="X403" s="190" t="s">
        <v>436</v>
      </c>
    </row>
    <row r="404" spans="2:24" hidden="1" x14ac:dyDescent="0.25">
      <c r="B404" s="662"/>
      <c r="C404" s="493"/>
      <c r="D404" s="245">
        <v>298</v>
      </c>
      <c r="E404" s="190" t="s">
        <v>487</v>
      </c>
      <c r="F404" s="314">
        <v>1349.42</v>
      </c>
      <c r="G404" s="190">
        <v>96.54</v>
      </c>
      <c r="H404" s="190">
        <v>96.54</v>
      </c>
      <c r="I404" s="198">
        <f t="shared" si="80"/>
        <v>1</v>
      </c>
      <c r="J404" s="190">
        <v>3.59</v>
      </c>
      <c r="K404" s="198">
        <f t="shared" si="81"/>
        <v>3.7186658379946134E-2</v>
      </c>
      <c r="L404" s="314">
        <v>410.16</v>
      </c>
      <c r="M404" s="198">
        <f t="shared" si="82"/>
        <v>1.0371866583799463</v>
      </c>
      <c r="N404" s="314">
        <v>1472.47</v>
      </c>
      <c r="O404" s="190">
        <v>0.3</v>
      </c>
      <c r="P404" s="197">
        <f t="shared" si="83"/>
        <v>3.1075201988812924E-3</v>
      </c>
      <c r="Q404" s="314">
        <f t="shared" si="84"/>
        <v>123.048</v>
      </c>
      <c r="R404" s="190">
        <f t="shared" si="85"/>
        <v>3.2900000000000036</v>
      </c>
      <c r="S404" s="192">
        <f t="shared" si="86"/>
        <v>3.407913818106488E-2</v>
      </c>
      <c r="T404" s="190" t="s">
        <v>478</v>
      </c>
      <c r="U404" s="190" t="s">
        <v>222</v>
      </c>
      <c r="V404" s="190" t="s">
        <v>646</v>
      </c>
      <c r="W404" s="196">
        <v>1</v>
      </c>
      <c r="X404" s="190" t="s">
        <v>470</v>
      </c>
    </row>
    <row r="405" spans="2:24" hidden="1" x14ac:dyDescent="0.25">
      <c r="B405" s="662"/>
      <c r="C405" s="493"/>
      <c r="D405" s="245">
        <v>299</v>
      </c>
      <c r="E405" s="190" t="s">
        <v>467</v>
      </c>
      <c r="F405" s="314">
        <v>1314.6100000000001</v>
      </c>
      <c r="G405" s="190">
        <v>113.78</v>
      </c>
      <c r="H405" s="190">
        <v>113.78</v>
      </c>
      <c r="I405" s="198">
        <f t="shared" si="80"/>
        <v>1</v>
      </c>
      <c r="J405" s="190">
        <v>7.06</v>
      </c>
      <c r="K405" s="198">
        <f t="shared" si="81"/>
        <v>6.2049569344348736E-2</v>
      </c>
      <c r="L405" s="314">
        <v>203.5</v>
      </c>
      <c r="M405" s="198">
        <f t="shared" si="82"/>
        <v>1.0620495693443488</v>
      </c>
      <c r="N405" s="314">
        <v>1436.71</v>
      </c>
      <c r="O405" s="190">
        <v>0.6</v>
      </c>
      <c r="P405" s="197">
        <f t="shared" si="83"/>
        <v>5.2733345051854457E-3</v>
      </c>
      <c r="Q405" s="314">
        <f t="shared" si="84"/>
        <v>122.1</v>
      </c>
      <c r="R405" s="190">
        <f t="shared" si="85"/>
        <v>6.4600000000000026</v>
      </c>
      <c r="S405" s="192">
        <f t="shared" si="86"/>
        <v>5.6776234839163317E-2</v>
      </c>
      <c r="T405" s="190" t="s">
        <v>478</v>
      </c>
      <c r="U405" s="190" t="s">
        <v>715</v>
      </c>
      <c r="V405" s="190" t="s">
        <v>469</v>
      </c>
      <c r="W405" s="196">
        <v>1</v>
      </c>
      <c r="X405" s="190" t="s">
        <v>470</v>
      </c>
    </row>
    <row r="406" spans="2:24" hidden="1" x14ac:dyDescent="0.25">
      <c r="B406" s="662"/>
      <c r="C406" s="493"/>
      <c r="D406" s="245">
        <v>300</v>
      </c>
      <c r="E406" s="190" t="s">
        <v>497</v>
      </c>
      <c r="F406" s="314">
        <v>1254.18</v>
      </c>
      <c r="G406" s="190">
        <v>87.14</v>
      </c>
      <c r="H406" s="190">
        <v>87.14</v>
      </c>
      <c r="I406" s="198">
        <f t="shared" si="80"/>
        <v>1</v>
      </c>
      <c r="J406" s="190">
        <v>4.32</v>
      </c>
      <c r="K406" s="198">
        <f t="shared" si="81"/>
        <v>4.9575395914620152E-2</v>
      </c>
      <c r="L406" s="314">
        <v>318.32</v>
      </c>
      <c r="M406" s="198">
        <f t="shared" si="82"/>
        <v>1.0495753959146203</v>
      </c>
      <c r="N406" s="314">
        <v>1375.14</v>
      </c>
      <c r="O406" s="190">
        <v>0.38</v>
      </c>
      <c r="P406" s="197">
        <f t="shared" si="83"/>
        <v>4.360798714711958E-3</v>
      </c>
      <c r="Q406" s="314">
        <f t="shared" si="84"/>
        <v>120.9616</v>
      </c>
      <c r="R406" s="190">
        <f t="shared" si="85"/>
        <v>3.9400000000000075</v>
      </c>
      <c r="S406" s="192">
        <f t="shared" si="86"/>
        <v>4.521459719990828E-2</v>
      </c>
      <c r="T406" s="190" t="s">
        <v>478</v>
      </c>
      <c r="U406" s="190" t="s">
        <v>222</v>
      </c>
      <c r="V406" s="190" t="s">
        <v>490</v>
      </c>
      <c r="W406" s="196">
        <v>1</v>
      </c>
      <c r="X406" s="190" t="s">
        <v>425</v>
      </c>
    </row>
    <row r="407" spans="2:24" ht="14.25" hidden="1" customHeight="1" x14ac:dyDescent="0.25">
      <c r="B407" s="661">
        <v>45910</v>
      </c>
      <c r="C407" s="493" t="str">
        <f t="shared" si="79"/>
        <v>三</v>
      </c>
      <c r="D407" s="245">
        <v>301</v>
      </c>
      <c r="E407" s="190" t="s">
        <v>493</v>
      </c>
      <c r="F407" s="314">
        <v>3799.3799999999997</v>
      </c>
      <c r="G407" s="190">
        <v>385.59</v>
      </c>
      <c r="H407" s="190">
        <v>385.59</v>
      </c>
      <c r="I407" s="198">
        <f t="shared" si="80"/>
        <v>1</v>
      </c>
      <c r="J407" s="190">
        <v>23.94</v>
      </c>
      <c r="K407" s="198">
        <f t="shared" si="81"/>
        <v>6.2086672372208829E-2</v>
      </c>
      <c r="L407" s="314">
        <v>156.74</v>
      </c>
      <c r="M407" s="198">
        <f t="shared" si="82"/>
        <v>1.0620866723722089</v>
      </c>
      <c r="N407" s="314">
        <v>3752.36</v>
      </c>
      <c r="O407" s="190">
        <v>0.81</v>
      </c>
      <c r="P407" s="197">
        <f t="shared" si="83"/>
        <v>2.1006768847739829E-3</v>
      </c>
      <c r="Q407" s="314">
        <f t="shared" si="84"/>
        <v>126.95940000000002</v>
      </c>
      <c r="R407" s="190">
        <f t="shared" si="85"/>
        <v>23.13</v>
      </c>
      <c r="S407" s="192">
        <f t="shared" si="86"/>
        <v>5.9985995487434843E-2</v>
      </c>
      <c r="T407" s="190" t="s">
        <v>478</v>
      </c>
      <c r="U407" s="190" t="s">
        <v>715</v>
      </c>
      <c r="V407" s="190" t="s">
        <v>469</v>
      </c>
      <c r="W407" s="196">
        <v>1</v>
      </c>
      <c r="X407" s="190" t="s">
        <v>470</v>
      </c>
    </row>
    <row r="408" spans="2:24" hidden="1" x14ac:dyDescent="0.25">
      <c r="B408" s="662"/>
      <c r="C408" s="493"/>
      <c r="D408" s="245">
        <v>302</v>
      </c>
      <c r="E408" s="190" t="s">
        <v>545</v>
      </c>
      <c r="F408" s="314">
        <v>3307</v>
      </c>
      <c r="G408" s="190">
        <v>338</v>
      </c>
      <c r="H408" s="190">
        <v>338</v>
      </c>
      <c r="I408" s="198">
        <f t="shared" si="80"/>
        <v>1</v>
      </c>
      <c r="J408" s="190">
        <v>20.99</v>
      </c>
      <c r="K408" s="198">
        <f t="shared" si="81"/>
        <v>6.2100591715976323E-2</v>
      </c>
      <c r="L408" s="314">
        <v>156.72999999999999</v>
      </c>
      <c r="M408" s="198">
        <f t="shared" si="82"/>
        <v>1.0621005917159763</v>
      </c>
      <c r="N408" s="314">
        <v>3289.76</v>
      </c>
      <c r="O408" s="190">
        <v>0.81</v>
      </c>
      <c r="P408" s="197">
        <f t="shared" si="83"/>
        <v>2.3964497041420122E-3</v>
      </c>
      <c r="Q408" s="314">
        <f t="shared" si="84"/>
        <v>126.9513</v>
      </c>
      <c r="R408" s="190">
        <f t="shared" si="85"/>
        <v>20.18000000000001</v>
      </c>
      <c r="S408" s="192">
        <f t="shared" si="86"/>
        <v>5.9704142011834348E-2</v>
      </c>
      <c r="T408" s="190" t="s">
        <v>478</v>
      </c>
      <c r="U408" s="190" t="s">
        <v>715</v>
      </c>
      <c r="V408" s="190" t="s">
        <v>469</v>
      </c>
      <c r="W408" s="196">
        <v>1</v>
      </c>
      <c r="X408" s="190" t="s">
        <v>470</v>
      </c>
    </row>
    <row r="409" spans="2:24" hidden="1" x14ac:dyDescent="0.25">
      <c r="B409" s="662"/>
      <c r="C409" s="493"/>
      <c r="D409" s="245">
        <v>303</v>
      </c>
      <c r="E409" s="190" t="s">
        <v>466</v>
      </c>
      <c r="F409" s="314">
        <v>2279.65</v>
      </c>
      <c r="G409" s="190">
        <v>35.340000000000003</v>
      </c>
      <c r="H409" s="190">
        <v>35.340000000000003</v>
      </c>
      <c r="I409" s="198">
        <f t="shared" si="80"/>
        <v>1</v>
      </c>
      <c r="J409" s="190">
        <v>2.44</v>
      </c>
      <c r="K409" s="198">
        <f t="shared" si="81"/>
        <v>6.9043576683644581E-2</v>
      </c>
      <c r="L409" s="314">
        <v>814.16</v>
      </c>
      <c r="M409" s="198">
        <f t="shared" si="82"/>
        <v>1.0690435766836446</v>
      </c>
      <c r="N409" s="314">
        <v>1986.55</v>
      </c>
      <c r="O409" s="190">
        <v>0.34</v>
      </c>
      <c r="P409" s="197">
        <f t="shared" si="83"/>
        <v>9.6208262591963786E-3</v>
      </c>
      <c r="Q409" s="314">
        <f t="shared" si="84"/>
        <v>276.81440000000003</v>
      </c>
      <c r="R409" s="190">
        <f t="shared" si="85"/>
        <v>2.0999999999999979</v>
      </c>
      <c r="S409" s="192">
        <f t="shared" si="86"/>
        <v>5.9422750424448154E-2</v>
      </c>
      <c r="T409" s="190" t="s">
        <v>478</v>
      </c>
      <c r="U409" s="190" t="s">
        <v>222</v>
      </c>
      <c r="V409" s="190" t="s">
        <v>689</v>
      </c>
      <c r="W409" s="196">
        <v>1</v>
      </c>
      <c r="X409" s="190" t="s">
        <v>415</v>
      </c>
    </row>
    <row r="410" spans="2:24" hidden="1" x14ac:dyDescent="0.25">
      <c r="B410" s="662"/>
      <c r="C410" s="493"/>
      <c r="D410" s="245">
        <v>304</v>
      </c>
      <c r="E410" s="190" t="s">
        <v>560</v>
      </c>
      <c r="F410" s="314">
        <v>2270.27</v>
      </c>
      <c r="G410" s="190">
        <v>233.64</v>
      </c>
      <c r="H410" s="190">
        <v>233.64</v>
      </c>
      <c r="I410" s="198">
        <f t="shared" si="80"/>
        <v>1</v>
      </c>
      <c r="J410" s="190">
        <v>11.28</v>
      </c>
      <c r="K410" s="198">
        <f t="shared" si="81"/>
        <v>4.8279404211607604E-2</v>
      </c>
      <c r="L410" s="314">
        <v>194.04</v>
      </c>
      <c r="M410" s="198">
        <f t="shared" si="82"/>
        <v>1.0482794042116077</v>
      </c>
      <c r="N410" s="314">
        <v>2188.77</v>
      </c>
      <c r="O410" s="190">
        <v>0.65</v>
      </c>
      <c r="P410" s="197">
        <f t="shared" si="83"/>
        <v>2.7820578668036298E-3</v>
      </c>
      <c r="Q410" s="314">
        <f t="shared" si="84"/>
        <v>126.126</v>
      </c>
      <c r="R410" s="190">
        <f t="shared" si="85"/>
        <v>10.63</v>
      </c>
      <c r="S410" s="192">
        <f t="shared" si="86"/>
        <v>4.5497346344803978E-2</v>
      </c>
      <c r="T410" s="190" t="s">
        <v>478</v>
      </c>
      <c r="U410" s="190" t="s">
        <v>715</v>
      </c>
      <c r="V410" s="190" t="s">
        <v>492</v>
      </c>
      <c r="W410" s="196">
        <v>1</v>
      </c>
      <c r="X410" s="190" t="s">
        <v>436</v>
      </c>
    </row>
    <row r="411" spans="2:24" hidden="1" x14ac:dyDescent="0.25">
      <c r="B411" s="662"/>
      <c r="C411" s="493"/>
      <c r="D411" s="245">
        <v>305</v>
      </c>
      <c r="E411" s="190" t="s">
        <v>482</v>
      </c>
      <c r="F411" s="314">
        <v>1939.33</v>
      </c>
      <c r="G411" s="190">
        <v>340.2</v>
      </c>
      <c r="H411" s="190">
        <v>340.2</v>
      </c>
      <c r="I411" s="198">
        <f t="shared" si="80"/>
        <v>1</v>
      </c>
      <c r="J411" s="190">
        <v>16.43</v>
      </c>
      <c r="K411" s="198">
        <f t="shared" si="81"/>
        <v>4.8295120517342742E-2</v>
      </c>
      <c r="L411" s="314">
        <v>111.2</v>
      </c>
      <c r="M411" s="198">
        <f t="shared" si="82"/>
        <v>1.0482951205173427</v>
      </c>
      <c r="N411" s="314">
        <v>1827.02</v>
      </c>
      <c r="O411" s="190">
        <v>2.12</v>
      </c>
      <c r="P411" s="197">
        <f t="shared" si="83"/>
        <v>6.231628453850677E-3</v>
      </c>
      <c r="Q411" s="314">
        <f t="shared" si="84"/>
        <v>235.74400000000003</v>
      </c>
      <c r="R411" s="190">
        <f t="shared" si="85"/>
        <v>14.310000000000006</v>
      </c>
      <c r="S411" s="192">
        <f t="shared" si="86"/>
        <v>4.2063492063492081E-2</v>
      </c>
      <c r="T411" s="190" t="s">
        <v>478</v>
      </c>
      <c r="U411" s="190" t="s">
        <v>715</v>
      </c>
      <c r="V411" s="190" t="s">
        <v>492</v>
      </c>
      <c r="W411" s="196">
        <v>1</v>
      </c>
      <c r="X411" s="190" t="s">
        <v>430</v>
      </c>
    </row>
    <row r="412" spans="2:24" hidden="1" x14ac:dyDescent="0.25">
      <c r="B412" s="662"/>
      <c r="C412" s="493"/>
      <c r="D412" s="245">
        <v>306</v>
      </c>
      <c r="E412" s="190" t="s">
        <v>471</v>
      </c>
      <c r="F412" s="314">
        <v>1903.84</v>
      </c>
      <c r="G412" s="190">
        <v>162.63999999999999</v>
      </c>
      <c r="H412" s="190">
        <v>162.63999999999999</v>
      </c>
      <c r="I412" s="198">
        <f t="shared" si="80"/>
        <v>1</v>
      </c>
      <c r="J412" s="190">
        <v>10.1</v>
      </c>
      <c r="K412" s="198">
        <f t="shared" si="81"/>
        <v>6.2100344318740779E-2</v>
      </c>
      <c r="L412" s="314">
        <v>166.42</v>
      </c>
      <c r="M412" s="198">
        <f t="shared" si="82"/>
        <v>1.0621003443187407</v>
      </c>
      <c r="N412" s="314">
        <v>1680.84</v>
      </c>
      <c r="O412" s="190">
        <v>0.76</v>
      </c>
      <c r="P412" s="197">
        <f t="shared" si="83"/>
        <v>4.6728971962616828E-3</v>
      </c>
      <c r="Q412" s="314">
        <f t="shared" si="84"/>
        <v>126.47919999999999</v>
      </c>
      <c r="R412" s="190">
        <f t="shared" si="85"/>
        <v>9.3399999999999945</v>
      </c>
      <c r="S412" s="192">
        <f t="shared" si="86"/>
        <v>5.7427447122479068E-2</v>
      </c>
      <c r="T412" s="190" t="s">
        <v>478</v>
      </c>
      <c r="U412" s="190" t="s">
        <v>715</v>
      </c>
      <c r="V412" s="190" t="s">
        <v>492</v>
      </c>
      <c r="W412" s="196">
        <v>1</v>
      </c>
      <c r="X412" s="190" t="s">
        <v>434</v>
      </c>
    </row>
    <row r="413" spans="2:24" hidden="1" x14ac:dyDescent="0.25">
      <c r="B413" s="662"/>
      <c r="C413" s="493"/>
      <c r="D413" s="245">
        <v>307</v>
      </c>
      <c r="E413" s="190" t="s">
        <v>487</v>
      </c>
      <c r="F413" s="314">
        <v>1775.99</v>
      </c>
      <c r="G413" s="190">
        <v>98.42</v>
      </c>
      <c r="H413" s="190">
        <v>98.42</v>
      </c>
      <c r="I413" s="198">
        <f t="shared" si="80"/>
        <v>1</v>
      </c>
      <c r="J413" s="190">
        <v>4.08</v>
      </c>
      <c r="K413" s="198">
        <f t="shared" si="81"/>
        <v>4.1454988823409873E-2</v>
      </c>
      <c r="L413" s="314">
        <v>410.16</v>
      </c>
      <c r="M413" s="198">
        <f t="shared" si="82"/>
        <v>1.0414549888234099</v>
      </c>
      <c r="N413" s="314">
        <v>1673.45</v>
      </c>
      <c r="O413" s="190">
        <v>0.31</v>
      </c>
      <c r="P413" s="197">
        <f t="shared" si="83"/>
        <v>3.1497663076610442E-3</v>
      </c>
      <c r="Q413" s="314">
        <f t="shared" si="84"/>
        <v>127.14960000000001</v>
      </c>
      <c r="R413" s="190">
        <f t="shared" si="85"/>
        <v>3.7699999999999982</v>
      </c>
      <c r="S413" s="192">
        <f t="shared" si="86"/>
        <v>3.8305222515748812E-2</v>
      </c>
      <c r="T413" s="190" t="s">
        <v>478</v>
      </c>
      <c r="U413" s="190" t="s">
        <v>222</v>
      </c>
      <c r="V413" s="190" t="s">
        <v>646</v>
      </c>
      <c r="W413" s="196">
        <v>1</v>
      </c>
      <c r="X413" s="190" t="s">
        <v>470</v>
      </c>
    </row>
    <row r="414" spans="2:24" hidden="1" x14ac:dyDescent="0.25">
      <c r="B414" s="662"/>
      <c r="C414" s="493"/>
      <c r="D414" s="245">
        <v>308</v>
      </c>
      <c r="E414" s="190" t="s">
        <v>467</v>
      </c>
      <c r="F414" s="314">
        <v>1646.3100000000002</v>
      </c>
      <c r="G414" s="190">
        <v>113.81</v>
      </c>
      <c r="H414" s="190">
        <v>113.81</v>
      </c>
      <c r="I414" s="198">
        <f t="shared" si="80"/>
        <v>1</v>
      </c>
      <c r="J414" s="190">
        <v>7.85</v>
      </c>
      <c r="K414" s="198">
        <f t="shared" si="81"/>
        <v>6.8974606800808358E-2</v>
      </c>
      <c r="L414" s="314">
        <v>203.5</v>
      </c>
      <c r="M414" s="198">
        <f t="shared" si="82"/>
        <v>1.0689746068008084</v>
      </c>
      <c r="N414" s="314">
        <v>1597.48</v>
      </c>
      <c r="O414" s="190">
        <v>0.62</v>
      </c>
      <c r="P414" s="197">
        <f t="shared" si="83"/>
        <v>5.4476759511466475E-3</v>
      </c>
      <c r="Q414" s="314">
        <f t="shared" si="84"/>
        <v>126.17</v>
      </c>
      <c r="R414" s="190">
        <f t="shared" si="85"/>
        <v>7.2299999999999942</v>
      </c>
      <c r="S414" s="192">
        <f t="shared" si="86"/>
        <v>6.352693084966167E-2</v>
      </c>
      <c r="T414" s="190" t="s">
        <v>478</v>
      </c>
      <c r="U414" s="190" t="s">
        <v>715</v>
      </c>
      <c r="V414" s="190" t="s">
        <v>469</v>
      </c>
      <c r="W414" s="196">
        <v>1</v>
      </c>
      <c r="X414" s="190" t="s">
        <v>470</v>
      </c>
    </row>
    <row r="415" spans="2:24" hidden="1" x14ac:dyDescent="0.25">
      <c r="B415" s="662"/>
      <c r="C415" s="493"/>
      <c r="D415" s="245">
        <v>309</v>
      </c>
      <c r="E415" s="190" t="s">
        <v>617</v>
      </c>
      <c r="F415" s="314">
        <v>1645.0100000000002</v>
      </c>
      <c r="G415" s="190">
        <v>200.2</v>
      </c>
      <c r="H415" s="190">
        <v>200.2</v>
      </c>
      <c r="I415" s="198">
        <f t="shared" si="80"/>
        <v>1</v>
      </c>
      <c r="J415" s="190">
        <v>9.67</v>
      </c>
      <c r="K415" s="198">
        <f t="shared" si="81"/>
        <v>4.8301698301698302E-2</v>
      </c>
      <c r="L415" s="314">
        <v>147.80000000000001</v>
      </c>
      <c r="M415" s="198">
        <f t="shared" si="82"/>
        <v>1.0483016983016982</v>
      </c>
      <c r="N415" s="314">
        <v>1429.23</v>
      </c>
      <c r="O415" s="190">
        <v>0.86</v>
      </c>
      <c r="P415" s="197">
        <f t="shared" si="83"/>
        <v>4.2957042957042961E-3</v>
      </c>
      <c r="Q415" s="314">
        <f t="shared" si="84"/>
        <v>127.108</v>
      </c>
      <c r="R415" s="190">
        <f t="shared" si="85"/>
        <v>8.8099999999999881</v>
      </c>
      <c r="S415" s="192">
        <f t="shared" si="86"/>
        <v>4.4005994005993948E-2</v>
      </c>
      <c r="T415" s="190" t="s">
        <v>478</v>
      </c>
      <c r="U415" s="190" t="s">
        <v>715</v>
      </c>
      <c r="V415" s="190" t="s">
        <v>492</v>
      </c>
      <c r="W415" s="196">
        <v>1</v>
      </c>
      <c r="X415" s="190" t="s">
        <v>540</v>
      </c>
    </row>
    <row r="416" spans="2:24" hidden="1" x14ac:dyDescent="0.25">
      <c r="B416" s="662"/>
      <c r="C416" s="493"/>
      <c r="D416" s="245">
        <v>310</v>
      </c>
      <c r="E416" s="190" t="s">
        <v>497</v>
      </c>
      <c r="F416" s="314">
        <v>1601.1399999999999</v>
      </c>
      <c r="G416" s="190">
        <v>80.48</v>
      </c>
      <c r="H416" s="190">
        <v>80.48</v>
      </c>
      <c r="I416" s="198">
        <f t="shared" si="80"/>
        <v>1</v>
      </c>
      <c r="J416" s="190">
        <v>4.4400000000000004</v>
      </c>
      <c r="K416" s="198">
        <f t="shared" si="81"/>
        <v>5.516898608349901E-2</v>
      </c>
      <c r="L416" s="314">
        <v>318.32</v>
      </c>
      <c r="M416" s="198">
        <f t="shared" si="82"/>
        <v>1.055168986083499</v>
      </c>
      <c r="N416" s="314">
        <v>1413.34</v>
      </c>
      <c r="O416" s="190">
        <v>0.4</v>
      </c>
      <c r="P416" s="197">
        <f t="shared" si="83"/>
        <v>4.970178926441352E-3</v>
      </c>
      <c r="Q416" s="314">
        <f t="shared" si="84"/>
        <v>127.328</v>
      </c>
      <c r="R416" s="190">
        <f t="shared" si="85"/>
        <v>4.0399999999999974</v>
      </c>
      <c r="S416" s="192">
        <f t="shared" si="86"/>
        <v>5.0198807157057622E-2</v>
      </c>
      <c r="T416" s="190" t="s">
        <v>478</v>
      </c>
      <c r="U416" s="190" t="s">
        <v>222</v>
      </c>
      <c r="V416" s="190" t="s">
        <v>490</v>
      </c>
      <c r="W416" s="196">
        <v>1</v>
      </c>
      <c r="X416" s="190" t="s">
        <v>425</v>
      </c>
    </row>
    <row r="417" spans="2:24" hidden="1" x14ac:dyDescent="0.25">
      <c r="B417" s="661">
        <v>45911</v>
      </c>
      <c r="C417" s="493" t="str">
        <f t="shared" ref="C417" si="87">RIGHT(TEXT(B417,"aaa"),1)</f>
        <v>四</v>
      </c>
      <c r="D417" s="245">
        <v>311</v>
      </c>
      <c r="E417" s="190" t="s">
        <v>493</v>
      </c>
      <c r="F417" s="314">
        <v>3329.1499999999996</v>
      </c>
      <c r="G417" s="190">
        <v>365.06</v>
      </c>
      <c r="H417" s="190">
        <v>365.06</v>
      </c>
      <c r="I417" s="198">
        <f t="shared" ref="I417:I446" si="88">H417/G417</f>
        <v>1</v>
      </c>
      <c r="J417" s="190">
        <v>22.02</v>
      </c>
      <c r="K417" s="198">
        <f t="shared" ref="K417:K446" si="89">J417/G417</f>
        <v>6.0318851695611679E-2</v>
      </c>
      <c r="L417" s="314">
        <v>156.74</v>
      </c>
      <c r="M417" s="198">
        <f t="shared" ref="M417:M446" si="90">(H417+J417)/G417</f>
        <v>1.0603188516956117</v>
      </c>
      <c r="N417" s="314">
        <v>3451.41</v>
      </c>
      <c r="O417" s="190">
        <v>0.78</v>
      </c>
      <c r="P417" s="197">
        <f t="shared" ref="P417:P446" si="91">O417/G417</f>
        <v>2.1366350736865174E-3</v>
      </c>
      <c r="Q417" s="314">
        <f t="shared" ref="Q417:Q446" si="92">O417*L417</f>
        <v>122.25720000000001</v>
      </c>
      <c r="R417" s="190">
        <f t="shared" ref="R417:R446" si="93">(H417+J417)-G417-O417</f>
        <v>21.239999999999981</v>
      </c>
      <c r="S417" s="192">
        <f t="shared" ref="S417:S446" si="94">R417/G417</f>
        <v>5.8182216621925111E-2</v>
      </c>
      <c r="T417" s="190" t="s">
        <v>478</v>
      </c>
      <c r="U417" s="190" t="s">
        <v>715</v>
      </c>
      <c r="V417" s="190" t="s">
        <v>469</v>
      </c>
      <c r="W417" s="196">
        <v>1</v>
      </c>
      <c r="X417" s="190" t="s">
        <v>470</v>
      </c>
    </row>
    <row r="418" spans="2:24" hidden="1" x14ac:dyDescent="0.25">
      <c r="B418" s="662"/>
      <c r="C418" s="493"/>
      <c r="D418" s="245">
        <v>312</v>
      </c>
      <c r="E418" s="190" t="s">
        <v>545</v>
      </c>
      <c r="F418" s="314">
        <v>3057.8</v>
      </c>
      <c r="G418" s="190">
        <v>336.61</v>
      </c>
      <c r="H418" s="190">
        <v>336.61</v>
      </c>
      <c r="I418" s="198">
        <f t="shared" si="88"/>
        <v>1</v>
      </c>
      <c r="J418" s="190">
        <v>20.29</v>
      </c>
      <c r="K418" s="198">
        <f t="shared" si="89"/>
        <v>6.0277472445857218E-2</v>
      </c>
      <c r="L418" s="314">
        <v>156.72999999999999</v>
      </c>
      <c r="M418" s="198">
        <f t="shared" si="90"/>
        <v>1.0602774724458572</v>
      </c>
      <c r="N418" s="314">
        <v>3180.05</v>
      </c>
      <c r="O418" s="190">
        <v>0.78</v>
      </c>
      <c r="P418" s="197">
        <f t="shared" si="91"/>
        <v>2.3172217105849498E-3</v>
      </c>
      <c r="Q418" s="314">
        <f t="shared" si="92"/>
        <v>122.24939999999999</v>
      </c>
      <c r="R418" s="190">
        <f t="shared" si="93"/>
        <v>19.510000000000019</v>
      </c>
      <c r="S418" s="192">
        <f t="shared" si="94"/>
        <v>5.7960250735272327E-2</v>
      </c>
      <c r="T418" s="190" t="s">
        <v>478</v>
      </c>
      <c r="U418" s="190" t="s">
        <v>715</v>
      </c>
      <c r="V418" s="190" t="s">
        <v>469</v>
      </c>
      <c r="W418" s="196">
        <v>1</v>
      </c>
      <c r="X418" s="190" t="s">
        <v>470</v>
      </c>
    </row>
    <row r="419" spans="2:24" hidden="1" x14ac:dyDescent="0.25">
      <c r="B419" s="662"/>
      <c r="C419" s="493"/>
      <c r="D419" s="245">
        <v>313</v>
      </c>
      <c r="E419" s="190" t="s">
        <v>516</v>
      </c>
      <c r="F419" s="314">
        <v>2147.44</v>
      </c>
      <c r="G419" s="190">
        <v>281.11</v>
      </c>
      <c r="H419" s="190">
        <v>281.11</v>
      </c>
      <c r="I419" s="198">
        <f t="shared" si="88"/>
        <v>1</v>
      </c>
      <c r="J419" s="190">
        <v>16.95</v>
      </c>
      <c r="K419" s="198">
        <f t="shared" si="89"/>
        <v>6.0296681014549457E-2</v>
      </c>
      <c r="L419" s="314">
        <v>133.88</v>
      </c>
      <c r="M419" s="198">
        <f t="shared" si="90"/>
        <v>1.0602966810145493</v>
      </c>
      <c r="N419" s="314">
        <v>2269.27</v>
      </c>
      <c r="O419" s="190">
        <v>0.91</v>
      </c>
      <c r="P419" s="197">
        <f t="shared" si="91"/>
        <v>3.2371669453238943E-3</v>
      </c>
      <c r="Q419" s="314">
        <f t="shared" si="92"/>
        <v>121.8308</v>
      </c>
      <c r="R419" s="190">
        <f t="shared" si="93"/>
        <v>16.039999999999988</v>
      </c>
      <c r="S419" s="192">
        <f t="shared" si="94"/>
        <v>5.7059514069225527E-2</v>
      </c>
      <c r="T419" s="190" t="s">
        <v>478</v>
      </c>
      <c r="U419" s="190" t="s">
        <v>715</v>
      </c>
      <c r="V419" s="190" t="s">
        <v>646</v>
      </c>
      <c r="W419" s="196">
        <v>1</v>
      </c>
      <c r="X419" s="190" t="s">
        <v>414</v>
      </c>
    </row>
    <row r="420" spans="2:24" hidden="1" x14ac:dyDescent="0.25">
      <c r="B420" s="662"/>
      <c r="C420" s="493"/>
      <c r="D420" s="245">
        <v>314</v>
      </c>
      <c r="E420" s="190" t="s">
        <v>560</v>
      </c>
      <c r="F420" s="314">
        <v>1888</v>
      </c>
      <c r="G420" s="190">
        <v>220.92</v>
      </c>
      <c r="H420" s="190">
        <v>220.92</v>
      </c>
      <c r="I420" s="198">
        <f t="shared" si="88"/>
        <v>1</v>
      </c>
      <c r="J420" s="190">
        <v>10.36</v>
      </c>
      <c r="K420" s="198">
        <f t="shared" si="89"/>
        <v>4.6894803548795945E-2</v>
      </c>
      <c r="L420" s="314">
        <v>194.04</v>
      </c>
      <c r="M420" s="198">
        <f t="shared" si="90"/>
        <v>1.0468948035487959</v>
      </c>
      <c r="N420" s="314">
        <v>2010.25</v>
      </c>
      <c r="O420" s="190">
        <v>0.63</v>
      </c>
      <c r="P420" s="197">
        <f t="shared" si="91"/>
        <v>2.8517110266159697E-3</v>
      </c>
      <c r="Q420" s="314">
        <f t="shared" si="92"/>
        <v>122.2452</v>
      </c>
      <c r="R420" s="190">
        <f t="shared" si="93"/>
        <v>9.7299999999999844</v>
      </c>
      <c r="S420" s="192">
        <f t="shared" si="94"/>
        <v>4.4043092522179909E-2</v>
      </c>
      <c r="T420" s="190" t="s">
        <v>478</v>
      </c>
      <c r="U420" s="190" t="s">
        <v>715</v>
      </c>
      <c r="V420" s="190" t="s">
        <v>492</v>
      </c>
      <c r="W420" s="196">
        <v>1</v>
      </c>
      <c r="X420" s="190" t="s">
        <v>436</v>
      </c>
    </row>
    <row r="421" spans="2:24" hidden="1" x14ac:dyDescent="0.25">
      <c r="B421" s="662"/>
      <c r="C421" s="493"/>
      <c r="D421" s="245">
        <v>315</v>
      </c>
      <c r="E421" s="190" t="s">
        <v>482</v>
      </c>
      <c r="F421" s="314">
        <v>1591.27</v>
      </c>
      <c r="G421" s="190">
        <v>328.5</v>
      </c>
      <c r="H421" s="190">
        <v>328.5</v>
      </c>
      <c r="I421" s="198">
        <f t="shared" si="88"/>
        <v>1</v>
      </c>
      <c r="J421" s="190">
        <v>15.41</v>
      </c>
      <c r="K421" s="198">
        <f t="shared" si="89"/>
        <v>4.6910197869101979E-2</v>
      </c>
      <c r="L421" s="314">
        <v>111.2</v>
      </c>
      <c r="M421" s="198">
        <f t="shared" si="90"/>
        <v>1.046910197869102</v>
      </c>
      <c r="N421" s="314">
        <v>1713.59</v>
      </c>
      <c r="O421" s="190">
        <v>1.1000000000000001</v>
      </c>
      <c r="P421" s="197">
        <f t="shared" si="91"/>
        <v>3.3485540334855404E-3</v>
      </c>
      <c r="Q421" s="314">
        <f t="shared" si="92"/>
        <v>122.32000000000001</v>
      </c>
      <c r="R421" s="190">
        <f t="shared" si="93"/>
        <v>14.310000000000025</v>
      </c>
      <c r="S421" s="192">
        <f t="shared" si="94"/>
        <v>4.3561643835616518E-2</v>
      </c>
      <c r="T421" s="190" t="s">
        <v>478</v>
      </c>
      <c r="U421" s="190" t="s">
        <v>715</v>
      </c>
      <c r="V421" s="190" t="s">
        <v>492</v>
      </c>
      <c r="W421" s="196">
        <v>1</v>
      </c>
      <c r="X421" s="190" t="s">
        <v>430</v>
      </c>
    </row>
    <row r="422" spans="2:24" hidden="1" x14ac:dyDescent="0.25">
      <c r="B422" s="662"/>
      <c r="C422" s="493"/>
      <c r="D422" s="245">
        <v>316</v>
      </c>
      <c r="E422" s="190" t="s">
        <v>466</v>
      </c>
      <c r="F422" s="314">
        <v>1563.19</v>
      </c>
      <c r="G422" s="190">
        <v>30.91</v>
      </c>
      <c r="H422" s="190">
        <v>30.91</v>
      </c>
      <c r="I422" s="198">
        <f t="shared" si="88"/>
        <v>1</v>
      </c>
      <c r="J422" s="190">
        <v>2.0699999999999998</v>
      </c>
      <c r="K422" s="198">
        <f t="shared" si="89"/>
        <v>6.6968618570042049E-2</v>
      </c>
      <c r="L422" s="314">
        <v>814.16</v>
      </c>
      <c r="M422" s="198">
        <f t="shared" si="90"/>
        <v>1.066968618570042</v>
      </c>
      <c r="N422" s="314">
        <v>1685.31</v>
      </c>
      <c r="O422" s="190">
        <v>0.15</v>
      </c>
      <c r="P422" s="197">
        <f t="shared" si="91"/>
        <v>4.8527984471044968E-3</v>
      </c>
      <c r="Q422" s="314">
        <f t="shared" si="92"/>
        <v>122.124</v>
      </c>
      <c r="R422" s="190">
        <f t="shared" si="93"/>
        <v>1.9199999999999968</v>
      </c>
      <c r="S422" s="192">
        <f t="shared" si="94"/>
        <v>6.2115820122937461E-2</v>
      </c>
      <c r="T422" s="190" t="s">
        <v>478</v>
      </c>
      <c r="U422" s="190" t="s">
        <v>222</v>
      </c>
      <c r="V422" s="190" t="s">
        <v>689</v>
      </c>
      <c r="W422" s="196">
        <v>1</v>
      </c>
      <c r="X422" s="190" t="s">
        <v>415</v>
      </c>
    </row>
    <row r="423" spans="2:24" hidden="1" x14ac:dyDescent="0.25">
      <c r="B423" s="662"/>
      <c r="C423" s="493"/>
      <c r="D423" s="245">
        <v>317</v>
      </c>
      <c r="E423" s="190" t="s">
        <v>487</v>
      </c>
      <c r="F423" s="314">
        <v>1423.25</v>
      </c>
      <c r="G423" s="190">
        <v>93.8</v>
      </c>
      <c r="H423" s="190">
        <v>93.8</v>
      </c>
      <c r="I423" s="198">
        <f t="shared" si="88"/>
        <v>1</v>
      </c>
      <c r="J423" s="190">
        <v>3.77</v>
      </c>
      <c r="K423" s="198">
        <f t="shared" si="89"/>
        <v>4.0191897654584224E-2</v>
      </c>
      <c r="L423" s="314">
        <v>410.16</v>
      </c>
      <c r="M423" s="198">
        <f t="shared" si="90"/>
        <v>1.0401918976545841</v>
      </c>
      <c r="N423" s="314">
        <v>1546.3</v>
      </c>
      <c r="O423" s="190">
        <v>0.3</v>
      </c>
      <c r="P423" s="197">
        <f t="shared" si="91"/>
        <v>3.1982942430703624E-3</v>
      </c>
      <c r="Q423" s="314">
        <f t="shared" si="92"/>
        <v>123.048</v>
      </c>
      <c r="R423" s="190">
        <f t="shared" si="93"/>
        <v>3.4699999999999962</v>
      </c>
      <c r="S423" s="192">
        <f t="shared" si="94"/>
        <v>3.6993603411513823E-2</v>
      </c>
      <c r="T423" s="190" t="s">
        <v>478</v>
      </c>
      <c r="U423" s="190" t="s">
        <v>222</v>
      </c>
      <c r="V423" s="190" t="s">
        <v>646</v>
      </c>
      <c r="W423" s="196">
        <v>1</v>
      </c>
      <c r="X423" s="190" t="s">
        <v>470</v>
      </c>
    </row>
    <row r="424" spans="2:24" hidden="1" x14ac:dyDescent="0.25">
      <c r="B424" s="662"/>
      <c r="C424" s="493"/>
      <c r="D424" s="245">
        <v>318</v>
      </c>
      <c r="E424" s="190" t="s">
        <v>471</v>
      </c>
      <c r="F424" s="314">
        <v>1392.93</v>
      </c>
      <c r="G424" s="190">
        <v>150.91999999999999</v>
      </c>
      <c r="H424" s="190">
        <v>150.91999999999999</v>
      </c>
      <c r="I424" s="198">
        <f t="shared" si="88"/>
        <v>1</v>
      </c>
      <c r="J424" s="190">
        <v>9.1</v>
      </c>
      <c r="K424" s="198">
        <f t="shared" si="89"/>
        <v>6.0296846011131729E-2</v>
      </c>
      <c r="L424" s="314">
        <v>166.42</v>
      </c>
      <c r="M424" s="198">
        <f t="shared" si="90"/>
        <v>1.0602968460111317</v>
      </c>
      <c r="N424" s="314">
        <v>1514.42</v>
      </c>
      <c r="O424" s="190">
        <v>0.73</v>
      </c>
      <c r="P424" s="197">
        <f t="shared" si="91"/>
        <v>4.8369997349589191E-3</v>
      </c>
      <c r="Q424" s="314">
        <f t="shared" si="92"/>
        <v>121.48659999999998</v>
      </c>
      <c r="R424" s="190">
        <f t="shared" si="93"/>
        <v>8.3699999999999939</v>
      </c>
      <c r="S424" s="192">
        <f t="shared" si="94"/>
        <v>5.5459846276172772E-2</v>
      </c>
      <c r="T424" s="190" t="s">
        <v>478</v>
      </c>
      <c r="U424" s="190" t="s">
        <v>715</v>
      </c>
      <c r="V424" s="190" t="s">
        <v>492</v>
      </c>
      <c r="W424" s="196">
        <v>1</v>
      </c>
      <c r="X424" s="190" t="s">
        <v>434</v>
      </c>
    </row>
    <row r="425" spans="2:24" hidden="1" x14ac:dyDescent="0.25">
      <c r="B425" s="662"/>
      <c r="C425" s="493"/>
      <c r="D425" s="245">
        <v>319</v>
      </c>
      <c r="E425" s="190" t="s">
        <v>467</v>
      </c>
      <c r="F425" s="314">
        <v>1339.0300000000002</v>
      </c>
      <c r="G425" s="190">
        <v>107.21</v>
      </c>
      <c r="H425" s="190">
        <v>107.21</v>
      </c>
      <c r="I425" s="198">
        <f t="shared" si="88"/>
        <v>1</v>
      </c>
      <c r="J425" s="190">
        <v>7.18</v>
      </c>
      <c r="K425" s="198">
        <f t="shared" si="89"/>
        <v>6.6971364611510126E-2</v>
      </c>
      <c r="L425" s="314">
        <v>203.5</v>
      </c>
      <c r="M425" s="198">
        <f t="shared" si="90"/>
        <v>1.06697136461151</v>
      </c>
      <c r="N425" s="314">
        <v>1461.13</v>
      </c>
      <c r="O425" s="190">
        <v>0.6</v>
      </c>
      <c r="P425" s="197">
        <f t="shared" si="91"/>
        <v>5.5964928644715983E-3</v>
      </c>
      <c r="Q425" s="314">
        <f t="shared" si="92"/>
        <v>122.1</v>
      </c>
      <c r="R425" s="190">
        <f t="shared" si="93"/>
        <v>6.579999999999993</v>
      </c>
      <c r="S425" s="192">
        <f t="shared" si="94"/>
        <v>6.1374871747038463E-2</v>
      </c>
      <c r="T425" s="190" t="s">
        <v>478</v>
      </c>
      <c r="U425" s="190" t="s">
        <v>715</v>
      </c>
      <c r="V425" s="190" t="s">
        <v>469</v>
      </c>
      <c r="W425" s="196">
        <v>1</v>
      </c>
      <c r="X425" s="190" t="s">
        <v>470</v>
      </c>
    </row>
    <row r="426" spans="2:24" hidden="1" x14ac:dyDescent="0.25">
      <c r="B426" s="662"/>
      <c r="C426" s="493"/>
      <c r="D426" s="245">
        <v>320</v>
      </c>
      <c r="E426" s="190" t="s">
        <v>620</v>
      </c>
      <c r="F426" s="314">
        <v>1228.4000000000001</v>
      </c>
      <c r="G426" s="190">
        <v>217.7</v>
      </c>
      <c r="H426" s="190">
        <v>217.7</v>
      </c>
      <c r="I426" s="198">
        <f t="shared" si="88"/>
        <v>1</v>
      </c>
      <c r="J426" s="190">
        <v>7.3</v>
      </c>
      <c r="K426" s="198">
        <f t="shared" si="89"/>
        <v>3.3532384014699129E-2</v>
      </c>
      <c r="L426" s="314">
        <v>185</v>
      </c>
      <c r="M426" s="198">
        <f t="shared" si="90"/>
        <v>1.0335323840146993</v>
      </c>
      <c r="N426" s="314">
        <v>1350.5</v>
      </c>
      <c r="O426" s="190">
        <v>0.66</v>
      </c>
      <c r="P426" s="197">
        <f t="shared" si="91"/>
        <v>3.0316949931097842E-3</v>
      </c>
      <c r="Q426" s="314">
        <f t="shared" si="92"/>
        <v>122.10000000000001</v>
      </c>
      <c r="R426" s="190">
        <f t="shared" si="93"/>
        <v>6.6400000000000112</v>
      </c>
      <c r="S426" s="192">
        <f t="shared" si="94"/>
        <v>3.0500689021589398E-2</v>
      </c>
      <c r="T426" s="190" t="s">
        <v>478</v>
      </c>
      <c r="U426" s="190" t="s">
        <v>715</v>
      </c>
      <c r="V426" s="190" t="s">
        <v>492</v>
      </c>
      <c r="W426" s="196">
        <v>1</v>
      </c>
      <c r="X426" s="190" t="s">
        <v>445</v>
      </c>
    </row>
    <row r="427" spans="2:24" hidden="1" x14ac:dyDescent="0.25">
      <c r="B427" s="661">
        <v>45912</v>
      </c>
      <c r="C427" s="493" t="str">
        <f t="shared" ref="C427" si="95">RIGHT(TEXT(B427,"aaa"),1)</f>
        <v>五</v>
      </c>
      <c r="D427" s="245">
        <v>321</v>
      </c>
      <c r="E427" s="190" t="s">
        <v>690</v>
      </c>
      <c r="F427" s="314">
        <v>2137.7800000000002</v>
      </c>
      <c r="G427" s="190">
        <v>994.28</v>
      </c>
      <c r="H427" s="190">
        <v>994.28</v>
      </c>
      <c r="I427" s="198">
        <f t="shared" si="88"/>
        <v>1</v>
      </c>
      <c r="J427" s="190">
        <v>28.54</v>
      </c>
      <c r="K427" s="198">
        <f t="shared" si="89"/>
        <v>2.870418795510319E-2</v>
      </c>
      <c r="L427" s="314">
        <v>77.260000000000005</v>
      </c>
      <c r="M427" s="198">
        <f t="shared" si="90"/>
        <v>1.0287041879551031</v>
      </c>
      <c r="N427" s="314">
        <v>2205</v>
      </c>
      <c r="O427" s="190">
        <v>0.87</v>
      </c>
      <c r="P427" s="197">
        <f t="shared" si="91"/>
        <v>8.7500502876453317E-4</v>
      </c>
      <c r="Q427" s="314">
        <f t="shared" si="92"/>
        <v>67.216200000000001</v>
      </c>
      <c r="R427" s="190">
        <f t="shared" si="93"/>
        <v>27.669999999999963</v>
      </c>
      <c r="S427" s="192">
        <f t="shared" si="94"/>
        <v>2.7829182926338621E-2</v>
      </c>
      <c r="T427" s="190" t="s">
        <v>478</v>
      </c>
      <c r="U427" s="190" t="s">
        <v>715</v>
      </c>
      <c r="V427" s="190" t="s">
        <v>646</v>
      </c>
      <c r="W427" s="196">
        <v>1</v>
      </c>
      <c r="X427" s="190" t="s">
        <v>674</v>
      </c>
    </row>
    <row r="428" spans="2:24" hidden="1" x14ac:dyDescent="0.25">
      <c r="B428" s="662"/>
      <c r="C428" s="493"/>
      <c r="D428" s="245">
        <v>322</v>
      </c>
      <c r="E428" s="190" t="s">
        <v>516</v>
      </c>
      <c r="F428" s="314">
        <v>1309.3499999999999</v>
      </c>
      <c r="G428" s="190">
        <v>278.62</v>
      </c>
      <c r="H428" s="190">
        <v>278.62</v>
      </c>
      <c r="I428" s="198">
        <f t="shared" si="88"/>
        <v>1</v>
      </c>
      <c r="J428" s="190">
        <v>10.28</v>
      </c>
      <c r="K428" s="198">
        <f t="shared" si="89"/>
        <v>3.6896130931017151E-2</v>
      </c>
      <c r="L428" s="314">
        <v>133.88</v>
      </c>
      <c r="M428" s="198">
        <f t="shared" si="90"/>
        <v>1.036896130931017</v>
      </c>
      <c r="N428" s="314">
        <v>1376.29</v>
      </c>
      <c r="O428" s="190">
        <v>0.5</v>
      </c>
      <c r="P428" s="197">
        <f t="shared" si="91"/>
        <v>1.7945588974230134E-3</v>
      </c>
      <c r="Q428" s="314">
        <f t="shared" si="92"/>
        <v>66.94</v>
      </c>
      <c r="R428" s="190">
        <f t="shared" si="93"/>
        <v>9.7799999999999727</v>
      </c>
      <c r="S428" s="192">
        <f t="shared" si="94"/>
        <v>3.5101572033594042E-2</v>
      </c>
      <c r="T428" s="190" t="s">
        <v>478</v>
      </c>
      <c r="U428" s="190" t="s">
        <v>715</v>
      </c>
      <c r="V428" s="190" t="s">
        <v>646</v>
      </c>
      <c r="W428" s="196">
        <v>1</v>
      </c>
      <c r="X428" s="190" t="s">
        <v>414</v>
      </c>
    </row>
    <row r="429" spans="2:24" hidden="1" x14ac:dyDescent="0.25">
      <c r="B429" s="662"/>
      <c r="C429" s="493"/>
      <c r="D429" s="245">
        <v>323</v>
      </c>
      <c r="E429" s="190" t="s">
        <v>561</v>
      </c>
      <c r="F429" s="314">
        <v>1236.4799999999998</v>
      </c>
      <c r="G429" s="190">
        <v>521.91999999999996</v>
      </c>
      <c r="H429" s="190">
        <v>521.91999999999996</v>
      </c>
      <c r="I429" s="198">
        <f t="shared" si="88"/>
        <v>1</v>
      </c>
      <c r="J429" s="190">
        <v>21.4</v>
      </c>
      <c r="K429" s="198">
        <f t="shared" si="89"/>
        <v>4.1002452483139176E-2</v>
      </c>
      <c r="L429" s="314">
        <v>60.94</v>
      </c>
      <c r="M429" s="198">
        <f t="shared" si="90"/>
        <v>1.0410024524831392</v>
      </c>
      <c r="N429" s="314">
        <v>1304.1199999999999</v>
      </c>
      <c r="O429" s="190">
        <v>1.1100000000000001</v>
      </c>
      <c r="P429" s="197">
        <f t="shared" si="91"/>
        <v>2.1267627222562847E-3</v>
      </c>
      <c r="Q429" s="314">
        <f t="shared" si="92"/>
        <v>67.6434</v>
      </c>
      <c r="R429" s="190">
        <f t="shared" si="93"/>
        <v>20.289999999999978</v>
      </c>
      <c r="S429" s="192">
        <f t="shared" si="94"/>
        <v>3.8875689760882855E-2</v>
      </c>
      <c r="T429" s="190" t="s">
        <v>478</v>
      </c>
      <c r="U429" s="190" t="s">
        <v>715</v>
      </c>
      <c r="V429" s="190" t="s">
        <v>646</v>
      </c>
      <c r="W429" s="196">
        <v>1</v>
      </c>
      <c r="X429" s="190" t="s">
        <v>425</v>
      </c>
    </row>
    <row r="430" spans="2:24" hidden="1" x14ac:dyDescent="0.25">
      <c r="B430" s="662"/>
      <c r="C430" s="493"/>
      <c r="D430" s="245">
        <v>324</v>
      </c>
      <c r="E430" s="190" t="s">
        <v>669</v>
      </c>
      <c r="F430" s="314">
        <v>1126.6300000000001</v>
      </c>
      <c r="G430" s="190">
        <v>378.62</v>
      </c>
      <c r="H430" s="190">
        <v>378.62</v>
      </c>
      <c r="I430" s="198">
        <f t="shared" si="88"/>
        <v>1</v>
      </c>
      <c r="J430" s="190">
        <v>13.97</v>
      </c>
      <c r="K430" s="198">
        <f t="shared" si="89"/>
        <v>3.6897152818128998E-2</v>
      </c>
      <c r="L430" s="314">
        <v>85.48</v>
      </c>
      <c r="M430" s="198">
        <f t="shared" si="90"/>
        <v>1.036897152818129</v>
      </c>
      <c r="N430" s="314">
        <v>1194.1600000000001</v>
      </c>
      <c r="O430" s="190">
        <v>0.79</v>
      </c>
      <c r="P430" s="197">
        <f t="shared" si="91"/>
        <v>2.0865247477682108E-3</v>
      </c>
      <c r="Q430" s="314">
        <f t="shared" si="92"/>
        <v>67.529200000000003</v>
      </c>
      <c r="R430" s="190">
        <f t="shared" si="93"/>
        <v>13.180000000000028</v>
      </c>
      <c r="S430" s="192">
        <f t="shared" si="94"/>
        <v>3.4810628070360859E-2</v>
      </c>
      <c r="T430" s="190" t="s">
        <v>478</v>
      </c>
      <c r="U430" s="190" t="s">
        <v>715</v>
      </c>
      <c r="V430" s="190" t="s">
        <v>646</v>
      </c>
      <c r="W430" s="196">
        <v>1</v>
      </c>
      <c r="X430" s="190" t="s">
        <v>426</v>
      </c>
    </row>
    <row r="431" spans="2:24" hidden="1" x14ac:dyDescent="0.25">
      <c r="B431" s="662"/>
      <c r="C431" s="493"/>
      <c r="D431" s="245">
        <v>325</v>
      </c>
      <c r="E431" s="190" t="s">
        <v>668</v>
      </c>
      <c r="F431" s="314">
        <v>1093.33</v>
      </c>
      <c r="G431" s="190">
        <v>449.38</v>
      </c>
      <c r="H431" s="190">
        <v>449.38</v>
      </c>
      <c r="I431" s="198">
        <f t="shared" si="88"/>
        <v>1</v>
      </c>
      <c r="J431" s="190">
        <v>14.74</v>
      </c>
      <c r="K431" s="198">
        <f t="shared" si="89"/>
        <v>3.280074769682674E-2</v>
      </c>
      <c r="L431" s="314">
        <v>78.77</v>
      </c>
      <c r="M431" s="198">
        <f t="shared" si="90"/>
        <v>1.0328007476968268</v>
      </c>
      <c r="N431" s="314">
        <v>1161.07</v>
      </c>
      <c r="O431" s="190">
        <v>0.86</v>
      </c>
      <c r="P431" s="197">
        <f t="shared" si="91"/>
        <v>1.9137478303440296E-3</v>
      </c>
      <c r="Q431" s="314">
        <f t="shared" si="92"/>
        <v>67.742199999999997</v>
      </c>
      <c r="R431" s="190">
        <f t="shared" si="93"/>
        <v>13.88000000000001</v>
      </c>
      <c r="S431" s="192">
        <f t="shared" si="94"/>
        <v>3.0886999866482731E-2</v>
      </c>
      <c r="T431" s="190" t="s">
        <v>478</v>
      </c>
      <c r="U431" s="190" t="s">
        <v>715</v>
      </c>
      <c r="V431" s="190" t="s">
        <v>532</v>
      </c>
      <c r="W431" s="196">
        <v>1</v>
      </c>
      <c r="X431" s="190" t="s">
        <v>422</v>
      </c>
    </row>
    <row r="432" spans="2:24" hidden="1" x14ac:dyDescent="0.25">
      <c r="B432" s="662"/>
      <c r="C432" s="493"/>
      <c r="D432" s="245">
        <v>326</v>
      </c>
      <c r="E432" s="190" t="s">
        <v>667</v>
      </c>
      <c r="F432" s="314">
        <v>1040.8399999999999</v>
      </c>
      <c r="G432" s="190">
        <v>392.96</v>
      </c>
      <c r="H432" s="190">
        <v>392.96</v>
      </c>
      <c r="I432" s="198">
        <f t="shared" si="88"/>
        <v>1</v>
      </c>
      <c r="J432" s="190">
        <v>14.5</v>
      </c>
      <c r="K432" s="198">
        <f t="shared" si="89"/>
        <v>3.6899429967426713E-2</v>
      </c>
      <c r="L432" s="314">
        <v>76.42</v>
      </c>
      <c r="M432" s="198">
        <f t="shared" si="90"/>
        <v>1.0368994299674268</v>
      </c>
      <c r="N432" s="314">
        <v>1108.0899999999999</v>
      </c>
      <c r="O432" s="190">
        <v>0.88</v>
      </c>
      <c r="P432" s="197">
        <f t="shared" si="91"/>
        <v>2.2394136807817591E-3</v>
      </c>
      <c r="Q432" s="314">
        <f t="shared" si="92"/>
        <v>67.249600000000001</v>
      </c>
      <c r="R432" s="190">
        <f t="shared" si="93"/>
        <v>13.62</v>
      </c>
      <c r="S432" s="192">
        <f t="shared" si="94"/>
        <v>3.4660016286644953E-2</v>
      </c>
      <c r="T432" s="190" t="s">
        <v>478</v>
      </c>
      <c r="U432" s="190" t="s">
        <v>715</v>
      </c>
      <c r="V432" s="190" t="s">
        <v>492</v>
      </c>
      <c r="W432" s="196">
        <v>1</v>
      </c>
      <c r="X432" s="190" t="s">
        <v>417</v>
      </c>
    </row>
    <row r="433" spans="2:24" hidden="1" x14ac:dyDescent="0.25">
      <c r="B433" s="662"/>
      <c r="C433" s="493"/>
      <c r="D433" s="245">
        <v>327</v>
      </c>
      <c r="E433" s="190" t="s">
        <v>530</v>
      </c>
      <c r="F433" s="314">
        <v>1032.98</v>
      </c>
      <c r="G433" s="190">
        <v>422.1</v>
      </c>
      <c r="H433" s="190">
        <v>422.1</v>
      </c>
      <c r="I433" s="198">
        <f t="shared" si="88"/>
        <v>1</v>
      </c>
      <c r="J433" s="190">
        <v>13.85</v>
      </c>
      <c r="K433" s="198">
        <f t="shared" si="89"/>
        <v>3.2812129827055198E-2</v>
      </c>
      <c r="L433" s="314">
        <v>79.459999999999994</v>
      </c>
      <c r="M433" s="198">
        <f t="shared" si="90"/>
        <v>1.0328121298270552</v>
      </c>
      <c r="N433" s="314">
        <v>1100.52</v>
      </c>
      <c r="O433" s="190">
        <v>0.85</v>
      </c>
      <c r="P433" s="197">
        <f t="shared" si="91"/>
        <v>2.0137408197109688E-3</v>
      </c>
      <c r="Q433" s="314">
        <f t="shared" si="92"/>
        <v>67.540999999999997</v>
      </c>
      <c r="R433" s="190">
        <f t="shared" si="93"/>
        <v>13.000000000000023</v>
      </c>
      <c r="S433" s="192">
        <f t="shared" si="94"/>
        <v>3.0798389007344284E-2</v>
      </c>
      <c r="T433" s="190" t="s">
        <v>478</v>
      </c>
      <c r="U433" s="190" t="s">
        <v>715</v>
      </c>
      <c r="V433" s="190" t="s">
        <v>532</v>
      </c>
      <c r="W433" s="196">
        <v>1</v>
      </c>
      <c r="X433" s="190" t="s">
        <v>416</v>
      </c>
    </row>
    <row r="434" spans="2:24" hidden="1" x14ac:dyDescent="0.25">
      <c r="B434" s="662"/>
      <c r="C434" s="493"/>
      <c r="D434" s="245">
        <v>328</v>
      </c>
      <c r="E434" s="190" t="s">
        <v>466</v>
      </c>
      <c r="F434" s="314">
        <v>976.9899999999999</v>
      </c>
      <c r="G434" s="190">
        <v>31.05</v>
      </c>
      <c r="H434" s="190">
        <v>31.05</v>
      </c>
      <c r="I434" s="198">
        <f t="shared" si="88"/>
        <v>1</v>
      </c>
      <c r="J434" s="190">
        <v>1.28</v>
      </c>
      <c r="K434" s="198">
        <f t="shared" si="89"/>
        <v>4.1223832528180356E-2</v>
      </c>
      <c r="L434" s="314">
        <v>814.16</v>
      </c>
      <c r="M434" s="198">
        <f t="shared" si="90"/>
        <v>1.0412238325281802</v>
      </c>
      <c r="N434" s="314">
        <v>1042.1199999999999</v>
      </c>
      <c r="O434" s="190">
        <v>0.08</v>
      </c>
      <c r="P434" s="197">
        <f t="shared" si="91"/>
        <v>2.5764895330112722E-3</v>
      </c>
      <c r="Q434" s="314">
        <f t="shared" si="92"/>
        <v>65.132800000000003</v>
      </c>
      <c r="R434" s="190">
        <f t="shared" si="93"/>
        <v>1.1999999999999975</v>
      </c>
      <c r="S434" s="192">
        <f t="shared" si="94"/>
        <v>3.8647342995169004E-2</v>
      </c>
      <c r="T434" s="190" t="s">
        <v>478</v>
      </c>
      <c r="U434" s="190" t="s">
        <v>222</v>
      </c>
      <c r="V434" s="190" t="s">
        <v>689</v>
      </c>
      <c r="W434" s="196">
        <v>1</v>
      </c>
      <c r="X434" s="190" t="s">
        <v>415</v>
      </c>
    </row>
    <row r="435" spans="2:24" hidden="1" x14ac:dyDescent="0.25">
      <c r="B435" s="662"/>
      <c r="C435" s="493"/>
      <c r="D435" s="245">
        <v>329</v>
      </c>
      <c r="E435" s="190" t="s">
        <v>691</v>
      </c>
      <c r="F435" s="314">
        <v>953.34</v>
      </c>
      <c r="G435" s="190">
        <v>79.2</v>
      </c>
      <c r="H435" s="190">
        <v>79.2</v>
      </c>
      <c r="I435" s="198">
        <f t="shared" si="88"/>
        <v>1</v>
      </c>
      <c r="J435" s="190">
        <v>3.25</v>
      </c>
      <c r="K435" s="198">
        <f t="shared" si="89"/>
        <v>4.1035353535353536E-2</v>
      </c>
      <c r="L435" s="314">
        <v>313.60000000000002</v>
      </c>
      <c r="M435" s="198">
        <f t="shared" si="90"/>
        <v>1.0410353535353536</v>
      </c>
      <c r="N435" s="314">
        <v>1019.2</v>
      </c>
      <c r="O435" s="190">
        <v>0.21</v>
      </c>
      <c r="P435" s="197">
        <f t="shared" si="91"/>
        <v>2.6515151515151512E-3</v>
      </c>
      <c r="Q435" s="314">
        <f t="shared" si="92"/>
        <v>65.856000000000009</v>
      </c>
      <c r="R435" s="190">
        <f t="shared" si="93"/>
        <v>3.04</v>
      </c>
      <c r="S435" s="192">
        <f t="shared" si="94"/>
        <v>3.8383838383838381E-2</v>
      </c>
      <c r="T435" s="190" t="s">
        <v>478</v>
      </c>
      <c r="U435" s="190" t="s">
        <v>715</v>
      </c>
      <c r="V435" s="190" t="s">
        <v>469</v>
      </c>
      <c r="W435" s="196">
        <v>1</v>
      </c>
      <c r="X435" s="190" t="s">
        <v>470</v>
      </c>
    </row>
    <row r="436" spans="2:24" hidden="1" x14ac:dyDescent="0.25">
      <c r="B436" s="662"/>
      <c r="C436" s="493"/>
      <c r="D436" s="245">
        <v>330</v>
      </c>
      <c r="E436" s="190" t="s">
        <v>493</v>
      </c>
      <c r="F436" s="314">
        <v>938.87</v>
      </c>
      <c r="G436" s="190">
        <v>173.92</v>
      </c>
      <c r="H436" s="190">
        <v>173.92</v>
      </c>
      <c r="I436" s="198">
        <f t="shared" si="88"/>
        <v>1</v>
      </c>
      <c r="J436" s="190">
        <v>6.42</v>
      </c>
      <c r="K436" s="198">
        <f t="shared" si="89"/>
        <v>3.691352345906164E-2</v>
      </c>
      <c r="L436" s="314">
        <v>156.74</v>
      </c>
      <c r="M436" s="198">
        <f t="shared" si="90"/>
        <v>1.0369135234590616</v>
      </c>
      <c r="N436" s="314">
        <v>1006.27</v>
      </c>
      <c r="O436" s="190">
        <v>0.43</v>
      </c>
      <c r="P436" s="197">
        <f t="shared" si="91"/>
        <v>2.4724011039558417E-3</v>
      </c>
      <c r="Q436" s="314">
        <f t="shared" si="92"/>
        <v>67.398200000000003</v>
      </c>
      <c r="R436" s="190">
        <f t="shared" si="93"/>
        <v>5.9899999999999878</v>
      </c>
      <c r="S436" s="192">
        <f t="shared" si="94"/>
        <v>3.4441122355105727E-2</v>
      </c>
      <c r="T436" s="190" t="s">
        <v>478</v>
      </c>
      <c r="U436" s="190" t="s">
        <v>715</v>
      </c>
      <c r="V436" s="190" t="s">
        <v>469</v>
      </c>
      <c r="W436" s="196">
        <v>1</v>
      </c>
      <c r="X436" s="190" t="s">
        <v>470</v>
      </c>
    </row>
    <row r="437" spans="2:24" hidden="1" x14ac:dyDescent="0.25">
      <c r="B437" s="661">
        <v>45913</v>
      </c>
      <c r="C437" s="493" t="str">
        <f t="shared" ref="C437" si="96">RIGHT(TEXT(B437,"aaa"),1)</f>
        <v>六</v>
      </c>
      <c r="D437" s="245">
        <v>331</v>
      </c>
      <c r="E437" s="190" t="s">
        <v>690</v>
      </c>
      <c r="F437" s="314">
        <v>2094.52</v>
      </c>
      <c r="G437" s="190">
        <v>1019.48</v>
      </c>
      <c r="H437" s="190">
        <v>1019.48</v>
      </c>
      <c r="I437" s="198">
        <f t="shared" si="88"/>
        <v>1</v>
      </c>
      <c r="J437" s="190">
        <v>27.83</v>
      </c>
      <c r="K437" s="198">
        <f t="shared" si="89"/>
        <v>2.7298230470435905E-2</v>
      </c>
      <c r="L437" s="314">
        <v>77.260000000000005</v>
      </c>
      <c r="M437" s="198">
        <f t="shared" si="90"/>
        <v>1.0272982304704359</v>
      </c>
      <c r="N437" s="314">
        <v>2150.15</v>
      </c>
      <c r="O437" s="190">
        <v>0.72</v>
      </c>
      <c r="P437" s="197">
        <f t="shared" si="91"/>
        <v>7.0624239808529839E-4</v>
      </c>
      <c r="Q437" s="314">
        <f t="shared" si="92"/>
        <v>55.627200000000002</v>
      </c>
      <c r="R437" s="190">
        <f t="shared" si="93"/>
        <v>27.109999999999928</v>
      </c>
      <c r="S437" s="192">
        <f t="shared" si="94"/>
        <v>2.6591988072350539E-2</v>
      </c>
      <c r="T437" s="190" t="s">
        <v>478</v>
      </c>
      <c r="U437" s="190" t="s">
        <v>715</v>
      </c>
      <c r="V437" s="190" t="s">
        <v>646</v>
      </c>
      <c r="W437" s="196">
        <v>1</v>
      </c>
      <c r="X437" s="190" t="s">
        <v>674</v>
      </c>
    </row>
    <row r="438" spans="2:24" hidden="1" x14ac:dyDescent="0.25">
      <c r="B438" s="662"/>
      <c r="C438" s="493"/>
      <c r="D438" s="245">
        <v>332</v>
      </c>
      <c r="E438" s="190" t="s">
        <v>516</v>
      </c>
      <c r="F438" s="314">
        <v>1569.07</v>
      </c>
      <c r="G438" s="190">
        <v>346.48</v>
      </c>
      <c r="H438" s="190">
        <v>346.48</v>
      </c>
      <c r="I438" s="198">
        <f t="shared" si="88"/>
        <v>1</v>
      </c>
      <c r="J438" s="190">
        <v>12.16</v>
      </c>
      <c r="K438" s="198">
        <f t="shared" si="89"/>
        <v>3.5095820826598935E-2</v>
      </c>
      <c r="L438" s="314">
        <v>133.88</v>
      </c>
      <c r="M438" s="198">
        <f t="shared" si="90"/>
        <v>1.035095820826599</v>
      </c>
      <c r="N438" s="314">
        <v>1627.98</v>
      </c>
      <c r="O438" s="190">
        <v>0.44</v>
      </c>
      <c r="P438" s="197">
        <f t="shared" si="91"/>
        <v>1.2699145693835141E-3</v>
      </c>
      <c r="Q438" s="314">
        <f t="shared" si="92"/>
        <v>58.907199999999996</v>
      </c>
      <c r="R438" s="190">
        <f t="shared" si="93"/>
        <v>11.720000000000026</v>
      </c>
      <c r="S438" s="192">
        <f t="shared" si="94"/>
        <v>3.3825906257215495E-2</v>
      </c>
      <c r="T438" s="190" t="s">
        <v>478</v>
      </c>
      <c r="U438" s="190" t="s">
        <v>715</v>
      </c>
      <c r="V438" s="190" t="s">
        <v>646</v>
      </c>
      <c r="W438" s="196">
        <v>1</v>
      </c>
      <c r="X438" s="190" t="s">
        <v>414</v>
      </c>
    </row>
    <row r="439" spans="2:24" hidden="1" x14ac:dyDescent="0.25">
      <c r="B439" s="662"/>
      <c r="C439" s="493"/>
      <c r="D439" s="245">
        <v>333</v>
      </c>
      <c r="E439" s="190" t="s">
        <v>561</v>
      </c>
      <c r="F439" s="314">
        <v>1406.5</v>
      </c>
      <c r="G439" s="190">
        <v>615.44000000000005</v>
      </c>
      <c r="H439" s="190">
        <v>615.44000000000005</v>
      </c>
      <c r="I439" s="198">
        <f t="shared" si="88"/>
        <v>1</v>
      </c>
      <c r="J439" s="190">
        <v>24</v>
      </c>
      <c r="K439" s="198">
        <f t="shared" si="89"/>
        <v>3.8996490315871567E-2</v>
      </c>
      <c r="L439" s="314">
        <v>60.94</v>
      </c>
      <c r="M439" s="198">
        <f t="shared" si="90"/>
        <v>1.0389964903158715</v>
      </c>
      <c r="N439" s="314">
        <v>1462.56</v>
      </c>
      <c r="O439" s="190">
        <v>0.92</v>
      </c>
      <c r="P439" s="197">
        <f t="shared" si="91"/>
        <v>1.4948654621084101E-3</v>
      </c>
      <c r="Q439" s="314">
        <f t="shared" si="92"/>
        <v>56.064799999999998</v>
      </c>
      <c r="R439" s="190">
        <f t="shared" si="93"/>
        <v>23.08</v>
      </c>
      <c r="S439" s="192">
        <f t="shared" si="94"/>
        <v>3.7501624853763155E-2</v>
      </c>
      <c r="T439" s="190" t="s">
        <v>478</v>
      </c>
      <c r="U439" s="190" t="s">
        <v>715</v>
      </c>
      <c r="V439" s="190" t="s">
        <v>646</v>
      </c>
      <c r="W439" s="196">
        <v>1</v>
      </c>
      <c r="X439" s="190" t="s">
        <v>425</v>
      </c>
    </row>
    <row r="440" spans="2:24" hidden="1" x14ac:dyDescent="0.25">
      <c r="B440" s="662"/>
      <c r="C440" s="493"/>
      <c r="D440" s="245">
        <v>334</v>
      </c>
      <c r="E440" s="190" t="s">
        <v>545</v>
      </c>
      <c r="F440" s="314">
        <v>1330.64</v>
      </c>
      <c r="G440" s="190">
        <v>252.46</v>
      </c>
      <c r="H440" s="190">
        <v>252.46</v>
      </c>
      <c r="I440" s="198">
        <f t="shared" si="88"/>
        <v>1</v>
      </c>
      <c r="J440" s="190">
        <v>8.86</v>
      </c>
      <c r="K440" s="198">
        <f t="shared" si="89"/>
        <v>3.5094668462330662E-2</v>
      </c>
      <c r="L440" s="314">
        <v>156.72999999999999</v>
      </c>
      <c r="M440" s="198">
        <f t="shared" si="90"/>
        <v>1.0350946684623306</v>
      </c>
      <c r="N440" s="314">
        <v>1388.63</v>
      </c>
      <c r="O440" s="190">
        <v>0.37</v>
      </c>
      <c r="P440" s="197">
        <f t="shared" si="91"/>
        <v>1.4655787055375107E-3</v>
      </c>
      <c r="Q440" s="314">
        <f t="shared" si="92"/>
        <v>57.990099999999998</v>
      </c>
      <c r="R440" s="190">
        <f t="shared" si="93"/>
        <v>8.489999999999986</v>
      </c>
      <c r="S440" s="192">
        <f t="shared" si="94"/>
        <v>3.3629089756793101E-2</v>
      </c>
      <c r="T440" s="190" t="s">
        <v>478</v>
      </c>
      <c r="U440" s="190" t="s">
        <v>715</v>
      </c>
      <c r="V440" s="190" t="s">
        <v>469</v>
      </c>
      <c r="W440" s="196">
        <v>1</v>
      </c>
      <c r="X440" s="190" t="s">
        <v>470</v>
      </c>
    </row>
    <row r="441" spans="2:24" hidden="1" x14ac:dyDescent="0.25">
      <c r="B441" s="662"/>
      <c r="C441" s="493"/>
      <c r="D441" s="245">
        <v>335</v>
      </c>
      <c r="E441" s="190" t="s">
        <v>667</v>
      </c>
      <c r="F441" s="314">
        <v>1307.54</v>
      </c>
      <c r="G441" s="190">
        <v>508.32</v>
      </c>
      <c r="H441" s="190">
        <v>508.32</v>
      </c>
      <c r="I441" s="198">
        <f t="shared" si="88"/>
        <v>1</v>
      </c>
      <c r="J441" s="190">
        <v>17.84</v>
      </c>
      <c r="K441" s="198">
        <f t="shared" si="89"/>
        <v>3.5096002518098836E-2</v>
      </c>
      <c r="L441" s="314">
        <v>76.42</v>
      </c>
      <c r="M441" s="198">
        <f t="shared" si="90"/>
        <v>1.0350960025180989</v>
      </c>
      <c r="N441" s="314">
        <v>1363.33</v>
      </c>
      <c r="O441" s="190">
        <v>0.73</v>
      </c>
      <c r="P441" s="197">
        <f t="shared" si="91"/>
        <v>1.4361032420522506E-3</v>
      </c>
      <c r="Q441" s="314">
        <f t="shared" si="92"/>
        <v>55.7866</v>
      </c>
      <c r="R441" s="190">
        <f t="shared" si="93"/>
        <v>17.109999999999975</v>
      </c>
      <c r="S441" s="192">
        <f t="shared" si="94"/>
        <v>3.3659899276046533E-2</v>
      </c>
      <c r="T441" s="190" t="s">
        <v>478</v>
      </c>
      <c r="U441" s="190" t="s">
        <v>715</v>
      </c>
      <c r="V441" s="190" t="s">
        <v>492</v>
      </c>
      <c r="W441" s="196">
        <v>1</v>
      </c>
      <c r="X441" s="190" t="s">
        <v>417</v>
      </c>
    </row>
    <row r="442" spans="2:24" hidden="1" x14ac:dyDescent="0.25">
      <c r="B442" s="662"/>
      <c r="C442" s="493"/>
      <c r="D442" s="245">
        <v>336</v>
      </c>
      <c r="E442" s="190" t="s">
        <v>669</v>
      </c>
      <c r="F442" s="314">
        <v>1305.28</v>
      </c>
      <c r="G442" s="190">
        <v>453.7</v>
      </c>
      <c r="H442" s="190">
        <v>453.7</v>
      </c>
      <c r="I442" s="198">
        <f t="shared" si="88"/>
        <v>1</v>
      </c>
      <c r="J442" s="190">
        <v>15.92</v>
      </c>
      <c r="K442" s="198">
        <f t="shared" si="89"/>
        <v>3.5089266034824776E-2</v>
      </c>
      <c r="L442" s="314">
        <v>85.48</v>
      </c>
      <c r="M442" s="198">
        <f t="shared" si="90"/>
        <v>1.0350892660348248</v>
      </c>
      <c r="N442" s="314">
        <v>1360.84</v>
      </c>
      <c r="O442" s="190">
        <v>0.65</v>
      </c>
      <c r="P442" s="197">
        <f t="shared" si="91"/>
        <v>1.4326647564469916E-3</v>
      </c>
      <c r="Q442" s="314">
        <f t="shared" si="92"/>
        <v>55.562000000000005</v>
      </c>
      <c r="R442" s="190">
        <f t="shared" si="93"/>
        <v>15.270000000000016</v>
      </c>
      <c r="S442" s="192">
        <f t="shared" si="94"/>
        <v>3.3656601278377815E-2</v>
      </c>
      <c r="T442" s="190" t="s">
        <v>478</v>
      </c>
      <c r="U442" s="190" t="s">
        <v>715</v>
      </c>
      <c r="V442" s="190" t="s">
        <v>646</v>
      </c>
      <c r="W442" s="196">
        <v>1</v>
      </c>
      <c r="X442" s="190" t="s">
        <v>426</v>
      </c>
    </row>
    <row r="443" spans="2:24" hidden="1" x14ac:dyDescent="0.25">
      <c r="B443" s="662"/>
      <c r="C443" s="493"/>
      <c r="D443" s="245">
        <v>337</v>
      </c>
      <c r="E443" s="190" t="s">
        <v>668</v>
      </c>
      <c r="F443" s="314">
        <v>1276.8599999999999</v>
      </c>
      <c r="G443" s="190">
        <v>542.38</v>
      </c>
      <c r="H443" s="190">
        <v>542.38</v>
      </c>
      <c r="I443" s="198">
        <f t="shared" si="88"/>
        <v>1</v>
      </c>
      <c r="J443" s="190">
        <v>16.920000000000002</v>
      </c>
      <c r="K443" s="198">
        <f t="shared" si="89"/>
        <v>3.1195840554592725E-2</v>
      </c>
      <c r="L443" s="314">
        <v>78.77</v>
      </c>
      <c r="M443" s="198">
        <f t="shared" si="90"/>
        <v>1.0311958405545927</v>
      </c>
      <c r="N443" s="314">
        <v>1332.79</v>
      </c>
      <c r="O443" s="190">
        <v>0.71</v>
      </c>
      <c r="P443" s="197">
        <f t="shared" si="91"/>
        <v>1.309045318780191E-3</v>
      </c>
      <c r="Q443" s="314">
        <f t="shared" si="92"/>
        <v>55.926699999999997</v>
      </c>
      <c r="R443" s="190">
        <f t="shared" si="93"/>
        <v>16.209999999999958</v>
      </c>
      <c r="S443" s="192">
        <f t="shared" si="94"/>
        <v>2.9886795235812454E-2</v>
      </c>
      <c r="T443" s="190" t="s">
        <v>478</v>
      </c>
      <c r="U443" s="190" t="s">
        <v>715</v>
      </c>
      <c r="V443" s="190" t="s">
        <v>532</v>
      </c>
      <c r="W443" s="196">
        <v>1</v>
      </c>
      <c r="X443" s="190" t="s">
        <v>422</v>
      </c>
    </row>
    <row r="444" spans="2:24" hidden="1" x14ac:dyDescent="0.25">
      <c r="B444" s="662"/>
      <c r="C444" s="493"/>
      <c r="D444" s="245">
        <v>338</v>
      </c>
      <c r="E444" s="190" t="s">
        <v>466</v>
      </c>
      <c r="F444" s="314">
        <v>1164.25</v>
      </c>
      <c r="G444" s="190">
        <v>38.4</v>
      </c>
      <c r="H444" s="190">
        <v>38.4</v>
      </c>
      <c r="I444" s="198">
        <f t="shared" si="88"/>
        <v>1</v>
      </c>
      <c r="J444" s="190">
        <v>1.5</v>
      </c>
      <c r="K444" s="198">
        <f t="shared" si="89"/>
        <v>3.90625E-2</v>
      </c>
      <c r="L444" s="314">
        <v>814.16</v>
      </c>
      <c r="M444" s="198">
        <f t="shared" si="90"/>
        <v>1.0390625</v>
      </c>
      <c r="N444" s="314">
        <v>1221.24</v>
      </c>
      <c r="O444" s="190">
        <v>7.0000000000000007E-2</v>
      </c>
      <c r="P444" s="197">
        <f t="shared" si="91"/>
        <v>1.8229166666666669E-3</v>
      </c>
      <c r="Q444" s="314">
        <f t="shared" si="92"/>
        <v>56.991200000000006</v>
      </c>
      <c r="R444" s="190">
        <f t="shared" si="93"/>
        <v>1.43</v>
      </c>
      <c r="S444" s="192">
        <f t="shared" si="94"/>
        <v>3.7239583333333333E-2</v>
      </c>
      <c r="T444" s="190" t="s">
        <v>478</v>
      </c>
      <c r="U444" s="190" t="s">
        <v>222</v>
      </c>
      <c r="V444" s="190" t="s">
        <v>689</v>
      </c>
      <c r="W444" s="196">
        <v>1</v>
      </c>
      <c r="X444" s="190" t="s">
        <v>415</v>
      </c>
    </row>
    <row r="445" spans="2:24" hidden="1" x14ac:dyDescent="0.25">
      <c r="B445" s="662"/>
      <c r="C445" s="493"/>
      <c r="D445" s="245">
        <v>339</v>
      </c>
      <c r="E445" s="190" t="s">
        <v>530</v>
      </c>
      <c r="F445" s="314">
        <v>1148.2</v>
      </c>
      <c r="G445" s="190">
        <v>485.46</v>
      </c>
      <c r="H445" s="190">
        <v>485.46</v>
      </c>
      <c r="I445" s="198">
        <f t="shared" si="88"/>
        <v>1</v>
      </c>
      <c r="J445" s="190">
        <v>15.15</v>
      </c>
      <c r="K445" s="198">
        <f t="shared" si="89"/>
        <v>3.120751452230874E-2</v>
      </c>
      <c r="L445" s="314">
        <v>79.459999999999994</v>
      </c>
      <c r="M445" s="198">
        <f t="shared" si="90"/>
        <v>1.0312075145223087</v>
      </c>
      <c r="N445" s="314">
        <v>1203.82</v>
      </c>
      <c r="O445" s="190">
        <v>0.7</v>
      </c>
      <c r="P445" s="197">
        <f t="shared" si="91"/>
        <v>1.4419313640670704E-3</v>
      </c>
      <c r="Q445" s="314">
        <f t="shared" si="92"/>
        <v>55.621999999999993</v>
      </c>
      <c r="R445" s="190">
        <f t="shared" si="93"/>
        <v>14.449999999999978</v>
      </c>
      <c r="S445" s="192">
        <f t="shared" si="94"/>
        <v>2.9765583158241623E-2</v>
      </c>
      <c r="T445" s="190" t="s">
        <v>478</v>
      </c>
      <c r="U445" s="190" t="s">
        <v>715</v>
      </c>
      <c r="V445" s="190" t="s">
        <v>532</v>
      </c>
      <c r="W445" s="196">
        <v>1</v>
      </c>
      <c r="X445" s="190" t="s">
        <v>416</v>
      </c>
    </row>
    <row r="446" spans="2:24" hidden="1" x14ac:dyDescent="0.25">
      <c r="B446" s="662"/>
      <c r="C446" s="493"/>
      <c r="D446" s="245">
        <v>340</v>
      </c>
      <c r="E446" s="190" t="s">
        <v>482</v>
      </c>
      <c r="F446" s="314">
        <v>1021.9300000000001</v>
      </c>
      <c r="G446" s="190">
        <v>294</v>
      </c>
      <c r="H446" s="190">
        <v>294</v>
      </c>
      <c r="I446" s="198">
        <f t="shared" si="88"/>
        <v>1</v>
      </c>
      <c r="J446" s="190">
        <v>25.74</v>
      </c>
      <c r="K446" s="198">
        <f t="shared" si="89"/>
        <v>8.755102040816326E-2</v>
      </c>
      <c r="L446" s="314">
        <v>111.2</v>
      </c>
      <c r="M446" s="198">
        <f t="shared" si="90"/>
        <v>1.0875510204081633</v>
      </c>
      <c r="N446" s="314">
        <v>2862.29</v>
      </c>
      <c r="O446" s="190">
        <v>16.55</v>
      </c>
      <c r="P446" s="197">
        <f t="shared" si="91"/>
        <v>5.6292517006802725E-2</v>
      </c>
      <c r="Q446" s="314">
        <f t="shared" si="92"/>
        <v>1840.3600000000001</v>
      </c>
      <c r="R446" s="190">
        <f t="shared" si="93"/>
        <v>9.1900000000000084</v>
      </c>
      <c r="S446" s="192">
        <f t="shared" si="94"/>
        <v>3.125850340136057E-2</v>
      </c>
      <c r="T446" s="190" t="s">
        <v>478</v>
      </c>
      <c r="U446" s="190" t="s">
        <v>715</v>
      </c>
      <c r="V446" s="190" t="s">
        <v>492</v>
      </c>
      <c r="W446" s="196">
        <v>1</v>
      </c>
      <c r="X446" s="190" t="s">
        <v>430</v>
      </c>
    </row>
    <row r="447" spans="2:24" hidden="1" x14ac:dyDescent="0.25">
      <c r="B447" s="661">
        <v>45914</v>
      </c>
      <c r="C447" s="493" t="str">
        <f t="shared" ref="C447" si="97">RIGHT(TEXT(B447,"aaa"),1)</f>
        <v>日</v>
      </c>
      <c r="D447" s="245">
        <v>341</v>
      </c>
      <c r="E447" s="190" t="s">
        <v>692</v>
      </c>
      <c r="F447" s="314">
        <v>3550</v>
      </c>
      <c r="G447" s="190">
        <v>10388</v>
      </c>
      <c r="H447" s="190">
        <v>10388</v>
      </c>
      <c r="I447" s="198">
        <f t="shared" ref="I447:I510" si="98">H447/G447</f>
        <v>1</v>
      </c>
      <c r="J447" s="190">
        <v>200</v>
      </c>
      <c r="K447" s="198">
        <f t="shared" ref="K447:K510" si="99">J447/G447</f>
        <v>1.9252984212552945E-2</v>
      </c>
      <c r="L447" s="314">
        <v>17.75</v>
      </c>
      <c r="M447" s="198">
        <f t="shared" ref="M447:M510" si="100">(H447+J447)/G447</f>
        <v>1.0192529842125528</v>
      </c>
      <c r="N447" s="314">
        <v>3550</v>
      </c>
      <c r="O447" s="190">
        <v>0</v>
      </c>
      <c r="P447" s="197">
        <f t="shared" ref="P447:P510" si="101">O447/G447</f>
        <v>0</v>
      </c>
      <c r="Q447" s="314">
        <f t="shared" ref="Q447:Q510" si="102">O447*L447</f>
        <v>0</v>
      </c>
      <c r="R447" s="190">
        <f t="shared" ref="R447:R510" si="103">(H447+J447)-G447-O447</f>
        <v>200</v>
      </c>
      <c r="S447" s="192">
        <f t="shared" ref="S447:S510" si="104">R447/G447</f>
        <v>1.9252984212552945E-2</v>
      </c>
      <c r="T447" s="190" t="s">
        <v>468</v>
      </c>
      <c r="U447" s="190" t="s">
        <v>221</v>
      </c>
      <c r="V447" s="190" t="s">
        <v>693</v>
      </c>
      <c r="W447" s="196">
        <v>1</v>
      </c>
      <c r="X447" s="190" t="s">
        <v>433</v>
      </c>
    </row>
    <row r="448" spans="2:24" hidden="1" x14ac:dyDescent="0.25">
      <c r="B448" s="662"/>
      <c r="C448" s="493"/>
      <c r="D448" s="245">
        <v>342</v>
      </c>
      <c r="E448" s="190" t="s">
        <v>466</v>
      </c>
      <c r="F448" s="314">
        <v>3191.51</v>
      </c>
      <c r="G448" s="190">
        <v>43.66</v>
      </c>
      <c r="H448" s="190">
        <v>43.66</v>
      </c>
      <c r="I448" s="198">
        <f t="shared" si="98"/>
        <v>1</v>
      </c>
      <c r="J448" s="190">
        <v>4.24</v>
      </c>
      <c r="K448" s="198">
        <f t="shared" si="99"/>
        <v>9.7114063215758148E-2</v>
      </c>
      <c r="L448" s="314">
        <v>814.16</v>
      </c>
      <c r="M448" s="198">
        <f t="shared" si="100"/>
        <v>1.0971140632157581</v>
      </c>
      <c r="N448" s="314">
        <v>3452.04</v>
      </c>
      <c r="O448" s="190">
        <v>0.32</v>
      </c>
      <c r="P448" s="197">
        <f t="shared" si="101"/>
        <v>7.3293632615666522E-3</v>
      </c>
      <c r="Q448" s="314">
        <f t="shared" si="102"/>
        <v>260.53120000000001</v>
      </c>
      <c r="R448" s="190">
        <f t="shared" si="103"/>
        <v>3.9200000000000021</v>
      </c>
      <c r="S448" s="192">
        <f t="shared" si="104"/>
        <v>8.9784699954191541E-2</v>
      </c>
      <c r="T448" s="190" t="s">
        <v>478</v>
      </c>
      <c r="U448" s="190" t="s">
        <v>222</v>
      </c>
      <c r="V448" s="190" t="s">
        <v>689</v>
      </c>
      <c r="W448" s="196">
        <v>1</v>
      </c>
      <c r="X448" s="190" t="s">
        <v>415</v>
      </c>
    </row>
    <row r="449" spans="2:24" hidden="1" x14ac:dyDescent="0.25">
      <c r="B449" s="662"/>
      <c r="C449" s="493"/>
      <c r="D449" s="245">
        <v>343</v>
      </c>
      <c r="E449" s="190" t="s">
        <v>691</v>
      </c>
      <c r="F449" s="314">
        <v>3148.5499999999997</v>
      </c>
      <c r="G449" s="190">
        <v>112.04</v>
      </c>
      <c r="H449" s="190">
        <v>112.04</v>
      </c>
      <c r="I449" s="198">
        <f t="shared" si="98"/>
        <v>1</v>
      </c>
      <c r="J449" s="190">
        <v>10.86</v>
      </c>
      <c r="K449" s="198">
        <f t="shared" si="99"/>
        <v>9.6929667975722944E-2</v>
      </c>
      <c r="L449" s="314">
        <v>313.60000000000002</v>
      </c>
      <c r="M449" s="198">
        <f t="shared" si="100"/>
        <v>1.096929667975723</v>
      </c>
      <c r="N449" s="314">
        <v>3405.7</v>
      </c>
      <c r="O449" s="190">
        <v>0.82</v>
      </c>
      <c r="P449" s="197">
        <f t="shared" si="101"/>
        <v>7.318814709032488E-3</v>
      </c>
      <c r="Q449" s="314">
        <f t="shared" si="102"/>
        <v>257.15199999999999</v>
      </c>
      <c r="R449" s="190">
        <f t="shared" si="103"/>
        <v>10.039999999999999</v>
      </c>
      <c r="S449" s="192">
        <f t="shared" si="104"/>
        <v>8.9610853266690452E-2</v>
      </c>
      <c r="T449" s="190" t="s">
        <v>478</v>
      </c>
      <c r="U449" s="190" t="s">
        <v>715</v>
      </c>
      <c r="V449" s="190" t="s">
        <v>469</v>
      </c>
      <c r="W449" s="196">
        <v>1</v>
      </c>
      <c r="X449" s="190" t="s">
        <v>470</v>
      </c>
    </row>
    <row r="450" spans="2:24" hidden="1" x14ac:dyDescent="0.25">
      <c r="B450" s="662"/>
      <c r="C450" s="493"/>
      <c r="D450" s="245">
        <v>344</v>
      </c>
      <c r="E450" s="190" t="s">
        <v>482</v>
      </c>
      <c r="F450" s="314">
        <v>2388.5700000000002</v>
      </c>
      <c r="G450" s="190">
        <v>365.5</v>
      </c>
      <c r="H450" s="190">
        <v>365.5</v>
      </c>
      <c r="I450" s="198">
        <f t="shared" si="98"/>
        <v>1</v>
      </c>
      <c r="J450" s="190">
        <v>24.82</v>
      </c>
      <c r="K450" s="198">
        <f t="shared" si="99"/>
        <v>6.7906976744186054E-2</v>
      </c>
      <c r="L450" s="314">
        <v>111.2</v>
      </c>
      <c r="M450" s="198">
        <f t="shared" si="100"/>
        <v>1.067906976744186</v>
      </c>
      <c r="N450" s="314">
        <v>2759.98</v>
      </c>
      <c r="O450" s="190">
        <v>3.34</v>
      </c>
      <c r="P450" s="197">
        <f t="shared" si="101"/>
        <v>9.1381668946648419E-3</v>
      </c>
      <c r="Q450" s="314">
        <f t="shared" si="102"/>
        <v>371.40800000000002</v>
      </c>
      <c r="R450" s="190">
        <f t="shared" si="103"/>
        <v>21.479999999999993</v>
      </c>
      <c r="S450" s="192">
        <f t="shared" si="104"/>
        <v>5.8768809849521188E-2</v>
      </c>
      <c r="T450" s="190" t="s">
        <v>478</v>
      </c>
      <c r="U450" s="190" t="s">
        <v>715</v>
      </c>
      <c r="V450" s="190" t="s">
        <v>492</v>
      </c>
      <c r="W450" s="196">
        <v>1</v>
      </c>
      <c r="X450" s="190" t="s">
        <v>430</v>
      </c>
    </row>
    <row r="451" spans="2:24" hidden="1" x14ac:dyDescent="0.25">
      <c r="B451" s="662"/>
      <c r="C451" s="493"/>
      <c r="D451" s="245">
        <v>345</v>
      </c>
      <c r="E451" s="190" t="s">
        <v>487</v>
      </c>
      <c r="F451" s="314">
        <v>2321.5099999999998</v>
      </c>
      <c r="G451" s="190">
        <v>107.92</v>
      </c>
      <c r="H451" s="190">
        <v>107.92</v>
      </c>
      <c r="I451" s="198">
        <f t="shared" si="98"/>
        <v>1</v>
      </c>
      <c r="J451" s="190">
        <v>6.29</v>
      </c>
      <c r="K451" s="198">
        <f t="shared" si="99"/>
        <v>5.8283914010378059E-2</v>
      </c>
      <c r="L451" s="314">
        <v>410.16</v>
      </c>
      <c r="M451" s="198">
        <f t="shared" si="100"/>
        <v>1.0582839140103781</v>
      </c>
      <c r="N451" s="314">
        <v>2579.91</v>
      </c>
      <c r="O451" s="190">
        <v>0.63</v>
      </c>
      <c r="P451" s="197">
        <f t="shared" si="101"/>
        <v>5.8376575240919196E-3</v>
      </c>
      <c r="Q451" s="314">
        <f t="shared" si="102"/>
        <v>258.4008</v>
      </c>
      <c r="R451" s="190">
        <f t="shared" si="103"/>
        <v>5.6600000000000064</v>
      </c>
      <c r="S451" s="192">
        <f t="shared" si="104"/>
        <v>5.2446256486286195E-2</v>
      </c>
      <c r="T451" s="190" t="s">
        <v>478</v>
      </c>
      <c r="U451" s="190" t="s">
        <v>715</v>
      </c>
      <c r="V451" s="190" t="s">
        <v>646</v>
      </c>
      <c r="W451" s="196">
        <v>1</v>
      </c>
      <c r="X451" s="190" t="s">
        <v>470</v>
      </c>
    </row>
    <row r="452" spans="2:24" hidden="1" x14ac:dyDescent="0.25">
      <c r="B452" s="662"/>
      <c r="C452" s="493"/>
      <c r="D452" s="245">
        <v>346</v>
      </c>
      <c r="E452" s="190" t="s">
        <v>497</v>
      </c>
      <c r="F452" s="314">
        <v>2170.94</v>
      </c>
      <c r="G452" s="190">
        <v>98.42</v>
      </c>
      <c r="H452" s="190">
        <v>98.42</v>
      </c>
      <c r="I452" s="198">
        <f t="shared" si="98"/>
        <v>1</v>
      </c>
      <c r="J452" s="190">
        <v>7.63</v>
      </c>
      <c r="K452" s="198">
        <f t="shared" si="99"/>
        <v>7.7524893314367002E-2</v>
      </c>
      <c r="L452" s="314">
        <v>318.32</v>
      </c>
      <c r="M452" s="198">
        <f t="shared" si="100"/>
        <v>1.0775248933143668</v>
      </c>
      <c r="N452" s="314">
        <v>2428.7800000000002</v>
      </c>
      <c r="O452" s="190">
        <v>0.81</v>
      </c>
      <c r="P452" s="197">
        <f t="shared" si="101"/>
        <v>8.2300345458240203E-3</v>
      </c>
      <c r="Q452" s="314">
        <f t="shared" si="102"/>
        <v>257.83920000000001</v>
      </c>
      <c r="R452" s="190">
        <f t="shared" si="103"/>
        <v>6.819999999999995</v>
      </c>
      <c r="S452" s="192">
        <f t="shared" si="104"/>
        <v>6.9294858768542925E-2</v>
      </c>
      <c r="T452" s="190" t="s">
        <v>478</v>
      </c>
      <c r="U452" s="190" t="s">
        <v>222</v>
      </c>
      <c r="V452" s="190" t="s">
        <v>689</v>
      </c>
      <c r="W452" s="196">
        <v>1</v>
      </c>
      <c r="X452" s="190" t="s">
        <v>425</v>
      </c>
    </row>
    <row r="453" spans="2:24" hidden="1" x14ac:dyDescent="0.25">
      <c r="B453" s="662"/>
      <c r="C453" s="493"/>
      <c r="D453" s="245">
        <v>347</v>
      </c>
      <c r="E453" s="190" t="s">
        <v>527</v>
      </c>
      <c r="F453" s="314">
        <v>1939.96</v>
      </c>
      <c r="G453" s="190">
        <v>84.81</v>
      </c>
      <c r="H453" s="190">
        <v>84.81</v>
      </c>
      <c r="I453" s="198">
        <f t="shared" si="98"/>
        <v>1</v>
      </c>
      <c r="J453" s="190">
        <v>6.58</v>
      </c>
      <c r="K453" s="198">
        <f t="shared" si="99"/>
        <v>7.7585190425657355E-2</v>
      </c>
      <c r="L453" s="314">
        <v>333.9</v>
      </c>
      <c r="M453" s="198">
        <f t="shared" si="100"/>
        <v>1.0775851904256573</v>
      </c>
      <c r="N453" s="314">
        <v>2197.06</v>
      </c>
      <c r="O453" s="190">
        <v>0.77</v>
      </c>
      <c r="P453" s="197">
        <f t="shared" si="101"/>
        <v>9.0791180285343717E-3</v>
      </c>
      <c r="Q453" s="314">
        <f t="shared" si="102"/>
        <v>257.10300000000001</v>
      </c>
      <c r="R453" s="190">
        <f t="shared" si="103"/>
        <v>5.8099999999999987</v>
      </c>
      <c r="S453" s="192">
        <f t="shared" si="104"/>
        <v>6.8506072397122961E-2</v>
      </c>
      <c r="T453" s="190" t="s">
        <v>478</v>
      </c>
      <c r="U453" s="190" t="s">
        <v>222</v>
      </c>
      <c r="V453" s="190" t="s">
        <v>689</v>
      </c>
      <c r="W453" s="196">
        <v>1</v>
      </c>
      <c r="X453" s="190" t="s">
        <v>416</v>
      </c>
    </row>
    <row r="454" spans="2:24" hidden="1" x14ac:dyDescent="0.25">
      <c r="B454" s="662"/>
      <c r="C454" s="493"/>
      <c r="D454" s="245">
        <v>348</v>
      </c>
      <c r="E454" s="190" t="s">
        <v>615</v>
      </c>
      <c r="F454" s="314">
        <v>1917.29</v>
      </c>
      <c r="G454" s="190">
        <v>323.16000000000003</v>
      </c>
      <c r="H454" s="190">
        <v>323.16000000000003</v>
      </c>
      <c r="I454" s="198">
        <f t="shared" si="98"/>
        <v>1</v>
      </c>
      <c r="J454" s="190">
        <v>22.81</v>
      </c>
      <c r="K454" s="198">
        <f t="shared" si="99"/>
        <v>7.0584230721623953E-2</v>
      </c>
      <c r="L454" s="314">
        <v>95.34</v>
      </c>
      <c r="M454" s="198">
        <f t="shared" si="100"/>
        <v>1.070584230721624</v>
      </c>
      <c r="N454" s="314">
        <v>2174.71</v>
      </c>
      <c r="O454" s="190">
        <v>2.7</v>
      </c>
      <c r="P454" s="197">
        <f t="shared" si="101"/>
        <v>8.3549944300037125E-3</v>
      </c>
      <c r="Q454" s="314">
        <f t="shared" si="102"/>
        <v>257.41800000000001</v>
      </c>
      <c r="R454" s="190">
        <f t="shared" si="103"/>
        <v>20.110000000000003</v>
      </c>
      <c r="S454" s="192">
        <f t="shared" si="104"/>
        <v>6.2229236291620256E-2</v>
      </c>
      <c r="T454" s="190" t="s">
        <v>478</v>
      </c>
      <c r="U454" s="190" t="s">
        <v>715</v>
      </c>
      <c r="V454" s="190" t="s">
        <v>492</v>
      </c>
      <c r="W454" s="196">
        <v>1</v>
      </c>
      <c r="X454" s="190" t="s">
        <v>470</v>
      </c>
    </row>
    <row r="455" spans="2:24" hidden="1" x14ac:dyDescent="0.25">
      <c r="B455" s="662"/>
      <c r="C455" s="493"/>
      <c r="D455" s="245">
        <v>349</v>
      </c>
      <c r="E455" s="190" t="s">
        <v>549</v>
      </c>
      <c r="F455" s="314">
        <v>1851.42</v>
      </c>
      <c r="G455" s="190">
        <v>29.26</v>
      </c>
      <c r="H455" s="190">
        <v>29.26</v>
      </c>
      <c r="I455" s="198">
        <f t="shared" si="98"/>
        <v>1</v>
      </c>
      <c r="J455" s="190">
        <v>2.27</v>
      </c>
      <c r="K455" s="198">
        <f t="shared" si="99"/>
        <v>7.758031442241968E-2</v>
      </c>
      <c r="L455" s="314">
        <v>930.36</v>
      </c>
      <c r="M455" s="198">
        <f t="shared" si="100"/>
        <v>1.0775803144224196</v>
      </c>
      <c r="N455" s="314">
        <v>2111.92</v>
      </c>
      <c r="O455" s="190">
        <v>0.28000000000000003</v>
      </c>
      <c r="P455" s="197">
        <f t="shared" si="101"/>
        <v>9.5693779904306216E-3</v>
      </c>
      <c r="Q455" s="314">
        <f t="shared" si="102"/>
        <v>260.50080000000003</v>
      </c>
      <c r="R455" s="190">
        <f t="shared" si="103"/>
        <v>1.9899999999999995</v>
      </c>
      <c r="S455" s="192">
        <f t="shared" si="104"/>
        <v>6.801093643198905E-2</v>
      </c>
      <c r="T455" s="190" t="s">
        <v>478</v>
      </c>
      <c r="U455" s="190" t="s">
        <v>715</v>
      </c>
      <c r="V455" s="190" t="s">
        <v>492</v>
      </c>
      <c r="W455" s="196">
        <v>1</v>
      </c>
      <c r="X455" s="190" t="s">
        <v>425</v>
      </c>
    </row>
    <row r="456" spans="2:24" hidden="1" x14ac:dyDescent="0.25">
      <c r="B456" s="662"/>
      <c r="C456" s="493"/>
      <c r="D456" s="245">
        <v>350</v>
      </c>
      <c r="E456" s="190" t="s">
        <v>560</v>
      </c>
      <c r="F456" s="314">
        <v>1835.6200000000001</v>
      </c>
      <c r="G456" s="190">
        <v>233.91</v>
      </c>
      <c r="H456" s="190">
        <v>233.91</v>
      </c>
      <c r="I456" s="198">
        <f t="shared" si="98"/>
        <v>1</v>
      </c>
      <c r="J456" s="190">
        <v>15.88</v>
      </c>
      <c r="K456" s="198">
        <f t="shared" si="99"/>
        <v>6.7889359155230644E-2</v>
      </c>
      <c r="L456" s="314">
        <v>194.04</v>
      </c>
      <c r="M456" s="198">
        <f t="shared" si="100"/>
        <v>1.0678893591552305</v>
      </c>
      <c r="N456" s="314">
        <v>3081.36</v>
      </c>
      <c r="O456" s="190">
        <v>6.42</v>
      </c>
      <c r="P456" s="197">
        <f t="shared" si="101"/>
        <v>2.7446453764268307E-2</v>
      </c>
      <c r="Q456" s="314">
        <f t="shared" si="102"/>
        <v>1245.7367999999999</v>
      </c>
      <c r="R456" s="190">
        <f t="shared" si="103"/>
        <v>9.4599999999999955</v>
      </c>
      <c r="S456" s="192">
        <f t="shared" si="104"/>
        <v>4.0442905390962319E-2</v>
      </c>
      <c r="T456" s="190" t="s">
        <v>478</v>
      </c>
      <c r="U456" s="190" t="s">
        <v>715</v>
      </c>
      <c r="V456" s="190" t="s">
        <v>492</v>
      </c>
      <c r="W456" s="196">
        <v>1</v>
      </c>
      <c r="X456" s="190" t="s">
        <v>436</v>
      </c>
    </row>
    <row r="457" spans="2:24" hidden="1" x14ac:dyDescent="0.25">
      <c r="B457" s="661">
        <v>45915</v>
      </c>
      <c r="C457" s="493" t="str">
        <f t="shared" ref="C457" si="105">RIGHT(TEXT(B457,"aaa"),1)</f>
        <v>一</v>
      </c>
      <c r="D457" s="245">
        <v>351</v>
      </c>
      <c r="E457" s="190" t="s">
        <v>692</v>
      </c>
      <c r="F457" s="314">
        <v>12425</v>
      </c>
      <c r="G457" s="190">
        <v>10431</v>
      </c>
      <c r="H457" s="190">
        <v>10431</v>
      </c>
      <c r="I457" s="198">
        <f t="shared" si="98"/>
        <v>1</v>
      </c>
      <c r="J457" s="190">
        <v>700</v>
      </c>
      <c r="K457" s="198">
        <f t="shared" si="99"/>
        <v>6.7107659860032601E-2</v>
      </c>
      <c r="L457" s="314">
        <v>17.75</v>
      </c>
      <c r="M457" s="198">
        <f t="shared" si="100"/>
        <v>1.0671076598600326</v>
      </c>
      <c r="N457" s="314">
        <v>12425</v>
      </c>
      <c r="O457" s="190">
        <v>0</v>
      </c>
      <c r="P457" s="197">
        <f t="shared" si="101"/>
        <v>0</v>
      </c>
      <c r="Q457" s="314">
        <f t="shared" si="102"/>
        <v>0</v>
      </c>
      <c r="R457" s="190">
        <f t="shared" si="103"/>
        <v>700</v>
      </c>
      <c r="S457" s="192">
        <f t="shared" si="104"/>
        <v>6.7107659860032601E-2</v>
      </c>
      <c r="T457" s="190" t="s">
        <v>468</v>
      </c>
      <c r="U457" s="190" t="s">
        <v>221</v>
      </c>
      <c r="V457" s="190" t="s">
        <v>693</v>
      </c>
      <c r="W457" s="196">
        <v>1</v>
      </c>
      <c r="X457" s="190" t="s">
        <v>433</v>
      </c>
    </row>
    <row r="458" spans="2:24" hidden="1" x14ac:dyDescent="0.25">
      <c r="B458" s="662"/>
      <c r="C458" s="493"/>
      <c r="D458" s="245">
        <v>352</v>
      </c>
      <c r="E458" s="190" t="s">
        <v>545</v>
      </c>
      <c r="F458" s="314">
        <v>2413.65</v>
      </c>
      <c r="G458" s="190">
        <v>364.8</v>
      </c>
      <c r="H458" s="190">
        <v>364.8</v>
      </c>
      <c r="I458" s="198">
        <f t="shared" si="98"/>
        <v>1</v>
      </c>
      <c r="J458" s="190">
        <v>16.420000000000002</v>
      </c>
      <c r="K458" s="198">
        <f t="shared" si="99"/>
        <v>4.5010964912280703E-2</v>
      </c>
      <c r="L458" s="314">
        <v>156.72999999999999</v>
      </c>
      <c r="M458" s="198">
        <f t="shared" si="100"/>
        <v>1.0450109649122807</v>
      </c>
      <c r="N458" s="314">
        <v>2573.5100000000002</v>
      </c>
      <c r="O458" s="190">
        <v>1.02</v>
      </c>
      <c r="P458" s="197">
        <f t="shared" si="101"/>
        <v>2.7960526315789474E-3</v>
      </c>
      <c r="Q458" s="314">
        <f t="shared" si="102"/>
        <v>159.8646</v>
      </c>
      <c r="R458" s="190">
        <f t="shared" si="103"/>
        <v>15.400000000000016</v>
      </c>
      <c r="S458" s="192">
        <f t="shared" si="104"/>
        <v>4.2214912280701795E-2</v>
      </c>
      <c r="T458" s="190" t="s">
        <v>478</v>
      </c>
      <c r="U458" s="190" t="s">
        <v>715</v>
      </c>
      <c r="V458" s="190" t="s">
        <v>469</v>
      </c>
      <c r="W458" s="196">
        <v>1</v>
      </c>
      <c r="X458" s="190" t="s">
        <v>470</v>
      </c>
    </row>
    <row r="459" spans="2:24" hidden="1" x14ac:dyDescent="0.25">
      <c r="B459" s="662"/>
      <c r="C459" s="493"/>
      <c r="D459" s="245">
        <v>353</v>
      </c>
      <c r="E459" s="190" t="s">
        <v>516</v>
      </c>
      <c r="F459" s="314">
        <v>2117.98</v>
      </c>
      <c r="G459" s="190">
        <v>378.14</v>
      </c>
      <c r="H459" s="190">
        <v>378.14</v>
      </c>
      <c r="I459" s="198">
        <f t="shared" si="98"/>
        <v>1</v>
      </c>
      <c r="J459" s="190">
        <v>17.02</v>
      </c>
      <c r="K459" s="198">
        <f t="shared" si="99"/>
        <v>4.5009784735812131E-2</v>
      </c>
      <c r="L459" s="314">
        <v>133.88</v>
      </c>
      <c r="M459" s="198">
        <f t="shared" si="100"/>
        <v>1.0450097847358122</v>
      </c>
      <c r="N459" s="314">
        <v>2278.64</v>
      </c>
      <c r="O459" s="190">
        <v>1.2</v>
      </c>
      <c r="P459" s="197">
        <f t="shared" si="101"/>
        <v>3.1734278309620777E-3</v>
      </c>
      <c r="Q459" s="314">
        <f t="shared" si="102"/>
        <v>160.65599999999998</v>
      </c>
      <c r="R459" s="190">
        <f t="shared" si="103"/>
        <v>15.819999999999983</v>
      </c>
      <c r="S459" s="192">
        <f t="shared" si="104"/>
        <v>4.1836356904850013E-2</v>
      </c>
      <c r="T459" s="190" t="s">
        <v>478</v>
      </c>
      <c r="U459" s="190" t="s">
        <v>715</v>
      </c>
      <c r="V459" s="190" t="s">
        <v>646</v>
      </c>
      <c r="W459" s="196">
        <v>1</v>
      </c>
      <c r="X459" s="190" t="s">
        <v>414</v>
      </c>
    </row>
    <row r="460" spans="2:24" hidden="1" x14ac:dyDescent="0.25">
      <c r="B460" s="662"/>
      <c r="C460" s="493"/>
      <c r="D460" s="245">
        <v>354</v>
      </c>
      <c r="E460" s="190" t="s">
        <v>691</v>
      </c>
      <c r="F460" s="314">
        <v>1608.76</v>
      </c>
      <c r="G460" s="190">
        <v>112.94</v>
      </c>
      <c r="H460" s="190">
        <v>112.94</v>
      </c>
      <c r="I460" s="198">
        <f t="shared" si="98"/>
        <v>1</v>
      </c>
      <c r="J460" s="190">
        <v>5.64</v>
      </c>
      <c r="K460" s="198">
        <f t="shared" si="99"/>
        <v>4.9938020187710284E-2</v>
      </c>
      <c r="L460" s="314">
        <v>313.60000000000002</v>
      </c>
      <c r="M460" s="198">
        <f t="shared" si="100"/>
        <v>1.0499380201877102</v>
      </c>
      <c r="N460" s="314">
        <v>1768.7</v>
      </c>
      <c r="O460" s="190">
        <v>0.51</v>
      </c>
      <c r="P460" s="197">
        <f t="shared" si="101"/>
        <v>4.5156720382503986E-3</v>
      </c>
      <c r="Q460" s="314">
        <f t="shared" si="102"/>
        <v>159.93600000000001</v>
      </c>
      <c r="R460" s="190">
        <f t="shared" si="103"/>
        <v>5.1300000000000008</v>
      </c>
      <c r="S460" s="192">
        <f t="shared" si="104"/>
        <v>4.5422348149459897E-2</v>
      </c>
      <c r="T460" s="190" t="s">
        <v>478</v>
      </c>
      <c r="U460" s="190" t="s">
        <v>715</v>
      </c>
      <c r="V460" s="190" t="s">
        <v>469</v>
      </c>
      <c r="W460" s="196">
        <v>1</v>
      </c>
      <c r="X460" s="190" t="s">
        <v>470</v>
      </c>
    </row>
    <row r="461" spans="2:24" hidden="1" x14ac:dyDescent="0.25">
      <c r="B461" s="662"/>
      <c r="C461" s="493"/>
      <c r="D461" s="245">
        <v>355</v>
      </c>
      <c r="E461" s="190" t="s">
        <v>466</v>
      </c>
      <c r="F461" s="314">
        <v>1538.76</v>
      </c>
      <c r="G461" s="190">
        <v>41.72</v>
      </c>
      <c r="H461" s="190">
        <v>41.72</v>
      </c>
      <c r="I461" s="198">
        <f t="shared" si="98"/>
        <v>1</v>
      </c>
      <c r="J461" s="190">
        <v>2.09</v>
      </c>
      <c r="K461" s="198">
        <f t="shared" si="99"/>
        <v>5.0095877277085331E-2</v>
      </c>
      <c r="L461" s="314">
        <v>814.16</v>
      </c>
      <c r="M461" s="198">
        <f t="shared" si="100"/>
        <v>1.0500958772770854</v>
      </c>
      <c r="N461" s="314">
        <v>1701.59</v>
      </c>
      <c r="O461" s="190">
        <v>0.2</v>
      </c>
      <c r="P461" s="197">
        <f t="shared" si="101"/>
        <v>4.7938638542665392E-3</v>
      </c>
      <c r="Q461" s="314">
        <f t="shared" si="102"/>
        <v>162.83199999999999</v>
      </c>
      <c r="R461" s="190">
        <f t="shared" si="103"/>
        <v>1.8900000000000035</v>
      </c>
      <c r="S461" s="192">
        <f t="shared" si="104"/>
        <v>4.5302013422818879E-2</v>
      </c>
      <c r="T461" s="190" t="s">
        <v>478</v>
      </c>
      <c r="U461" s="190" t="s">
        <v>222</v>
      </c>
      <c r="V461" s="190" t="s">
        <v>689</v>
      </c>
      <c r="W461" s="196">
        <v>1</v>
      </c>
      <c r="X461" s="190" t="s">
        <v>415</v>
      </c>
    </row>
    <row r="462" spans="2:24" hidden="1" x14ac:dyDescent="0.25">
      <c r="B462" s="662"/>
      <c r="C462" s="493"/>
      <c r="D462" s="245">
        <v>356</v>
      </c>
      <c r="E462" s="190" t="s">
        <v>493</v>
      </c>
      <c r="F462" s="314">
        <v>1493.7399999999998</v>
      </c>
      <c r="G462" s="190">
        <v>234.48</v>
      </c>
      <c r="H462" s="190">
        <v>234.48</v>
      </c>
      <c r="I462" s="198">
        <f t="shared" si="98"/>
        <v>1</v>
      </c>
      <c r="J462" s="190">
        <v>10.55</v>
      </c>
      <c r="K462" s="198">
        <f t="shared" si="99"/>
        <v>4.4993176390310481E-2</v>
      </c>
      <c r="L462" s="314">
        <v>156.74</v>
      </c>
      <c r="M462" s="198">
        <f t="shared" si="100"/>
        <v>1.0449931763903104</v>
      </c>
      <c r="N462" s="314">
        <v>1653.61</v>
      </c>
      <c r="O462" s="190">
        <v>1.02</v>
      </c>
      <c r="P462" s="197">
        <f t="shared" si="101"/>
        <v>4.3500511770726714E-3</v>
      </c>
      <c r="Q462" s="314">
        <f t="shared" si="102"/>
        <v>159.87480000000002</v>
      </c>
      <c r="R462" s="190">
        <f t="shared" si="103"/>
        <v>9.5300000000000118</v>
      </c>
      <c r="S462" s="192">
        <f t="shared" si="104"/>
        <v>4.0643125213237853E-2</v>
      </c>
      <c r="T462" s="190" t="s">
        <v>478</v>
      </c>
      <c r="U462" s="190" t="s">
        <v>715</v>
      </c>
      <c r="V462" s="190" t="s">
        <v>469</v>
      </c>
      <c r="W462" s="196">
        <v>1</v>
      </c>
      <c r="X462" s="190" t="s">
        <v>470</v>
      </c>
    </row>
    <row r="463" spans="2:24" hidden="1" x14ac:dyDescent="0.25">
      <c r="B463" s="662"/>
      <c r="C463" s="493"/>
      <c r="D463" s="245">
        <v>357</v>
      </c>
      <c r="E463" s="190" t="s">
        <v>497</v>
      </c>
      <c r="F463" s="314">
        <v>1391.06</v>
      </c>
      <c r="G463" s="190">
        <v>96.75</v>
      </c>
      <c r="H463" s="190">
        <v>96.75</v>
      </c>
      <c r="I463" s="198">
        <f t="shared" si="98"/>
        <v>1</v>
      </c>
      <c r="J463" s="190">
        <v>4.87</v>
      </c>
      <c r="K463" s="198">
        <f t="shared" si="99"/>
        <v>5.0335917312661502E-2</v>
      </c>
      <c r="L463" s="314">
        <v>318.32</v>
      </c>
      <c r="M463" s="198">
        <f t="shared" si="100"/>
        <v>1.0503359173126616</v>
      </c>
      <c r="N463" s="314">
        <v>1550.22</v>
      </c>
      <c r="O463" s="190">
        <v>0.5</v>
      </c>
      <c r="P463" s="197">
        <f t="shared" si="101"/>
        <v>5.1679586563307496E-3</v>
      </c>
      <c r="Q463" s="314">
        <f t="shared" si="102"/>
        <v>159.16</v>
      </c>
      <c r="R463" s="190">
        <f t="shared" si="103"/>
        <v>4.3700000000000045</v>
      </c>
      <c r="S463" s="192">
        <f t="shared" si="104"/>
        <v>4.5167958656330796E-2</v>
      </c>
      <c r="T463" s="190" t="s">
        <v>478</v>
      </c>
      <c r="U463" s="190" t="s">
        <v>222</v>
      </c>
      <c r="V463" s="190" t="s">
        <v>689</v>
      </c>
      <c r="W463" s="196">
        <v>1</v>
      </c>
      <c r="X463" s="190" t="s">
        <v>425</v>
      </c>
    </row>
    <row r="464" spans="2:24" hidden="1" x14ac:dyDescent="0.25">
      <c r="B464" s="662"/>
      <c r="C464" s="493"/>
      <c r="D464" s="245">
        <v>358</v>
      </c>
      <c r="E464" s="190" t="s">
        <v>487</v>
      </c>
      <c r="F464" s="314">
        <v>1156.6499999999999</v>
      </c>
      <c r="G464" s="190">
        <v>106.96</v>
      </c>
      <c r="H464" s="190">
        <v>106.96</v>
      </c>
      <c r="I464" s="198">
        <f t="shared" si="98"/>
        <v>1</v>
      </c>
      <c r="J464" s="190">
        <v>3.21</v>
      </c>
      <c r="K464" s="198">
        <f t="shared" si="99"/>
        <v>3.0011219147344802E-2</v>
      </c>
      <c r="L464" s="314">
        <v>410.16</v>
      </c>
      <c r="M464" s="198">
        <f t="shared" si="100"/>
        <v>1.0300112191473447</v>
      </c>
      <c r="N464" s="314">
        <v>1316.61</v>
      </c>
      <c r="O464" s="190">
        <v>0.39</v>
      </c>
      <c r="P464" s="197">
        <f t="shared" si="101"/>
        <v>3.6462228870605836E-3</v>
      </c>
      <c r="Q464" s="314">
        <f t="shared" si="102"/>
        <v>159.9624</v>
      </c>
      <c r="R464" s="190">
        <f t="shared" si="103"/>
        <v>2.8199999999999936</v>
      </c>
      <c r="S464" s="192">
        <f t="shared" si="104"/>
        <v>2.636499626028416E-2</v>
      </c>
      <c r="T464" s="190" t="s">
        <v>478</v>
      </c>
      <c r="U464" s="190" t="s">
        <v>715</v>
      </c>
      <c r="V464" s="190" t="s">
        <v>646</v>
      </c>
      <c r="W464" s="196">
        <v>1</v>
      </c>
      <c r="X464" s="190" t="s">
        <v>470</v>
      </c>
    </row>
    <row r="465" spans="2:24" hidden="1" x14ac:dyDescent="0.25">
      <c r="B465" s="662"/>
      <c r="C465" s="493"/>
      <c r="D465" s="245">
        <v>359</v>
      </c>
      <c r="E465" s="190" t="s">
        <v>471</v>
      </c>
      <c r="F465" s="314">
        <v>1134.99</v>
      </c>
      <c r="G465" s="190">
        <v>172.84</v>
      </c>
      <c r="H465" s="190">
        <v>172.84</v>
      </c>
      <c r="I465" s="198">
        <f t="shared" si="98"/>
        <v>1</v>
      </c>
      <c r="J465" s="190">
        <v>7.78</v>
      </c>
      <c r="K465" s="198">
        <f t="shared" si="99"/>
        <v>4.501272853506133E-2</v>
      </c>
      <c r="L465" s="314">
        <v>166.42</v>
      </c>
      <c r="M465" s="198">
        <f t="shared" si="100"/>
        <v>1.0450127285350614</v>
      </c>
      <c r="N465" s="314">
        <v>1294.75</v>
      </c>
      <c r="O465" s="190">
        <v>0.96</v>
      </c>
      <c r="P465" s="197">
        <f t="shared" si="101"/>
        <v>5.5542698449432999E-3</v>
      </c>
      <c r="Q465" s="314">
        <f t="shared" si="102"/>
        <v>159.76319999999998</v>
      </c>
      <c r="R465" s="190">
        <f t="shared" si="103"/>
        <v>6.8200000000000012</v>
      </c>
      <c r="S465" s="192">
        <f t="shared" si="104"/>
        <v>3.9458458690118034E-2</v>
      </c>
      <c r="T465" s="190" t="s">
        <v>478</v>
      </c>
      <c r="U465" s="190" t="s">
        <v>715</v>
      </c>
      <c r="V465" s="190" t="s">
        <v>492</v>
      </c>
      <c r="W465" s="196">
        <v>1</v>
      </c>
      <c r="X465" s="190" t="s">
        <v>434</v>
      </c>
    </row>
    <row r="466" spans="2:24" hidden="1" x14ac:dyDescent="0.25">
      <c r="B466" s="662"/>
      <c r="C466" s="493"/>
      <c r="D466" s="245">
        <v>360</v>
      </c>
      <c r="E466" s="190" t="s">
        <v>467</v>
      </c>
      <c r="F466" s="314">
        <v>1102.97</v>
      </c>
      <c r="G466" s="190">
        <v>124.11</v>
      </c>
      <c r="H466" s="190">
        <v>124.11</v>
      </c>
      <c r="I466" s="198">
        <f t="shared" si="98"/>
        <v>1</v>
      </c>
      <c r="J466" s="190">
        <v>6.21</v>
      </c>
      <c r="K466" s="198">
        <f t="shared" si="99"/>
        <v>5.0036258158085573E-2</v>
      </c>
      <c r="L466" s="314">
        <v>203.5</v>
      </c>
      <c r="M466" s="198">
        <f t="shared" si="100"/>
        <v>1.0500362581580855</v>
      </c>
      <c r="N466" s="314">
        <v>1263.74</v>
      </c>
      <c r="O466" s="190">
        <v>0.79</v>
      </c>
      <c r="P466" s="197">
        <f t="shared" si="101"/>
        <v>6.3653210861332691E-3</v>
      </c>
      <c r="Q466" s="314">
        <f t="shared" si="102"/>
        <v>160.76500000000001</v>
      </c>
      <c r="R466" s="190">
        <f t="shared" si="103"/>
        <v>5.4199999999999937</v>
      </c>
      <c r="S466" s="192">
        <f t="shared" si="104"/>
        <v>4.367093707195225E-2</v>
      </c>
      <c r="T466" s="190" t="s">
        <v>478</v>
      </c>
      <c r="U466" s="190" t="s">
        <v>715</v>
      </c>
      <c r="V466" s="190" t="s">
        <v>469</v>
      </c>
      <c r="W466" s="196">
        <v>1</v>
      </c>
      <c r="X466" s="190" t="s">
        <v>470</v>
      </c>
    </row>
    <row r="467" spans="2:24" hidden="1" x14ac:dyDescent="0.25">
      <c r="B467" s="661">
        <v>45916</v>
      </c>
      <c r="C467" s="493" t="str">
        <f t="shared" ref="C467" si="106">RIGHT(TEXT(B467,"aaa"),1)</f>
        <v>二</v>
      </c>
      <c r="D467" s="245">
        <v>361</v>
      </c>
      <c r="E467" s="190" t="s">
        <v>701</v>
      </c>
      <c r="F467" s="314">
        <v>3152.73</v>
      </c>
      <c r="G467" s="190">
        <v>125.72</v>
      </c>
      <c r="H467" s="190">
        <v>125.72</v>
      </c>
      <c r="I467" s="198">
        <f t="shared" si="98"/>
        <v>1</v>
      </c>
      <c r="J467" s="190">
        <v>7.92</v>
      </c>
      <c r="K467" s="198">
        <f t="shared" si="99"/>
        <v>6.2997136493795736E-2</v>
      </c>
      <c r="L467" s="314">
        <v>417.58</v>
      </c>
      <c r="M467" s="198">
        <f t="shared" si="100"/>
        <v>1.0629971364937956</v>
      </c>
      <c r="N467" s="314">
        <v>3307.23</v>
      </c>
      <c r="O467" s="190">
        <v>0.37</v>
      </c>
      <c r="P467" s="197">
        <f t="shared" si="101"/>
        <v>2.9430480432707604E-3</v>
      </c>
      <c r="Q467" s="314">
        <f t="shared" si="102"/>
        <v>154.50459999999998</v>
      </c>
      <c r="R467" s="190">
        <f t="shared" si="103"/>
        <v>7.5499999999999874</v>
      </c>
      <c r="S467" s="192">
        <f t="shared" si="104"/>
        <v>6.005408845052488E-2</v>
      </c>
      <c r="T467" s="190" t="s">
        <v>478</v>
      </c>
      <c r="U467" s="190" t="s">
        <v>715</v>
      </c>
      <c r="V467" s="190" t="s">
        <v>646</v>
      </c>
      <c r="W467" s="196">
        <v>1</v>
      </c>
      <c r="X467" s="190" t="s">
        <v>695</v>
      </c>
    </row>
    <row r="468" spans="2:24" hidden="1" x14ac:dyDescent="0.25">
      <c r="B468" s="662"/>
      <c r="C468" s="493"/>
      <c r="D468" s="245">
        <v>362</v>
      </c>
      <c r="E468" s="190" t="s">
        <v>545</v>
      </c>
      <c r="F468" s="314">
        <v>2868.16</v>
      </c>
      <c r="G468" s="190">
        <v>340.42</v>
      </c>
      <c r="H468" s="190">
        <v>340.42</v>
      </c>
      <c r="I468" s="198">
        <f t="shared" si="98"/>
        <v>1</v>
      </c>
      <c r="J468" s="190">
        <v>19.3</v>
      </c>
      <c r="K468" s="198">
        <f t="shared" si="99"/>
        <v>5.6694671288408438E-2</v>
      </c>
      <c r="L468" s="314">
        <v>156.72999999999999</v>
      </c>
      <c r="M468" s="198">
        <f t="shared" si="100"/>
        <v>1.0566946712884084</v>
      </c>
      <c r="N468" s="314">
        <v>3024.89</v>
      </c>
      <c r="O468" s="190">
        <v>1</v>
      </c>
      <c r="P468" s="197">
        <f t="shared" si="101"/>
        <v>2.9375477351506959E-3</v>
      </c>
      <c r="Q468" s="314">
        <f t="shared" si="102"/>
        <v>156.72999999999999</v>
      </c>
      <c r="R468" s="190">
        <f t="shared" si="103"/>
        <v>18.300000000000011</v>
      </c>
      <c r="S468" s="192">
        <f t="shared" si="104"/>
        <v>5.375712355325777E-2</v>
      </c>
      <c r="T468" s="190" t="s">
        <v>478</v>
      </c>
      <c r="U468" s="190" t="s">
        <v>715</v>
      </c>
      <c r="V468" s="190" t="s">
        <v>469</v>
      </c>
      <c r="W468" s="196">
        <v>1</v>
      </c>
      <c r="X468" s="190" t="s">
        <v>470</v>
      </c>
    </row>
    <row r="469" spans="2:24" hidden="1" x14ac:dyDescent="0.25">
      <c r="B469" s="662"/>
      <c r="C469" s="493"/>
      <c r="D469" s="245">
        <v>363</v>
      </c>
      <c r="E469" s="190" t="s">
        <v>516</v>
      </c>
      <c r="F469" s="314">
        <v>2648.15</v>
      </c>
      <c r="G469" s="190">
        <v>369.56</v>
      </c>
      <c r="H469" s="190">
        <v>369.56</v>
      </c>
      <c r="I469" s="198">
        <f t="shared" si="98"/>
        <v>1</v>
      </c>
      <c r="J469" s="190">
        <v>20.95</v>
      </c>
      <c r="K469" s="198">
        <f t="shared" si="99"/>
        <v>5.6689035609914493E-2</v>
      </c>
      <c r="L469" s="314">
        <v>133.88</v>
      </c>
      <c r="M469" s="198">
        <f t="shared" si="100"/>
        <v>1.0566890356099146</v>
      </c>
      <c r="N469" s="314">
        <v>2804.79</v>
      </c>
      <c r="O469" s="190">
        <v>1.17</v>
      </c>
      <c r="P469" s="197">
        <f t="shared" si="101"/>
        <v>3.1659270483818591E-3</v>
      </c>
      <c r="Q469" s="314">
        <f t="shared" si="102"/>
        <v>156.63959999999997</v>
      </c>
      <c r="R469" s="190">
        <f t="shared" si="103"/>
        <v>19.779999999999987</v>
      </c>
      <c r="S469" s="192">
        <f t="shared" si="104"/>
        <v>5.3523108561532598E-2</v>
      </c>
      <c r="T469" s="190" t="s">
        <v>478</v>
      </c>
      <c r="U469" s="190" t="s">
        <v>715</v>
      </c>
      <c r="V469" s="190" t="s">
        <v>646</v>
      </c>
      <c r="W469" s="196">
        <v>1</v>
      </c>
      <c r="X469" s="190" t="s">
        <v>414</v>
      </c>
    </row>
    <row r="470" spans="2:24" hidden="1" x14ac:dyDescent="0.25">
      <c r="B470" s="662"/>
      <c r="C470" s="493"/>
      <c r="D470" s="245">
        <v>364</v>
      </c>
      <c r="E470" s="190" t="s">
        <v>691</v>
      </c>
      <c r="F470" s="314">
        <v>2041.5400000000002</v>
      </c>
      <c r="G470" s="190">
        <v>111.18</v>
      </c>
      <c r="H470" s="190">
        <v>111.18</v>
      </c>
      <c r="I470" s="198">
        <f t="shared" si="98"/>
        <v>1</v>
      </c>
      <c r="J470" s="190">
        <v>7.01</v>
      </c>
      <c r="K470" s="198">
        <f t="shared" si="99"/>
        <v>6.3050908436769193E-2</v>
      </c>
      <c r="L470" s="314">
        <v>313.60000000000002</v>
      </c>
      <c r="M470" s="198">
        <f t="shared" si="100"/>
        <v>1.0630509084367692</v>
      </c>
      <c r="N470" s="314">
        <v>2198.34</v>
      </c>
      <c r="O470" s="190">
        <v>0.5</v>
      </c>
      <c r="P470" s="197">
        <f t="shared" si="101"/>
        <v>4.4972117287281881E-3</v>
      </c>
      <c r="Q470" s="314">
        <f t="shared" si="102"/>
        <v>156.80000000000001</v>
      </c>
      <c r="R470" s="190">
        <f t="shared" si="103"/>
        <v>6.5100000000000051</v>
      </c>
      <c r="S470" s="192">
        <f t="shared" si="104"/>
        <v>5.8553696708041059E-2</v>
      </c>
      <c r="T470" s="190" t="s">
        <v>478</v>
      </c>
      <c r="U470" s="190" t="s">
        <v>715</v>
      </c>
      <c r="V470" s="190" t="s">
        <v>469</v>
      </c>
      <c r="W470" s="196">
        <v>1</v>
      </c>
      <c r="X470" s="190" t="s">
        <v>470</v>
      </c>
    </row>
    <row r="471" spans="2:24" hidden="1" x14ac:dyDescent="0.25">
      <c r="B471" s="662"/>
      <c r="C471" s="493"/>
      <c r="D471" s="245">
        <v>365</v>
      </c>
      <c r="E471" s="190" t="s">
        <v>560</v>
      </c>
      <c r="F471" s="314">
        <v>1922.94</v>
      </c>
      <c r="G471" s="190">
        <v>242.91</v>
      </c>
      <c r="H471" s="190">
        <v>242.91</v>
      </c>
      <c r="I471" s="198">
        <f t="shared" si="98"/>
        <v>1</v>
      </c>
      <c r="J471" s="190">
        <v>10.71</v>
      </c>
      <c r="K471" s="198">
        <f t="shared" si="99"/>
        <v>4.4090403853278996E-2</v>
      </c>
      <c r="L471" s="314">
        <v>194.04</v>
      </c>
      <c r="M471" s="198">
        <f t="shared" si="100"/>
        <v>1.044090403853279</v>
      </c>
      <c r="N471" s="314">
        <v>2078.17</v>
      </c>
      <c r="O471" s="190">
        <v>0.8</v>
      </c>
      <c r="P471" s="197">
        <f t="shared" si="101"/>
        <v>3.2934008480507188E-3</v>
      </c>
      <c r="Q471" s="314">
        <f t="shared" si="102"/>
        <v>155.232</v>
      </c>
      <c r="R471" s="190">
        <f t="shared" si="103"/>
        <v>9.9100000000000072</v>
      </c>
      <c r="S471" s="192">
        <f t="shared" si="104"/>
        <v>4.0797003005228302E-2</v>
      </c>
      <c r="T471" s="190" t="s">
        <v>478</v>
      </c>
      <c r="U471" s="190" t="s">
        <v>715</v>
      </c>
      <c r="V471" s="190" t="s">
        <v>492</v>
      </c>
      <c r="W471" s="196">
        <v>1</v>
      </c>
      <c r="X471" s="190" t="s">
        <v>436</v>
      </c>
    </row>
    <row r="472" spans="2:24" hidden="1" x14ac:dyDescent="0.25">
      <c r="B472" s="662"/>
      <c r="C472" s="493"/>
      <c r="D472" s="245">
        <v>366</v>
      </c>
      <c r="E472" s="190" t="s">
        <v>493</v>
      </c>
      <c r="F472" s="314">
        <v>1868.34</v>
      </c>
      <c r="G472" s="190">
        <v>227.74</v>
      </c>
      <c r="H472" s="190">
        <v>227.74</v>
      </c>
      <c r="I472" s="198">
        <f t="shared" si="98"/>
        <v>1</v>
      </c>
      <c r="J472" s="190">
        <v>12.92</v>
      </c>
      <c r="K472" s="198">
        <f t="shared" si="99"/>
        <v>5.673136032317555E-2</v>
      </c>
      <c r="L472" s="314">
        <v>156.74</v>
      </c>
      <c r="M472" s="198">
        <f t="shared" si="100"/>
        <v>1.0567313603231754</v>
      </c>
      <c r="N472" s="314">
        <v>2025.08</v>
      </c>
      <c r="O472" s="190">
        <v>1</v>
      </c>
      <c r="P472" s="197">
        <f t="shared" si="101"/>
        <v>4.3909721612364972E-3</v>
      </c>
      <c r="Q472" s="314">
        <f t="shared" si="102"/>
        <v>156.74</v>
      </c>
      <c r="R472" s="190">
        <f t="shared" si="103"/>
        <v>11.919999999999987</v>
      </c>
      <c r="S472" s="192">
        <f t="shared" si="104"/>
        <v>5.2340388161938999E-2</v>
      </c>
      <c r="T472" s="190" t="s">
        <v>478</v>
      </c>
      <c r="U472" s="190" t="s">
        <v>715</v>
      </c>
      <c r="V472" s="190" t="s">
        <v>469</v>
      </c>
      <c r="W472" s="196">
        <v>1</v>
      </c>
      <c r="X472" s="190" t="s">
        <v>470</v>
      </c>
    </row>
    <row r="473" spans="2:24" hidden="1" x14ac:dyDescent="0.25">
      <c r="B473" s="662"/>
      <c r="C473" s="493"/>
      <c r="D473" s="245">
        <v>367</v>
      </c>
      <c r="E473" s="190" t="s">
        <v>466</v>
      </c>
      <c r="F473" s="314">
        <v>1823.72</v>
      </c>
      <c r="G473" s="190">
        <v>38.51</v>
      </c>
      <c r="H473" s="190">
        <v>38.51</v>
      </c>
      <c r="I473" s="198">
        <f t="shared" si="98"/>
        <v>1</v>
      </c>
      <c r="J473" s="190">
        <v>2.4300000000000002</v>
      </c>
      <c r="K473" s="198">
        <f t="shared" si="99"/>
        <v>6.3100493378343295E-2</v>
      </c>
      <c r="L473" s="314">
        <v>814.16</v>
      </c>
      <c r="M473" s="198">
        <f t="shared" si="100"/>
        <v>1.0631004933783432</v>
      </c>
      <c r="N473" s="314">
        <v>1978.41</v>
      </c>
      <c r="O473" s="190">
        <v>0.19</v>
      </c>
      <c r="P473" s="197">
        <f t="shared" si="101"/>
        <v>4.9337834328745779E-3</v>
      </c>
      <c r="Q473" s="314">
        <f t="shared" si="102"/>
        <v>154.69039999999998</v>
      </c>
      <c r="R473" s="190">
        <f t="shared" si="103"/>
        <v>2.2399999999999998</v>
      </c>
      <c r="S473" s="192">
        <f t="shared" si="104"/>
        <v>5.8166709945468707E-2</v>
      </c>
      <c r="T473" s="190" t="s">
        <v>478</v>
      </c>
      <c r="U473" s="190" t="s">
        <v>222</v>
      </c>
      <c r="V473" s="190" t="s">
        <v>689</v>
      </c>
      <c r="W473" s="196">
        <v>1</v>
      </c>
      <c r="X473" s="190" t="s">
        <v>415</v>
      </c>
    </row>
    <row r="474" spans="2:24" hidden="1" x14ac:dyDescent="0.25">
      <c r="B474" s="662"/>
      <c r="C474" s="493"/>
      <c r="D474" s="245">
        <v>368</v>
      </c>
      <c r="E474" s="190" t="s">
        <v>482</v>
      </c>
      <c r="F474" s="314">
        <v>1493.4099999999999</v>
      </c>
      <c r="G474" s="190">
        <v>352</v>
      </c>
      <c r="H474" s="190">
        <v>352</v>
      </c>
      <c r="I474" s="198">
        <f t="shared" si="98"/>
        <v>1</v>
      </c>
      <c r="J474" s="190">
        <v>15.52</v>
      </c>
      <c r="K474" s="198">
        <f t="shared" si="99"/>
        <v>4.409090909090909E-2</v>
      </c>
      <c r="L474" s="314">
        <v>111.2</v>
      </c>
      <c r="M474" s="198">
        <f t="shared" si="100"/>
        <v>1.044090909090909</v>
      </c>
      <c r="N474" s="314">
        <v>1725.82</v>
      </c>
      <c r="O474" s="190">
        <v>2.09</v>
      </c>
      <c r="P474" s="197">
        <f t="shared" si="101"/>
        <v>5.9374999999999992E-3</v>
      </c>
      <c r="Q474" s="314">
        <f t="shared" si="102"/>
        <v>232.40799999999999</v>
      </c>
      <c r="R474" s="190">
        <f t="shared" si="103"/>
        <v>13.429999999999982</v>
      </c>
      <c r="S474" s="192">
        <f t="shared" si="104"/>
        <v>3.8153409090909036E-2</v>
      </c>
      <c r="T474" s="190" t="s">
        <v>478</v>
      </c>
      <c r="U474" s="190" t="s">
        <v>715</v>
      </c>
      <c r="V474" s="190" t="s">
        <v>492</v>
      </c>
      <c r="W474" s="196">
        <v>1</v>
      </c>
      <c r="X474" s="190" t="s">
        <v>430</v>
      </c>
    </row>
    <row r="475" spans="2:24" hidden="1" x14ac:dyDescent="0.25">
      <c r="B475" s="662"/>
      <c r="C475" s="493"/>
      <c r="D475" s="245">
        <v>369</v>
      </c>
      <c r="E475" s="190" t="s">
        <v>487</v>
      </c>
      <c r="F475" s="314">
        <v>1447.87</v>
      </c>
      <c r="G475" s="190">
        <v>103.26</v>
      </c>
      <c r="H475" s="190">
        <v>103.26</v>
      </c>
      <c r="I475" s="198">
        <f t="shared" si="98"/>
        <v>1</v>
      </c>
      <c r="J475" s="190">
        <v>3.91</v>
      </c>
      <c r="K475" s="198">
        <f t="shared" si="99"/>
        <v>3.7865582025953901E-2</v>
      </c>
      <c r="L475" s="314">
        <v>410.16</v>
      </c>
      <c r="M475" s="198">
        <f t="shared" si="100"/>
        <v>1.0378655820259539</v>
      </c>
      <c r="N475" s="314">
        <v>1603.73</v>
      </c>
      <c r="O475" s="190">
        <v>0.38</v>
      </c>
      <c r="P475" s="197">
        <f t="shared" si="101"/>
        <v>3.6800309897346501E-3</v>
      </c>
      <c r="Q475" s="314">
        <f t="shared" si="102"/>
        <v>155.86080000000001</v>
      </c>
      <c r="R475" s="190">
        <f t="shared" si="103"/>
        <v>3.5299999999999967</v>
      </c>
      <c r="S475" s="192">
        <f t="shared" si="104"/>
        <v>3.4185551036219217E-2</v>
      </c>
      <c r="T475" s="190" t="s">
        <v>478</v>
      </c>
      <c r="U475" s="190" t="s">
        <v>715</v>
      </c>
      <c r="V475" s="190" t="s">
        <v>646</v>
      </c>
      <c r="W475" s="196">
        <v>1</v>
      </c>
      <c r="X475" s="190" t="s">
        <v>470</v>
      </c>
    </row>
    <row r="476" spans="2:24" hidden="1" x14ac:dyDescent="0.25">
      <c r="B476" s="662"/>
      <c r="C476" s="493"/>
      <c r="D476" s="245">
        <v>370</v>
      </c>
      <c r="E476" s="190" t="s">
        <v>497</v>
      </c>
      <c r="F476" s="314">
        <v>1371.96</v>
      </c>
      <c r="G476" s="190">
        <v>95.28</v>
      </c>
      <c r="H476" s="190">
        <v>95.28</v>
      </c>
      <c r="I476" s="198">
        <f t="shared" si="98"/>
        <v>1</v>
      </c>
      <c r="J476" s="190">
        <v>4.8</v>
      </c>
      <c r="K476" s="198">
        <f t="shared" si="99"/>
        <v>5.037783375314861E-2</v>
      </c>
      <c r="L476" s="314">
        <v>318.32</v>
      </c>
      <c r="M476" s="198">
        <f t="shared" si="100"/>
        <v>1.0503778337531486</v>
      </c>
      <c r="N476" s="314">
        <v>1527.94</v>
      </c>
      <c r="O476" s="190">
        <v>0.49</v>
      </c>
      <c r="P476" s="197">
        <f t="shared" si="101"/>
        <v>5.142737195633921E-3</v>
      </c>
      <c r="Q476" s="314">
        <f t="shared" si="102"/>
        <v>155.9768</v>
      </c>
      <c r="R476" s="190">
        <f t="shared" si="103"/>
        <v>4.3099999999999969</v>
      </c>
      <c r="S476" s="192">
        <f t="shared" si="104"/>
        <v>4.5235096557514662E-2</v>
      </c>
      <c r="T476" s="190" t="s">
        <v>478</v>
      </c>
      <c r="U476" s="190" t="s">
        <v>222</v>
      </c>
      <c r="V476" s="190" t="s">
        <v>689</v>
      </c>
      <c r="W476" s="196">
        <v>1</v>
      </c>
      <c r="X476" s="190" t="s">
        <v>425</v>
      </c>
    </row>
    <row r="477" spans="2:24" hidden="1" x14ac:dyDescent="0.25">
      <c r="B477" s="661">
        <v>45917</v>
      </c>
      <c r="C477" s="493" t="str">
        <f t="shared" ref="C477" si="107">RIGHT(TEXT(B477,"aaa"),1)</f>
        <v>三</v>
      </c>
      <c r="D477" s="245">
        <v>371</v>
      </c>
      <c r="E477" s="190" t="s">
        <v>545</v>
      </c>
      <c r="F477" s="314">
        <v>2725.54</v>
      </c>
      <c r="G477" s="190">
        <v>340.71</v>
      </c>
      <c r="H477" s="190">
        <v>347</v>
      </c>
      <c r="I477" s="198">
        <f t="shared" si="98"/>
        <v>1.0184614481523877</v>
      </c>
      <c r="J477" s="190">
        <v>11.65</v>
      </c>
      <c r="K477" s="198">
        <f t="shared" si="99"/>
        <v>3.4193302221830889E-2</v>
      </c>
      <c r="L477" s="314">
        <v>156.72999999999999</v>
      </c>
      <c r="M477" s="198">
        <f t="shared" si="100"/>
        <v>1.0526547503742185</v>
      </c>
      <c r="N477" s="314">
        <v>2811.74</v>
      </c>
      <c r="O477" s="190">
        <v>0.55000000000000004</v>
      </c>
      <c r="P477" s="197">
        <f t="shared" si="101"/>
        <v>1.6142760705585397E-3</v>
      </c>
      <c r="Q477" s="314">
        <f t="shared" si="102"/>
        <v>86.201499999999996</v>
      </c>
      <c r="R477" s="190">
        <f t="shared" si="103"/>
        <v>17.389999999999997</v>
      </c>
      <c r="S477" s="192">
        <f t="shared" si="104"/>
        <v>5.1040474303659995E-2</v>
      </c>
      <c r="T477" s="190" t="s">
        <v>478</v>
      </c>
      <c r="U477" s="190" t="s">
        <v>715</v>
      </c>
      <c r="V477" s="190" t="s">
        <v>469</v>
      </c>
      <c r="W477" s="196">
        <v>1</v>
      </c>
      <c r="X477" s="190" t="s">
        <v>470</v>
      </c>
    </row>
    <row r="478" spans="2:24" hidden="1" x14ac:dyDescent="0.25">
      <c r="B478" s="662"/>
      <c r="C478" s="493"/>
      <c r="D478" s="245">
        <v>372</v>
      </c>
      <c r="E478" s="190" t="s">
        <v>692</v>
      </c>
      <c r="F478" s="314">
        <v>1775</v>
      </c>
      <c r="G478" s="190">
        <v>10065</v>
      </c>
      <c r="H478" s="190">
        <v>10065</v>
      </c>
      <c r="I478" s="198">
        <f t="shared" si="98"/>
        <v>1</v>
      </c>
      <c r="J478" s="190">
        <v>100</v>
      </c>
      <c r="K478" s="198">
        <f t="shared" si="99"/>
        <v>9.9354197714853452E-3</v>
      </c>
      <c r="L478" s="314">
        <v>17.75</v>
      </c>
      <c r="M478" s="198">
        <f t="shared" si="100"/>
        <v>1.0099354197714854</v>
      </c>
      <c r="N478" s="314">
        <v>1775</v>
      </c>
      <c r="O478" s="190">
        <v>0</v>
      </c>
      <c r="P478" s="197">
        <f t="shared" si="101"/>
        <v>0</v>
      </c>
      <c r="Q478" s="314">
        <f t="shared" si="102"/>
        <v>0</v>
      </c>
      <c r="R478" s="190">
        <f t="shared" si="103"/>
        <v>100</v>
      </c>
      <c r="S478" s="192">
        <f t="shared" si="104"/>
        <v>9.9354197714853452E-3</v>
      </c>
      <c r="T478" s="190" t="s">
        <v>468</v>
      </c>
      <c r="U478" s="190" t="s">
        <v>221</v>
      </c>
      <c r="V478" s="190" t="s">
        <v>704</v>
      </c>
      <c r="W478" s="196">
        <v>1</v>
      </c>
      <c r="X478" s="190" t="s">
        <v>433</v>
      </c>
    </row>
    <row r="479" spans="2:24" hidden="1" x14ac:dyDescent="0.25">
      <c r="B479" s="662"/>
      <c r="C479" s="493"/>
      <c r="D479" s="245">
        <v>373</v>
      </c>
      <c r="E479" s="190" t="s">
        <v>701</v>
      </c>
      <c r="F479" s="314">
        <v>1712.07</v>
      </c>
      <c r="G479" s="190">
        <v>113.16</v>
      </c>
      <c r="H479" s="190">
        <v>113.16</v>
      </c>
      <c r="I479" s="198">
        <f t="shared" si="98"/>
        <v>1</v>
      </c>
      <c r="J479" s="190">
        <v>4.3</v>
      </c>
      <c r="K479" s="198">
        <f t="shared" si="99"/>
        <v>3.7999293036408623E-2</v>
      </c>
      <c r="L479" s="314">
        <v>417.58</v>
      </c>
      <c r="M479" s="198">
        <f t="shared" si="100"/>
        <v>1.0379992930364086</v>
      </c>
      <c r="N479" s="314">
        <v>1795.59</v>
      </c>
      <c r="O479" s="190">
        <v>0.2</v>
      </c>
      <c r="P479" s="197">
        <f t="shared" si="101"/>
        <v>1.7674089784376107E-3</v>
      </c>
      <c r="Q479" s="314">
        <f t="shared" si="102"/>
        <v>83.516000000000005</v>
      </c>
      <c r="R479" s="190">
        <f t="shared" si="103"/>
        <v>4.099999999999997</v>
      </c>
      <c r="S479" s="192">
        <f t="shared" si="104"/>
        <v>3.6231884057970988E-2</v>
      </c>
      <c r="T479" s="190" t="s">
        <v>478</v>
      </c>
      <c r="U479" s="190" t="s">
        <v>715</v>
      </c>
      <c r="V479" s="190" t="s">
        <v>646</v>
      </c>
      <c r="W479" s="196">
        <v>1</v>
      </c>
      <c r="X479" s="190" t="s">
        <v>695</v>
      </c>
    </row>
    <row r="480" spans="2:24" hidden="1" x14ac:dyDescent="0.25">
      <c r="B480" s="662"/>
      <c r="C480" s="493"/>
      <c r="D480" s="245">
        <v>374</v>
      </c>
      <c r="E480" s="190" t="s">
        <v>560</v>
      </c>
      <c r="F480" s="314">
        <v>1660.99</v>
      </c>
      <c r="G480" s="190">
        <v>231.57</v>
      </c>
      <c r="H480" s="190">
        <v>231.57</v>
      </c>
      <c r="I480" s="198">
        <f t="shared" si="98"/>
        <v>1</v>
      </c>
      <c r="J480" s="190">
        <v>17.16</v>
      </c>
      <c r="K480" s="198">
        <f t="shared" si="99"/>
        <v>7.4102863065163879E-2</v>
      </c>
      <c r="L480" s="314">
        <v>194.04</v>
      </c>
      <c r="M480" s="198">
        <f t="shared" si="100"/>
        <v>1.0741028630651639</v>
      </c>
      <c r="N480" s="314">
        <v>3329.73</v>
      </c>
      <c r="O480" s="190">
        <v>8.6</v>
      </c>
      <c r="P480" s="197">
        <f t="shared" si="101"/>
        <v>3.713779850585136E-2</v>
      </c>
      <c r="Q480" s="314">
        <f t="shared" si="102"/>
        <v>1668.7439999999999</v>
      </c>
      <c r="R480" s="190">
        <f t="shared" si="103"/>
        <v>8.5599999999999969</v>
      </c>
      <c r="S480" s="192">
        <f t="shared" si="104"/>
        <v>3.6965064559312505E-2</v>
      </c>
      <c r="T480" s="190" t="s">
        <v>478</v>
      </c>
      <c r="U480" s="190" t="s">
        <v>715</v>
      </c>
      <c r="V480" s="190" t="s">
        <v>492</v>
      </c>
      <c r="W480" s="196">
        <v>1</v>
      </c>
      <c r="X480" s="190" t="s">
        <v>436</v>
      </c>
    </row>
    <row r="481" spans="2:24" hidden="1" x14ac:dyDescent="0.25">
      <c r="B481" s="662"/>
      <c r="C481" s="493"/>
      <c r="D481" s="245">
        <v>375</v>
      </c>
      <c r="E481" s="190" t="s">
        <v>691</v>
      </c>
      <c r="F481" s="314">
        <v>1583.6799999999998</v>
      </c>
      <c r="G481" s="190">
        <v>113.8</v>
      </c>
      <c r="H481" s="190">
        <v>114.8</v>
      </c>
      <c r="I481" s="198">
        <f t="shared" si="98"/>
        <v>1.0087873462214412</v>
      </c>
      <c r="J481" s="190">
        <v>4.32</v>
      </c>
      <c r="K481" s="198">
        <f t="shared" si="99"/>
        <v>3.7961335676625664E-2</v>
      </c>
      <c r="L481" s="314">
        <v>313.60000000000002</v>
      </c>
      <c r="M481" s="198">
        <f t="shared" si="100"/>
        <v>1.0467486818980669</v>
      </c>
      <c r="N481" s="314">
        <v>1668.35</v>
      </c>
      <c r="O481" s="190">
        <v>0.27</v>
      </c>
      <c r="P481" s="197">
        <f t="shared" si="101"/>
        <v>2.372583479789104E-3</v>
      </c>
      <c r="Q481" s="314">
        <f t="shared" si="102"/>
        <v>84.672000000000011</v>
      </c>
      <c r="R481" s="190">
        <f t="shared" si="103"/>
        <v>5.0500000000000078</v>
      </c>
      <c r="S481" s="192">
        <f t="shared" si="104"/>
        <v>4.4376098418277748E-2</v>
      </c>
      <c r="T481" s="190" t="s">
        <v>478</v>
      </c>
      <c r="U481" s="190" t="s">
        <v>715</v>
      </c>
      <c r="V481" s="190" t="s">
        <v>469</v>
      </c>
      <c r="W481" s="196">
        <v>1</v>
      </c>
      <c r="X481" s="190" t="s">
        <v>470</v>
      </c>
    </row>
    <row r="482" spans="2:24" hidden="1" x14ac:dyDescent="0.25">
      <c r="B482" s="662"/>
      <c r="C482" s="493"/>
      <c r="D482" s="245">
        <v>376</v>
      </c>
      <c r="E482" s="190" t="s">
        <v>516</v>
      </c>
      <c r="F482" s="314">
        <v>1486.07</v>
      </c>
      <c r="G482" s="190">
        <v>343.2</v>
      </c>
      <c r="H482" s="190">
        <v>343.2</v>
      </c>
      <c r="I482" s="198">
        <f t="shared" si="98"/>
        <v>1</v>
      </c>
      <c r="J482" s="190">
        <v>11.74</v>
      </c>
      <c r="K482" s="198">
        <f t="shared" si="99"/>
        <v>3.4207459207459212E-2</v>
      </c>
      <c r="L482" s="314">
        <v>133.88</v>
      </c>
      <c r="M482" s="198">
        <f t="shared" si="100"/>
        <v>1.0342074592074593</v>
      </c>
      <c r="N482" s="314">
        <v>1571.75</v>
      </c>
      <c r="O482" s="190">
        <v>0.64</v>
      </c>
      <c r="P482" s="197">
        <f t="shared" si="101"/>
        <v>1.8648018648018648E-3</v>
      </c>
      <c r="Q482" s="314">
        <f t="shared" si="102"/>
        <v>85.683199999999999</v>
      </c>
      <c r="R482" s="190">
        <f t="shared" si="103"/>
        <v>11.100000000000009</v>
      </c>
      <c r="S482" s="192">
        <f t="shared" si="104"/>
        <v>3.2342657342657372E-2</v>
      </c>
      <c r="T482" s="190" t="s">
        <v>478</v>
      </c>
      <c r="U482" s="190" t="s">
        <v>715</v>
      </c>
      <c r="V482" s="190" t="s">
        <v>646</v>
      </c>
      <c r="W482" s="196">
        <v>1</v>
      </c>
      <c r="X482" s="190" t="s">
        <v>414</v>
      </c>
    </row>
    <row r="483" spans="2:24" hidden="1" x14ac:dyDescent="0.25">
      <c r="B483" s="662"/>
      <c r="C483" s="493"/>
      <c r="D483" s="245">
        <v>377</v>
      </c>
      <c r="E483" s="190" t="s">
        <v>561</v>
      </c>
      <c r="F483" s="314">
        <v>1378.46</v>
      </c>
      <c r="G483" s="190">
        <v>631.96</v>
      </c>
      <c r="H483" s="190">
        <v>631.96</v>
      </c>
      <c r="I483" s="198">
        <f t="shared" si="98"/>
        <v>1</v>
      </c>
      <c r="J483" s="190">
        <v>24.02</v>
      </c>
      <c r="K483" s="198">
        <f t="shared" si="99"/>
        <v>3.8008734730046199E-2</v>
      </c>
      <c r="L483" s="314">
        <v>60.94</v>
      </c>
      <c r="M483" s="198">
        <f t="shared" si="100"/>
        <v>1.0380087347300462</v>
      </c>
      <c r="N483" s="314">
        <v>1463.78</v>
      </c>
      <c r="O483" s="190">
        <v>1.4</v>
      </c>
      <c r="P483" s="197">
        <f t="shared" si="101"/>
        <v>2.215330084182543E-3</v>
      </c>
      <c r="Q483" s="314">
        <f t="shared" si="102"/>
        <v>85.315999999999988</v>
      </c>
      <c r="R483" s="190">
        <f t="shared" si="103"/>
        <v>22.619999999999983</v>
      </c>
      <c r="S483" s="192">
        <f t="shared" si="104"/>
        <v>3.5793404645863634E-2</v>
      </c>
      <c r="T483" s="190" t="s">
        <v>478</v>
      </c>
      <c r="U483" s="190" t="s">
        <v>715</v>
      </c>
      <c r="V483" s="190" t="s">
        <v>646</v>
      </c>
      <c r="W483" s="196">
        <v>1</v>
      </c>
      <c r="X483" s="190" t="s">
        <v>425</v>
      </c>
    </row>
    <row r="484" spans="2:24" hidden="1" x14ac:dyDescent="0.25">
      <c r="B484" s="662"/>
      <c r="C484" s="493"/>
      <c r="D484" s="245">
        <v>378</v>
      </c>
      <c r="E484" s="190" t="s">
        <v>669</v>
      </c>
      <c r="F484" s="314">
        <v>1337.76</v>
      </c>
      <c r="G484" s="190">
        <v>486.88</v>
      </c>
      <c r="H484" s="190">
        <v>486.88</v>
      </c>
      <c r="I484" s="198">
        <f t="shared" si="98"/>
        <v>1</v>
      </c>
      <c r="J484" s="190">
        <v>16.649999999999999</v>
      </c>
      <c r="K484" s="198">
        <f t="shared" si="99"/>
        <v>3.419733815313835E-2</v>
      </c>
      <c r="L484" s="314">
        <v>85.48</v>
      </c>
      <c r="M484" s="198">
        <f t="shared" si="100"/>
        <v>1.0341973381531384</v>
      </c>
      <c r="N484" s="314">
        <v>1423.24</v>
      </c>
      <c r="O484" s="190">
        <v>1</v>
      </c>
      <c r="P484" s="197">
        <f t="shared" si="101"/>
        <v>2.0538941833716726E-3</v>
      </c>
      <c r="Q484" s="314">
        <f t="shared" si="102"/>
        <v>85.48</v>
      </c>
      <c r="R484" s="190">
        <f t="shared" si="103"/>
        <v>15.649999999999977</v>
      </c>
      <c r="S484" s="192">
        <f t="shared" si="104"/>
        <v>3.2143443969766629E-2</v>
      </c>
      <c r="T484" s="190" t="s">
        <v>478</v>
      </c>
      <c r="U484" s="190" t="s">
        <v>715</v>
      </c>
      <c r="V484" s="190" t="s">
        <v>646</v>
      </c>
      <c r="W484" s="196">
        <v>1</v>
      </c>
      <c r="X484" s="190" t="s">
        <v>426</v>
      </c>
    </row>
    <row r="485" spans="2:24" hidden="1" x14ac:dyDescent="0.25">
      <c r="B485" s="662"/>
      <c r="C485" s="493"/>
      <c r="D485" s="245">
        <v>379</v>
      </c>
      <c r="E485" s="190" t="s">
        <v>668</v>
      </c>
      <c r="F485" s="314">
        <v>1249.29</v>
      </c>
      <c r="G485" s="190">
        <v>557.07000000000005</v>
      </c>
      <c r="H485" s="190">
        <v>557.07000000000005</v>
      </c>
      <c r="I485" s="198">
        <f t="shared" si="98"/>
        <v>1</v>
      </c>
      <c r="J485" s="190">
        <v>16.940000000000001</v>
      </c>
      <c r="K485" s="198">
        <f t="shared" si="99"/>
        <v>3.0409104780368713E-2</v>
      </c>
      <c r="L485" s="314">
        <v>78.77</v>
      </c>
      <c r="M485" s="198">
        <f t="shared" si="100"/>
        <v>1.0304091047803687</v>
      </c>
      <c r="N485" s="314">
        <v>1334.36</v>
      </c>
      <c r="O485" s="190">
        <v>1.08</v>
      </c>
      <c r="P485" s="197">
        <f t="shared" si="101"/>
        <v>1.9387150627389734E-3</v>
      </c>
      <c r="Q485" s="314">
        <f t="shared" si="102"/>
        <v>85.071600000000004</v>
      </c>
      <c r="R485" s="190">
        <f t="shared" si="103"/>
        <v>15.860000000000054</v>
      </c>
      <c r="S485" s="192">
        <f t="shared" si="104"/>
        <v>2.8470389717629836E-2</v>
      </c>
      <c r="T485" s="190" t="s">
        <v>478</v>
      </c>
      <c r="U485" s="190" t="s">
        <v>715</v>
      </c>
      <c r="V485" s="190" t="s">
        <v>532</v>
      </c>
      <c r="W485" s="196">
        <v>1</v>
      </c>
      <c r="X485" s="190" t="s">
        <v>422</v>
      </c>
    </row>
    <row r="486" spans="2:24" hidden="1" x14ac:dyDescent="0.25">
      <c r="B486" s="662"/>
      <c r="C486" s="493"/>
      <c r="D486" s="245">
        <v>380</v>
      </c>
      <c r="E486" s="190" t="s">
        <v>667</v>
      </c>
      <c r="F486" s="314">
        <v>1156.24</v>
      </c>
      <c r="G486" s="190">
        <v>475.2</v>
      </c>
      <c r="H486" s="190">
        <v>475.2</v>
      </c>
      <c r="I486" s="198">
        <f t="shared" si="98"/>
        <v>1</v>
      </c>
      <c r="J486" s="190">
        <v>16.25</v>
      </c>
      <c r="K486" s="198">
        <f t="shared" si="99"/>
        <v>3.4196127946127947E-2</v>
      </c>
      <c r="L486" s="314">
        <v>76.42</v>
      </c>
      <c r="M486" s="198">
        <f t="shared" si="100"/>
        <v>1.034196127946128</v>
      </c>
      <c r="N486" s="314">
        <v>1241.83</v>
      </c>
      <c r="O486" s="190">
        <v>1.1200000000000001</v>
      </c>
      <c r="P486" s="197">
        <f t="shared" si="101"/>
        <v>2.3569023569023572E-3</v>
      </c>
      <c r="Q486" s="314">
        <f t="shared" si="102"/>
        <v>85.590400000000017</v>
      </c>
      <c r="R486" s="190">
        <f t="shared" si="103"/>
        <v>15.129999999999999</v>
      </c>
      <c r="S486" s="192">
        <f t="shared" si="104"/>
        <v>3.1839225589225591E-2</v>
      </c>
      <c r="T486" s="190" t="s">
        <v>478</v>
      </c>
      <c r="U486" s="190" t="s">
        <v>715</v>
      </c>
      <c r="V486" s="190" t="s">
        <v>492</v>
      </c>
      <c r="W486" s="196">
        <v>1</v>
      </c>
      <c r="X486" s="190" t="s">
        <v>417</v>
      </c>
    </row>
    <row r="487" spans="2:24" hidden="1" x14ac:dyDescent="0.25">
      <c r="B487" s="661">
        <v>45918</v>
      </c>
      <c r="C487" s="493" t="str">
        <f t="shared" ref="C487" si="108">RIGHT(TEXT(B487,"aaa"),1)</f>
        <v>四</v>
      </c>
      <c r="D487" s="245">
        <v>381</v>
      </c>
      <c r="E487" s="190" t="s">
        <v>701</v>
      </c>
      <c r="F487" s="314">
        <v>2417.7900000000004</v>
      </c>
      <c r="G487" s="190">
        <v>128.36000000000001</v>
      </c>
      <c r="H487" s="190">
        <v>128.36000000000001</v>
      </c>
      <c r="I487" s="198">
        <f t="shared" si="98"/>
        <v>1</v>
      </c>
      <c r="J487" s="190">
        <v>6.03</v>
      </c>
      <c r="K487" s="198">
        <f t="shared" si="99"/>
        <v>4.6977251480211903E-2</v>
      </c>
      <c r="L487" s="314">
        <v>417.58</v>
      </c>
      <c r="M487" s="198">
        <f t="shared" si="100"/>
        <v>1.0469772514802118</v>
      </c>
      <c r="N487" s="314">
        <v>2518.0100000000002</v>
      </c>
      <c r="O487" s="190">
        <v>0.24</v>
      </c>
      <c r="P487" s="197">
        <f t="shared" si="101"/>
        <v>1.8697413524462446E-3</v>
      </c>
      <c r="Q487" s="314">
        <f t="shared" si="102"/>
        <v>100.21919999999999</v>
      </c>
      <c r="R487" s="190">
        <f t="shared" si="103"/>
        <v>5.7900000000000009</v>
      </c>
      <c r="S487" s="192">
        <f t="shared" si="104"/>
        <v>4.5107510127765663E-2</v>
      </c>
      <c r="T487" s="190" t="s">
        <v>478</v>
      </c>
      <c r="U487" s="190" t="s">
        <v>715</v>
      </c>
      <c r="V487" s="190" t="s">
        <v>646</v>
      </c>
      <c r="W487" s="196">
        <v>1</v>
      </c>
      <c r="X487" s="190" t="s">
        <v>695</v>
      </c>
    </row>
    <row r="488" spans="2:24" hidden="1" x14ac:dyDescent="0.25">
      <c r="B488" s="662"/>
      <c r="C488" s="493"/>
      <c r="D488" s="245">
        <v>382</v>
      </c>
      <c r="E488" s="190" t="s">
        <v>482</v>
      </c>
      <c r="F488" s="314">
        <v>2410.81</v>
      </c>
      <c r="G488" s="190">
        <v>353.3</v>
      </c>
      <c r="H488" s="190">
        <v>368.2</v>
      </c>
      <c r="I488" s="198">
        <f t="shared" si="98"/>
        <v>1.0421737899801868</v>
      </c>
      <c r="J488" s="190">
        <v>11.62</v>
      </c>
      <c r="K488" s="198">
        <f t="shared" si="99"/>
        <v>3.2889895273138972E-2</v>
      </c>
      <c r="L488" s="314">
        <v>111.2</v>
      </c>
      <c r="M488" s="198">
        <f t="shared" si="100"/>
        <v>1.0750636852533257</v>
      </c>
      <c r="N488" s="314">
        <v>2949.02</v>
      </c>
      <c r="O488" s="190">
        <v>4.84</v>
      </c>
      <c r="P488" s="197">
        <f t="shared" si="101"/>
        <v>1.3699405604302292E-2</v>
      </c>
      <c r="Q488" s="314">
        <f t="shared" si="102"/>
        <v>538.20799999999997</v>
      </c>
      <c r="R488" s="190">
        <f t="shared" si="103"/>
        <v>21.679999999999982</v>
      </c>
      <c r="S488" s="192">
        <f t="shared" si="104"/>
        <v>6.136427964902344E-2</v>
      </c>
      <c r="T488" s="190" t="s">
        <v>478</v>
      </c>
      <c r="U488" s="190" t="s">
        <v>715</v>
      </c>
      <c r="V488" s="190" t="s">
        <v>492</v>
      </c>
      <c r="W488" s="196">
        <v>1</v>
      </c>
      <c r="X488" s="190" t="s">
        <v>430</v>
      </c>
    </row>
    <row r="489" spans="2:24" hidden="1" x14ac:dyDescent="0.25">
      <c r="B489" s="662"/>
      <c r="C489" s="493"/>
      <c r="D489" s="245">
        <v>383</v>
      </c>
      <c r="E489" s="190" t="s">
        <v>545</v>
      </c>
      <c r="F489" s="314">
        <v>1968.5300000000002</v>
      </c>
      <c r="G489" s="190">
        <v>324.3</v>
      </c>
      <c r="H489" s="190">
        <v>324.3</v>
      </c>
      <c r="I489" s="198">
        <f t="shared" si="98"/>
        <v>1</v>
      </c>
      <c r="J489" s="190">
        <v>13.72</v>
      </c>
      <c r="K489" s="198">
        <f t="shared" si="99"/>
        <v>4.2306506321307433E-2</v>
      </c>
      <c r="L489" s="314">
        <v>156.72999999999999</v>
      </c>
      <c r="M489" s="198">
        <f t="shared" si="100"/>
        <v>1.0423065063213075</v>
      </c>
      <c r="N489" s="314">
        <v>2150.34</v>
      </c>
      <c r="O489" s="190">
        <v>1.1599999999999999</v>
      </c>
      <c r="P489" s="197">
        <f t="shared" si="101"/>
        <v>3.5769349367869253E-3</v>
      </c>
      <c r="Q489" s="314">
        <f t="shared" si="102"/>
        <v>181.80679999999998</v>
      </c>
      <c r="R489" s="190">
        <f t="shared" si="103"/>
        <v>12.560000000000027</v>
      </c>
      <c r="S489" s="192">
        <f t="shared" si="104"/>
        <v>3.8729571384520586E-2</v>
      </c>
      <c r="T489" s="190" t="s">
        <v>478</v>
      </c>
      <c r="U489" s="190" t="s">
        <v>715</v>
      </c>
      <c r="V489" s="190" t="s">
        <v>469</v>
      </c>
      <c r="W489" s="196">
        <v>1</v>
      </c>
      <c r="X489" s="190" t="s">
        <v>470</v>
      </c>
    </row>
    <row r="490" spans="2:24" hidden="1" x14ac:dyDescent="0.25">
      <c r="B490" s="662"/>
      <c r="C490" s="493"/>
      <c r="D490" s="245">
        <v>384</v>
      </c>
      <c r="E490" s="190" t="s">
        <v>691</v>
      </c>
      <c r="F490" s="314">
        <v>1499.01</v>
      </c>
      <c r="G490" s="190">
        <v>108.6</v>
      </c>
      <c r="H490" s="190">
        <v>108.6</v>
      </c>
      <c r="I490" s="198">
        <f t="shared" si="98"/>
        <v>1</v>
      </c>
      <c r="J490" s="190">
        <v>5.0999999999999996</v>
      </c>
      <c r="K490" s="198">
        <f t="shared" si="99"/>
        <v>4.6961325966850827E-2</v>
      </c>
      <c r="L490" s="314">
        <v>313.60000000000002</v>
      </c>
      <c r="M490" s="198">
        <f t="shared" si="100"/>
        <v>1.0469613259668509</v>
      </c>
      <c r="N490" s="314">
        <v>1599.36</v>
      </c>
      <c r="O490" s="190">
        <v>0.32</v>
      </c>
      <c r="P490" s="197">
        <f t="shared" si="101"/>
        <v>2.946593001841621E-3</v>
      </c>
      <c r="Q490" s="314">
        <f t="shared" si="102"/>
        <v>100.352</v>
      </c>
      <c r="R490" s="190">
        <f t="shared" si="103"/>
        <v>4.779999999999994</v>
      </c>
      <c r="S490" s="192">
        <f t="shared" si="104"/>
        <v>4.4014732965009157E-2</v>
      </c>
      <c r="T490" s="190" t="s">
        <v>478</v>
      </c>
      <c r="U490" s="190" t="s">
        <v>715</v>
      </c>
      <c r="V490" s="190" t="s">
        <v>469</v>
      </c>
      <c r="W490" s="196">
        <v>1</v>
      </c>
      <c r="X490" s="190" t="s">
        <v>470</v>
      </c>
    </row>
    <row r="491" spans="2:24" hidden="1" x14ac:dyDescent="0.25">
      <c r="B491" s="662"/>
      <c r="C491" s="493"/>
      <c r="D491" s="245">
        <v>385</v>
      </c>
      <c r="E491" s="190" t="s">
        <v>516</v>
      </c>
      <c r="F491" s="314">
        <v>1474.02</v>
      </c>
      <c r="G491" s="190">
        <v>278.14999999999998</v>
      </c>
      <c r="H491" s="190">
        <v>278.14999999999998</v>
      </c>
      <c r="I491" s="198">
        <f t="shared" si="98"/>
        <v>1</v>
      </c>
      <c r="J491" s="190">
        <v>11.76</v>
      </c>
      <c r="K491" s="198">
        <f t="shared" si="99"/>
        <v>4.2279345676793097E-2</v>
      </c>
      <c r="L491" s="314">
        <v>133.88</v>
      </c>
      <c r="M491" s="198">
        <f t="shared" si="100"/>
        <v>1.0422793456767931</v>
      </c>
      <c r="N491" s="314">
        <v>1574.43</v>
      </c>
      <c r="O491" s="190">
        <v>0.75</v>
      </c>
      <c r="P491" s="197">
        <f t="shared" si="101"/>
        <v>2.696386841632213E-3</v>
      </c>
      <c r="Q491" s="314">
        <f t="shared" si="102"/>
        <v>100.41</v>
      </c>
      <c r="R491" s="190">
        <f t="shared" si="103"/>
        <v>11.009999999999991</v>
      </c>
      <c r="S491" s="192">
        <f t="shared" si="104"/>
        <v>3.9582958835160852E-2</v>
      </c>
      <c r="T491" s="190" t="s">
        <v>478</v>
      </c>
      <c r="U491" s="190" t="s">
        <v>715</v>
      </c>
      <c r="V491" s="190" t="s">
        <v>646</v>
      </c>
      <c r="W491" s="196">
        <v>1</v>
      </c>
      <c r="X491" s="190" t="s">
        <v>414</v>
      </c>
    </row>
    <row r="492" spans="2:24" hidden="1" x14ac:dyDescent="0.25">
      <c r="B492" s="662"/>
      <c r="C492" s="493"/>
      <c r="D492" s="245">
        <v>386</v>
      </c>
      <c r="E492" s="190" t="s">
        <v>493</v>
      </c>
      <c r="F492" s="314">
        <v>1373.05</v>
      </c>
      <c r="G492" s="190">
        <v>222.17</v>
      </c>
      <c r="H492" s="190">
        <v>222.17</v>
      </c>
      <c r="I492" s="198">
        <f t="shared" si="98"/>
        <v>1</v>
      </c>
      <c r="J492" s="190">
        <v>9.4</v>
      </c>
      <c r="K492" s="198">
        <f t="shared" si="99"/>
        <v>4.2309942836566597E-2</v>
      </c>
      <c r="L492" s="314">
        <v>156.74</v>
      </c>
      <c r="M492" s="198">
        <f t="shared" si="100"/>
        <v>1.0423099428365665</v>
      </c>
      <c r="N492" s="314">
        <v>1473.36</v>
      </c>
      <c r="O492" s="190">
        <v>0.64</v>
      </c>
      <c r="P492" s="197">
        <f t="shared" si="101"/>
        <v>2.8806769590853853E-3</v>
      </c>
      <c r="Q492" s="314">
        <f t="shared" si="102"/>
        <v>100.31360000000001</v>
      </c>
      <c r="R492" s="190">
        <f t="shared" si="103"/>
        <v>8.7600000000000051</v>
      </c>
      <c r="S492" s="192">
        <f t="shared" si="104"/>
        <v>3.9429265877481232E-2</v>
      </c>
      <c r="T492" s="190" t="s">
        <v>478</v>
      </c>
      <c r="U492" s="190" t="s">
        <v>715</v>
      </c>
      <c r="V492" s="190" t="s">
        <v>469</v>
      </c>
      <c r="W492" s="196">
        <v>1</v>
      </c>
      <c r="X492" s="190" t="s">
        <v>470</v>
      </c>
    </row>
    <row r="493" spans="2:24" hidden="1" x14ac:dyDescent="0.25">
      <c r="B493" s="662"/>
      <c r="C493" s="493"/>
      <c r="D493" s="245">
        <v>387</v>
      </c>
      <c r="E493" s="190" t="s">
        <v>668</v>
      </c>
      <c r="F493" s="314">
        <v>1344.6000000000001</v>
      </c>
      <c r="G493" s="190">
        <v>488.06</v>
      </c>
      <c r="H493" s="190">
        <v>488.06</v>
      </c>
      <c r="I493" s="198">
        <f t="shared" si="98"/>
        <v>1</v>
      </c>
      <c r="J493" s="190">
        <v>18.350000000000001</v>
      </c>
      <c r="K493" s="198">
        <f t="shared" si="99"/>
        <v>3.7597836331598578E-2</v>
      </c>
      <c r="L493" s="314">
        <v>78.77</v>
      </c>
      <c r="M493" s="198">
        <f t="shared" si="100"/>
        <v>1.0375978363315985</v>
      </c>
      <c r="N493" s="314">
        <v>1445.43</v>
      </c>
      <c r="O493" s="190">
        <v>1.28</v>
      </c>
      <c r="P493" s="197">
        <f t="shared" si="101"/>
        <v>2.6226283653649142E-3</v>
      </c>
      <c r="Q493" s="314">
        <f t="shared" si="102"/>
        <v>100.82559999999999</v>
      </c>
      <c r="R493" s="190">
        <f t="shared" si="103"/>
        <v>17.070000000000022</v>
      </c>
      <c r="S493" s="192">
        <f t="shared" si="104"/>
        <v>3.4975207966233705E-2</v>
      </c>
      <c r="T493" s="190" t="s">
        <v>478</v>
      </c>
      <c r="U493" s="190" t="s">
        <v>715</v>
      </c>
      <c r="V493" s="190" t="s">
        <v>532</v>
      </c>
      <c r="W493" s="196">
        <v>1</v>
      </c>
      <c r="X493" s="190" t="s">
        <v>422</v>
      </c>
    </row>
    <row r="494" spans="2:24" hidden="1" x14ac:dyDescent="0.25">
      <c r="B494" s="662"/>
      <c r="C494" s="493"/>
      <c r="D494" s="245">
        <v>388</v>
      </c>
      <c r="E494" s="190" t="s">
        <v>560</v>
      </c>
      <c r="F494" s="314">
        <v>1309.77</v>
      </c>
      <c r="G494" s="190">
        <v>222.12</v>
      </c>
      <c r="H494" s="190">
        <v>222.12</v>
      </c>
      <c r="I494" s="198">
        <f t="shared" si="98"/>
        <v>1</v>
      </c>
      <c r="J494" s="190">
        <v>7.31</v>
      </c>
      <c r="K494" s="198">
        <f t="shared" si="99"/>
        <v>3.2910138663785338E-2</v>
      </c>
      <c r="L494" s="314">
        <v>194.04</v>
      </c>
      <c r="M494" s="198">
        <f t="shared" si="100"/>
        <v>1.0329101386637853</v>
      </c>
      <c r="N494" s="314">
        <v>1418.43</v>
      </c>
      <c r="O494" s="190">
        <v>0.56000000000000005</v>
      </c>
      <c r="P494" s="197">
        <f t="shared" si="101"/>
        <v>2.5211597334773997E-3</v>
      </c>
      <c r="Q494" s="314">
        <f t="shared" si="102"/>
        <v>108.66240000000001</v>
      </c>
      <c r="R494" s="190">
        <f t="shared" si="103"/>
        <v>6.7500000000000018</v>
      </c>
      <c r="S494" s="192">
        <f t="shared" si="104"/>
        <v>3.0388978930307949E-2</v>
      </c>
      <c r="T494" s="190" t="s">
        <v>478</v>
      </c>
      <c r="U494" s="190" t="s">
        <v>715</v>
      </c>
      <c r="V494" s="190" t="s">
        <v>492</v>
      </c>
      <c r="W494" s="196">
        <v>1</v>
      </c>
      <c r="X494" s="190" t="s">
        <v>436</v>
      </c>
    </row>
    <row r="495" spans="2:24" hidden="1" x14ac:dyDescent="0.25">
      <c r="B495" s="662"/>
      <c r="C495" s="493"/>
      <c r="D495" s="245">
        <v>389</v>
      </c>
      <c r="E495" s="190" t="s">
        <v>530</v>
      </c>
      <c r="F495" s="314">
        <v>1206.2099999999998</v>
      </c>
      <c r="G495" s="190">
        <v>437.4</v>
      </c>
      <c r="H495" s="190">
        <v>437.4</v>
      </c>
      <c r="I495" s="198">
        <f t="shared" si="98"/>
        <v>1</v>
      </c>
      <c r="J495" s="190">
        <v>16.45</v>
      </c>
      <c r="K495" s="198">
        <f t="shared" si="99"/>
        <v>3.7608596250571558E-2</v>
      </c>
      <c r="L495" s="314">
        <v>79.459999999999994</v>
      </c>
      <c r="M495" s="198">
        <f t="shared" si="100"/>
        <v>1.0376085962505714</v>
      </c>
      <c r="N495" s="314">
        <v>1307.1199999999999</v>
      </c>
      <c r="O495" s="190">
        <v>1.27</v>
      </c>
      <c r="P495" s="197">
        <f t="shared" si="101"/>
        <v>2.9035208047553727E-3</v>
      </c>
      <c r="Q495" s="314">
        <f t="shared" si="102"/>
        <v>100.91419999999999</v>
      </c>
      <c r="R495" s="190">
        <f t="shared" si="103"/>
        <v>15.179999999999989</v>
      </c>
      <c r="S495" s="192">
        <f t="shared" si="104"/>
        <v>3.4705075445816164E-2</v>
      </c>
      <c r="T495" s="190" t="s">
        <v>478</v>
      </c>
      <c r="U495" s="190" t="s">
        <v>715</v>
      </c>
      <c r="V495" s="190" t="s">
        <v>492</v>
      </c>
      <c r="W495" s="196">
        <v>1</v>
      </c>
      <c r="X495" s="190" t="s">
        <v>416</v>
      </c>
    </row>
    <row r="496" spans="2:24" hidden="1" x14ac:dyDescent="0.25">
      <c r="B496" s="662"/>
      <c r="C496" s="493"/>
      <c r="D496" s="245">
        <v>390</v>
      </c>
      <c r="E496" s="190" t="s">
        <v>520</v>
      </c>
      <c r="F496" s="314">
        <v>1162.67</v>
      </c>
      <c r="G496" s="190">
        <v>253.4</v>
      </c>
      <c r="H496" s="190">
        <v>261</v>
      </c>
      <c r="I496" s="198">
        <f t="shared" si="98"/>
        <v>1.0299921073401737</v>
      </c>
      <c r="J496" s="190">
        <v>8.34</v>
      </c>
      <c r="K496" s="198">
        <f t="shared" si="99"/>
        <v>3.2912391475927387E-2</v>
      </c>
      <c r="L496" s="314">
        <v>99.12</v>
      </c>
      <c r="M496" s="198">
        <f t="shared" si="100"/>
        <v>1.0629044988161009</v>
      </c>
      <c r="N496" s="314">
        <v>1579.97</v>
      </c>
      <c r="O496" s="190">
        <v>4.21</v>
      </c>
      <c r="P496" s="197">
        <f t="shared" si="101"/>
        <v>1.6614048934490921E-2</v>
      </c>
      <c r="Q496" s="314">
        <f t="shared" si="102"/>
        <v>417.29520000000002</v>
      </c>
      <c r="R496" s="190">
        <f t="shared" si="103"/>
        <v>11.729999999999968</v>
      </c>
      <c r="S496" s="192">
        <f t="shared" si="104"/>
        <v>4.6290449881609977E-2</v>
      </c>
      <c r="T496" s="190" t="s">
        <v>478</v>
      </c>
      <c r="U496" s="190" t="s">
        <v>715</v>
      </c>
      <c r="V496" s="190" t="s">
        <v>523</v>
      </c>
      <c r="W496" s="196">
        <v>1</v>
      </c>
      <c r="X496" s="190" t="s">
        <v>470</v>
      </c>
    </row>
    <row r="497" spans="2:24" hidden="1" x14ac:dyDescent="0.25">
      <c r="B497" s="661">
        <v>45919</v>
      </c>
      <c r="C497" s="493" t="str">
        <f t="shared" ref="C497" si="109">RIGHT(TEXT(B497,"aaa"),1)</f>
        <v>五</v>
      </c>
      <c r="D497" s="245">
        <v>391</v>
      </c>
      <c r="E497" s="190" t="s">
        <v>701</v>
      </c>
      <c r="F497" s="314">
        <v>1666.1399999999999</v>
      </c>
      <c r="G497" s="190">
        <v>104.04</v>
      </c>
      <c r="H497" s="190">
        <v>104.04</v>
      </c>
      <c r="I497" s="198">
        <f t="shared" si="98"/>
        <v>1</v>
      </c>
      <c r="J497" s="190">
        <v>4.0599999999999996</v>
      </c>
      <c r="K497" s="198">
        <f t="shared" si="99"/>
        <v>3.9023452518262204E-2</v>
      </c>
      <c r="L497" s="314">
        <v>417.58</v>
      </c>
      <c r="M497" s="198">
        <f t="shared" si="100"/>
        <v>1.0390234525182622</v>
      </c>
      <c r="N497" s="314">
        <v>1695.37</v>
      </c>
      <c r="O497" s="190">
        <v>7.0000000000000007E-2</v>
      </c>
      <c r="P497" s="197">
        <f t="shared" si="101"/>
        <v>6.7281814686658979E-4</v>
      </c>
      <c r="Q497" s="314">
        <f t="shared" si="102"/>
        <v>29.230600000000003</v>
      </c>
      <c r="R497" s="190">
        <f t="shared" si="103"/>
        <v>3.9900000000000024</v>
      </c>
      <c r="S497" s="192">
        <f t="shared" si="104"/>
        <v>3.8350634371395638E-2</v>
      </c>
      <c r="T497" s="190" t="s">
        <v>478</v>
      </c>
      <c r="U497" s="190" t="s">
        <v>715</v>
      </c>
      <c r="V497" s="190" t="s">
        <v>646</v>
      </c>
      <c r="W497" s="196">
        <v>1</v>
      </c>
      <c r="X497" s="190" t="s">
        <v>695</v>
      </c>
    </row>
    <row r="498" spans="2:24" hidden="1" x14ac:dyDescent="0.25">
      <c r="B498" s="662"/>
      <c r="C498" s="493"/>
      <c r="D498" s="245">
        <v>392</v>
      </c>
      <c r="E498" s="190" t="s">
        <v>516</v>
      </c>
      <c r="F498" s="314">
        <v>1250.44</v>
      </c>
      <c r="G498" s="190">
        <v>272.69</v>
      </c>
      <c r="H498" s="190">
        <v>272.69</v>
      </c>
      <c r="I498" s="198">
        <f t="shared" si="98"/>
        <v>1</v>
      </c>
      <c r="J498" s="190">
        <v>9.57</v>
      </c>
      <c r="K498" s="198">
        <f t="shared" si="99"/>
        <v>3.5094796288826141E-2</v>
      </c>
      <c r="L498" s="314">
        <v>133.88</v>
      </c>
      <c r="M498" s="198">
        <f t="shared" si="100"/>
        <v>1.0350947962888262</v>
      </c>
      <c r="N498" s="314">
        <v>1281.23</v>
      </c>
      <c r="O498" s="190">
        <v>0.23</v>
      </c>
      <c r="P498" s="197">
        <f t="shared" si="101"/>
        <v>8.4344860464263458E-4</v>
      </c>
      <c r="Q498" s="314">
        <f t="shared" si="102"/>
        <v>30.792400000000001</v>
      </c>
      <c r="R498" s="190">
        <f t="shared" si="103"/>
        <v>9.3399999999999928</v>
      </c>
      <c r="S498" s="192">
        <f t="shared" si="104"/>
        <v>3.4251347684183482E-2</v>
      </c>
      <c r="T498" s="190" t="s">
        <v>478</v>
      </c>
      <c r="U498" s="190" t="s">
        <v>715</v>
      </c>
      <c r="V498" s="190" t="s">
        <v>646</v>
      </c>
      <c r="W498" s="196">
        <v>1</v>
      </c>
      <c r="X498" s="190" t="s">
        <v>414</v>
      </c>
    </row>
    <row r="499" spans="2:24" hidden="1" x14ac:dyDescent="0.25">
      <c r="B499" s="662"/>
      <c r="C499" s="493"/>
      <c r="D499" s="245">
        <v>393</v>
      </c>
      <c r="E499" s="190" t="s">
        <v>545</v>
      </c>
      <c r="F499" s="314">
        <v>1194.28</v>
      </c>
      <c r="G499" s="190">
        <v>244.4</v>
      </c>
      <c r="H499" s="190">
        <v>244.4</v>
      </c>
      <c r="I499" s="198">
        <f t="shared" si="98"/>
        <v>1</v>
      </c>
      <c r="J499" s="190">
        <v>8.58</v>
      </c>
      <c r="K499" s="198">
        <f t="shared" si="99"/>
        <v>3.5106382978723406E-2</v>
      </c>
      <c r="L499" s="314">
        <v>156.72999999999999</v>
      </c>
      <c r="M499" s="198">
        <f t="shared" si="100"/>
        <v>1.0351063829787235</v>
      </c>
      <c r="N499" s="314">
        <v>1344.74</v>
      </c>
      <c r="O499" s="190">
        <v>0.96</v>
      </c>
      <c r="P499" s="197">
        <f t="shared" si="101"/>
        <v>3.9279869067103106E-3</v>
      </c>
      <c r="Q499" s="314">
        <f t="shared" si="102"/>
        <v>150.46079999999998</v>
      </c>
      <c r="R499" s="190">
        <f t="shared" si="103"/>
        <v>7.6200000000000125</v>
      </c>
      <c r="S499" s="192">
        <f t="shared" si="104"/>
        <v>3.1178396072013143E-2</v>
      </c>
      <c r="T499" s="190" t="s">
        <v>478</v>
      </c>
      <c r="U499" s="190" t="s">
        <v>715</v>
      </c>
      <c r="V499" s="190" t="s">
        <v>469</v>
      </c>
      <c r="W499" s="196">
        <v>1</v>
      </c>
      <c r="X499" s="190" t="s">
        <v>470</v>
      </c>
    </row>
    <row r="500" spans="2:24" hidden="1" x14ac:dyDescent="0.25">
      <c r="B500" s="662"/>
      <c r="C500" s="493"/>
      <c r="D500" s="245">
        <v>394</v>
      </c>
      <c r="E500" s="190" t="s">
        <v>561</v>
      </c>
      <c r="F500" s="314">
        <v>1162.1300000000001</v>
      </c>
      <c r="G500" s="190">
        <v>502.04</v>
      </c>
      <c r="H500" s="190">
        <v>502.04</v>
      </c>
      <c r="I500" s="198">
        <f t="shared" si="98"/>
        <v>1</v>
      </c>
      <c r="J500" s="190">
        <v>19.579999999999998</v>
      </c>
      <c r="K500" s="198">
        <f t="shared" si="99"/>
        <v>3.9000876424189306E-2</v>
      </c>
      <c r="L500" s="314">
        <v>60.94</v>
      </c>
      <c r="M500" s="198">
        <f t="shared" si="100"/>
        <v>1.0390008764241894</v>
      </c>
      <c r="N500" s="314">
        <v>1193.21</v>
      </c>
      <c r="O500" s="190">
        <v>0.51</v>
      </c>
      <c r="P500" s="197">
        <f t="shared" si="101"/>
        <v>1.015855310333838E-3</v>
      </c>
      <c r="Q500" s="314">
        <f t="shared" si="102"/>
        <v>31.0794</v>
      </c>
      <c r="R500" s="190">
        <f t="shared" si="103"/>
        <v>19.069999999999983</v>
      </c>
      <c r="S500" s="192">
        <f t="shared" si="104"/>
        <v>3.7985021113855433E-2</v>
      </c>
      <c r="T500" s="190" t="s">
        <v>478</v>
      </c>
      <c r="U500" s="190" t="s">
        <v>715</v>
      </c>
      <c r="V500" s="190" t="s">
        <v>646</v>
      </c>
      <c r="W500" s="196">
        <v>1</v>
      </c>
      <c r="X500" s="190" t="s">
        <v>425</v>
      </c>
    </row>
    <row r="501" spans="2:24" hidden="1" x14ac:dyDescent="0.25">
      <c r="B501" s="662"/>
      <c r="C501" s="493"/>
      <c r="D501" s="245">
        <v>395</v>
      </c>
      <c r="E501" s="190" t="s">
        <v>690</v>
      </c>
      <c r="F501" s="314">
        <v>1158.8999999999999</v>
      </c>
      <c r="G501" s="190">
        <v>564.20000000000005</v>
      </c>
      <c r="H501" s="190">
        <v>564.20000000000005</v>
      </c>
      <c r="I501" s="198">
        <f t="shared" si="98"/>
        <v>1</v>
      </c>
      <c r="J501" s="190">
        <v>15.4</v>
      </c>
      <c r="K501" s="198">
        <f t="shared" si="99"/>
        <v>2.7295285359801486E-2</v>
      </c>
      <c r="L501" s="314">
        <v>77.260000000000005</v>
      </c>
      <c r="M501" s="198">
        <f t="shared" si="100"/>
        <v>1.0272952853598014</v>
      </c>
      <c r="N501" s="314">
        <v>1189.8</v>
      </c>
      <c r="O501" s="190">
        <v>0.4</v>
      </c>
      <c r="P501" s="197">
        <f t="shared" si="101"/>
        <v>7.0896845090393477E-4</v>
      </c>
      <c r="Q501" s="314">
        <f t="shared" si="102"/>
        <v>30.904000000000003</v>
      </c>
      <c r="R501" s="190">
        <f t="shared" si="103"/>
        <v>14.999999999999977</v>
      </c>
      <c r="S501" s="192">
        <f t="shared" si="104"/>
        <v>2.6586316908897512E-2</v>
      </c>
      <c r="T501" s="190" t="s">
        <v>478</v>
      </c>
      <c r="U501" s="190" t="s">
        <v>715</v>
      </c>
      <c r="V501" s="190" t="s">
        <v>646</v>
      </c>
      <c r="W501" s="196">
        <v>1</v>
      </c>
      <c r="X501" s="190" t="s">
        <v>674</v>
      </c>
    </row>
    <row r="502" spans="2:24" hidden="1" x14ac:dyDescent="0.25">
      <c r="B502" s="662"/>
      <c r="C502" s="493"/>
      <c r="D502" s="245">
        <v>396</v>
      </c>
      <c r="E502" s="190" t="s">
        <v>669</v>
      </c>
      <c r="F502" s="314">
        <v>1064.23</v>
      </c>
      <c r="G502" s="190">
        <v>365.02</v>
      </c>
      <c r="H502" s="190">
        <v>365.02</v>
      </c>
      <c r="I502" s="198">
        <f t="shared" si="98"/>
        <v>1</v>
      </c>
      <c r="J502" s="190">
        <v>12.81</v>
      </c>
      <c r="K502" s="198">
        <f t="shared" si="99"/>
        <v>3.5093967453838151E-2</v>
      </c>
      <c r="L502" s="314">
        <v>85.48</v>
      </c>
      <c r="M502" s="198">
        <f t="shared" si="100"/>
        <v>1.0350939674538382</v>
      </c>
      <c r="N502" s="314">
        <v>1095</v>
      </c>
      <c r="O502" s="190">
        <v>0.36</v>
      </c>
      <c r="P502" s="197">
        <f t="shared" si="101"/>
        <v>9.8624732891348411E-4</v>
      </c>
      <c r="Q502" s="314">
        <f t="shared" si="102"/>
        <v>30.7728</v>
      </c>
      <c r="R502" s="190">
        <f t="shared" si="103"/>
        <v>12.450000000000003</v>
      </c>
      <c r="S502" s="192">
        <f t="shared" si="104"/>
        <v>3.4107720124924669E-2</v>
      </c>
      <c r="T502" s="190" t="s">
        <v>478</v>
      </c>
      <c r="U502" s="190" t="s">
        <v>715</v>
      </c>
      <c r="V502" s="190" t="s">
        <v>646</v>
      </c>
      <c r="W502" s="196">
        <v>1</v>
      </c>
      <c r="X502" s="190" t="s">
        <v>426</v>
      </c>
    </row>
    <row r="503" spans="2:24" hidden="1" x14ac:dyDescent="0.25">
      <c r="B503" s="662"/>
      <c r="C503" s="493"/>
      <c r="D503" s="245">
        <v>397</v>
      </c>
      <c r="E503" s="190" t="s">
        <v>667</v>
      </c>
      <c r="F503" s="314">
        <v>1061.48</v>
      </c>
      <c r="G503" s="190">
        <v>389.12</v>
      </c>
      <c r="H503" s="190">
        <v>389.12</v>
      </c>
      <c r="I503" s="198">
        <f t="shared" si="98"/>
        <v>1</v>
      </c>
      <c r="J503" s="190">
        <v>14.3</v>
      </c>
      <c r="K503" s="198">
        <f t="shared" si="99"/>
        <v>3.6749588815789477E-2</v>
      </c>
      <c r="L503" s="314">
        <v>76.42</v>
      </c>
      <c r="M503" s="198">
        <f t="shared" si="100"/>
        <v>1.0367495888157896</v>
      </c>
      <c r="N503" s="314">
        <v>1092.81</v>
      </c>
      <c r="O503" s="190">
        <v>0.41</v>
      </c>
      <c r="P503" s="197">
        <f t="shared" si="101"/>
        <v>1.0536595394736842E-3</v>
      </c>
      <c r="Q503" s="314">
        <f t="shared" si="102"/>
        <v>31.3322</v>
      </c>
      <c r="R503" s="190">
        <f t="shared" si="103"/>
        <v>13.890000000000011</v>
      </c>
      <c r="S503" s="192">
        <f t="shared" si="104"/>
        <v>3.5695929276315819E-2</v>
      </c>
      <c r="T503" s="190" t="s">
        <v>478</v>
      </c>
      <c r="U503" s="190" t="s">
        <v>715</v>
      </c>
      <c r="V503" s="190" t="s">
        <v>492</v>
      </c>
      <c r="W503" s="196">
        <v>1</v>
      </c>
      <c r="X503" s="190" t="s">
        <v>417</v>
      </c>
    </row>
    <row r="504" spans="2:24" hidden="1" x14ac:dyDescent="0.25">
      <c r="B504" s="662"/>
      <c r="C504" s="493"/>
      <c r="D504" s="245">
        <v>398</v>
      </c>
      <c r="E504" s="190" t="s">
        <v>668</v>
      </c>
      <c r="F504" s="314">
        <v>1060.24</v>
      </c>
      <c r="G504" s="190">
        <v>443.8</v>
      </c>
      <c r="H504" s="190">
        <v>443.8</v>
      </c>
      <c r="I504" s="198">
        <f t="shared" si="98"/>
        <v>1</v>
      </c>
      <c r="J504" s="190">
        <v>13.85</v>
      </c>
      <c r="K504" s="198">
        <f t="shared" si="99"/>
        <v>3.120775123929698E-2</v>
      </c>
      <c r="L504" s="314">
        <v>78.77</v>
      </c>
      <c r="M504" s="198">
        <f t="shared" si="100"/>
        <v>1.031207751239297</v>
      </c>
      <c r="N504" s="314">
        <v>1090.96</v>
      </c>
      <c r="O504" s="190">
        <v>0.39</v>
      </c>
      <c r="P504" s="197">
        <f t="shared" si="101"/>
        <v>8.7877422262280303E-4</v>
      </c>
      <c r="Q504" s="314">
        <f t="shared" si="102"/>
        <v>30.720299999999998</v>
      </c>
      <c r="R504" s="190">
        <f t="shared" si="103"/>
        <v>13.460000000000022</v>
      </c>
      <c r="S504" s="192">
        <f t="shared" si="104"/>
        <v>3.0328977016674228E-2</v>
      </c>
      <c r="T504" s="190" t="s">
        <v>478</v>
      </c>
      <c r="U504" s="190" t="s">
        <v>715</v>
      </c>
      <c r="V504" s="190" t="s">
        <v>532</v>
      </c>
      <c r="W504" s="196">
        <v>1</v>
      </c>
      <c r="X504" s="190" t="s">
        <v>422</v>
      </c>
    </row>
    <row r="505" spans="2:24" hidden="1" x14ac:dyDescent="0.25">
      <c r="B505" s="662"/>
      <c r="C505" s="493"/>
      <c r="D505" s="245">
        <v>399</v>
      </c>
      <c r="E505" s="190" t="s">
        <v>615</v>
      </c>
      <c r="F505" s="314">
        <v>1017.2799999999999</v>
      </c>
      <c r="G505" s="190">
        <v>218.39</v>
      </c>
      <c r="H505" s="190">
        <v>218.39</v>
      </c>
      <c r="I505" s="198">
        <f t="shared" si="98"/>
        <v>1</v>
      </c>
      <c r="J505" s="190">
        <v>19.399999999999999</v>
      </c>
      <c r="K505" s="198">
        <f t="shared" si="99"/>
        <v>8.8831906222812396E-2</v>
      </c>
      <c r="L505" s="314">
        <v>95.34</v>
      </c>
      <c r="M505" s="198">
        <f t="shared" si="100"/>
        <v>1.0888319062228125</v>
      </c>
      <c r="N505" s="314">
        <v>1849.6</v>
      </c>
      <c r="O505" s="190">
        <v>8.73</v>
      </c>
      <c r="P505" s="197">
        <f t="shared" si="101"/>
        <v>3.9974357800265585E-2</v>
      </c>
      <c r="Q505" s="314">
        <f t="shared" si="102"/>
        <v>832.31820000000005</v>
      </c>
      <c r="R505" s="190">
        <f t="shared" si="103"/>
        <v>10.670000000000005</v>
      </c>
      <c r="S505" s="192">
        <f t="shared" si="104"/>
        <v>4.8857548422546845E-2</v>
      </c>
      <c r="T505" s="190" t="s">
        <v>478</v>
      </c>
      <c r="U505" s="190" t="s">
        <v>715</v>
      </c>
      <c r="V505" s="190" t="s">
        <v>492</v>
      </c>
      <c r="W505" s="196">
        <v>1</v>
      </c>
      <c r="X505" s="190" t="s">
        <v>470</v>
      </c>
    </row>
    <row r="506" spans="2:24" hidden="1" x14ac:dyDescent="0.25">
      <c r="B506" s="662"/>
      <c r="C506" s="493"/>
      <c r="D506" s="245">
        <v>400</v>
      </c>
      <c r="E506" s="190" t="s">
        <v>691</v>
      </c>
      <c r="F506" s="314">
        <v>990.98</v>
      </c>
      <c r="G506" s="190">
        <v>83.63</v>
      </c>
      <c r="H506" s="190">
        <v>83.63</v>
      </c>
      <c r="I506" s="198">
        <f t="shared" si="98"/>
        <v>1</v>
      </c>
      <c r="J506" s="190">
        <v>3.26</v>
      </c>
      <c r="K506" s="198">
        <f t="shared" si="99"/>
        <v>3.898122683247638E-2</v>
      </c>
      <c r="L506" s="314">
        <v>313.60000000000002</v>
      </c>
      <c r="M506" s="198">
        <f t="shared" si="100"/>
        <v>1.0389812268324765</v>
      </c>
      <c r="N506" s="314">
        <v>1022.34</v>
      </c>
      <c r="O506" s="190">
        <v>0.1</v>
      </c>
      <c r="P506" s="197">
        <f t="shared" si="101"/>
        <v>1.1957431543704413E-3</v>
      </c>
      <c r="Q506" s="314">
        <f t="shared" si="102"/>
        <v>31.360000000000003</v>
      </c>
      <c r="R506" s="190">
        <f t="shared" si="103"/>
        <v>3.160000000000005</v>
      </c>
      <c r="S506" s="192">
        <f t="shared" si="104"/>
        <v>3.7785483678106004E-2</v>
      </c>
      <c r="T506" s="190" t="s">
        <v>478</v>
      </c>
      <c r="U506" s="190" t="s">
        <v>715</v>
      </c>
      <c r="V506" s="190" t="s">
        <v>469</v>
      </c>
      <c r="W506" s="196">
        <v>1</v>
      </c>
      <c r="X506" s="190" t="s">
        <v>470</v>
      </c>
    </row>
    <row r="507" spans="2:24" hidden="1" x14ac:dyDescent="0.25">
      <c r="B507" s="661">
        <v>45920</v>
      </c>
      <c r="C507" s="493" t="str">
        <f t="shared" ref="C507" si="110">RIGHT(TEXT(B507,"aaa"),1)</f>
        <v>六</v>
      </c>
      <c r="D507" s="245">
        <v>401</v>
      </c>
      <c r="E507" s="190" t="s">
        <v>701</v>
      </c>
      <c r="F507" s="314">
        <v>2789.43</v>
      </c>
      <c r="G507" s="190">
        <v>82.08</v>
      </c>
      <c r="H507" s="190">
        <v>82.08</v>
      </c>
      <c r="I507" s="198">
        <f t="shared" si="98"/>
        <v>1</v>
      </c>
      <c r="J507" s="190">
        <v>7.11</v>
      </c>
      <c r="K507" s="198">
        <f t="shared" si="99"/>
        <v>8.6622807017543865E-2</v>
      </c>
      <c r="L507" s="314">
        <v>417.58</v>
      </c>
      <c r="M507" s="198">
        <f t="shared" si="100"/>
        <v>1.0866228070175439</v>
      </c>
      <c r="N507" s="314">
        <v>2968.99</v>
      </c>
      <c r="O507" s="190">
        <v>0.43</v>
      </c>
      <c r="P507" s="197">
        <f t="shared" si="101"/>
        <v>5.238791423001949E-3</v>
      </c>
      <c r="Q507" s="314">
        <f t="shared" si="102"/>
        <v>179.55939999999998</v>
      </c>
      <c r="R507" s="190">
        <f t="shared" si="103"/>
        <v>6.68</v>
      </c>
      <c r="S507" s="192">
        <f t="shared" si="104"/>
        <v>8.1384015594541906E-2</v>
      </c>
      <c r="T507" s="190" t="s">
        <v>478</v>
      </c>
      <c r="U507" s="190" t="s">
        <v>715</v>
      </c>
      <c r="V507" s="190" t="s">
        <v>646</v>
      </c>
      <c r="W507" s="196">
        <v>1</v>
      </c>
      <c r="X507" s="190" t="s">
        <v>695</v>
      </c>
    </row>
    <row r="508" spans="2:24" hidden="1" x14ac:dyDescent="0.25">
      <c r="B508" s="662"/>
      <c r="C508" s="493"/>
      <c r="D508" s="245">
        <v>402</v>
      </c>
      <c r="E508" s="190" t="s">
        <v>545</v>
      </c>
      <c r="F508" s="314">
        <v>2473.2000000000003</v>
      </c>
      <c r="G508" s="190">
        <v>242.4</v>
      </c>
      <c r="H508" s="190">
        <v>242.4</v>
      </c>
      <c r="I508" s="198">
        <f t="shared" si="98"/>
        <v>1</v>
      </c>
      <c r="J508" s="190">
        <v>19.55</v>
      </c>
      <c r="K508" s="198">
        <f t="shared" si="99"/>
        <v>8.0651815181518149E-2</v>
      </c>
      <c r="L508" s="314">
        <v>156.72999999999999</v>
      </c>
      <c r="M508" s="198">
        <f t="shared" si="100"/>
        <v>1.0806518151815181</v>
      </c>
      <c r="N508" s="314">
        <v>3064.07</v>
      </c>
      <c r="O508" s="190">
        <v>3.77</v>
      </c>
      <c r="P508" s="197">
        <f t="shared" si="101"/>
        <v>1.5552805280528053E-2</v>
      </c>
      <c r="Q508" s="314">
        <f t="shared" si="102"/>
        <v>590.87209999999993</v>
      </c>
      <c r="R508" s="190">
        <f t="shared" si="103"/>
        <v>15.779999999999983</v>
      </c>
      <c r="S508" s="192">
        <f t="shared" si="104"/>
        <v>6.5099009900990032E-2</v>
      </c>
      <c r="T508" s="190" t="s">
        <v>478</v>
      </c>
      <c r="U508" s="190" t="s">
        <v>715</v>
      </c>
      <c r="V508" s="190" t="s">
        <v>469</v>
      </c>
      <c r="W508" s="196">
        <v>1</v>
      </c>
      <c r="X508" s="190" t="s">
        <v>470</v>
      </c>
    </row>
    <row r="509" spans="2:24" hidden="1" x14ac:dyDescent="0.25">
      <c r="B509" s="662"/>
      <c r="C509" s="493"/>
      <c r="D509" s="245">
        <v>403</v>
      </c>
      <c r="E509" s="190" t="s">
        <v>691</v>
      </c>
      <c r="F509" s="314">
        <v>2395.91</v>
      </c>
      <c r="G509" s="190">
        <v>84.76</v>
      </c>
      <c r="H509" s="190">
        <v>84.76</v>
      </c>
      <c r="I509" s="198">
        <f t="shared" si="98"/>
        <v>1</v>
      </c>
      <c r="J509" s="190">
        <v>8.2100000000000009</v>
      </c>
      <c r="K509" s="198">
        <f t="shared" si="99"/>
        <v>9.686172722982539E-2</v>
      </c>
      <c r="L509" s="314">
        <v>313.60000000000002</v>
      </c>
      <c r="M509" s="198">
        <f t="shared" si="100"/>
        <v>1.0968617272298253</v>
      </c>
      <c r="N509" s="314">
        <v>2574.66</v>
      </c>
      <c r="O509" s="190">
        <v>0.56999999999999995</v>
      </c>
      <c r="P509" s="197">
        <f t="shared" si="101"/>
        <v>6.7248702218027359E-3</v>
      </c>
      <c r="Q509" s="314">
        <f t="shared" si="102"/>
        <v>178.75200000000001</v>
      </c>
      <c r="R509" s="190">
        <f t="shared" si="103"/>
        <v>7.6399999999999935</v>
      </c>
      <c r="S509" s="192">
        <f t="shared" si="104"/>
        <v>9.013685700802257E-2</v>
      </c>
      <c r="T509" s="190" t="s">
        <v>478</v>
      </c>
      <c r="U509" s="190" t="s">
        <v>715</v>
      </c>
      <c r="V509" s="190" t="s">
        <v>469</v>
      </c>
      <c r="W509" s="196">
        <v>1</v>
      </c>
      <c r="X509" s="190" t="s">
        <v>470</v>
      </c>
    </row>
    <row r="510" spans="2:24" hidden="1" x14ac:dyDescent="0.25">
      <c r="B510" s="662"/>
      <c r="C510" s="493"/>
      <c r="D510" s="245">
        <v>404</v>
      </c>
      <c r="E510" s="190" t="s">
        <v>466</v>
      </c>
      <c r="F510" s="314">
        <v>2344.7800000000002</v>
      </c>
      <c r="G510" s="190">
        <v>36.119999999999997</v>
      </c>
      <c r="H510" s="190">
        <v>36.119999999999997</v>
      </c>
      <c r="I510" s="198">
        <f t="shared" si="98"/>
        <v>1</v>
      </c>
      <c r="J510" s="190">
        <v>3.1</v>
      </c>
      <c r="K510" s="198">
        <f t="shared" si="99"/>
        <v>8.5825027685492813E-2</v>
      </c>
      <c r="L510" s="314">
        <v>814.16</v>
      </c>
      <c r="M510" s="198">
        <f t="shared" si="100"/>
        <v>1.0858250276854928</v>
      </c>
      <c r="N510" s="314">
        <v>2523.9</v>
      </c>
      <c r="O510" s="190">
        <v>0.22</v>
      </c>
      <c r="P510" s="197">
        <f t="shared" si="101"/>
        <v>6.090808416389812E-3</v>
      </c>
      <c r="Q510" s="314">
        <f t="shared" si="102"/>
        <v>179.11519999999999</v>
      </c>
      <c r="R510" s="190">
        <f t="shared" si="103"/>
        <v>2.8800000000000012</v>
      </c>
      <c r="S510" s="192">
        <f t="shared" si="104"/>
        <v>7.9734219269103027E-2</v>
      </c>
      <c r="T510" s="190" t="s">
        <v>478</v>
      </c>
      <c r="U510" s="190" t="s">
        <v>222</v>
      </c>
      <c r="V510" s="190" t="s">
        <v>689</v>
      </c>
      <c r="W510" s="196">
        <v>1</v>
      </c>
      <c r="X510" s="190" t="s">
        <v>415</v>
      </c>
    </row>
    <row r="511" spans="2:24" hidden="1" x14ac:dyDescent="0.25">
      <c r="B511" s="662"/>
      <c r="C511" s="493"/>
      <c r="D511" s="245">
        <v>405</v>
      </c>
      <c r="E511" s="190" t="s">
        <v>487</v>
      </c>
      <c r="F511" s="314">
        <v>1919.55</v>
      </c>
      <c r="G511" s="190">
        <v>81.38</v>
      </c>
      <c r="H511" s="190">
        <v>81.38</v>
      </c>
      <c r="I511" s="198">
        <f t="shared" ref="I511:I520" si="111">H511/G511</f>
        <v>1</v>
      </c>
      <c r="J511" s="190">
        <v>5.12</v>
      </c>
      <c r="K511" s="198">
        <f t="shared" ref="K511:K520" si="112">J511/G511</f>
        <v>6.2914721061685927E-2</v>
      </c>
      <c r="L511" s="314">
        <v>410.16</v>
      </c>
      <c r="M511" s="198">
        <f t="shared" ref="M511:M520" si="113">(H511+J511)/G511</f>
        <v>1.0629147210616861</v>
      </c>
      <c r="N511" s="314">
        <v>2100.02</v>
      </c>
      <c r="O511" s="190">
        <v>0.44</v>
      </c>
      <c r="P511" s="197">
        <f t="shared" ref="P511:P520" si="114">O511/G511</f>
        <v>5.4067338412386338E-3</v>
      </c>
      <c r="Q511" s="314">
        <f t="shared" ref="Q511:Q520" si="115">O511*L511</f>
        <v>180.47040000000001</v>
      </c>
      <c r="R511" s="190">
        <f t="shared" ref="R511:R520" si="116">(H511+J511)-G511-O511</f>
        <v>4.6800000000000042</v>
      </c>
      <c r="S511" s="192">
        <f t="shared" ref="S511:S520" si="117">R511/G511</f>
        <v>5.7507987220447337E-2</v>
      </c>
      <c r="T511" s="190" t="s">
        <v>478</v>
      </c>
      <c r="U511" s="190" t="s">
        <v>715</v>
      </c>
      <c r="V511" s="190" t="s">
        <v>646</v>
      </c>
      <c r="W511" s="196">
        <v>1</v>
      </c>
      <c r="X511" s="190" t="s">
        <v>470</v>
      </c>
    </row>
    <row r="512" spans="2:24" hidden="1" x14ac:dyDescent="0.25">
      <c r="B512" s="662"/>
      <c r="C512" s="493"/>
      <c r="D512" s="245">
        <v>406</v>
      </c>
      <c r="E512" s="190" t="s">
        <v>493</v>
      </c>
      <c r="F512" s="314">
        <v>1866.7700000000002</v>
      </c>
      <c r="G512" s="190">
        <v>181.09</v>
      </c>
      <c r="H512" s="190">
        <v>181.09</v>
      </c>
      <c r="I512" s="198">
        <f t="shared" si="111"/>
        <v>1</v>
      </c>
      <c r="J512" s="190">
        <v>14.85</v>
      </c>
      <c r="K512" s="198">
        <f t="shared" si="112"/>
        <v>8.2003423711966422E-2</v>
      </c>
      <c r="L512" s="314">
        <v>156.74</v>
      </c>
      <c r="M512" s="198">
        <f t="shared" si="113"/>
        <v>1.0820034237119664</v>
      </c>
      <c r="N512" s="314">
        <v>2327.59</v>
      </c>
      <c r="O512" s="190">
        <v>2.94</v>
      </c>
      <c r="P512" s="197">
        <f t="shared" si="114"/>
        <v>1.6235021260146889E-2</v>
      </c>
      <c r="Q512" s="314">
        <f t="shared" si="115"/>
        <v>460.81560000000002</v>
      </c>
      <c r="R512" s="190">
        <f t="shared" si="116"/>
        <v>11.909999999999995</v>
      </c>
      <c r="S512" s="192">
        <f t="shared" si="117"/>
        <v>6.5768402451819502E-2</v>
      </c>
      <c r="T512" s="190" t="s">
        <v>478</v>
      </c>
      <c r="U512" s="190" t="s">
        <v>715</v>
      </c>
      <c r="V512" s="190" t="s">
        <v>469</v>
      </c>
      <c r="W512" s="196">
        <v>1</v>
      </c>
      <c r="X512" s="190" t="s">
        <v>470</v>
      </c>
    </row>
    <row r="513" spans="2:24" hidden="1" x14ac:dyDescent="0.25">
      <c r="B513" s="662"/>
      <c r="C513" s="493"/>
      <c r="D513" s="245">
        <v>407</v>
      </c>
      <c r="E513" s="190" t="s">
        <v>497</v>
      </c>
      <c r="F513" s="314">
        <v>1811.24</v>
      </c>
      <c r="G513" s="190">
        <v>77.260000000000005</v>
      </c>
      <c r="H513" s="190">
        <v>77.260000000000005</v>
      </c>
      <c r="I513" s="198">
        <f t="shared" si="111"/>
        <v>1</v>
      </c>
      <c r="J513" s="190">
        <v>6.25</v>
      </c>
      <c r="K513" s="198">
        <f t="shared" si="112"/>
        <v>8.0895676935024585E-2</v>
      </c>
      <c r="L513" s="314">
        <v>318.32</v>
      </c>
      <c r="M513" s="198">
        <f t="shared" si="113"/>
        <v>1.0808956769350246</v>
      </c>
      <c r="N513" s="314">
        <v>1989.5</v>
      </c>
      <c r="O513" s="190">
        <v>0.56000000000000005</v>
      </c>
      <c r="P513" s="197">
        <f t="shared" si="114"/>
        <v>7.2482526533782033E-3</v>
      </c>
      <c r="Q513" s="314">
        <f t="shared" si="115"/>
        <v>178.25920000000002</v>
      </c>
      <c r="R513" s="190">
        <f t="shared" si="116"/>
        <v>5.6899999999999995</v>
      </c>
      <c r="S513" s="192">
        <f t="shared" si="117"/>
        <v>7.3647424281646376E-2</v>
      </c>
      <c r="T513" s="190" t="s">
        <v>478</v>
      </c>
      <c r="U513" s="190" t="s">
        <v>222</v>
      </c>
      <c r="V513" s="190" t="s">
        <v>689</v>
      </c>
      <c r="W513" s="196">
        <v>1</v>
      </c>
      <c r="X513" s="190" t="s">
        <v>425</v>
      </c>
    </row>
    <row r="514" spans="2:24" hidden="1" x14ac:dyDescent="0.25">
      <c r="B514" s="662"/>
      <c r="C514" s="493"/>
      <c r="D514" s="245">
        <v>408</v>
      </c>
      <c r="E514" s="190" t="s">
        <v>527</v>
      </c>
      <c r="F514" s="314">
        <v>1639.45</v>
      </c>
      <c r="G514" s="190">
        <v>64.97</v>
      </c>
      <c r="H514" s="190">
        <v>64.97</v>
      </c>
      <c r="I514" s="198">
        <f t="shared" si="111"/>
        <v>1</v>
      </c>
      <c r="J514" s="190">
        <v>5.45</v>
      </c>
      <c r="K514" s="198">
        <f t="shared" si="112"/>
        <v>8.3884869939972295E-2</v>
      </c>
      <c r="L514" s="314">
        <v>333.9</v>
      </c>
      <c r="M514" s="198">
        <f t="shared" si="113"/>
        <v>1.0838848699399724</v>
      </c>
      <c r="N514" s="314">
        <v>1819.76</v>
      </c>
      <c r="O514" s="190">
        <v>0.54</v>
      </c>
      <c r="P514" s="197">
        <f t="shared" si="114"/>
        <v>8.3115283977220258E-3</v>
      </c>
      <c r="Q514" s="314">
        <f t="shared" si="115"/>
        <v>180.30600000000001</v>
      </c>
      <c r="R514" s="190">
        <f t="shared" si="116"/>
        <v>4.9100000000000028</v>
      </c>
      <c r="S514" s="192">
        <f t="shared" si="117"/>
        <v>7.5573341542250316E-2</v>
      </c>
      <c r="T514" s="190" t="s">
        <v>478</v>
      </c>
      <c r="U514" s="190" t="s">
        <v>222</v>
      </c>
      <c r="V514" s="190" t="s">
        <v>689</v>
      </c>
      <c r="W514" s="196">
        <v>1</v>
      </c>
      <c r="X514" s="190" t="s">
        <v>416</v>
      </c>
    </row>
    <row r="515" spans="2:24" hidden="1" x14ac:dyDescent="0.25">
      <c r="B515" s="662"/>
      <c r="C515" s="493"/>
      <c r="D515" s="245">
        <v>409</v>
      </c>
      <c r="E515" s="190" t="s">
        <v>549</v>
      </c>
      <c r="F515" s="314">
        <v>1274.5899999999999</v>
      </c>
      <c r="G515" s="190">
        <v>22.97</v>
      </c>
      <c r="H515" s="190">
        <v>22.97</v>
      </c>
      <c r="I515" s="198">
        <f t="shared" si="111"/>
        <v>1</v>
      </c>
      <c r="J515" s="190">
        <v>1.56</v>
      </c>
      <c r="K515" s="198">
        <f t="shared" si="112"/>
        <v>6.7914671310404878E-2</v>
      </c>
      <c r="L515" s="314">
        <v>930.36</v>
      </c>
      <c r="M515" s="198">
        <f t="shared" si="113"/>
        <v>1.0679146713104049</v>
      </c>
      <c r="N515" s="314">
        <v>1451.36</v>
      </c>
      <c r="O515" s="190">
        <v>0.19</v>
      </c>
      <c r="P515" s="197">
        <f t="shared" si="114"/>
        <v>8.2716586852416198E-3</v>
      </c>
      <c r="Q515" s="314">
        <f t="shared" si="115"/>
        <v>176.76840000000001</v>
      </c>
      <c r="R515" s="190">
        <f t="shared" si="116"/>
        <v>1.3699999999999988</v>
      </c>
      <c r="S515" s="192">
        <f t="shared" si="117"/>
        <v>5.9643012625163208E-2</v>
      </c>
      <c r="T515" s="190" t="s">
        <v>478</v>
      </c>
      <c r="U515" s="190" t="s">
        <v>715</v>
      </c>
      <c r="V515" s="190" t="s">
        <v>492</v>
      </c>
      <c r="W515" s="196">
        <v>1</v>
      </c>
      <c r="X515" s="190" t="s">
        <v>425</v>
      </c>
    </row>
    <row r="516" spans="2:24" hidden="1" x14ac:dyDescent="0.25">
      <c r="B516" s="662"/>
      <c r="C516" s="493"/>
      <c r="D516" s="245">
        <v>410</v>
      </c>
      <c r="E516" s="190" t="s">
        <v>467</v>
      </c>
      <c r="F516" s="314">
        <v>1225.0700000000002</v>
      </c>
      <c r="G516" s="190">
        <v>81.22</v>
      </c>
      <c r="H516" s="190">
        <v>81.22</v>
      </c>
      <c r="I516" s="198">
        <f t="shared" si="111"/>
        <v>1</v>
      </c>
      <c r="J516" s="190">
        <v>6.9</v>
      </c>
      <c r="K516" s="198">
        <f t="shared" si="112"/>
        <v>8.4954444718049749E-2</v>
      </c>
      <c r="L516" s="314">
        <v>203.5</v>
      </c>
      <c r="M516" s="198">
        <f t="shared" si="113"/>
        <v>1.0849544447180499</v>
      </c>
      <c r="N516" s="314">
        <v>1404.15</v>
      </c>
      <c r="O516" s="190">
        <v>0.88</v>
      </c>
      <c r="P516" s="197">
        <f t="shared" si="114"/>
        <v>1.0834769761142575E-2</v>
      </c>
      <c r="Q516" s="314">
        <f t="shared" si="115"/>
        <v>179.08</v>
      </c>
      <c r="R516" s="190">
        <f t="shared" si="116"/>
        <v>6.0200000000000058</v>
      </c>
      <c r="S516" s="192">
        <f t="shared" si="117"/>
        <v>7.4119674956907244E-2</v>
      </c>
      <c r="T516" s="190" t="s">
        <v>478</v>
      </c>
      <c r="U516" s="190" t="s">
        <v>715</v>
      </c>
      <c r="V516" s="190" t="s">
        <v>469</v>
      </c>
      <c r="W516" s="196">
        <v>1</v>
      </c>
      <c r="X516" s="190" t="s">
        <v>470</v>
      </c>
    </row>
    <row r="517" spans="2:24" hidden="1" x14ac:dyDescent="0.25">
      <c r="B517" s="661">
        <v>45921</v>
      </c>
      <c r="C517" s="493" t="str">
        <f t="shared" ref="C517" si="118">RIGHT(TEXT(B517,"aaa"),1)</f>
        <v>日</v>
      </c>
      <c r="D517" s="245">
        <v>411</v>
      </c>
      <c r="E517" s="190" t="s">
        <v>702</v>
      </c>
      <c r="F517" s="314">
        <v>13000.900000000001</v>
      </c>
      <c r="G517" s="190">
        <v>126.66</v>
      </c>
      <c r="H517" s="190">
        <v>172.85</v>
      </c>
      <c r="I517" s="198">
        <f t="shared" si="111"/>
        <v>1.3646770882678037</v>
      </c>
      <c r="J517" s="190">
        <v>0.82</v>
      </c>
      <c r="K517" s="198">
        <f t="shared" si="112"/>
        <v>6.4740249486815093E-3</v>
      </c>
      <c r="L517" s="314">
        <v>278.75</v>
      </c>
      <c r="M517" s="198">
        <f t="shared" si="113"/>
        <v>1.3711511132164851</v>
      </c>
      <c r="N517" s="314">
        <v>13104.04</v>
      </c>
      <c r="O517" s="190">
        <v>0.37</v>
      </c>
      <c r="P517" s="197">
        <f t="shared" si="114"/>
        <v>2.9212063792831201E-3</v>
      </c>
      <c r="Q517" s="314">
        <f t="shared" si="115"/>
        <v>103.1375</v>
      </c>
      <c r="R517" s="190">
        <f t="shared" si="116"/>
        <v>46.639999999999993</v>
      </c>
      <c r="S517" s="192">
        <f t="shared" si="117"/>
        <v>0.36822990683720191</v>
      </c>
      <c r="T517" s="190" t="s">
        <v>468</v>
      </c>
      <c r="U517" s="190" t="s">
        <v>221</v>
      </c>
      <c r="V517" s="190" t="s">
        <v>705</v>
      </c>
      <c r="W517" s="196">
        <v>1</v>
      </c>
      <c r="X517" s="190" t="s">
        <v>470</v>
      </c>
    </row>
    <row r="518" spans="2:24" hidden="1" x14ac:dyDescent="0.25">
      <c r="B518" s="662"/>
      <c r="C518" s="493"/>
      <c r="D518" s="245">
        <v>412</v>
      </c>
      <c r="E518" s="190" t="s">
        <v>692</v>
      </c>
      <c r="F518" s="314">
        <v>8875</v>
      </c>
      <c r="G518" s="190">
        <v>10275</v>
      </c>
      <c r="H518" s="190">
        <v>10275</v>
      </c>
      <c r="I518" s="198">
        <f t="shared" si="111"/>
        <v>1</v>
      </c>
      <c r="J518" s="190">
        <v>500</v>
      </c>
      <c r="K518" s="198">
        <f t="shared" si="112"/>
        <v>4.8661800486618008E-2</v>
      </c>
      <c r="L518" s="314">
        <v>17.75</v>
      </c>
      <c r="M518" s="198">
        <f t="shared" si="113"/>
        <v>1.0486618004866179</v>
      </c>
      <c r="N518" s="314">
        <v>8875</v>
      </c>
      <c r="O518" s="190">
        <v>0</v>
      </c>
      <c r="P518" s="197">
        <f t="shared" si="114"/>
        <v>0</v>
      </c>
      <c r="Q518" s="314">
        <f t="shared" si="115"/>
        <v>0</v>
      </c>
      <c r="R518" s="190">
        <f t="shared" si="116"/>
        <v>500</v>
      </c>
      <c r="S518" s="192">
        <f t="shared" si="117"/>
        <v>4.8661800486618008E-2</v>
      </c>
      <c r="T518" s="190" t="s">
        <v>468</v>
      </c>
      <c r="U518" s="190" t="s">
        <v>221</v>
      </c>
      <c r="V518" s="190" t="s">
        <v>704</v>
      </c>
      <c r="W518" s="196">
        <v>1</v>
      </c>
      <c r="X518" s="190" t="s">
        <v>433</v>
      </c>
    </row>
    <row r="519" spans="2:24" hidden="1" x14ac:dyDescent="0.25">
      <c r="B519" s="662"/>
      <c r="C519" s="493"/>
      <c r="D519" s="245">
        <v>413</v>
      </c>
      <c r="E519" s="190" t="s">
        <v>545</v>
      </c>
      <c r="F519" s="314">
        <v>993.66999999999985</v>
      </c>
      <c r="G519" s="190">
        <v>344.98</v>
      </c>
      <c r="H519" s="190">
        <v>344.98</v>
      </c>
      <c r="I519" s="198">
        <f t="shared" si="111"/>
        <v>1</v>
      </c>
      <c r="J519" s="190">
        <v>7</v>
      </c>
      <c r="K519" s="198">
        <f t="shared" si="112"/>
        <v>2.0291031364137051E-2</v>
      </c>
      <c r="L519" s="314">
        <v>156.72999999999999</v>
      </c>
      <c r="M519" s="198">
        <f t="shared" si="113"/>
        <v>1.0202910313641371</v>
      </c>
      <c r="N519" s="314">
        <v>1097.1099999999999</v>
      </c>
      <c r="O519" s="190">
        <v>0.66</v>
      </c>
      <c r="P519" s="197">
        <f t="shared" si="114"/>
        <v>1.9131543857614933E-3</v>
      </c>
      <c r="Q519" s="314">
        <f t="shared" si="115"/>
        <v>103.4418</v>
      </c>
      <c r="R519" s="190">
        <f t="shared" si="116"/>
        <v>6.34</v>
      </c>
      <c r="S519" s="192">
        <f t="shared" si="117"/>
        <v>1.8377876978375556E-2</v>
      </c>
      <c r="T519" s="190" t="s">
        <v>478</v>
      </c>
      <c r="U519" s="190" t="s">
        <v>715</v>
      </c>
      <c r="V519" s="190" t="s">
        <v>469</v>
      </c>
      <c r="W519" s="196">
        <v>1</v>
      </c>
      <c r="X519" s="190" t="s">
        <v>470</v>
      </c>
    </row>
    <row r="520" spans="2:24" hidden="1" x14ac:dyDescent="0.25">
      <c r="B520" s="662"/>
      <c r="C520" s="493"/>
      <c r="D520" s="245">
        <v>414</v>
      </c>
      <c r="E520" s="190" t="s">
        <v>691</v>
      </c>
      <c r="F520" s="314">
        <v>987.83999999999992</v>
      </c>
      <c r="G520" s="190">
        <v>120.06</v>
      </c>
      <c r="H520" s="190">
        <v>120.06</v>
      </c>
      <c r="I520" s="198">
        <f t="shared" si="111"/>
        <v>1</v>
      </c>
      <c r="J520" s="190">
        <v>3.48</v>
      </c>
      <c r="K520" s="198">
        <f t="shared" si="112"/>
        <v>2.8985507246376812E-2</v>
      </c>
      <c r="L520" s="314">
        <v>313.60000000000002</v>
      </c>
      <c r="M520" s="198">
        <f t="shared" si="113"/>
        <v>1.0289855072463769</v>
      </c>
      <c r="N520" s="314">
        <v>1091.33</v>
      </c>
      <c r="O520" s="190">
        <v>0.33</v>
      </c>
      <c r="P520" s="197">
        <f t="shared" si="114"/>
        <v>2.7486256871564218E-3</v>
      </c>
      <c r="Q520" s="314">
        <f t="shared" si="115"/>
        <v>103.48800000000001</v>
      </c>
      <c r="R520" s="190">
        <f t="shared" si="116"/>
        <v>3.1500000000000039</v>
      </c>
      <c r="S520" s="192">
        <f t="shared" si="117"/>
        <v>2.6236881559220424E-2</v>
      </c>
      <c r="T520" s="190" t="s">
        <v>478</v>
      </c>
      <c r="U520" s="190" t="s">
        <v>715</v>
      </c>
      <c r="V520" s="190" t="s">
        <v>469</v>
      </c>
      <c r="W520" s="196">
        <v>1</v>
      </c>
      <c r="X520" s="190" t="s">
        <v>470</v>
      </c>
    </row>
    <row r="521" spans="2:24" hidden="1" x14ac:dyDescent="0.25">
      <c r="B521" s="662"/>
      <c r="C521" s="493"/>
      <c r="D521" s="245">
        <v>415</v>
      </c>
      <c r="E521" s="190" t="s">
        <v>669</v>
      </c>
      <c r="F521" s="314">
        <v>986.43999999999983</v>
      </c>
      <c r="G521" s="190">
        <v>526.86</v>
      </c>
      <c r="H521" s="190">
        <v>526.86</v>
      </c>
      <c r="I521" s="198">
        <f t="shared" ref="I521:I556" si="119">H521/G521</f>
        <v>1</v>
      </c>
      <c r="J521" s="190">
        <v>12.75</v>
      </c>
      <c r="K521" s="198">
        <f t="shared" ref="K521:K556" si="120">J521/G521</f>
        <v>2.4199977223550849E-2</v>
      </c>
      <c r="L521" s="314">
        <v>85.48</v>
      </c>
      <c r="M521" s="198">
        <f t="shared" ref="M521:M556" si="121">(H521+J521)/G521</f>
        <v>1.0241999772235508</v>
      </c>
      <c r="N521" s="314">
        <v>1089.8699999999999</v>
      </c>
      <c r="O521" s="190">
        <v>1.21</v>
      </c>
      <c r="P521" s="197">
        <f t="shared" ref="P521:P556" si="122">O521/G521</f>
        <v>2.2966252894507078E-3</v>
      </c>
      <c r="Q521" s="314">
        <f t="shared" ref="Q521:Q556" si="123">O521*L521</f>
        <v>103.4308</v>
      </c>
      <c r="R521" s="190">
        <f t="shared" ref="R521:R556" si="124">(H521+J521)-G521-O521</f>
        <v>11.54</v>
      </c>
      <c r="S521" s="192">
        <f t="shared" ref="S521:S556" si="125">R521/G521</f>
        <v>2.1903351934100139E-2</v>
      </c>
      <c r="T521" s="190" t="s">
        <v>478</v>
      </c>
      <c r="U521" s="190" t="s">
        <v>715</v>
      </c>
      <c r="V521" s="190" t="s">
        <v>646</v>
      </c>
      <c r="W521" s="196">
        <v>1</v>
      </c>
      <c r="X521" s="190" t="s">
        <v>426</v>
      </c>
    </row>
    <row r="522" spans="2:24" hidden="1" x14ac:dyDescent="0.25">
      <c r="B522" s="662"/>
      <c r="C522" s="493"/>
      <c r="D522" s="245">
        <v>416</v>
      </c>
      <c r="E522" s="190" t="s">
        <v>668</v>
      </c>
      <c r="F522" s="314">
        <v>966.51</v>
      </c>
      <c r="G522" s="190">
        <v>585.34</v>
      </c>
      <c r="H522" s="190">
        <v>585.34</v>
      </c>
      <c r="I522" s="198">
        <f t="shared" si="119"/>
        <v>1</v>
      </c>
      <c r="J522" s="190">
        <v>13.58</v>
      </c>
      <c r="K522" s="198">
        <f t="shared" si="120"/>
        <v>2.3200191341784263E-2</v>
      </c>
      <c r="L522" s="314">
        <v>78.77</v>
      </c>
      <c r="M522" s="198">
        <f t="shared" si="121"/>
        <v>1.0232001913417843</v>
      </c>
      <c r="N522" s="314">
        <v>1069.7</v>
      </c>
      <c r="O522" s="190">
        <v>1.31</v>
      </c>
      <c r="P522" s="197">
        <f t="shared" si="122"/>
        <v>2.2380155123517954E-3</v>
      </c>
      <c r="Q522" s="314">
        <f t="shared" si="123"/>
        <v>103.1887</v>
      </c>
      <c r="R522" s="190">
        <f t="shared" si="124"/>
        <v>12.27000000000004</v>
      </c>
      <c r="S522" s="192">
        <f t="shared" si="125"/>
        <v>2.0962175829432536E-2</v>
      </c>
      <c r="T522" s="190" t="s">
        <v>478</v>
      </c>
      <c r="U522" s="190" t="s">
        <v>715</v>
      </c>
      <c r="V522" s="190" t="s">
        <v>532</v>
      </c>
      <c r="W522" s="196">
        <v>1</v>
      </c>
      <c r="X522" s="190" t="s">
        <v>422</v>
      </c>
    </row>
    <row r="523" spans="2:24" hidden="1" x14ac:dyDescent="0.25">
      <c r="B523" s="662"/>
      <c r="C523" s="493"/>
      <c r="D523" s="245">
        <v>417</v>
      </c>
      <c r="E523" s="190" t="s">
        <v>516</v>
      </c>
      <c r="F523" s="314">
        <v>965.26999999999987</v>
      </c>
      <c r="G523" s="190">
        <v>382.51</v>
      </c>
      <c r="H523" s="190">
        <v>382.51</v>
      </c>
      <c r="I523" s="198">
        <f t="shared" si="119"/>
        <v>1</v>
      </c>
      <c r="J523" s="190">
        <v>7.98</v>
      </c>
      <c r="K523" s="198">
        <f t="shared" si="120"/>
        <v>2.0862199681054093E-2</v>
      </c>
      <c r="L523" s="314">
        <v>133.88</v>
      </c>
      <c r="M523" s="198">
        <f t="shared" si="121"/>
        <v>1.0208621996810541</v>
      </c>
      <c r="N523" s="314">
        <v>1068.3599999999999</v>
      </c>
      <c r="O523" s="190">
        <v>0.77</v>
      </c>
      <c r="P523" s="197">
        <f t="shared" si="122"/>
        <v>2.0130192674701316E-3</v>
      </c>
      <c r="Q523" s="314">
        <f t="shared" si="123"/>
        <v>103.08759999999999</v>
      </c>
      <c r="R523" s="190">
        <f t="shared" si="124"/>
        <v>7.2100000000000186</v>
      </c>
      <c r="S523" s="192">
        <f t="shared" si="125"/>
        <v>1.8849180413584007E-2</v>
      </c>
      <c r="T523" s="190" t="s">
        <v>478</v>
      </c>
      <c r="U523" s="190" t="s">
        <v>715</v>
      </c>
      <c r="V523" s="190" t="s">
        <v>646</v>
      </c>
      <c r="W523" s="196">
        <v>1</v>
      </c>
      <c r="X523" s="190" t="s">
        <v>414</v>
      </c>
    </row>
    <row r="524" spans="2:24" hidden="1" x14ac:dyDescent="0.25">
      <c r="B524" s="662"/>
      <c r="C524" s="493"/>
      <c r="D524" s="245">
        <v>418</v>
      </c>
      <c r="E524" s="190" t="s">
        <v>701</v>
      </c>
      <c r="F524" s="314">
        <v>964.6</v>
      </c>
      <c r="G524" s="190">
        <v>88.36</v>
      </c>
      <c r="H524" s="190">
        <v>88.36</v>
      </c>
      <c r="I524" s="198">
        <f t="shared" si="119"/>
        <v>1</v>
      </c>
      <c r="J524" s="190">
        <v>2.56</v>
      </c>
      <c r="K524" s="198">
        <f t="shared" si="120"/>
        <v>2.8972385694884563E-2</v>
      </c>
      <c r="L524" s="314">
        <v>417.58</v>
      </c>
      <c r="M524" s="198">
        <f t="shared" si="121"/>
        <v>1.0289723856948847</v>
      </c>
      <c r="N524" s="314">
        <v>1069</v>
      </c>
      <c r="O524" s="190">
        <v>0.25</v>
      </c>
      <c r="P524" s="197">
        <f t="shared" si="122"/>
        <v>2.8293345405160705E-3</v>
      </c>
      <c r="Q524" s="314">
        <f t="shared" si="123"/>
        <v>104.395</v>
      </c>
      <c r="R524" s="190">
        <f t="shared" si="124"/>
        <v>2.3100000000000023</v>
      </c>
      <c r="S524" s="192">
        <f t="shared" si="125"/>
        <v>2.6143051154368518E-2</v>
      </c>
      <c r="T524" s="190" t="s">
        <v>478</v>
      </c>
      <c r="U524" s="190" t="s">
        <v>715</v>
      </c>
      <c r="V524" s="190" t="s">
        <v>646</v>
      </c>
      <c r="W524" s="196">
        <v>1</v>
      </c>
      <c r="X524" s="190" t="s">
        <v>695</v>
      </c>
    </row>
    <row r="525" spans="2:24" hidden="1" x14ac:dyDescent="0.25">
      <c r="B525" s="662"/>
      <c r="C525" s="493"/>
      <c r="D525" s="245">
        <v>419</v>
      </c>
      <c r="E525" s="190" t="s">
        <v>493</v>
      </c>
      <c r="F525" s="314">
        <v>893.42</v>
      </c>
      <c r="G525" s="190">
        <v>243.61</v>
      </c>
      <c r="H525" s="190">
        <v>243.61</v>
      </c>
      <c r="I525" s="198">
        <f t="shared" si="119"/>
        <v>1</v>
      </c>
      <c r="J525" s="190">
        <v>6.36</v>
      </c>
      <c r="K525" s="198">
        <f t="shared" si="120"/>
        <v>2.6107302655884405E-2</v>
      </c>
      <c r="L525" s="314">
        <v>156.74</v>
      </c>
      <c r="M525" s="198">
        <f t="shared" si="121"/>
        <v>1.0261073026558845</v>
      </c>
      <c r="N525" s="314">
        <v>996.87</v>
      </c>
      <c r="O525" s="190">
        <v>0.66</v>
      </c>
      <c r="P525" s="197">
        <f t="shared" si="122"/>
        <v>2.709248388818193E-3</v>
      </c>
      <c r="Q525" s="314">
        <f t="shared" si="123"/>
        <v>103.44840000000001</v>
      </c>
      <c r="R525" s="190">
        <f t="shared" si="124"/>
        <v>5.7000000000000135</v>
      </c>
      <c r="S525" s="192">
        <f t="shared" si="125"/>
        <v>2.3398054267066266E-2</v>
      </c>
      <c r="T525" s="190" t="s">
        <v>478</v>
      </c>
      <c r="U525" s="190" t="s">
        <v>715</v>
      </c>
      <c r="V525" s="190" t="s">
        <v>469</v>
      </c>
      <c r="W525" s="196">
        <v>1</v>
      </c>
      <c r="X525" s="190" t="s">
        <v>470</v>
      </c>
    </row>
    <row r="526" spans="2:24" hidden="1" x14ac:dyDescent="0.25">
      <c r="B526" s="662"/>
      <c r="C526" s="493"/>
      <c r="D526" s="245">
        <v>420</v>
      </c>
      <c r="E526" s="190" t="s">
        <v>530</v>
      </c>
      <c r="F526" s="314">
        <v>787.45</v>
      </c>
      <c r="G526" s="190">
        <v>526.14</v>
      </c>
      <c r="H526" s="190">
        <v>526.14</v>
      </c>
      <c r="I526" s="198">
        <f t="shared" si="119"/>
        <v>1</v>
      </c>
      <c r="J526" s="190">
        <v>11.21</v>
      </c>
      <c r="K526" s="198">
        <f t="shared" si="120"/>
        <v>2.1306116242825107E-2</v>
      </c>
      <c r="L526" s="314">
        <v>79.459999999999994</v>
      </c>
      <c r="M526" s="198">
        <f t="shared" si="121"/>
        <v>1.0213061162428252</v>
      </c>
      <c r="N526" s="314">
        <v>890.75</v>
      </c>
      <c r="O526" s="190">
        <v>1.3</v>
      </c>
      <c r="P526" s="197">
        <f t="shared" si="122"/>
        <v>2.4708252556353825E-3</v>
      </c>
      <c r="Q526" s="314">
        <f t="shared" si="123"/>
        <v>103.298</v>
      </c>
      <c r="R526" s="190">
        <f t="shared" si="124"/>
        <v>9.9100000000000357</v>
      </c>
      <c r="S526" s="192">
        <f t="shared" si="125"/>
        <v>1.8835290987189789E-2</v>
      </c>
      <c r="T526" s="190" t="s">
        <v>478</v>
      </c>
      <c r="U526" s="190" t="s">
        <v>715</v>
      </c>
      <c r="V526" s="190" t="s">
        <v>532</v>
      </c>
      <c r="W526" s="196">
        <v>1</v>
      </c>
      <c r="X526" s="190" t="s">
        <v>416</v>
      </c>
    </row>
    <row r="527" spans="2:24" hidden="1" x14ac:dyDescent="0.25">
      <c r="B527" s="661">
        <v>45922</v>
      </c>
      <c r="C527" s="493" t="str">
        <f t="shared" ref="C527" si="126">RIGHT(TEXT(B527,"aaa"),1)</f>
        <v>一</v>
      </c>
      <c r="D527" s="245">
        <v>421</v>
      </c>
      <c r="E527" s="190" t="s">
        <v>702</v>
      </c>
      <c r="F527" s="314">
        <v>13984.89</v>
      </c>
      <c r="G527" s="190">
        <v>127.16</v>
      </c>
      <c r="H527" s="190">
        <v>177.33</v>
      </c>
      <c r="I527" s="198">
        <f t="shared" si="119"/>
        <v>1.3945423089021707</v>
      </c>
      <c r="J527" s="190">
        <v>0</v>
      </c>
      <c r="K527" s="198">
        <f t="shared" si="120"/>
        <v>0</v>
      </c>
      <c r="L527" s="314">
        <v>278.75</v>
      </c>
      <c r="M527" s="198">
        <f t="shared" si="121"/>
        <v>1.3945423089021707</v>
      </c>
      <c r="N527" s="314">
        <v>13984.89</v>
      </c>
      <c r="O527" s="190">
        <v>0</v>
      </c>
      <c r="P527" s="197">
        <f t="shared" si="122"/>
        <v>0</v>
      </c>
      <c r="Q527" s="314">
        <f t="shared" si="123"/>
        <v>0</v>
      </c>
      <c r="R527" s="190">
        <f t="shared" si="124"/>
        <v>50.170000000000016</v>
      </c>
      <c r="S527" s="192">
        <f t="shared" si="125"/>
        <v>0.39454230890217062</v>
      </c>
      <c r="T527" s="190" t="s">
        <v>468</v>
      </c>
      <c r="U527" s="190" t="s">
        <v>221</v>
      </c>
      <c r="V527" s="190" t="s">
        <v>705</v>
      </c>
      <c r="W527" s="196">
        <v>1</v>
      </c>
      <c r="X527" s="190" t="s">
        <v>470</v>
      </c>
    </row>
    <row r="528" spans="2:24" hidden="1" x14ac:dyDescent="0.25">
      <c r="B528" s="662"/>
      <c r="C528" s="493"/>
      <c r="D528" s="245">
        <v>422</v>
      </c>
      <c r="E528" s="190" t="s">
        <v>545</v>
      </c>
      <c r="F528" s="314">
        <v>2159.7400000000002</v>
      </c>
      <c r="G528" s="190">
        <v>348</v>
      </c>
      <c r="H528" s="190">
        <v>348</v>
      </c>
      <c r="I528" s="198">
        <f t="shared" si="119"/>
        <v>1</v>
      </c>
      <c r="J528" s="190">
        <v>14.72</v>
      </c>
      <c r="K528" s="198">
        <f t="shared" si="120"/>
        <v>4.2298850574712644E-2</v>
      </c>
      <c r="L528" s="314">
        <v>156.72999999999999</v>
      </c>
      <c r="M528" s="198">
        <f t="shared" si="121"/>
        <v>1.0422988505747128</v>
      </c>
      <c r="N528" s="314">
        <v>2307.0700000000002</v>
      </c>
      <c r="O528" s="190">
        <v>0.94</v>
      </c>
      <c r="P528" s="197">
        <f t="shared" si="122"/>
        <v>2.701149425287356E-3</v>
      </c>
      <c r="Q528" s="314">
        <f t="shared" si="123"/>
        <v>147.32619999999997</v>
      </c>
      <c r="R528" s="190">
        <f t="shared" si="124"/>
        <v>13.780000000000028</v>
      </c>
      <c r="S528" s="192">
        <f t="shared" si="125"/>
        <v>3.9597701149425367E-2</v>
      </c>
      <c r="T528" s="190" t="s">
        <v>478</v>
      </c>
      <c r="U528" s="190" t="s">
        <v>715</v>
      </c>
      <c r="V528" s="190" t="s">
        <v>469</v>
      </c>
      <c r="W528" s="196">
        <v>1</v>
      </c>
      <c r="X528" s="190" t="s">
        <v>470</v>
      </c>
    </row>
    <row r="529" spans="2:24" hidden="1" x14ac:dyDescent="0.25">
      <c r="B529" s="662"/>
      <c r="C529" s="493"/>
      <c r="D529" s="245">
        <v>423</v>
      </c>
      <c r="E529" s="190" t="s">
        <v>516</v>
      </c>
      <c r="F529" s="314">
        <v>1903.77</v>
      </c>
      <c r="G529" s="190">
        <v>362.08</v>
      </c>
      <c r="H529" s="190">
        <v>362.08</v>
      </c>
      <c r="I529" s="198">
        <f t="shared" si="119"/>
        <v>1</v>
      </c>
      <c r="J529" s="190">
        <v>15.32</v>
      </c>
      <c r="K529" s="198">
        <f t="shared" si="120"/>
        <v>4.2311091471498016E-2</v>
      </c>
      <c r="L529" s="314">
        <v>133.88</v>
      </c>
      <c r="M529" s="198">
        <f t="shared" si="121"/>
        <v>1.0423110914714979</v>
      </c>
      <c r="N529" s="314">
        <v>2051.04</v>
      </c>
      <c r="O529" s="190">
        <v>1.1000000000000001</v>
      </c>
      <c r="P529" s="197">
        <f t="shared" si="122"/>
        <v>3.0380026513477688E-3</v>
      </c>
      <c r="Q529" s="314">
        <f t="shared" si="123"/>
        <v>147.268</v>
      </c>
      <c r="R529" s="190">
        <f t="shared" si="124"/>
        <v>14.219999999999994</v>
      </c>
      <c r="S529" s="192">
        <f t="shared" si="125"/>
        <v>3.927308882015023E-2</v>
      </c>
      <c r="T529" s="190" t="s">
        <v>478</v>
      </c>
      <c r="U529" s="190" t="s">
        <v>715</v>
      </c>
      <c r="V529" s="190" t="s">
        <v>646</v>
      </c>
      <c r="W529" s="196">
        <v>1</v>
      </c>
      <c r="X529" s="190" t="s">
        <v>414</v>
      </c>
    </row>
    <row r="530" spans="2:24" hidden="1" x14ac:dyDescent="0.25">
      <c r="B530" s="662"/>
      <c r="C530" s="493"/>
      <c r="D530" s="245">
        <v>424</v>
      </c>
      <c r="E530" s="190" t="s">
        <v>493</v>
      </c>
      <c r="F530" s="314">
        <v>1399.68</v>
      </c>
      <c r="G530" s="190">
        <v>233.22</v>
      </c>
      <c r="H530" s="190">
        <v>233.22</v>
      </c>
      <c r="I530" s="198">
        <f t="shared" si="119"/>
        <v>1</v>
      </c>
      <c r="J530" s="190">
        <v>9.8699999999999992</v>
      </c>
      <c r="K530" s="198">
        <f t="shared" si="120"/>
        <v>4.2320555698482115E-2</v>
      </c>
      <c r="L530" s="314">
        <v>156.74</v>
      </c>
      <c r="M530" s="198">
        <f t="shared" si="121"/>
        <v>1.042320555698482</v>
      </c>
      <c r="N530" s="314">
        <v>1547.02</v>
      </c>
      <c r="O530" s="190">
        <v>0.94</v>
      </c>
      <c r="P530" s="197">
        <f t="shared" si="122"/>
        <v>4.0305291141411537E-3</v>
      </c>
      <c r="Q530" s="314">
        <f t="shared" si="123"/>
        <v>147.3356</v>
      </c>
      <c r="R530" s="190">
        <f t="shared" si="124"/>
        <v>8.930000000000005</v>
      </c>
      <c r="S530" s="192">
        <f t="shared" si="125"/>
        <v>3.829002658434099E-2</v>
      </c>
      <c r="T530" s="190" t="s">
        <v>478</v>
      </c>
      <c r="U530" s="190" t="s">
        <v>715</v>
      </c>
      <c r="V530" s="190" t="s">
        <v>469</v>
      </c>
      <c r="W530" s="196">
        <v>1</v>
      </c>
      <c r="X530" s="190" t="s">
        <v>470</v>
      </c>
    </row>
    <row r="531" spans="2:24" hidden="1" x14ac:dyDescent="0.25">
      <c r="B531" s="662"/>
      <c r="C531" s="493"/>
      <c r="D531" s="245">
        <v>425</v>
      </c>
      <c r="E531" s="190" t="s">
        <v>560</v>
      </c>
      <c r="F531" s="314">
        <v>1362.16</v>
      </c>
      <c r="G531" s="190">
        <v>236.58</v>
      </c>
      <c r="H531" s="190">
        <v>236.58</v>
      </c>
      <c r="I531" s="198">
        <f t="shared" si="119"/>
        <v>1</v>
      </c>
      <c r="J531" s="190">
        <v>7.78</v>
      </c>
      <c r="K531" s="198">
        <f t="shared" si="120"/>
        <v>3.2885281934229432E-2</v>
      </c>
      <c r="L531" s="314">
        <v>194.04</v>
      </c>
      <c r="M531" s="198">
        <f t="shared" si="121"/>
        <v>1.0328852819342293</v>
      </c>
      <c r="N531" s="314">
        <v>1509.63</v>
      </c>
      <c r="O531" s="190">
        <v>0.76</v>
      </c>
      <c r="P531" s="197">
        <f t="shared" si="122"/>
        <v>3.2124439935751117E-3</v>
      </c>
      <c r="Q531" s="314">
        <f t="shared" si="123"/>
        <v>147.47039999999998</v>
      </c>
      <c r="R531" s="190">
        <f t="shared" si="124"/>
        <v>7.0200000000000014</v>
      </c>
      <c r="S531" s="192">
        <f t="shared" si="125"/>
        <v>2.9672837940654329E-2</v>
      </c>
      <c r="T531" s="190" t="s">
        <v>478</v>
      </c>
      <c r="U531" s="190" t="s">
        <v>715</v>
      </c>
      <c r="V531" s="190" t="s">
        <v>492</v>
      </c>
      <c r="W531" s="196">
        <v>1</v>
      </c>
      <c r="X531" s="190" t="s">
        <v>436</v>
      </c>
    </row>
    <row r="532" spans="2:24" hidden="1" x14ac:dyDescent="0.25">
      <c r="B532" s="662"/>
      <c r="C532" s="493"/>
      <c r="D532" s="245">
        <v>426</v>
      </c>
      <c r="E532" s="190" t="s">
        <v>701</v>
      </c>
      <c r="F532" s="314">
        <v>1344.61</v>
      </c>
      <c r="G532" s="190">
        <v>75.959999999999994</v>
      </c>
      <c r="H532" s="190">
        <v>75.959999999999994</v>
      </c>
      <c r="I532" s="198">
        <f t="shared" si="119"/>
        <v>1</v>
      </c>
      <c r="J532" s="190">
        <v>3.57</v>
      </c>
      <c r="K532" s="198">
        <f t="shared" si="120"/>
        <v>4.6998420221169041E-2</v>
      </c>
      <c r="L532" s="314">
        <v>417.58</v>
      </c>
      <c r="M532" s="198">
        <f t="shared" si="121"/>
        <v>1.0469984202211688</v>
      </c>
      <c r="N532" s="314">
        <v>1490.76</v>
      </c>
      <c r="O532" s="190">
        <v>0.35</v>
      </c>
      <c r="P532" s="197">
        <f t="shared" si="122"/>
        <v>4.6076882569773565E-3</v>
      </c>
      <c r="Q532" s="314">
        <f t="shared" si="123"/>
        <v>146.15299999999999</v>
      </c>
      <c r="R532" s="190">
        <f t="shared" si="124"/>
        <v>3.2199999999999931</v>
      </c>
      <c r="S532" s="192">
        <f t="shared" si="125"/>
        <v>4.2390731964191596E-2</v>
      </c>
      <c r="T532" s="190" t="s">
        <v>478</v>
      </c>
      <c r="U532" s="190" t="s">
        <v>715</v>
      </c>
      <c r="V532" s="190" t="s">
        <v>646</v>
      </c>
      <c r="W532" s="196">
        <v>1</v>
      </c>
      <c r="X532" s="190" t="s">
        <v>695</v>
      </c>
    </row>
    <row r="533" spans="2:24" hidden="1" x14ac:dyDescent="0.25">
      <c r="B533" s="662"/>
      <c r="C533" s="493"/>
      <c r="D533" s="245">
        <v>427</v>
      </c>
      <c r="E533" s="190" t="s">
        <v>466</v>
      </c>
      <c r="F533" s="314">
        <v>1318.94</v>
      </c>
      <c r="G533" s="190">
        <v>38.21</v>
      </c>
      <c r="H533" s="190">
        <v>38.21</v>
      </c>
      <c r="I533" s="198">
        <f t="shared" si="119"/>
        <v>1</v>
      </c>
      <c r="J533" s="190">
        <v>1.8</v>
      </c>
      <c r="K533" s="198">
        <f t="shared" si="120"/>
        <v>4.7108086888249148E-2</v>
      </c>
      <c r="L533" s="314">
        <v>814.16</v>
      </c>
      <c r="M533" s="198">
        <f t="shared" si="121"/>
        <v>1.047108086888249</v>
      </c>
      <c r="N533" s="314">
        <v>1465.49</v>
      </c>
      <c r="O533" s="190">
        <v>0.18</v>
      </c>
      <c r="P533" s="197">
        <f t="shared" si="122"/>
        <v>4.710808688824915E-3</v>
      </c>
      <c r="Q533" s="314">
        <f t="shared" si="123"/>
        <v>146.5488</v>
      </c>
      <c r="R533" s="190">
        <f t="shared" si="124"/>
        <v>1.6199999999999972</v>
      </c>
      <c r="S533" s="192">
        <f t="shared" si="125"/>
        <v>4.2397278199424161E-2</v>
      </c>
      <c r="T533" s="190" t="s">
        <v>478</v>
      </c>
      <c r="U533" s="190" t="s">
        <v>222</v>
      </c>
      <c r="V533" s="190" t="s">
        <v>689</v>
      </c>
      <c r="W533" s="196">
        <v>1</v>
      </c>
      <c r="X533" s="190" t="s">
        <v>415</v>
      </c>
    </row>
    <row r="534" spans="2:24" hidden="1" x14ac:dyDescent="0.25">
      <c r="B534" s="662"/>
      <c r="C534" s="493"/>
      <c r="D534" s="245">
        <v>428</v>
      </c>
      <c r="E534" s="190" t="s">
        <v>691</v>
      </c>
      <c r="F534" s="314">
        <v>1197.9499999999998</v>
      </c>
      <c r="G534" s="190">
        <v>115.61</v>
      </c>
      <c r="H534" s="190">
        <v>115.61</v>
      </c>
      <c r="I534" s="198">
        <f t="shared" si="119"/>
        <v>1</v>
      </c>
      <c r="J534" s="190">
        <v>5.43</v>
      </c>
      <c r="K534" s="198">
        <f t="shared" si="120"/>
        <v>4.6968255341233452E-2</v>
      </c>
      <c r="L534" s="314">
        <v>313.60000000000002</v>
      </c>
      <c r="M534" s="198">
        <f t="shared" si="121"/>
        <v>1.0469682553412334</v>
      </c>
      <c r="N534" s="314">
        <v>1702.85</v>
      </c>
      <c r="O534" s="190">
        <v>1.61</v>
      </c>
      <c r="P534" s="197">
        <f t="shared" si="122"/>
        <v>1.3926130957529627E-2</v>
      </c>
      <c r="Q534" s="314">
        <f t="shared" si="123"/>
        <v>504.89600000000007</v>
      </c>
      <c r="R534" s="190">
        <f t="shared" si="124"/>
        <v>3.8199999999999923</v>
      </c>
      <c r="S534" s="192">
        <f t="shared" si="125"/>
        <v>3.3042124383703762E-2</v>
      </c>
      <c r="T534" s="190" t="s">
        <v>478</v>
      </c>
      <c r="U534" s="190" t="s">
        <v>715</v>
      </c>
      <c r="V534" s="190" t="s">
        <v>469</v>
      </c>
      <c r="W534" s="196">
        <v>1</v>
      </c>
      <c r="X534" s="190" t="s">
        <v>470</v>
      </c>
    </row>
    <row r="535" spans="2:24" hidden="1" x14ac:dyDescent="0.25">
      <c r="B535" s="662"/>
      <c r="C535" s="493"/>
      <c r="D535" s="245">
        <v>429</v>
      </c>
      <c r="E535" s="190" t="s">
        <v>487</v>
      </c>
      <c r="F535" s="314">
        <v>1078.72</v>
      </c>
      <c r="G535" s="190">
        <v>106.24</v>
      </c>
      <c r="H535" s="190">
        <v>106.24</v>
      </c>
      <c r="I535" s="198">
        <f t="shared" si="119"/>
        <v>1</v>
      </c>
      <c r="J535" s="190">
        <v>2.99</v>
      </c>
      <c r="K535" s="198">
        <f t="shared" si="120"/>
        <v>2.8143825301204822E-2</v>
      </c>
      <c r="L535" s="314">
        <v>410.16</v>
      </c>
      <c r="M535" s="198">
        <f t="shared" si="121"/>
        <v>1.0281438253012047</v>
      </c>
      <c r="N535" s="314">
        <v>1226.3800000000001</v>
      </c>
      <c r="O535" s="190">
        <v>0.36</v>
      </c>
      <c r="P535" s="197">
        <f t="shared" si="122"/>
        <v>3.3885542168674699E-3</v>
      </c>
      <c r="Q535" s="314">
        <f t="shared" si="123"/>
        <v>147.6576</v>
      </c>
      <c r="R535" s="190">
        <f t="shared" si="124"/>
        <v>2.629999999999995</v>
      </c>
      <c r="S535" s="192">
        <f t="shared" si="125"/>
        <v>2.4755271084337303E-2</v>
      </c>
      <c r="T535" s="190" t="s">
        <v>478</v>
      </c>
      <c r="U535" s="190" t="s">
        <v>715</v>
      </c>
      <c r="V535" s="190" t="s">
        <v>646</v>
      </c>
      <c r="W535" s="196">
        <v>1</v>
      </c>
      <c r="X535" s="190" t="s">
        <v>470</v>
      </c>
    </row>
    <row r="536" spans="2:24" hidden="1" x14ac:dyDescent="0.25">
      <c r="B536" s="662"/>
      <c r="C536" s="493"/>
      <c r="D536" s="245">
        <v>430</v>
      </c>
      <c r="E536" s="190" t="s">
        <v>467</v>
      </c>
      <c r="F536" s="314">
        <v>1060.24</v>
      </c>
      <c r="G536" s="190">
        <v>126.23</v>
      </c>
      <c r="H536" s="190">
        <v>126.23</v>
      </c>
      <c r="I536" s="198">
        <f t="shared" si="119"/>
        <v>1</v>
      </c>
      <c r="J536" s="190">
        <v>5.93</v>
      </c>
      <c r="K536" s="198">
        <f t="shared" si="120"/>
        <v>4.6977739047769938E-2</v>
      </c>
      <c r="L536" s="314">
        <v>203.5</v>
      </c>
      <c r="M536" s="198">
        <f t="shared" si="121"/>
        <v>1.0469777390477699</v>
      </c>
      <c r="N536" s="314">
        <v>1206.76</v>
      </c>
      <c r="O536" s="190">
        <v>0.72</v>
      </c>
      <c r="P536" s="197">
        <f t="shared" si="122"/>
        <v>5.7038738810108527E-3</v>
      </c>
      <c r="Q536" s="314">
        <f t="shared" si="123"/>
        <v>146.51999999999998</v>
      </c>
      <c r="R536" s="190">
        <f t="shared" si="124"/>
        <v>5.2099999999999929</v>
      </c>
      <c r="S536" s="192">
        <f t="shared" si="125"/>
        <v>4.127386516675903E-2</v>
      </c>
      <c r="T536" s="190" t="s">
        <v>478</v>
      </c>
      <c r="U536" s="190" t="s">
        <v>715</v>
      </c>
      <c r="V536" s="190" t="s">
        <v>469</v>
      </c>
      <c r="W536" s="196">
        <v>1</v>
      </c>
      <c r="X536" s="190" t="s">
        <v>470</v>
      </c>
    </row>
    <row r="537" spans="2:24" hidden="1" x14ac:dyDescent="0.25">
      <c r="B537" s="661">
        <v>45923</v>
      </c>
      <c r="C537" s="493" t="str">
        <f t="shared" ref="C537" si="127">RIGHT(TEXT(B537,"aaa"),1)</f>
        <v>二</v>
      </c>
      <c r="D537" s="245">
        <v>431</v>
      </c>
      <c r="E537" s="190" t="s">
        <v>702</v>
      </c>
      <c r="F537" s="314">
        <v>14829.5</v>
      </c>
      <c r="G537" s="190">
        <v>118.8</v>
      </c>
      <c r="H537" s="190">
        <v>172</v>
      </c>
      <c r="I537" s="198">
        <f t="shared" si="119"/>
        <v>1.4478114478114479</v>
      </c>
      <c r="J537" s="190">
        <v>0</v>
      </c>
      <c r="K537" s="198">
        <f t="shared" si="120"/>
        <v>0</v>
      </c>
      <c r="L537" s="314">
        <v>278.75</v>
      </c>
      <c r="M537" s="198">
        <f t="shared" si="121"/>
        <v>1.4478114478114479</v>
      </c>
      <c r="N537" s="314">
        <v>14829.5</v>
      </c>
      <c r="O537" s="190">
        <v>0</v>
      </c>
      <c r="P537" s="197">
        <f t="shared" si="122"/>
        <v>0</v>
      </c>
      <c r="Q537" s="314">
        <f t="shared" si="123"/>
        <v>0</v>
      </c>
      <c r="R537" s="190">
        <f t="shared" si="124"/>
        <v>53.2</v>
      </c>
      <c r="S537" s="192">
        <f t="shared" si="125"/>
        <v>0.44781144781144783</v>
      </c>
      <c r="T537" s="190" t="s">
        <v>468</v>
      </c>
      <c r="U537" s="190" t="s">
        <v>221</v>
      </c>
      <c r="V537" s="190" t="s">
        <v>705</v>
      </c>
      <c r="W537" s="196">
        <v>1</v>
      </c>
      <c r="X537" s="190" t="s">
        <v>470</v>
      </c>
    </row>
    <row r="538" spans="2:24" hidden="1" x14ac:dyDescent="0.25">
      <c r="B538" s="662"/>
      <c r="C538" s="493"/>
      <c r="D538" s="245">
        <v>432</v>
      </c>
      <c r="E538" s="190" t="s">
        <v>692</v>
      </c>
      <c r="F538" s="314">
        <v>1775</v>
      </c>
      <c r="G538" s="190">
        <v>10412</v>
      </c>
      <c r="H538" s="190">
        <v>10412</v>
      </c>
      <c r="I538" s="198">
        <f t="shared" si="119"/>
        <v>1</v>
      </c>
      <c r="J538" s="190">
        <v>100</v>
      </c>
      <c r="K538" s="198">
        <f t="shared" si="120"/>
        <v>9.6043027276219751E-3</v>
      </c>
      <c r="L538" s="314">
        <v>17.75</v>
      </c>
      <c r="M538" s="198">
        <f t="shared" si="121"/>
        <v>1.009604302727622</v>
      </c>
      <c r="N538" s="314">
        <v>1775</v>
      </c>
      <c r="O538" s="190">
        <v>0</v>
      </c>
      <c r="P538" s="197">
        <f t="shared" si="122"/>
        <v>0</v>
      </c>
      <c r="Q538" s="314">
        <f t="shared" si="123"/>
        <v>0</v>
      </c>
      <c r="R538" s="190">
        <f t="shared" si="124"/>
        <v>100</v>
      </c>
      <c r="S538" s="192">
        <f t="shared" si="125"/>
        <v>9.6043027276219751E-3</v>
      </c>
      <c r="T538" s="190" t="s">
        <v>468</v>
      </c>
      <c r="U538" s="190" t="s">
        <v>221</v>
      </c>
      <c r="V538" s="190" t="s">
        <v>704</v>
      </c>
      <c r="W538" s="196">
        <v>1</v>
      </c>
      <c r="X538" s="190" t="s">
        <v>433</v>
      </c>
    </row>
    <row r="539" spans="2:24" hidden="1" x14ac:dyDescent="0.25">
      <c r="B539" s="662"/>
      <c r="C539" s="493"/>
      <c r="D539" s="245">
        <v>433</v>
      </c>
      <c r="E539" s="190" t="s">
        <v>545</v>
      </c>
      <c r="F539" s="314">
        <v>1266.3799999999999</v>
      </c>
      <c r="G539" s="190">
        <v>331.63</v>
      </c>
      <c r="H539" s="190">
        <v>331.63</v>
      </c>
      <c r="I539" s="198">
        <f t="shared" si="119"/>
        <v>1</v>
      </c>
      <c r="J539" s="190">
        <v>8.66</v>
      </c>
      <c r="K539" s="198">
        <f t="shared" si="120"/>
        <v>2.6113439676748184E-2</v>
      </c>
      <c r="L539" s="314">
        <v>156.72999999999999</v>
      </c>
      <c r="M539" s="198">
        <f t="shared" si="121"/>
        <v>1.0261134396767482</v>
      </c>
      <c r="N539" s="314">
        <v>1357.28</v>
      </c>
      <c r="O539" s="190">
        <v>0.57999999999999996</v>
      </c>
      <c r="P539" s="197">
        <f t="shared" si="122"/>
        <v>1.7489370684196242E-3</v>
      </c>
      <c r="Q539" s="314">
        <f t="shared" si="123"/>
        <v>90.903399999999991</v>
      </c>
      <c r="R539" s="190">
        <f t="shared" si="124"/>
        <v>8.0800000000000249</v>
      </c>
      <c r="S539" s="192">
        <f t="shared" si="125"/>
        <v>2.4364502608328634E-2</v>
      </c>
      <c r="T539" s="190" t="s">
        <v>478</v>
      </c>
      <c r="U539" s="190" t="s">
        <v>715</v>
      </c>
      <c r="V539" s="190" t="s">
        <v>469</v>
      </c>
      <c r="W539" s="196">
        <v>1</v>
      </c>
      <c r="X539" s="190" t="s">
        <v>470</v>
      </c>
    </row>
    <row r="540" spans="2:24" hidden="1" x14ac:dyDescent="0.25">
      <c r="B540" s="662"/>
      <c r="C540" s="493"/>
      <c r="D540" s="245">
        <v>434</v>
      </c>
      <c r="E540" s="190" t="s">
        <v>516</v>
      </c>
      <c r="F540" s="314">
        <v>1152.71</v>
      </c>
      <c r="G540" s="190">
        <v>356.15</v>
      </c>
      <c r="H540" s="190">
        <v>356.15</v>
      </c>
      <c r="I540" s="198">
        <f t="shared" si="119"/>
        <v>1</v>
      </c>
      <c r="J540" s="190">
        <v>9.2899999999999991</v>
      </c>
      <c r="K540" s="198">
        <f t="shared" si="120"/>
        <v>2.608451495156535E-2</v>
      </c>
      <c r="L540" s="314">
        <v>133.88</v>
      </c>
      <c r="M540" s="198">
        <f t="shared" si="121"/>
        <v>1.0260845149515654</v>
      </c>
      <c r="N540" s="314">
        <v>1243.75</v>
      </c>
      <c r="O540" s="190">
        <v>0.68</v>
      </c>
      <c r="P540" s="197">
        <f t="shared" si="122"/>
        <v>1.9093078758949883E-3</v>
      </c>
      <c r="Q540" s="314">
        <f t="shared" si="123"/>
        <v>91.03840000000001</v>
      </c>
      <c r="R540" s="190">
        <f t="shared" si="124"/>
        <v>8.6100000000000207</v>
      </c>
      <c r="S540" s="192">
        <f t="shared" si="125"/>
        <v>2.4175207075670422E-2</v>
      </c>
      <c r="T540" s="190" t="s">
        <v>478</v>
      </c>
      <c r="U540" s="190" t="s">
        <v>715</v>
      </c>
      <c r="V540" s="190" t="s">
        <v>646</v>
      </c>
      <c r="W540" s="196">
        <v>1</v>
      </c>
      <c r="X540" s="190" t="s">
        <v>414</v>
      </c>
    </row>
    <row r="541" spans="2:24" hidden="1" x14ac:dyDescent="0.25">
      <c r="B541" s="662"/>
      <c r="C541" s="493"/>
      <c r="D541" s="245">
        <v>435</v>
      </c>
      <c r="E541" s="190" t="s">
        <v>561</v>
      </c>
      <c r="F541" s="314">
        <v>1102.3999999999999</v>
      </c>
      <c r="G541" s="190">
        <v>675.36</v>
      </c>
      <c r="H541" s="190">
        <v>675.36</v>
      </c>
      <c r="I541" s="198">
        <f t="shared" si="119"/>
        <v>1</v>
      </c>
      <c r="J541" s="190">
        <v>19.59</v>
      </c>
      <c r="K541" s="198">
        <f t="shared" si="120"/>
        <v>2.9006751954513146E-2</v>
      </c>
      <c r="L541" s="314">
        <v>60.94</v>
      </c>
      <c r="M541" s="198">
        <f t="shared" si="121"/>
        <v>1.0290067519545132</v>
      </c>
      <c r="N541" s="314">
        <v>1193.81</v>
      </c>
      <c r="O541" s="190">
        <v>1.5</v>
      </c>
      <c r="P541" s="197">
        <f t="shared" si="122"/>
        <v>2.2210376687988626E-3</v>
      </c>
      <c r="Q541" s="314">
        <f t="shared" si="123"/>
        <v>91.41</v>
      </c>
      <c r="R541" s="190">
        <f t="shared" si="124"/>
        <v>18.090000000000032</v>
      </c>
      <c r="S541" s="192">
        <f t="shared" si="125"/>
        <v>2.6785714285714333E-2</v>
      </c>
      <c r="T541" s="190" t="s">
        <v>478</v>
      </c>
      <c r="U541" s="190" t="s">
        <v>715</v>
      </c>
      <c r="V541" s="190" t="s">
        <v>646</v>
      </c>
      <c r="W541" s="196">
        <v>1</v>
      </c>
      <c r="X541" s="190" t="s">
        <v>425</v>
      </c>
    </row>
    <row r="542" spans="2:24" hidden="1" x14ac:dyDescent="0.25">
      <c r="B542" s="662"/>
      <c r="C542" s="493"/>
      <c r="D542" s="245">
        <v>436</v>
      </c>
      <c r="E542" s="190" t="s">
        <v>669</v>
      </c>
      <c r="F542" s="314">
        <v>1024.9099999999999</v>
      </c>
      <c r="G542" s="190">
        <v>500.21</v>
      </c>
      <c r="H542" s="190">
        <v>500.21</v>
      </c>
      <c r="I542" s="198">
        <f t="shared" si="119"/>
        <v>1</v>
      </c>
      <c r="J542" s="190">
        <v>13.06</v>
      </c>
      <c r="K542" s="198">
        <f t="shared" si="120"/>
        <v>2.6109034205633635E-2</v>
      </c>
      <c r="L542" s="314">
        <v>85.48</v>
      </c>
      <c r="M542" s="198">
        <f t="shared" si="121"/>
        <v>1.0261090342056336</v>
      </c>
      <c r="N542" s="314">
        <v>1116.3699999999999</v>
      </c>
      <c r="O542" s="190">
        <v>1.07</v>
      </c>
      <c r="P542" s="197">
        <f t="shared" si="122"/>
        <v>2.1391015773375185E-3</v>
      </c>
      <c r="Q542" s="314">
        <f t="shared" si="123"/>
        <v>91.463600000000014</v>
      </c>
      <c r="R542" s="190">
        <f t="shared" si="124"/>
        <v>11.990000000000002</v>
      </c>
      <c r="S542" s="192">
        <f t="shared" si="125"/>
        <v>2.3969932628296119E-2</v>
      </c>
      <c r="T542" s="190" t="s">
        <v>478</v>
      </c>
      <c r="U542" s="190" t="s">
        <v>715</v>
      </c>
      <c r="V542" s="190" t="s">
        <v>646</v>
      </c>
      <c r="W542" s="196">
        <v>1</v>
      </c>
      <c r="X542" s="190" t="s">
        <v>426</v>
      </c>
    </row>
    <row r="543" spans="2:24" hidden="1" x14ac:dyDescent="0.25">
      <c r="B543" s="662"/>
      <c r="C543" s="493"/>
      <c r="D543" s="245">
        <v>437</v>
      </c>
      <c r="E543" s="190" t="s">
        <v>668</v>
      </c>
      <c r="F543" s="314">
        <v>993.29000000000008</v>
      </c>
      <c r="G543" s="190">
        <v>593.34</v>
      </c>
      <c r="H543" s="190">
        <v>593.34</v>
      </c>
      <c r="I543" s="198">
        <f t="shared" si="119"/>
        <v>1</v>
      </c>
      <c r="J543" s="190">
        <v>13.77</v>
      </c>
      <c r="K543" s="198">
        <f t="shared" si="120"/>
        <v>2.3207604408939222E-2</v>
      </c>
      <c r="L543" s="314">
        <v>78.77</v>
      </c>
      <c r="M543" s="198">
        <f t="shared" si="121"/>
        <v>1.0232076044089391</v>
      </c>
      <c r="N543" s="314">
        <v>1084.6600000000001</v>
      </c>
      <c r="O543" s="190">
        <v>1.1599999999999999</v>
      </c>
      <c r="P543" s="197">
        <f t="shared" si="122"/>
        <v>1.9550342130987288E-3</v>
      </c>
      <c r="Q543" s="314">
        <f t="shared" si="123"/>
        <v>91.373199999999983</v>
      </c>
      <c r="R543" s="190">
        <f t="shared" si="124"/>
        <v>12.609999999999982</v>
      </c>
      <c r="S543" s="192">
        <f t="shared" si="125"/>
        <v>2.1252570195840464E-2</v>
      </c>
      <c r="T543" s="190" t="s">
        <v>478</v>
      </c>
      <c r="U543" s="190" t="s">
        <v>715</v>
      </c>
      <c r="V543" s="190" t="s">
        <v>532</v>
      </c>
      <c r="W543" s="196">
        <v>1</v>
      </c>
      <c r="X543" s="190" t="s">
        <v>422</v>
      </c>
    </row>
    <row r="544" spans="2:24" hidden="1" x14ac:dyDescent="0.25">
      <c r="B544" s="662"/>
      <c r="C544" s="493"/>
      <c r="D544" s="245">
        <v>438</v>
      </c>
      <c r="E544" s="190" t="s">
        <v>530</v>
      </c>
      <c r="F544" s="314">
        <v>922.53</v>
      </c>
      <c r="G544" s="190">
        <v>550.08000000000004</v>
      </c>
      <c r="H544" s="190">
        <v>550.08000000000004</v>
      </c>
      <c r="I544" s="198">
        <f t="shared" si="119"/>
        <v>1</v>
      </c>
      <c r="J544" s="190">
        <v>12.76</v>
      </c>
      <c r="K544" s="198">
        <f t="shared" si="120"/>
        <v>2.3196625945317042E-2</v>
      </c>
      <c r="L544" s="314">
        <v>79.459999999999994</v>
      </c>
      <c r="M544" s="198">
        <f t="shared" si="121"/>
        <v>1.0231966259453171</v>
      </c>
      <c r="N544" s="314">
        <v>1013.91</v>
      </c>
      <c r="O544" s="190">
        <v>1.1499999999999999</v>
      </c>
      <c r="P544" s="197">
        <f t="shared" si="122"/>
        <v>2.0906050029086674E-3</v>
      </c>
      <c r="Q544" s="314">
        <f t="shared" si="123"/>
        <v>91.378999999999991</v>
      </c>
      <c r="R544" s="190">
        <f t="shared" si="124"/>
        <v>11.609999999999991</v>
      </c>
      <c r="S544" s="192">
        <f t="shared" si="125"/>
        <v>2.1106020942408359E-2</v>
      </c>
      <c r="T544" s="190" t="s">
        <v>478</v>
      </c>
      <c r="U544" s="190" t="s">
        <v>715</v>
      </c>
      <c r="V544" s="190" t="s">
        <v>532</v>
      </c>
      <c r="W544" s="196">
        <v>1</v>
      </c>
      <c r="X544" s="190" t="s">
        <v>416</v>
      </c>
    </row>
    <row r="545" spans="2:24" hidden="1" x14ac:dyDescent="0.25">
      <c r="B545" s="662"/>
      <c r="C545" s="493"/>
      <c r="D545" s="245">
        <v>439</v>
      </c>
      <c r="E545" s="190" t="s">
        <v>667</v>
      </c>
      <c r="F545" s="314">
        <v>890.29</v>
      </c>
      <c r="G545" s="190">
        <v>492.16</v>
      </c>
      <c r="H545" s="190">
        <v>492.16</v>
      </c>
      <c r="I545" s="198">
        <f t="shared" si="119"/>
        <v>1</v>
      </c>
      <c r="J545" s="190">
        <v>12.84</v>
      </c>
      <c r="K545" s="198">
        <f t="shared" si="120"/>
        <v>2.6089076723016903E-2</v>
      </c>
      <c r="L545" s="314">
        <v>76.42</v>
      </c>
      <c r="M545" s="198">
        <f t="shared" si="121"/>
        <v>1.0260890767230169</v>
      </c>
      <c r="N545" s="314">
        <v>981.23</v>
      </c>
      <c r="O545" s="190">
        <v>1.19</v>
      </c>
      <c r="P545" s="197">
        <f t="shared" si="122"/>
        <v>2.4179128738621583E-3</v>
      </c>
      <c r="Q545" s="314">
        <f t="shared" si="123"/>
        <v>90.939799999999991</v>
      </c>
      <c r="R545" s="190">
        <f t="shared" si="124"/>
        <v>11.649999999999975</v>
      </c>
      <c r="S545" s="192">
        <f t="shared" si="125"/>
        <v>2.3671163849154696E-2</v>
      </c>
      <c r="T545" s="190" t="s">
        <v>478</v>
      </c>
      <c r="U545" s="190" t="s">
        <v>715</v>
      </c>
      <c r="V545" s="190" t="s">
        <v>492</v>
      </c>
      <c r="W545" s="196">
        <v>1</v>
      </c>
      <c r="X545" s="190" t="s">
        <v>417</v>
      </c>
    </row>
    <row r="546" spans="2:24" hidden="1" x14ac:dyDescent="0.25">
      <c r="B546" s="662"/>
      <c r="C546" s="493"/>
      <c r="D546" s="245">
        <v>440</v>
      </c>
      <c r="E546" s="190" t="s">
        <v>701</v>
      </c>
      <c r="F546" s="314">
        <v>876.92</v>
      </c>
      <c r="G546" s="190">
        <v>80.08</v>
      </c>
      <c r="H546" s="190">
        <v>80.08</v>
      </c>
      <c r="I546" s="198">
        <f t="shared" si="119"/>
        <v>1</v>
      </c>
      <c r="J546" s="190">
        <v>2.3199999999999998</v>
      </c>
      <c r="K546" s="198">
        <f t="shared" si="120"/>
        <v>2.8971028971028968E-2</v>
      </c>
      <c r="L546" s="314">
        <v>417.58</v>
      </c>
      <c r="M546" s="198">
        <f t="shared" si="121"/>
        <v>1.028971028971029</v>
      </c>
      <c r="N546" s="314">
        <v>968.79</v>
      </c>
      <c r="O546" s="190">
        <v>0.22</v>
      </c>
      <c r="P546" s="197">
        <f t="shared" si="122"/>
        <v>2.7472527472527475E-3</v>
      </c>
      <c r="Q546" s="314">
        <f t="shared" si="123"/>
        <v>91.867599999999996</v>
      </c>
      <c r="R546" s="190">
        <f t="shared" si="124"/>
        <v>2.099999999999993</v>
      </c>
      <c r="S546" s="192">
        <f t="shared" si="125"/>
        <v>2.6223776223776137E-2</v>
      </c>
      <c r="T546" s="190" t="s">
        <v>478</v>
      </c>
      <c r="U546" s="190" t="s">
        <v>715</v>
      </c>
      <c r="V546" s="190" t="s">
        <v>646</v>
      </c>
      <c r="W546" s="196">
        <v>1</v>
      </c>
      <c r="X546" s="190" t="s">
        <v>695</v>
      </c>
    </row>
    <row r="547" spans="2:24" hidden="1" x14ac:dyDescent="0.25">
      <c r="B547" s="661">
        <v>45924</v>
      </c>
      <c r="C547" s="493" t="str">
        <f t="shared" ref="C547" si="128">RIGHT(TEXT(B547,"aaa"),1)</f>
        <v>三</v>
      </c>
      <c r="D547" s="245">
        <v>441</v>
      </c>
      <c r="E547" s="190" t="s">
        <v>702</v>
      </c>
      <c r="F547" s="314">
        <v>12161.86</v>
      </c>
      <c r="G547" s="190">
        <v>115.76</v>
      </c>
      <c r="H547" s="190">
        <v>159.38999999999999</v>
      </c>
      <c r="I547" s="198">
        <f t="shared" si="119"/>
        <v>1.3769004837595022</v>
      </c>
      <c r="J547" s="190">
        <v>0</v>
      </c>
      <c r="K547" s="198">
        <f t="shared" si="120"/>
        <v>0</v>
      </c>
      <c r="L547" s="314">
        <v>278.75</v>
      </c>
      <c r="M547" s="198">
        <f t="shared" si="121"/>
        <v>1.3769004837595022</v>
      </c>
      <c r="N547" s="314">
        <v>12161.86</v>
      </c>
      <c r="O547" s="190">
        <v>0</v>
      </c>
      <c r="P547" s="197">
        <f t="shared" si="122"/>
        <v>0</v>
      </c>
      <c r="Q547" s="314">
        <f t="shared" si="123"/>
        <v>0</v>
      </c>
      <c r="R547" s="190">
        <f t="shared" si="124"/>
        <v>43.629999999999981</v>
      </c>
      <c r="S547" s="192">
        <f t="shared" si="125"/>
        <v>0.37690048375950225</v>
      </c>
      <c r="T547" s="190" t="s">
        <v>468</v>
      </c>
      <c r="U547" s="190" t="s">
        <v>221</v>
      </c>
      <c r="V547" s="190" t="s">
        <v>705</v>
      </c>
      <c r="W547" s="196">
        <v>1</v>
      </c>
      <c r="X547" s="190" t="s">
        <v>470</v>
      </c>
    </row>
    <row r="548" spans="2:24" hidden="1" x14ac:dyDescent="0.25">
      <c r="B548" s="662"/>
      <c r="C548" s="493"/>
      <c r="D548" s="245">
        <v>442</v>
      </c>
      <c r="E548" s="190" t="s">
        <v>545</v>
      </c>
      <c r="F548" s="314">
        <v>1459.16</v>
      </c>
      <c r="G548" s="190">
        <v>324.97000000000003</v>
      </c>
      <c r="H548" s="190">
        <v>324.97000000000003</v>
      </c>
      <c r="I548" s="198">
        <f t="shared" si="119"/>
        <v>1</v>
      </c>
      <c r="J548" s="190">
        <v>9.94</v>
      </c>
      <c r="K548" s="198">
        <f t="shared" si="120"/>
        <v>3.0587438840508352E-2</v>
      </c>
      <c r="L548" s="314">
        <v>156.72999999999999</v>
      </c>
      <c r="M548" s="198">
        <f t="shared" si="121"/>
        <v>1.0305874388405083</v>
      </c>
      <c r="N548" s="314">
        <v>1557.9</v>
      </c>
      <c r="O548" s="190">
        <v>0.63</v>
      </c>
      <c r="P548" s="197">
        <f t="shared" si="122"/>
        <v>1.9386404898913744E-3</v>
      </c>
      <c r="Q548" s="314">
        <f t="shared" si="123"/>
        <v>98.739899999999992</v>
      </c>
      <c r="R548" s="190">
        <f t="shared" si="124"/>
        <v>9.3099999999999969</v>
      </c>
      <c r="S548" s="192">
        <f t="shared" si="125"/>
        <v>2.8648798350616969E-2</v>
      </c>
      <c r="T548" s="190" t="s">
        <v>478</v>
      </c>
      <c r="U548" s="190" t="s">
        <v>715</v>
      </c>
      <c r="V548" s="190" t="s">
        <v>469</v>
      </c>
      <c r="W548" s="196">
        <v>1</v>
      </c>
      <c r="X548" s="190" t="s">
        <v>470</v>
      </c>
    </row>
    <row r="549" spans="2:24" hidden="1" x14ac:dyDescent="0.25">
      <c r="B549" s="662"/>
      <c r="C549" s="493"/>
      <c r="D549" s="245">
        <v>443</v>
      </c>
      <c r="E549" s="190" t="s">
        <v>516</v>
      </c>
      <c r="F549" s="314">
        <v>1346.8300000000002</v>
      </c>
      <c r="G549" s="190">
        <v>352.87</v>
      </c>
      <c r="H549" s="190">
        <v>352.87</v>
      </c>
      <c r="I549" s="198">
        <f t="shared" si="119"/>
        <v>1</v>
      </c>
      <c r="J549" s="190">
        <v>10.8</v>
      </c>
      <c r="K549" s="198">
        <f t="shared" si="120"/>
        <v>3.0606172244736024E-2</v>
      </c>
      <c r="L549" s="314">
        <v>133.88</v>
      </c>
      <c r="M549" s="198">
        <f t="shared" si="121"/>
        <v>1.0306061722447362</v>
      </c>
      <c r="N549" s="314">
        <v>1445.9</v>
      </c>
      <c r="O549" s="190">
        <v>0.74</v>
      </c>
      <c r="P549" s="197">
        <f t="shared" si="122"/>
        <v>2.0970895797319125E-3</v>
      </c>
      <c r="Q549" s="314">
        <f t="shared" si="123"/>
        <v>99.07119999999999</v>
      </c>
      <c r="R549" s="190">
        <f t="shared" si="124"/>
        <v>10.060000000000011</v>
      </c>
      <c r="S549" s="192">
        <f t="shared" si="125"/>
        <v>2.850908266500414E-2</v>
      </c>
      <c r="T549" s="190" t="s">
        <v>478</v>
      </c>
      <c r="U549" s="190" t="s">
        <v>715</v>
      </c>
      <c r="V549" s="190" t="s">
        <v>646</v>
      </c>
      <c r="W549" s="196">
        <v>1</v>
      </c>
      <c r="X549" s="190" t="s">
        <v>414</v>
      </c>
    </row>
    <row r="550" spans="2:24" hidden="1" x14ac:dyDescent="0.25">
      <c r="B550" s="662"/>
      <c r="C550" s="493"/>
      <c r="D550" s="245">
        <v>444</v>
      </c>
      <c r="E550" s="190" t="s">
        <v>701</v>
      </c>
      <c r="F550" s="314">
        <v>1277.79</v>
      </c>
      <c r="G550" s="190">
        <v>97.08</v>
      </c>
      <c r="H550" s="190">
        <v>97.08</v>
      </c>
      <c r="I550" s="198">
        <f t="shared" si="119"/>
        <v>1</v>
      </c>
      <c r="J550" s="190">
        <v>3.3</v>
      </c>
      <c r="K550" s="198">
        <f t="shared" si="120"/>
        <v>3.3992583436341157E-2</v>
      </c>
      <c r="L550" s="314">
        <v>417.58</v>
      </c>
      <c r="M550" s="198">
        <f t="shared" si="121"/>
        <v>1.033992583436341</v>
      </c>
      <c r="N550" s="314">
        <v>1378.01</v>
      </c>
      <c r="O550" s="190">
        <v>0.24</v>
      </c>
      <c r="P550" s="197">
        <f t="shared" si="122"/>
        <v>2.472187886279357E-3</v>
      </c>
      <c r="Q550" s="314">
        <f t="shared" si="123"/>
        <v>100.21919999999999</v>
      </c>
      <c r="R550" s="190">
        <f t="shared" si="124"/>
        <v>3.0599999999999969</v>
      </c>
      <c r="S550" s="192">
        <f t="shared" si="125"/>
        <v>3.1520395550061774E-2</v>
      </c>
      <c r="T550" s="190" t="s">
        <v>478</v>
      </c>
      <c r="U550" s="190" t="s">
        <v>715</v>
      </c>
      <c r="V550" s="190" t="s">
        <v>646</v>
      </c>
      <c r="W550" s="196">
        <v>1</v>
      </c>
      <c r="X550" s="190" t="s">
        <v>695</v>
      </c>
    </row>
    <row r="551" spans="2:24" hidden="1" x14ac:dyDescent="0.25">
      <c r="B551" s="662"/>
      <c r="C551" s="493"/>
      <c r="D551" s="245">
        <v>445</v>
      </c>
      <c r="E551" s="190" t="s">
        <v>668</v>
      </c>
      <c r="F551" s="314">
        <v>1194.94</v>
      </c>
      <c r="G551" s="190">
        <v>603.94000000000005</v>
      </c>
      <c r="H551" s="190">
        <v>603.94000000000005</v>
      </c>
      <c r="I551" s="198">
        <f t="shared" si="119"/>
        <v>1</v>
      </c>
      <c r="J551" s="190">
        <v>16.43</v>
      </c>
      <c r="K551" s="198">
        <f t="shared" si="120"/>
        <v>2.7204689207537169E-2</v>
      </c>
      <c r="L551" s="314">
        <v>78.77</v>
      </c>
      <c r="M551" s="198">
        <f t="shared" si="121"/>
        <v>1.027204689207537</v>
      </c>
      <c r="N551" s="314">
        <v>1294.19</v>
      </c>
      <c r="O551" s="190">
        <v>1.26</v>
      </c>
      <c r="P551" s="197">
        <f t="shared" si="122"/>
        <v>2.0862999635725401E-3</v>
      </c>
      <c r="Q551" s="314">
        <f t="shared" si="123"/>
        <v>99.250199999999992</v>
      </c>
      <c r="R551" s="190">
        <f t="shared" si="124"/>
        <v>15.16999999999995</v>
      </c>
      <c r="S551" s="192">
        <f t="shared" si="125"/>
        <v>2.5118389243964548E-2</v>
      </c>
      <c r="T551" s="190" t="s">
        <v>478</v>
      </c>
      <c r="U551" s="190" t="s">
        <v>715</v>
      </c>
      <c r="V551" s="190" t="s">
        <v>532</v>
      </c>
      <c r="W551" s="196">
        <v>1</v>
      </c>
      <c r="X551" s="190" t="s">
        <v>422</v>
      </c>
    </row>
    <row r="552" spans="2:24" hidden="1" x14ac:dyDescent="0.25">
      <c r="B552" s="662"/>
      <c r="C552" s="493"/>
      <c r="D552" s="245">
        <v>446</v>
      </c>
      <c r="E552" s="190" t="s">
        <v>669</v>
      </c>
      <c r="F552" s="314">
        <v>1113.8</v>
      </c>
      <c r="G552" s="190">
        <v>463.76</v>
      </c>
      <c r="H552" s="190">
        <v>463.76</v>
      </c>
      <c r="I552" s="198">
        <f t="shared" si="119"/>
        <v>1</v>
      </c>
      <c r="J552" s="190">
        <v>14.19</v>
      </c>
      <c r="K552" s="198">
        <f t="shared" si="120"/>
        <v>3.0597722960151803E-2</v>
      </c>
      <c r="L552" s="314">
        <v>85.48</v>
      </c>
      <c r="M552" s="198">
        <f t="shared" si="121"/>
        <v>1.0305977229601517</v>
      </c>
      <c r="N552" s="314">
        <v>1212.96</v>
      </c>
      <c r="O552" s="190">
        <v>1.1599999999999999</v>
      </c>
      <c r="P552" s="197">
        <f t="shared" si="122"/>
        <v>2.501293772641021E-3</v>
      </c>
      <c r="Q552" s="314">
        <f t="shared" si="123"/>
        <v>99.156800000000004</v>
      </c>
      <c r="R552" s="190">
        <f t="shared" si="124"/>
        <v>13.029999999999998</v>
      </c>
      <c r="S552" s="192">
        <f t="shared" si="125"/>
        <v>2.8096429187510777E-2</v>
      </c>
      <c r="T552" s="190" t="s">
        <v>478</v>
      </c>
      <c r="U552" s="190" t="s">
        <v>715</v>
      </c>
      <c r="V552" s="190" t="s">
        <v>646</v>
      </c>
      <c r="W552" s="196">
        <v>1</v>
      </c>
      <c r="X552" s="190" t="s">
        <v>426</v>
      </c>
    </row>
    <row r="553" spans="2:24" hidden="1" x14ac:dyDescent="0.25">
      <c r="B553" s="662"/>
      <c r="C553" s="493"/>
      <c r="D553" s="245">
        <v>447</v>
      </c>
      <c r="E553" s="190" t="s">
        <v>691</v>
      </c>
      <c r="F553" s="314">
        <v>1094.47</v>
      </c>
      <c r="G553" s="190">
        <v>111.99</v>
      </c>
      <c r="H553" s="190">
        <v>111.99</v>
      </c>
      <c r="I553" s="198">
        <f t="shared" si="119"/>
        <v>1</v>
      </c>
      <c r="J553" s="190">
        <v>3.81</v>
      </c>
      <c r="K553" s="198">
        <f t="shared" si="120"/>
        <v>3.4020894722743104E-2</v>
      </c>
      <c r="L553" s="314">
        <v>313.60000000000002</v>
      </c>
      <c r="M553" s="198">
        <f t="shared" si="121"/>
        <v>1.0340208947227432</v>
      </c>
      <c r="N553" s="314">
        <v>1194.82</v>
      </c>
      <c r="O553" s="190">
        <v>0.32</v>
      </c>
      <c r="P553" s="197">
        <f t="shared" si="122"/>
        <v>2.8573979819626755E-3</v>
      </c>
      <c r="Q553" s="314">
        <f t="shared" si="123"/>
        <v>100.352</v>
      </c>
      <c r="R553" s="190">
        <f t="shared" si="124"/>
        <v>3.4900000000000024</v>
      </c>
      <c r="S553" s="192">
        <f t="shared" si="125"/>
        <v>3.116349674078045E-2</v>
      </c>
      <c r="T553" s="190" t="s">
        <v>478</v>
      </c>
      <c r="U553" s="190" t="s">
        <v>715</v>
      </c>
      <c r="V553" s="190" t="s">
        <v>469</v>
      </c>
      <c r="W553" s="196">
        <v>1</v>
      </c>
      <c r="X553" s="190" t="s">
        <v>470</v>
      </c>
    </row>
    <row r="554" spans="2:24" hidden="1" x14ac:dyDescent="0.25">
      <c r="B554" s="662"/>
      <c r="C554" s="493"/>
      <c r="D554" s="245">
        <v>448</v>
      </c>
      <c r="E554" s="190" t="s">
        <v>530</v>
      </c>
      <c r="F554" s="314">
        <v>1065.5500000000002</v>
      </c>
      <c r="G554" s="190">
        <v>539.1</v>
      </c>
      <c r="H554" s="190">
        <v>539.1</v>
      </c>
      <c r="I554" s="198">
        <f t="shared" si="119"/>
        <v>1</v>
      </c>
      <c r="J554" s="190">
        <v>14.66</v>
      </c>
      <c r="K554" s="198">
        <f t="shared" si="120"/>
        <v>2.7193470599146726E-2</v>
      </c>
      <c r="L554" s="314">
        <v>79.459999999999994</v>
      </c>
      <c r="M554" s="198">
        <f t="shared" si="121"/>
        <v>1.0271934705991466</v>
      </c>
      <c r="N554" s="314">
        <v>1164.8800000000001</v>
      </c>
      <c r="O554" s="190">
        <v>1.25</v>
      </c>
      <c r="P554" s="197">
        <f t="shared" si="122"/>
        <v>2.3186792802819514E-3</v>
      </c>
      <c r="Q554" s="314">
        <f t="shared" si="123"/>
        <v>99.324999999999989</v>
      </c>
      <c r="R554" s="190">
        <f t="shared" si="124"/>
        <v>13.409999999999968</v>
      </c>
      <c r="S554" s="192">
        <f t="shared" si="125"/>
        <v>2.4874791318864716E-2</v>
      </c>
      <c r="T554" s="190" t="s">
        <v>478</v>
      </c>
      <c r="U554" s="190" t="s">
        <v>715</v>
      </c>
      <c r="V554" s="190" t="s">
        <v>532</v>
      </c>
      <c r="W554" s="196">
        <v>1</v>
      </c>
      <c r="X554" s="190" t="s">
        <v>416</v>
      </c>
    </row>
    <row r="555" spans="2:24" hidden="1" x14ac:dyDescent="0.25">
      <c r="B555" s="662"/>
      <c r="C555" s="493"/>
      <c r="D555" s="245">
        <v>449</v>
      </c>
      <c r="E555" s="190" t="s">
        <v>667</v>
      </c>
      <c r="F555" s="314">
        <v>988.87</v>
      </c>
      <c r="G555" s="190">
        <v>465.44</v>
      </c>
      <c r="H555" s="190">
        <v>465.44</v>
      </c>
      <c r="I555" s="198">
        <f t="shared" si="119"/>
        <v>1</v>
      </c>
      <c r="J555" s="190">
        <v>14.24</v>
      </c>
      <c r="K555" s="198">
        <f t="shared" si="120"/>
        <v>3.0594706084565142E-2</v>
      </c>
      <c r="L555" s="314">
        <v>76.42</v>
      </c>
      <c r="M555" s="198">
        <f t="shared" si="121"/>
        <v>1.0305947060845653</v>
      </c>
      <c r="N555" s="314">
        <v>1088.22</v>
      </c>
      <c r="O555" s="190">
        <v>1.3</v>
      </c>
      <c r="P555" s="197">
        <f t="shared" si="122"/>
        <v>2.7930560330010315E-3</v>
      </c>
      <c r="Q555" s="314">
        <f t="shared" si="123"/>
        <v>99.346000000000004</v>
      </c>
      <c r="R555" s="190">
        <f t="shared" si="124"/>
        <v>12.940000000000008</v>
      </c>
      <c r="S555" s="192">
        <f t="shared" si="125"/>
        <v>2.7801650051564129E-2</v>
      </c>
      <c r="T555" s="190" t="s">
        <v>478</v>
      </c>
      <c r="U555" s="190" t="s">
        <v>715</v>
      </c>
      <c r="V555" s="190" t="s">
        <v>492</v>
      </c>
      <c r="W555" s="196">
        <v>1</v>
      </c>
      <c r="X555" s="190" t="s">
        <v>417</v>
      </c>
    </row>
    <row r="556" spans="2:24" hidden="1" x14ac:dyDescent="0.25">
      <c r="B556" s="662"/>
      <c r="C556" s="493"/>
      <c r="D556" s="245">
        <v>450</v>
      </c>
      <c r="E556" s="190" t="s">
        <v>466</v>
      </c>
      <c r="F556" s="314">
        <v>920</v>
      </c>
      <c r="G556" s="190">
        <v>36.75</v>
      </c>
      <c r="H556" s="190">
        <v>36.75</v>
      </c>
      <c r="I556" s="198">
        <f t="shared" si="119"/>
        <v>1</v>
      </c>
      <c r="J556" s="190">
        <v>1.25</v>
      </c>
      <c r="K556" s="198">
        <f t="shared" si="120"/>
        <v>3.4013605442176874E-2</v>
      </c>
      <c r="L556" s="314">
        <v>814.16</v>
      </c>
      <c r="M556" s="198">
        <f t="shared" si="121"/>
        <v>1.0340136054421769</v>
      </c>
      <c r="N556" s="314">
        <v>1017.7</v>
      </c>
      <c r="O556" s="190">
        <v>0.12</v>
      </c>
      <c r="P556" s="197">
        <f t="shared" si="122"/>
        <v>3.2653061224489793E-3</v>
      </c>
      <c r="Q556" s="314">
        <f t="shared" si="123"/>
        <v>97.69919999999999</v>
      </c>
      <c r="R556" s="190">
        <f t="shared" si="124"/>
        <v>1.1299999999999999</v>
      </c>
      <c r="S556" s="192">
        <f t="shared" si="125"/>
        <v>3.074829931972789E-2</v>
      </c>
      <c r="T556" s="190" t="s">
        <v>478</v>
      </c>
      <c r="U556" s="190" t="s">
        <v>222</v>
      </c>
      <c r="V556" s="190" t="s">
        <v>689</v>
      </c>
      <c r="W556" s="196">
        <v>1</v>
      </c>
      <c r="X556" s="190" t="s">
        <v>415</v>
      </c>
    </row>
    <row r="557" spans="2:24" hidden="1" x14ac:dyDescent="0.25">
      <c r="B557" s="661">
        <v>45925</v>
      </c>
      <c r="C557" s="493" t="str">
        <f t="shared" ref="C557" si="129">RIGHT(TEXT(B557,"aaa"),1)</f>
        <v>四</v>
      </c>
      <c r="D557" s="245">
        <v>451</v>
      </c>
      <c r="E557" s="190" t="s">
        <v>702</v>
      </c>
      <c r="F557" s="314">
        <v>8939.51</v>
      </c>
      <c r="G557" s="190">
        <v>104.33</v>
      </c>
      <c r="H557" s="190">
        <v>136.4</v>
      </c>
      <c r="I557" s="198">
        <f t="shared" ref="I557:I576" si="130">H557/G557</f>
        <v>1.307390012460462</v>
      </c>
      <c r="J557" s="190">
        <v>0</v>
      </c>
      <c r="K557" s="198">
        <f t="shared" ref="K557:K576" si="131">J557/G557</f>
        <v>0</v>
      </c>
      <c r="L557" s="314">
        <v>278.75</v>
      </c>
      <c r="M557" s="198">
        <f t="shared" ref="M557:M576" si="132">(H557+J557)/G557</f>
        <v>1.307390012460462</v>
      </c>
      <c r="N557" s="314">
        <v>8939.51</v>
      </c>
      <c r="O557" s="190">
        <v>0</v>
      </c>
      <c r="P557" s="197">
        <f t="shared" ref="P557:P576" si="133">O557/G557</f>
        <v>0</v>
      </c>
      <c r="Q557" s="314">
        <f t="shared" ref="Q557:Q576" si="134">O557*L557</f>
        <v>0</v>
      </c>
      <c r="R557" s="190">
        <f t="shared" ref="R557:R576" si="135">(H557+J557)-G557-O557</f>
        <v>32.070000000000007</v>
      </c>
      <c r="S557" s="192">
        <f t="shared" ref="S557:S576" si="136">R557/G557</f>
        <v>0.30739001246046205</v>
      </c>
      <c r="T557" s="190" t="s">
        <v>468</v>
      </c>
      <c r="U557" s="190" t="s">
        <v>221</v>
      </c>
      <c r="V557" s="190" t="s">
        <v>705</v>
      </c>
      <c r="W557" s="196">
        <v>1</v>
      </c>
      <c r="X557" s="190" t="s">
        <v>470</v>
      </c>
    </row>
    <row r="558" spans="2:24" hidden="1" x14ac:dyDescent="0.25">
      <c r="B558" s="662"/>
      <c r="C558" s="493"/>
      <c r="D558" s="245">
        <v>452</v>
      </c>
      <c r="E558" s="190" t="s">
        <v>545</v>
      </c>
      <c r="F558" s="314">
        <v>1352.5800000000002</v>
      </c>
      <c r="G558" s="190">
        <v>298.32</v>
      </c>
      <c r="H558" s="190">
        <v>298.32</v>
      </c>
      <c r="I558" s="198">
        <f t="shared" si="130"/>
        <v>1</v>
      </c>
      <c r="J558" s="190">
        <v>8.86</v>
      </c>
      <c r="K558" s="198">
        <f t="shared" si="131"/>
        <v>2.969965138106731E-2</v>
      </c>
      <c r="L558" s="314">
        <v>156.72999999999999</v>
      </c>
      <c r="M558" s="198">
        <f t="shared" si="132"/>
        <v>1.0296996513810674</v>
      </c>
      <c r="N558" s="314">
        <v>1388.63</v>
      </c>
      <c r="O558" s="190">
        <v>0.23</v>
      </c>
      <c r="P558" s="197">
        <f t="shared" si="133"/>
        <v>7.7098417806382416E-4</v>
      </c>
      <c r="Q558" s="314">
        <f t="shared" si="134"/>
        <v>36.047899999999998</v>
      </c>
      <c r="R558" s="190">
        <f t="shared" si="135"/>
        <v>8.6300000000000132</v>
      </c>
      <c r="S558" s="192">
        <f t="shared" si="136"/>
        <v>2.8928667203003532E-2</v>
      </c>
      <c r="T558" s="190" t="s">
        <v>478</v>
      </c>
      <c r="U558" s="190" t="s">
        <v>715</v>
      </c>
      <c r="V558" s="190" t="s">
        <v>469</v>
      </c>
      <c r="W558" s="196">
        <v>1</v>
      </c>
      <c r="X558" s="190" t="s">
        <v>470</v>
      </c>
    </row>
    <row r="559" spans="2:24" hidden="1" x14ac:dyDescent="0.25">
      <c r="B559" s="662"/>
      <c r="C559" s="493"/>
      <c r="D559" s="245">
        <v>453</v>
      </c>
      <c r="E559" s="190" t="s">
        <v>701</v>
      </c>
      <c r="F559" s="314">
        <v>1223.51</v>
      </c>
      <c r="G559" s="190">
        <v>91.64</v>
      </c>
      <c r="H559" s="190">
        <v>91.64</v>
      </c>
      <c r="I559" s="198">
        <f t="shared" si="130"/>
        <v>1</v>
      </c>
      <c r="J559" s="190">
        <v>3.02</v>
      </c>
      <c r="K559" s="198">
        <f t="shared" si="131"/>
        <v>3.2955041466608465E-2</v>
      </c>
      <c r="L559" s="314">
        <v>417.58</v>
      </c>
      <c r="M559" s="198">
        <f t="shared" si="132"/>
        <v>1.0329550414666084</v>
      </c>
      <c r="N559" s="314">
        <v>1261.0899999999999</v>
      </c>
      <c r="O559" s="190">
        <v>0.09</v>
      </c>
      <c r="P559" s="197">
        <f t="shared" si="133"/>
        <v>9.8210388476647754E-4</v>
      </c>
      <c r="Q559" s="314">
        <f t="shared" si="134"/>
        <v>37.5822</v>
      </c>
      <c r="R559" s="190">
        <f t="shared" si="135"/>
        <v>2.9299999999999962</v>
      </c>
      <c r="S559" s="192">
        <f t="shared" si="136"/>
        <v>3.197293758184195E-2</v>
      </c>
      <c r="T559" s="190" t="s">
        <v>478</v>
      </c>
      <c r="U559" s="190" t="s">
        <v>715</v>
      </c>
      <c r="V559" s="190" t="s">
        <v>646</v>
      </c>
      <c r="W559" s="196">
        <v>1</v>
      </c>
      <c r="X559" s="190" t="s">
        <v>695</v>
      </c>
    </row>
    <row r="560" spans="2:24" hidden="1" x14ac:dyDescent="0.25">
      <c r="B560" s="662"/>
      <c r="C560" s="493"/>
      <c r="D560" s="245">
        <v>454</v>
      </c>
      <c r="E560" s="190" t="s">
        <v>668</v>
      </c>
      <c r="F560" s="314">
        <v>1155.56</v>
      </c>
      <c r="G560" s="190">
        <v>573.25</v>
      </c>
      <c r="H560" s="190">
        <v>573.25</v>
      </c>
      <c r="I560" s="198">
        <f t="shared" si="130"/>
        <v>1</v>
      </c>
      <c r="J560" s="190">
        <v>15.13</v>
      </c>
      <c r="K560" s="198">
        <f t="shared" si="131"/>
        <v>2.6393371129524643E-2</v>
      </c>
      <c r="L560" s="314">
        <v>78.77</v>
      </c>
      <c r="M560" s="198">
        <f t="shared" si="132"/>
        <v>1.0263933711295246</v>
      </c>
      <c r="N560" s="314">
        <v>1191.79</v>
      </c>
      <c r="O560" s="190">
        <v>0.46</v>
      </c>
      <c r="P560" s="197">
        <f t="shared" si="133"/>
        <v>8.0244221543829047E-4</v>
      </c>
      <c r="Q560" s="314">
        <f t="shared" si="134"/>
        <v>36.234200000000001</v>
      </c>
      <c r="R560" s="190">
        <f t="shared" si="135"/>
        <v>14.669999999999995</v>
      </c>
      <c r="S560" s="192">
        <f t="shared" si="136"/>
        <v>2.559092891408634E-2</v>
      </c>
      <c r="T560" s="190" t="s">
        <v>478</v>
      </c>
      <c r="U560" s="190" t="s">
        <v>715</v>
      </c>
      <c r="V560" s="190" t="s">
        <v>532</v>
      </c>
      <c r="W560" s="196">
        <v>1</v>
      </c>
      <c r="X560" s="190" t="s">
        <v>422</v>
      </c>
    </row>
    <row r="561" spans="2:24" hidden="1" x14ac:dyDescent="0.25">
      <c r="B561" s="662"/>
      <c r="C561" s="493"/>
      <c r="D561" s="245">
        <v>455</v>
      </c>
      <c r="E561" s="190" t="s">
        <v>516</v>
      </c>
      <c r="F561" s="314">
        <v>1137.98</v>
      </c>
      <c r="G561" s="190">
        <v>295.45999999999998</v>
      </c>
      <c r="H561" s="190">
        <v>295.45999999999998</v>
      </c>
      <c r="I561" s="198">
        <f t="shared" si="130"/>
        <v>1</v>
      </c>
      <c r="J561" s="190">
        <v>8.77</v>
      </c>
      <c r="K561" s="198">
        <f t="shared" si="131"/>
        <v>2.9682528937927301E-2</v>
      </c>
      <c r="L561" s="314">
        <v>133.88</v>
      </c>
      <c r="M561" s="198">
        <f t="shared" si="132"/>
        <v>1.0296825289379272</v>
      </c>
      <c r="N561" s="314">
        <v>1174.1300000000001</v>
      </c>
      <c r="O561" s="190">
        <v>0.27</v>
      </c>
      <c r="P561" s="197">
        <f t="shared" si="133"/>
        <v>9.1382928315169578E-4</v>
      </c>
      <c r="Q561" s="314">
        <f t="shared" si="134"/>
        <v>36.147600000000004</v>
      </c>
      <c r="R561" s="190">
        <f t="shared" si="135"/>
        <v>8.4999999999999822</v>
      </c>
      <c r="S561" s="192">
        <f t="shared" si="136"/>
        <v>2.8768699654775545E-2</v>
      </c>
      <c r="T561" s="190" t="s">
        <v>478</v>
      </c>
      <c r="U561" s="190" t="s">
        <v>715</v>
      </c>
      <c r="V561" s="190" t="s">
        <v>646</v>
      </c>
      <c r="W561" s="196">
        <v>1</v>
      </c>
      <c r="X561" s="190" t="s">
        <v>414</v>
      </c>
    </row>
    <row r="562" spans="2:24" hidden="1" x14ac:dyDescent="0.25">
      <c r="B562" s="662"/>
      <c r="C562" s="493"/>
      <c r="D562" s="245">
        <v>456</v>
      </c>
      <c r="E562" s="190" t="s">
        <v>561</v>
      </c>
      <c r="F562" s="314">
        <v>1107.28</v>
      </c>
      <c r="G562" s="190">
        <v>568.4</v>
      </c>
      <c r="H562" s="190">
        <v>568.4</v>
      </c>
      <c r="I562" s="198">
        <f t="shared" si="130"/>
        <v>1</v>
      </c>
      <c r="J562" s="190">
        <v>18.760000000000002</v>
      </c>
      <c r="K562" s="198">
        <f t="shared" si="131"/>
        <v>3.300492610837439E-2</v>
      </c>
      <c r="L562" s="314">
        <v>60.94</v>
      </c>
      <c r="M562" s="198">
        <f t="shared" si="132"/>
        <v>1.0330049261083745</v>
      </c>
      <c r="N562" s="314">
        <v>1143.23</v>
      </c>
      <c r="O562" s="190">
        <v>0.59</v>
      </c>
      <c r="P562" s="197">
        <f t="shared" si="133"/>
        <v>1.0380014074595355E-3</v>
      </c>
      <c r="Q562" s="314">
        <f t="shared" si="134"/>
        <v>35.954599999999999</v>
      </c>
      <c r="R562" s="190">
        <f t="shared" si="135"/>
        <v>18.169999999999991</v>
      </c>
      <c r="S562" s="192">
        <f t="shared" si="136"/>
        <v>3.1966924700914834E-2</v>
      </c>
      <c r="T562" s="190" t="s">
        <v>478</v>
      </c>
      <c r="U562" s="190" t="s">
        <v>715</v>
      </c>
      <c r="V562" s="190" t="s">
        <v>646</v>
      </c>
      <c r="W562" s="196">
        <v>1</v>
      </c>
      <c r="X562" s="190" t="s">
        <v>425</v>
      </c>
    </row>
    <row r="563" spans="2:24" hidden="1" x14ac:dyDescent="0.25">
      <c r="B563" s="662"/>
      <c r="C563" s="493"/>
      <c r="D563" s="245">
        <v>457</v>
      </c>
      <c r="E563" s="190" t="s">
        <v>530</v>
      </c>
      <c r="F563" s="314">
        <v>1003.5800000000002</v>
      </c>
      <c r="G563" s="190">
        <v>495.72</v>
      </c>
      <c r="H563" s="190">
        <v>495.72</v>
      </c>
      <c r="I563" s="198">
        <f t="shared" si="130"/>
        <v>1</v>
      </c>
      <c r="J563" s="190">
        <v>13.09</v>
      </c>
      <c r="K563" s="198">
        <f t="shared" si="131"/>
        <v>2.6406035665294921E-2</v>
      </c>
      <c r="L563" s="314">
        <v>79.459999999999994</v>
      </c>
      <c r="M563" s="198">
        <f t="shared" si="132"/>
        <v>1.0264060356652949</v>
      </c>
      <c r="N563" s="314">
        <v>1040.1300000000001</v>
      </c>
      <c r="O563" s="190">
        <v>0.46</v>
      </c>
      <c r="P563" s="197">
        <f t="shared" si="133"/>
        <v>9.2794319373840073E-4</v>
      </c>
      <c r="Q563" s="314">
        <f t="shared" si="134"/>
        <v>36.551600000000001</v>
      </c>
      <c r="R563" s="190">
        <f t="shared" si="135"/>
        <v>12.629999999999974</v>
      </c>
      <c r="S563" s="192">
        <f t="shared" si="136"/>
        <v>2.5478092471556472E-2</v>
      </c>
      <c r="T563" s="190" t="s">
        <v>478</v>
      </c>
      <c r="U563" s="190" t="s">
        <v>715</v>
      </c>
      <c r="V563" s="190" t="s">
        <v>532</v>
      </c>
      <c r="W563" s="196">
        <v>1</v>
      </c>
      <c r="X563" s="190" t="s">
        <v>416</v>
      </c>
    </row>
    <row r="564" spans="2:24" hidden="1" x14ac:dyDescent="0.25">
      <c r="B564" s="662"/>
      <c r="C564" s="493"/>
      <c r="D564" s="245">
        <v>458</v>
      </c>
      <c r="E564" s="190" t="s">
        <v>691</v>
      </c>
      <c r="F564" s="314">
        <v>953.35</v>
      </c>
      <c r="G564" s="190">
        <v>95.93</v>
      </c>
      <c r="H564" s="190">
        <v>95.93</v>
      </c>
      <c r="I564" s="198">
        <f t="shared" si="130"/>
        <v>1</v>
      </c>
      <c r="J564" s="190">
        <v>3.16</v>
      </c>
      <c r="K564" s="198">
        <f t="shared" si="131"/>
        <v>3.2940685916814344E-2</v>
      </c>
      <c r="L564" s="314">
        <v>313.60000000000002</v>
      </c>
      <c r="M564" s="198">
        <f t="shared" si="132"/>
        <v>1.0329406859168142</v>
      </c>
      <c r="N564" s="314">
        <v>990.98</v>
      </c>
      <c r="O564" s="190">
        <v>0.12</v>
      </c>
      <c r="P564" s="197">
        <f t="shared" si="133"/>
        <v>1.2509121234233294E-3</v>
      </c>
      <c r="Q564" s="314">
        <f t="shared" si="134"/>
        <v>37.631999999999998</v>
      </c>
      <c r="R564" s="190">
        <f t="shared" si="135"/>
        <v>3.0399999999999965</v>
      </c>
      <c r="S564" s="192">
        <f t="shared" si="136"/>
        <v>3.1689773793390975E-2</v>
      </c>
      <c r="T564" s="190" t="s">
        <v>478</v>
      </c>
      <c r="U564" s="190" t="s">
        <v>715</v>
      </c>
      <c r="V564" s="190" t="s">
        <v>469</v>
      </c>
      <c r="W564" s="196">
        <v>1</v>
      </c>
      <c r="X564" s="190" t="s">
        <v>470</v>
      </c>
    </row>
    <row r="565" spans="2:24" hidden="1" x14ac:dyDescent="0.25">
      <c r="B565" s="662"/>
      <c r="C565" s="493"/>
      <c r="D565" s="245">
        <v>459</v>
      </c>
      <c r="E565" s="190" t="s">
        <v>669</v>
      </c>
      <c r="F565" s="314">
        <v>950.54000000000008</v>
      </c>
      <c r="G565" s="190">
        <v>388.42</v>
      </c>
      <c r="H565" s="190">
        <v>388.42</v>
      </c>
      <c r="I565" s="198">
        <f t="shared" si="130"/>
        <v>1</v>
      </c>
      <c r="J565" s="190">
        <v>11.54</v>
      </c>
      <c r="K565" s="198">
        <f t="shared" si="131"/>
        <v>2.9710107615467791E-2</v>
      </c>
      <c r="L565" s="314">
        <v>85.48</v>
      </c>
      <c r="M565" s="198">
        <f t="shared" si="132"/>
        <v>1.0297101076154678</v>
      </c>
      <c r="N565" s="314">
        <v>986.44</v>
      </c>
      <c r="O565" s="190">
        <v>0.42</v>
      </c>
      <c r="P565" s="197">
        <f t="shared" si="133"/>
        <v>1.0813037433705782E-3</v>
      </c>
      <c r="Q565" s="314">
        <f t="shared" si="134"/>
        <v>35.901600000000002</v>
      </c>
      <c r="R565" s="190">
        <f t="shared" si="135"/>
        <v>11.120000000000021</v>
      </c>
      <c r="S565" s="192">
        <f t="shared" si="136"/>
        <v>2.8628803872097267E-2</v>
      </c>
      <c r="T565" s="190" t="s">
        <v>478</v>
      </c>
      <c r="U565" s="190" t="s">
        <v>715</v>
      </c>
      <c r="V565" s="190" t="s">
        <v>646</v>
      </c>
      <c r="W565" s="196">
        <v>1</v>
      </c>
      <c r="X565" s="190" t="s">
        <v>426</v>
      </c>
    </row>
    <row r="566" spans="2:24" hidden="1" x14ac:dyDescent="0.25">
      <c r="B566" s="662"/>
      <c r="C566" s="493"/>
      <c r="D566" s="245">
        <v>460</v>
      </c>
      <c r="E566" s="190" t="s">
        <v>667</v>
      </c>
      <c r="F566" s="314">
        <v>911.69</v>
      </c>
      <c r="G566" s="190">
        <v>417.44</v>
      </c>
      <c r="H566" s="190">
        <v>417.44</v>
      </c>
      <c r="I566" s="198">
        <f t="shared" si="130"/>
        <v>1</v>
      </c>
      <c r="J566" s="190">
        <v>12.4</v>
      </c>
      <c r="K566" s="198">
        <f t="shared" si="131"/>
        <v>2.9704867765427367E-2</v>
      </c>
      <c r="L566" s="314">
        <v>76.42</v>
      </c>
      <c r="M566" s="198">
        <f t="shared" si="132"/>
        <v>1.0297048677654272</v>
      </c>
      <c r="N566" s="314">
        <v>947.61</v>
      </c>
      <c r="O566" s="190">
        <v>0.47</v>
      </c>
      <c r="P566" s="197">
        <f t="shared" si="133"/>
        <v>1.1259103104637792E-3</v>
      </c>
      <c r="Q566" s="314">
        <f t="shared" si="134"/>
        <v>35.917400000000001</v>
      </c>
      <c r="R566" s="190">
        <f t="shared" si="135"/>
        <v>11.929999999999977</v>
      </c>
      <c r="S566" s="192">
        <f t="shared" si="136"/>
        <v>2.8578957454963531E-2</v>
      </c>
      <c r="T566" s="190" t="s">
        <v>478</v>
      </c>
      <c r="U566" s="190" t="s">
        <v>715</v>
      </c>
      <c r="V566" s="190" t="s">
        <v>492</v>
      </c>
      <c r="W566" s="196">
        <v>1</v>
      </c>
      <c r="X566" s="190" t="s">
        <v>417</v>
      </c>
    </row>
    <row r="567" spans="2:24" hidden="1" x14ac:dyDescent="0.25">
      <c r="B567" s="661">
        <v>45926</v>
      </c>
      <c r="C567" s="493" t="str">
        <f t="shared" ref="C567" si="137">RIGHT(TEXT(B567,"aaa"),1)</f>
        <v>五</v>
      </c>
      <c r="D567" s="245">
        <v>461</v>
      </c>
      <c r="E567" s="190" t="s">
        <v>702</v>
      </c>
      <c r="F567" s="314">
        <v>8259.36</v>
      </c>
      <c r="G567" s="190">
        <v>69.97</v>
      </c>
      <c r="H567" s="190">
        <v>99.6</v>
      </c>
      <c r="I567" s="198">
        <f t="shared" si="130"/>
        <v>1.4234672002286695</v>
      </c>
      <c r="J567" s="190">
        <v>0</v>
      </c>
      <c r="K567" s="198">
        <f t="shared" si="131"/>
        <v>0</v>
      </c>
      <c r="L567" s="314">
        <v>278.75</v>
      </c>
      <c r="M567" s="198">
        <f t="shared" si="132"/>
        <v>1.4234672002286695</v>
      </c>
      <c r="N567" s="314">
        <v>8259.36</v>
      </c>
      <c r="O567" s="190">
        <v>0</v>
      </c>
      <c r="P567" s="197">
        <f t="shared" si="133"/>
        <v>0</v>
      </c>
      <c r="Q567" s="314">
        <f t="shared" si="134"/>
        <v>0</v>
      </c>
      <c r="R567" s="190">
        <f t="shared" si="135"/>
        <v>29.629999999999995</v>
      </c>
      <c r="S567" s="192">
        <f t="shared" si="136"/>
        <v>0.42346720022866935</v>
      </c>
      <c r="T567" s="190" t="s">
        <v>468</v>
      </c>
      <c r="U567" s="190" t="s">
        <v>221</v>
      </c>
      <c r="V567" s="190" t="s">
        <v>705</v>
      </c>
      <c r="W567" s="196">
        <v>1</v>
      </c>
      <c r="X567" s="190" t="s">
        <v>470</v>
      </c>
    </row>
    <row r="568" spans="2:24" hidden="1" x14ac:dyDescent="0.25">
      <c r="B568" s="662"/>
      <c r="C568" s="493"/>
      <c r="D568" s="245">
        <v>462</v>
      </c>
      <c r="E568" s="190" t="s">
        <v>692</v>
      </c>
      <c r="F568" s="314">
        <v>3550</v>
      </c>
      <c r="G568" s="190">
        <v>6513</v>
      </c>
      <c r="H568" s="190">
        <v>6513</v>
      </c>
      <c r="I568" s="198">
        <f t="shared" si="130"/>
        <v>1</v>
      </c>
      <c r="J568" s="190">
        <v>200</v>
      </c>
      <c r="K568" s="198">
        <f t="shared" si="131"/>
        <v>3.0707815138952863E-2</v>
      </c>
      <c r="L568" s="314">
        <v>17.75</v>
      </c>
      <c r="M568" s="198">
        <f t="shared" si="132"/>
        <v>1.0307078151389528</v>
      </c>
      <c r="N568" s="314">
        <v>3550</v>
      </c>
      <c r="O568" s="190">
        <v>0</v>
      </c>
      <c r="P568" s="197">
        <f t="shared" si="133"/>
        <v>0</v>
      </c>
      <c r="Q568" s="314">
        <f t="shared" si="134"/>
        <v>0</v>
      </c>
      <c r="R568" s="190">
        <f t="shared" si="135"/>
        <v>200</v>
      </c>
      <c r="S568" s="192">
        <f t="shared" si="136"/>
        <v>3.0707815138952863E-2</v>
      </c>
      <c r="T568" s="190" t="s">
        <v>468</v>
      </c>
      <c r="U568" s="190" t="s">
        <v>221</v>
      </c>
      <c r="V568" s="190" t="s">
        <v>704</v>
      </c>
      <c r="W568" s="196">
        <v>1</v>
      </c>
      <c r="X568" s="190" t="s">
        <v>433</v>
      </c>
    </row>
    <row r="569" spans="2:24" hidden="1" x14ac:dyDescent="0.25">
      <c r="B569" s="662"/>
      <c r="C569" s="493"/>
      <c r="D569" s="245">
        <v>463</v>
      </c>
      <c r="E569" s="190" t="s">
        <v>707</v>
      </c>
      <c r="F569" s="314">
        <v>972.78</v>
      </c>
      <c r="G569" s="190">
        <v>172.68</v>
      </c>
      <c r="H569" s="190">
        <v>172.68</v>
      </c>
      <c r="I569" s="198">
        <f t="shared" si="130"/>
        <v>1</v>
      </c>
      <c r="J569" s="190">
        <v>9.19</v>
      </c>
      <c r="K569" s="198">
        <f t="shared" si="131"/>
        <v>5.3219828584665271E-2</v>
      </c>
      <c r="L569" s="314">
        <v>195.73</v>
      </c>
      <c r="M569" s="198">
        <f t="shared" si="132"/>
        <v>1.0532198285846652</v>
      </c>
      <c r="N569" s="314">
        <v>1798.76</v>
      </c>
      <c r="O569" s="190">
        <v>4.22</v>
      </c>
      <c r="P569" s="197">
        <f t="shared" si="133"/>
        <v>2.4438267315265227E-2</v>
      </c>
      <c r="Q569" s="314">
        <f t="shared" si="134"/>
        <v>825.98059999999987</v>
      </c>
      <c r="R569" s="190">
        <f t="shared" si="135"/>
        <v>4.969999999999998</v>
      </c>
      <c r="S569" s="192">
        <f t="shared" si="136"/>
        <v>2.8781561269400034E-2</v>
      </c>
      <c r="T569" s="190" t="s">
        <v>478</v>
      </c>
      <c r="U569" s="190" t="s">
        <v>715</v>
      </c>
      <c r="V569" s="190" t="s">
        <v>492</v>
      </c>
      <c r="W569" s="196">
        <v>1</v>
      </c>
      <c r="X569" s="190" t="s">
        <v>706</v>
      </c>
    </row>
    <row r="570" spans="2:24" hidden="1" x14ac:dyDescent="0.25">
      <c r="B570" s="662"/>
      <c r="C570" s="493"/>
      <c r="D570" s="245">
        <v>464</v>
      </c>
      <c r="E570" s="190" t="s">
        <v>708</v>
      </c>
      <c r="F570" s="314">
        <v>951.8</v>
      </c>
      <c r="G570" s="190">
        <v>151.09</v>
      </c>
      <c r="H570" s="190">
        <v>151.09</v>
      </c>
      <c r="I570" s="198">
        <f t="shared" si="130"/>
        <v>1</v>
      </c>
      <c r="J570" s="190">
        <v>12.26</v>
      </c>
      <c r="K570" s="198">
        <f t="shared" si="131"/>
        <v>8.1143689191872384E-2</v>
      </c>
      <c r="L570" s="314">
        <v>155.27000000000001</v>
      </c>
      <c r="M570" s="198">
        <f t="shared" si="132"/>
        <v>1.0811436891918724</v>
      </c>
      <c r="N570" s="314">
        <v>1903.61</v>
      </c>
      <c r="O570" s="190">
        <v>6.13</v>
      </c>
      <c r="P570" s="197">
        <f t="shared" si="133"/>
        <v>4.0571844595936192E-2</v>
      </c>
      <c r="Q570" s="314">
        <f t="shared" si="134"/>
        <v>951.80510000000004</v>
      </c>
      <c r="R570" s="190">
        <f t="shared" si="135"/>
        <v>6.129999999999991</v>
      </c>
      <c r="S570" s="192">
        <f t="shared" si="136"/>
        <v>4.0571844595936137E-2</v>
      </c>
      <c r="T570" s="190" t="s">
        <v>478</v>
      </c>
      <c r="U570" s="190" t="s">
        <v>715</v>
      </c>
      <c r="V570" s="190" t="s">
        <v>492</v>
      </c>
      <c r="W570" s="196">
        <v>1</v>
      </c>
      <c r="X570" s="190" t="s">
        <v>706</v>
      </c>
    </row>
    <row r="571" spans="2:24" hidden="1" x14ac:dyDescent="0.25">
      <c r="B571" s="662"/>
      <c r="C571" s="493"/>
      <c r="D571" s="245">
        <v>465</v>
      </c>
      <c r="E571" s="190" t="s">
        <v>668</v>
      </c>
      <c r="F571" s="314">
        <v>779.81999999999994</v>
      </c>
      <c r="G571" s="190">
        <v>511.87</v>
      </c>
      <c r="H571" s="190">
        <v>511.87</v>
      </c>
      <c r="I571" s="198">
        <f t="shared" si="130"/>
        <v>1</v>
      </c>
      <c r="J571" s="190">
        <v>10.65</v>
      </c>
      <c r="K571" s="198">
        <f t="shared" si="131"/>
        <v>2.0806064039697581E-2</v>
      </c>
      <c r="L571" s="314">
        <v>78.77</v>
      </c>
      <c r="M571" s="198">
        <f t="shared" si="132"/>
        <v>1.0208060640396974</v>
      </c>
      <c r="N571" s="314">
        <v>838.9</v>
      </c>
      <c r="O571" s="190">
        <v>0.75</v>
      </c>
      <c r="P571" s="197">
        <f t="shared" si="133"/>
        <v>1.4652157774434915E-3</v>
      </c>
      <c r="Q571" s="314">
        <f t="shared" si="134"/>
        <v>59.077500000000001</v>
      </c>
      <c r="R571" s="190">
        <f t="shared" si="135"/>
        <v>9.8999999999999773</v>
      </c>
      <c r="S571" s="192">
        <f t="shared" si="136"/>
        <v>1.9340848262254042E-2</v>
      </c>
      <c r="T571" s="190" t="s">
        <v>478</v>
      </c>
      <c r="U571" s="190" t="s">
        <v>715</v>
      </c>
      <c r="V571" s="190" t="s">
        <v>532</v>
      </c>
      <c r="W571" s="196">
        <v>1</v>
      </c>
      <c r="X571" s="190" t="s">
        <v>422</v>
      </c>
    </row>
    <row r="572" spans="2:24" hidden="1" x14ac:dyDescent="0.25">
      <c r="B572" s="662"/>
      <c r="C572" s="493"/>
      <c r="D572" s="245">
        <v>466</v>
      </c>
      <c r="E572" s="190" t="s">
        <v>561</v>
      </c>
      <c r="F572" s="314">
        <v>773.33</v>
      </c>
      <c r="G572" s="190">
        <v>525.28</v>
      </c>
      <c r="H572" s="190">
        <v>525.28</v>
      </c>
      <c r="I572" s="198">
        <f t="shared" si="130"/>
        <v>1</v>
      </c>
      <c r="J572" s="190">
        <v>13.66</v>
      </c>
      <c r="K572" s="198">
        <f t="shared" si="131"/>
        <v>2.6005178190679257E-2</v>
      </c>
      <c r="L572" s="314">
        <v>60.94</v>
      </c>
      <c r="M572" s="198">
        <f t="shared" si="132"/>
        <v>1.0260051781906792</v>
      </c>
      <c r="N572" s="314">
        <v>832.44</v>
      </c>
      <c r="O572" s="190">
        <v>0.97</v>
      </c>
      <c r="P572" s="197">
        <f t="shared" si="133"/>
        <v>1.8466341760584831E-3</v>
      </c>
      <c r="Q572" s="314">
        <f t="shared" si="134"/>
        <v>59.111799999999995</v>
      </c>
      <c r="R572" s="190">
        <f t="shared" si="135"/>
        <v>12.689999999999968</v>
      </c>
      <c r="S572" s="192">
        <f t="shared" si="136"/>
        <v>2.4158544014620711E-2</v>
      </c>
      <c r="T572" s="190" t="s">
        <v>478</v>
      </c>
      <c r="U572" s="190" t="s">
        <v>715</v>
      </c>
      <c r="V572" s="190" t="s">
        <v>646</v>
      </c>
      <c r="W572" s="196">
        <v>1</v>
      </c>
      <c r="X572" s="190" t="s">
        <v>425</v>
      </c>
    </row>
    <row r="573" spans="2:24" hidden="1" x14ac:dyDescent="0.25">
      <c r="B573" s="662"/>
      <c r="C573" s="493"/>
      <c r="D573" s="245">
        <v>467</v>
      </c>
      <c r="E573" s="190" t="s">
        <v>516</v>
      </c>
      <c r="F573" s="314">
        <v>740.35</v>
      </c>
      <c r="G573" s="190">
        <v>255.37</v>
      </c>
      <c r="H573" s="190">
        <v>255.37</v>
      </c>
      <c r="I573" s="198">
        <f t="shared" si="130"/>
        <v>1</v>
      </c>
      <c r="J573" s="190">
        <v>5.97</v>
      </c>
      <c r="K573" s="198">
        <f t="shared" si="131"/>
        <v>2.3377843912754041E-2</v>
      </c>
      <c r="L573" s="314">
        <v>133.88</v>
      </c>
      <c r="M573" s="198">
        <f t="shared" si="132"/>
        <v>1.0233778439127541</v>
      </c>
      <c r="N573" s="314">
        <v>799.26</v>
      </c>
      <c r="O573" s="190">
        <v>0.44</v>
      </c>
      <c r="P573" s="197">
        <f t="shared" si="133"/>
        <v>1.722990171124251E-3</v>
      </c>
      <c r="Q573" s="314">
        <f t="shared" si="134"/>
        <v>58.907199999999996</v>
      </c>
      <c r="R573" s="190">
        <f t="shared" si="135"/>
        <v>5.5300000000000269</v>
      </c>
      <c r="S573" s="192">
        <f t="shared" si="136"/>
        <v>2.1654853741629898E-2</v>
      </c>
      <c r="T573" s="190" t="s">
        <v>478</v>
      </c>
      <c r="U573" s="190" t="s">
        <v>715</v>
      </c>
      <c r="V573" s="190" t="s">
        <v>646</v>
      </c>
      <c r="W573" s="196">
        <v>1</v>
      </c>
      <c r="X573" s="190" t="s">
        <v>414</v>
      </c>
    </row>
    <row r="574" spans="2:24" hidden="1" x14ac:dyDescent="0.25">
      <c r="B574" s="662"/>
      <c r="C574" s="493"/>
      <c r="D574" s="245">
        <v>468</v>
      </c>
      <c r="E574" s="190" t="s">
        <v>701</v>
      </c>
      <c r="F574" s="314">
        <v>689.01</v>
      </c>
      <c r="G574" s="190">
        <v>68.88</v>
      </c>
      <c r="H574" s="190">
        <v>68.88</v>
      </c>
      <c r="I574" s="198">
        <f t="shared" si="130"/>
        <v>1</v>
      </c>
      <c r="J574" s="190">
        <v>1.79</v>
      </c>
      <c r="K574" s="198">
        <f t="shared" si="131"/>
        <v>2.5987224157955867E-2</v>
      </c>
      <c r="L574" s="314">
        <v>417.58</v>
      </c>
      <c r="M574" s="198">
        <f t="shared" si="132"/>
        <v>1.025987224157956</v>
      </c>
      <c r="N574" s="314">
        <v>747.47</v>
      </c>
      <c r="O574" s="190">
        <v>0.14000000000000001</v>
      </c>
      <c r="P574" s="197">
        <f t="shared" si="133"/>
        <v>2.0325203252032522E-3</v>
      </c>
      <c r="Q574" s="314">
        <f t="shared" si="134"/>
        <v>58.461200000000005</v>
      </c>
      <c r="R574" s="190">
        <f t="shared" si="135"/>
        <v>1.6500000000000061</v>
      </c>
      <c r="S574" s="192">
        <f t="shared" si="136"/>
        <v>2.3954703832752704E-2</v>
      </c>
      <c r="T574" s="190" t="s">
        <v>478</v>
      </c>
      <c r="U574" s="190" t="s">
        <v>715</v>
      </c>
      <c r="V574" s="190" t="s">
        <v>646</v>
      </c>
      <c r="W574" s="196">
        <v>1</v>
      </c>
      <c r="X574" s="190" t="s">
        <v>695</v>
      </c>
    </row>
    <row r="575" spans="2:24" hidden="1" x14ac:dyDescent="0.25">
      <c r="B575" s="662"/>
      <c r="C575" s="493"/>
      <c r="D575" s="245">
        <v>469</v>
      </c>
      <c r="E575" s="190" t="s">
        <v>530</v>
      </c>
      <c r="F575" s="314">
        <v>672.23</v>
      </c>
      <c r="G575" s="190">
        <v>442.44</v>
      </c>
      <c r="H575" s="190">
        <v>442.44</v>
      </c>
      <c r="I575" s="198">
        <f t="shared" si="130"/>
        <v>1</v>
      </c>
      <c r="J575" s="190">
        <v>9.1999999999999993</v>
      </c>
      <c r="K575" s="198">
        <f t="shared" si="131"/>
        <v>2.0793779947563509E-2</v>
      </c>
      <c r="L575" s="314">
        <v>79.459999999999994</v>
      </c>
      <c r="M575" s="198">
        <f t="shared" si="132"/>
        <v>1.0207937799475635</v>
      </c>
      <c r="N575" s="314">
        <v>731.03</v>
      </c>
      <c r="O575" s="190">
        <v>0.74</v>
      </c>
      <c r="P575" s="197">
        <f t="shared" si="133"/>
        <v>1.672543169695326E-3</v>
      </c>
      <c r="Q575" s="314">
        <f t="shared" si="134"/>
        <v>58.800399999999996</v>
      </c>
      <c r="R575" s="190">
        <f t="shared" si="135"/>
        <v>8.4599999999999884</v>
      </c>
      <c r="S575" s="192">
        <f t="shared" si="136"/>
        <v>1.9121236777868159E-2</v>
      </c>
      <c r="T575" s="190" t="s">
        <v>478</v>
      </c>
      <c r="U575" s="190" t="s">
        <v>715</v>
      </c>
      <c r="V575" s="190" t="s">
        <v>532</v>
      </c>
      <c r="W575" s="196">
        <v>1</v>
      </c>
      <c r="X575" s="190" t="s">
        <v>416</v>
      </c>
    </row>
    <row r="576" spans="2:24" hidden="1" x14ac:dyDescent="0.25">
      <c r="B576" s="662"/>
      <c r="C576" s="493"/>
      <c r="D576" s="245">
        <v>470</v>
      </c>
      <c r="E576" s="190" t="s">
        <v>545</v>
      </c>
      <c r="F576" s="314">
        <v>670.8</v>
      </c>
      <c r="G576" s="190">
        <v>199.15</v>
      </c>
      <c r="H576" s="190">
        <v>199.15</v>
      </c>
      <c r="I576" s="198">
        <f t="shared" si="130"/>
        <v>1</v>
      </c>
      <c r="J576" s="190">
        <v>4.66</v>
      </c>
      <c r="K576" s="198">
        <f t="shared" si="131"/>
        <v>2.3399447652523223E-2</v>
      </c>
      <c r="L576" s="314">
        <v>156.72999999999999</v>
      </c>
      <c r="M576" s="198">
        <f t="shared" si="132"/>
        <v>1.0233994476525232</v>
      </c>
      <c r="N576" s="314">
        <v>730.36</v>
      </c>
      <c r="O576" s="190">
        <v>0.38</v>
      </c>
      <c r="P576" s="197">
        <f t="shared" si="133"/>
        <v>1.9081094652272155E-3</v>
      </c>
      <c r="Q576" s="314">
        <f t="shared" si="134"/>
        <v>59.557399999999994</v>
      </c>
      <c r="R576" s="190">
        <f t="shared" si="135"/>
        <v>4.2799999999999967</v>
      </c>
      <c r="S576" s="192">
        <f t="shared" si="136"/>
        <v>2.149133818729599E-2</v>
      </c>
      <c r="T576" s="190" t="s">
        <v>478</v>
      </c>
      <c r="U576" s="190" t="s">
        <v>715</v>
      </c>
      <c r="V576" s="190" t="s">
        <v>469</v>
      </c>
      <c r="W576" s="196">
        <v>1</v>
      </c>
      <c r="X576" s="190" t="s">
        <v>470</v>
      </c>
    </row>
    <row r="577" spans="2:24" hidden="1" x14ac:dyDescent="0.25">
      <c r="B577" s="661">
        <v>45927</v>
      </c>
      <c r="C577" s="493" t="str">
        <f t="shared" ref="C577" si="138">RIGHT(TEXT(B577,"aaa"),1)</f>
        <v>六</v>
      </c>
      <c r="D577" s="245">
        <v>471</v>
      </c>
      <c r="E577" s="190" t="s">
        <v>702</v>
      </c>
      <c r="F577" s="314">
        <v>7637.75</v>
      </c>
      <c r="G577" s="190">
        <v>67.510000000000005</v>
      </c>
      <c r="H577" s="190">
        <v>94.91</v>
      </c>
      <c r="I577" s="198">
        <f t="shared" ref="I577:I596" si="139">H577/G577</f>
        <v>1.4058657976596058</v>
      </c>
      <c r="J577" s="190">
        <v>0</v>
      </c>
      <c r="K577" s="198">
        <f t="shared" ref="K577:K596" si="140">J577/G577</f>
        <v>0</v>
      </c>
      <c r="L577" s="314">
        <v>278.75</v>
      </c>
      <c r="M577" s="198">
        <f t="shared" ref="M577:M596" si="141">(H577+J577)/G577</f>
        <v>1.4058657976596058</v>
      </c>
      <c r="N577" s="314">
        <v>7637.75</v>
      </c>
      <c r="O577" s="190">
        <v>0</v>
      </c>
      <c r="P577" s="197">
        <f t="shared" ref="P577:P596" si="142">O577/G577</f>
        <v>0</v>
      </c>
      <c r="Q577" s="314">
        <f t="shared" ref="Q577:Q596" si="143">O577*L577</f>
        <v>0</v>
      </c>
      <c r="R577" s="190">
        <f t="shared" ref="R577:R596" si="144">(H577+J577)-G577-O577</f>
        <v>27.399999999999991</v>
      </c>
      <c r="S577" s="192">
        <f t="shared" ref="S577:S596" si="145">R577/G577</f>
        <v>0.40586579765960584</v>
      </c>
      <c r="T577" s="190" t="s">
        <v>468</v>
      </c>
      <c r="U577" s="190" t="s">
        <v>221</v>
      </c>
      <c r="V577" s="190" t="s">
        <v>705</v>
      </c>
      <c r="W577" s="196">
        <v>1</v>
      </c>
      <c r="X577" s="190" t="s">
        <v>470</v>
      </c>
    </row>
    <row r="578" spans="2:24" hidden="1" x14ac:dyDescent="0.25">
      <c r="B578" s="662"/>
      <c r="C578" s="493"/>
      <c r="D578" s="245">
        <v>472</v>
      </c>
      <c r="E578" s="190" t="s">
        <v>692</v>
      </c>
      <c r="F578" s="314">
        <v>1775</v>
      </c>
      <c r="G578" s="190">
        <v>5607</v>
      </c>
      <c r="H578" s="190">
        <v>5607</v>
      </c>
      <c r="I578" s="198">
        <f t="shared" si="139"/>
        <v>1</v>
      </c>
      <c r="J578" s="190">
        <v>100</v>
      </c>
      <c r="K578" s="198">
        <f t="shared" si="140"/>
        <v>1.7834849295523453E-2</v>
      </c>
      <c r="L578" s="314">
        <v>17.75</v>
      </c>
      <c r="M578" s="198">
        <f t="shared" si="141"/>
        <v>1.0178348492955234</v>
      </c>
      <c r="N578" s="314">
        <v>1775</v>
      </c>
      <c r="O578" s="190">
        <v>0</v>
      </c>
      <c r="P578" s="197">
        <f t="shared" si="142"/>
        <v>0</v>
      </c>
      <c r="Q578" s="314">
        <f t="shared" si="143"/>
        <v>0</v>
      </c>
      <c r="R578" s="190">
        <f t="shared" si="144"/>
        <v>100</v>
      </c>
      <c r="S578" s="192">
        <f t="shared" si="145"/>
        <v>1.7834849295523453E-2</v>
      </c>
      <c r="T578" s="190" t="s">
        <v>468</v>
      </c>
      <c r="U578" s="190" t="s">
        <v>221</v>
      </c>
      <c r="V578" s="190" t="s">
        <v>704</v>
      </c>
      <c r="W578" s="196">
        <v>1</v>
      </c>
      <c r="X578" s="190" t="s">
        <v>433</v>
      </c>
    </row>
    <row r="579" spans="2:24" hidden="1" x14ac:dyDescent="0.25">
      <c r="B579" s="662"/>
      <c r="C579" s="493"/>
      <c r="D579" s="245">
        <v>473</v>
      </c>
      <c r="E579" s="190" t="s">
        <v>668</v>
      </c>
      <c r="F579" s="314">
        <v>826.29</v>
      </c>
      <c r="G579" s="190">
        <v>513.73</v>
      </c>
      <c r="H579" s="190">
        <v>513.73</v>
      </c>
      <c r="I579" s="198">
        <f t="shared" si="139"/>
        <v>1</v>
      </c>
      <c r="J579" s="190">
        <v>11.38</v>
      </c>
      <c r="K579" s="198">
        <f t="shared" si="140"/>
        <v>2.2151713935335684E-2</v>
      </c>
      <c r="L579" s="314">
        <v>78.77</v>
      </c>
      <c r="M579" s="198">
        <f t="shared" si="141"/>
        <v>1.0221517139353358</v>
      </c>
      <c r="N579" s="314">
        <v>896.4</v>
      </c>
      <c r="O579" s="190">
        <v>0.89</v>
      </c>
      <c r="P579" s="197">
        <f t="shared" si="142"/>
        <v>1.7324275397582387E-3</v>
      </c>
      <c r="Q579" s="314">
        <f t="shared" si="143"/>
        <v>70.1053</v>
      </c>
      <c r="R579" s="190">
        <f t="shared" si="144"/>
        <v>10.489999999999995</v>
      </c>
      <c r="S579" s="192">
        <f t="shared" si="145"/>
        <v>2.0419286395577434E-2</v>
      </c>
      <c r="T579" s="190" t="s">
        <v>478</v>
      </c>
      <c r="U579" s="190" t="s">
        <v>715</v>
      </c>
      <c r="V579" s="190" t="s">
        <v>532</v>
      </c>
      <c r="W579" s="196">
        <v>1</v>
      </c>
      <c r="X579" s="190" t="s">
        <v>422</v>
      </c>
    </row>
    <row r="580" spans="2:24" hidden="1" x14ac:dyDescent="0.25">
      <c r="B580" s="662"/>
      <c r="C580" s="493"/>
      <c r="D580" s="245">
        <v>474</v>
      </c>
      <c r="E580" s="190" t="s">
        <v>516</v>
      </c>
      <c r="F580" s="314">
        <v>812.65</v>
      </c>
      <c r="G580" s="190">
        <v>283.3</v>
      </c>
      <c r="H580" s="190">
        <v>283.3</v>
      </c>
      <c r="I580" s="198">
        <f t="shared" si="139"/>
        <v>1</v>
      </c>
      <c r="J580" s="190">
        <v>6.59</v>
      </c>
      <c r="K580" s="198">
        <f t="shared" si="140"/>
        <v>2.3261560183551005E-2</v>
      </c>
      <c r="L580" s="314">
        <v>133.88</v>
      </c>
      <c r="M580" s="198">
        <f t="shared" si="141"/>
        <v>1.0232615601835509</v>
      </c>
      <c r="N580" s="314">
        <v>882.27</v>
      </c>
      <c r="O580" s="190">
        <v>0.52</v>
      </c>
      <c r="P580" s="197">
        <f t="shared" si="142"/>
        <v>1.8355100600070597E-3</v>
      </c>
      <c r="Q580" s="314">
        <f t="shared" si="143"/>
        <v>69.617599999999996</v>
      </c>
      <c r="R580" s="190">
        <f t="shared" si="144"/>
        <v>6.0699999999999754</v>
      </c>
      <c r="S580" s="192">
        <f t="shared" si="145"/>
        <v>2.1426050123543858E-2</v>
      </c>
      <c r="T580" s="190" t="s">
        <v>478</v>
      </c>
      <c r="U580" s="190" t="s">
        <v>715</v>
      </c>
      <c r="V580" s="190" t="s">
        <v>646</v>
      </c>
      <c r="W580" s="196">
        <v>1</v>
      </c>
      <c r="X580" s="190" t="s">
        <v>414</v>
      </c>
    </row>
    <row r="581" spans="2:24" hidden="1" x14ac:dyDescent="0.25">
      <c r="B581" s="662"/>
      <c r="C581" s="493"/>
      <c r="D581" s="245">
        <v>475</v>
      </c>
      <c r="E581" s="190" t="s">
        <v>667</v>
      </c>
      <c r="F581" s="314">
        <v>809.28</v>
      </c>
      <c r="G581" s="190">
        <v>419.68</v>
      </c>
      <c r="H581" s="190">
        <v>419.68</v>
      </c>
      <c r="I581" s="198">
        <f t="shared" si="139"/>
        <v>1</v>
      </c>
      <c r="J581" s="190">
        <v>11.51</v>
      </c>
      <c r="K581" s="198">
        <f t="shared" si="140"/>
        <v>2.7425657643919174E-2</v>
      </c>
      <c r="L581" s="314">
        <v>76.42</v>
      </c>
      <c r="M581" s="198">
        <f t="shared" si="141"/>
        <v>1.0274256576439191</v>
      </c>
      <c r="N581" s="314">
        <v>879.59</v>
      </c>
      <c r="O581" s="190">
        <v>0.92</v>
      </c>
      <c r="P581" s="197">
        <f t="shared" si="142"/>
        <v>2.1921463972550516E-3</v>
      </c>
      <c r="Q581" s="314">
        <f t="shared" si="143"/>
        <v>70.306400000000011</v>
      </c>
      <c r="R581" s="190">
        <f t="shared" si="144"/>
        <v>10.589999999999991</v>
      </c>
      <c r="S581" s="192">
        <f t="shared" si="145"/>
        <v>2.5233511246664102E-2</v>
      </c>
      <c r="T581" s="190" t="s">
        <v>478</v>
      </c>
      <c r="U581" s="190" t="s">
        <v>715</v>
      </c>
      <c r="V581" s="190" t="s">
        <v>492</v>
      </c>
      <c r="W581" s="196">
        <v>1</v>
      </c>
      <c r="X581" s="190" t="s">
        <v>417</v>
      </c>
    </row>
    <row r="582" spans="2:24" hidden="1" x14ac:dyDescent="0.25">
      <c r="B582" s="662"/>
      <c r="C582" s="493"/>
      <c r="D582" s="245">
        <v>476</v>
      </c>
      <c r="E582" s="190" t="s">
        <v>707</v>
      </c>
      <c r="F582" s="314">
        <v>808.37</v>
      </c>
      <c r="G582" s="190">
        <v>195.24</v>
      </c>
      <c r="H582" s="190">
        <v>195.24</v>
      </c>
      <c r="I582" s="198">
        <f t="shared" si="139"/>
        <v>1</v>
      </c>
      <c r="J582" s="190">
        <v>4.49</v>
      </c>
      <c r="K582" s="198">
        <f t="shared" si="140"/>
        <v>2.2997336611350134E-2</v>
      </c>
      <c r="L582" s="314">
        <v>195.73</v>
      </c>
      <c r="M582" s="198">
        <f t="shared" si="141"/>
        <v>1.0229973366113503</v>
      </c>
      <c r="N582" s="314">
        <v>878.83</v>
      </c>
      <c r="O582" s="190">
        <v>0.36</v>
      </c>
      <c r="P582" s="197">
        <f t="shared" si="142"/>
        <v>1.8438844499078055E-3</v>
      </c>
      <c r="Q582" s="314">
        <f t="shared" si="143"/>
        <v>70.462799999999987</v>
      </c>
      <c r="R582" s="190">
        <f t="shared" si="144"/>
        <v>4.1300000000000088</v>
      </c>
      <c r="S582" s="192">
        <f t="shared" si="145"/>
        <v>2.1153452161442373E-2</v>
      </c>
      <c r="T582" s="190" t="s">
        <v>478</v>
      </c>
      <c r="U582" s="190" t="s">
        <v>715</v>
      </c>
      <c r="V582" s="190" t="s">
        <v>492</v>
      </c>
      <c r="W582" s="196">
        <v>1</v>
      </c>
      <c r="X582" s="190" t="s">
        <v>706</v>
      </c>
    </row>
    <row r="583" spans="2:24" hidden="1" x14ac:dyDescent="0.25">
      <c r="B583" s="662"/>
      <c r="C583" s="493"/>
      <c r="D583" s="245">
        <v>477</v>
      </c>
      <c r="E583" s="190" t="s">
        <v>530</v>
      </c>
      <c r="F583" s="314">
        <v>808.11</v>
      </c>
      <c r="G583" s="190">
        <v>455.94</v>
      </c>
      <c r="H583" s="190">
        <v>455.94</v>
      </c>
      <c r="I583" s="198">
        <f t="shared" si="139"/>
        <v>1</v>
      </c>
      <c r="J583" s="190">
        <v>11.05</v>
      </c>
      <c r="K583" s="198">
        <f t="shared" si="140"/>
        <v>2.4235645041014171E-2</v>
      </c>
      <c r="L583" s="314">
        <v>79.459999999999994</v>
      </c>
      <c r="M583" s="198">
        <f t="shared" si="141"/>
        <v>1.0242356450410142</v>
      </c>
      <c r="N583" s="314">
        <v>878.03</v>
      </c>
      <c r="O583" s="190">
        <v>0.88</v>
      </c>
      <c r="P583" s="197">
        <f t="shared" si="142"/>
        <v>1.9300785191033909E-3</v>
      </c>
      <c r="Q583" s="314">
        <f t="shared" si="143"/>
        <v>69.924799999999991</v>
      </c>
      <c r="R583" s="190">
        <f t="shared" si="144"/>
        <v>10.170000000000011</v>
      </c>
      <c r="S583" s="192">
        <f t="shared" si="145"/>
        <v>2.2305566521910802E-2</v>
      </c>
      <c r="T583" s="190" t="s">
        <v>478</v>
      </c>
      <c r="U583" s="190" t="s">
        <v>715</v>
      </c>
      <c r="V583" s="190" t="s">
        <v>532</v>
      </c>
      <c r="W583" s="196">
        <v>1</v>
      </c>
      <c r="X583" s="190" t="s">
        <v>416</v>
      </c>
    </row>
    <row r="584" spans="2:24" hidden="1" x14ac:dyDescent="0.25">
      <c r="B584" s="662"/>
      <c r="C584" s="493"/>
      <c r="D584" s="245">
        <v>478</v>
      </c>
      <c r="E584" s="190" t="s">
        <v>561</v>
      </c>
      <c r="F584" s="314">
        <v>807.45999999999992</v>
      </c>
      <c r="G584" s="190">
        <v>559.16</v>
      </c>
      <c r="H584" s="190">
        <v>559.16</v>
      </c>
      <c r="I584" s="198">
        <f t="shared" si="139"/>
        <v>1</v>
      </c>
      <c r="J584" s="190">
        <v>14.4</v>
      </c>
      <c r="K584" s="198">
        <f t="shared" si="140"/>
        <v>2.575291508691609E-2</v>
      </c>
      <c r="L584" s="314">
        <v>60.94</v>
      </c>
      <c r="M584" s="198">
        <f t="shared" si="141"/>
        <v>1.025752915086916</v>
      </c>
      <c r="N584" s="314">
        <v>877.54</v>
      </c>
      <c r="O584" s="190">
        <v>1.1499999999999999</v>
      </c>
      <c r="P584" s="197">
        <f t="shared" si="142"/>
        <v>2.0566564131912152E-3</v>
      </c>
      <c r="Q584" s="314">
        <f t="shared" si="143"/>
        <v>70.080999999999989</v>
      </c>
      <c r="R584" s="190">
        <f t="shared" si="144"/>
        <v>13.249999999999977</v>
      </c>
      <c r="S584" s="192">
        <f t="shared" si="145"/>
        <v>2.3696258673724834E-2</v>
      </c>
      <c r="T584" s="190" t="s">
        <v>478</v>
      </c>
      <c r="U584" s="190" t="s">
        <v>715</v>
      </c>
      <c r="V584" s="190" t="s">
        <v>646</v>
      </c>
      <c r="W584" s="196">
        <v>1</v>
      </c>
      <c r="X584" s="190" t="s">
        <v>425</v>
      </c>
    </row>
    <row r="585" spans="2:24" hidden="1" x14ac:dyDescent="0.25">
      <c r="B585" s="662"/>
      <c r="C585" s="493"/>
      <c r="D585" s="245">
        <v>479</v>
      </c>
      <c r="E585" s="190" t="s">
        <v>466</v>
      </c>
      <c r="F585" s="314">
        <v>806.02</v>
      </c>
      <c r="G585" s="190">
        <v>34.869999999999997</v>
      </c>
      <c r="H585" s="190">
        <v>34.869999999999997</v>
      </c>
      <c r="I585" s="198">
        <f t="shared" si="139"/>
        <v>1</v>
      </c>
      <c r="J585" s="190">
        <v>1.08</v>
      </c>
      <c r="K585" s="198">
        <f t="shared" si="140"/>
        <v>3.0972182391740755E-2</v>
      </c>
      <c r="L585" s="314">
        <v>814.16</v>
      </c>
      <c r="M585" s="198">
        <f t="shared" si="141"/>
        <v>1.0309721823917406</v>
      </c>
      <c r="N585" s="314">
        <v>879.29</v>
      </c>
      <c r="O585" s="190">
        <v>0.09</v>
      </c>
      <c r="P585" s="197">
        <f t="shared" si="142"/>
        <v>2.5810151993117293E-3</v>
      </c>
      <c r="Q585" s="314">
        <f t="shared" si="143"/>
        <v>73.2744</v>
      </c>
      <c r="R585" s="190">
        <f t="shared" si="144"/>
        <v>0.98999999999999833</v>
      </c>
      <c r="S585" s="192">
        <f t="shared" si="145"/>
        <v>2.8391167192428977E-2</v>
      </c>
      <c r="T585" s="190" t="s">
        <v>478</v>
      </c>
      <c r="U585" s="190" t="s">
        <v>222</v>
      </c>
      <c r="V585" s="190" t="s">
        <v>689</v>
      </c>
      <c r="W585" s="196">
        <v>1</v>
      </c>
      <c r="X585" s="190" t="s">
        <v>415</v>
      </c>
    </row>
    <row r="586" spans="2:24" hidden="1" x14ac:dyDescent="0.25">
      <c r="B586" s="662"/>
      <c r="C586" s="493"/>
      <c r="D586" s="245">
        <v>480</v>
      </c>
      <c r="E586" s="190" t="s">
        <v>669</v>
      </c>
      <c r="F586" s="314">
        <v>804.37</v>
      </c>
      <c r="G586" s="190">
        <v>403.38</v>
      </c>
      <c r="H586" s="190">
        <v>403.38</v>
      </c>
      <c r="I586" s="198">
        <f t="shared" si="139"/>
        <v>1</v>
      </c>
      <c r="J586" s="190">
        <v>10.23</v>
      </c>
      <c r="K586" s="198">
        <f t="shared" si="140"/>
        <v>2.5360702067529377E-2</v>
      </c>
      <c r="L586" s="314">
        <v>85.48</v>
      </c>
      <c r="M586" s="198">
        <f t="shared" si="141"/>
        <v>1.0253607020675295</v>
      </c>
      <c r="N586" s="314">
        <v>874.46</v>
      </c>
      <c r="O586" s="190">
        <v>0.82</v>
      </c>
      <c r="P586" s="197">
        <f t="shared" si="142"/>
        <v>2.032822648619168E-3</v>
      </c>
      <c r="Q586" s="314">
        <f t="shared" si="143"/>
        <v>70.093599999999995</v>
      </c>
      <c r="R586" s="190">
        <f t="shared" si="144"/>
        <v>9.4100000000000179</v>
      </c>
      <c r="S586" s="192">
        <f t="shared" si="145"/>
        <v>2.3327879418910253E-2</v>
      </c>
      <c r="T586" s="190" t="s">
        <v>478</v>
      </c>
      <c r="U586" s="190" t="s">
        <v>715</v>
      </c>
      <c r="V586" s="190" t="s">
        <v>646</v>
      </c>
      <c r="W586" s="196">
        <v>1</v>
      </c>
      <c r="X586" s="190" t="s">
        <v>426</v>
      </c>
    </row>
    <row r="587" spans="2:24" hidden="1" x14ac:dyDescent="0.25">
      <c r="B587" s="661">
        <v>45928</v>
      </c>
      <c r="C587" s="493" t="str">
        <f t="shared" ref="C587" si="146">RIGHT(TEXT(B587,"aaa"),1)</f>
        <v>日</v>
      </c>
      <c r="D587" s="245">
        <v>481</v>
      </c>
      <c r="E587" s="190" t="s">
        <v>702</v>
      </c>
      <c r="F587" s="314">
        <v>8933.94</v>
      </c>
      <c r="G587" s="190">
        <v>76.19</v>
      </c>
      <c r="H587" s="190">
        <v>108.24</v>
      </c>
      <c r="I587" s="198">
        <f t="shared" si="139"/>
        <v>1.4206588791179944</v>
      </c>
      <c r="J587" s="190">
        <v>0</v>
      </c>
      <c r="K587" s="198">
        <f t="shared" si="140"/>
        <v>0</v>
      </c>
      <c r="L587" s="314">
        <v>278.75</v>
      </c>
      <c r="M587" s="198">
        <f t="shared" si="141"/>
        <v>1.4206588791179944</v>
      </c>
      <c r="N587" s="314">
        <v>8933.94</v>
      </c>
      <c r="O587" s="190">
        <v>0</v>
      </c>
      <c r="P587" s="197">
        <f t="shared" si="142"/>
        <v>0</v>
      </c>
      <c r="Q587" s="314">
        <f t="shared" si="143"/>
        <v>0</v>
      </c>
      <c r="R587" s="190">
        <f t="shared" si="144"/>
        <v>32.049999999999997</v>
      </c>
      <c r="S587" s="192">
        <f t="shared" si="145"/>
        <v>0.42065887911799449</v>
      </c>
      <c r="T587" s="190" t="s">
        <v>468</v>
      </c>
      <c r="U587" s="190" t="s">
        <v>221</v>
      </c>
      <c r="V587" s="190" t="s">
        <v>705</v>
      </c>
      <c r="W587" s="196">
        <v>1</v>
      </c>
      <c r="X587" s="190" t="s">
        <v>470</v>
      </c>
    </row>
    <row r="588" spans="2:24" hidden="1" x14ac:dyDescent="0.25">
      <c r="B588" s="662"/>
      <c r="C588" s="493"/>
      <c r="D588" s="245">
        <v>482</v>
      </c>
      <c r="E588" s="190" t="s">
        <v>692</v>
      </c>
      <c r="F588" s="314">
        <v>5325</v>
      </c>
      <c r="G588" s="190">
        <v>7064</v>
      </c>
      <c r="H588" s="190">
        <v>7064</v>
      </c>
      <c r="I588" s="198">
        <f t="shared" si="139"/>
        <v>1</v>
      </c>
      <c r="J588" s="190">
        <v>300</v>
      </c>
      <c r="K588" s="198">
        <f t="shared" si="140"/>
        <v>4.2468856172140433E-2</v>
      </c>
      <c r="L588" s="314">
        <v>17.75</v>
      </c>
      <c r="M588" s="198">
        <f t="shared" si="141"/>
        <v>1.0424688561721405</v>
      </c>
      <c r="N588" s="314">
        <v>5325</v>
      </c>
      <c r="O588" s="190">
        <v>0</v>
      </c>
      <c r="P588" s="197">
        <f t="shared" si="142"/>
        <v>0</v>
      </c>
      <c r="Q588" s="314">
        <f t="shared" si="143"/>
        <v>0</v>
      </c>
      <c r="R588" s="190">
        <f t="shared" si="144"/>
        <v>300</v>
      </c>
      <c r="S588" s="192">
        <f t="shared" si="145"/>
        <v>4.2468856172140433E-2</v>
      </c>
      <c r="T588" s="190" t="s">
        <v>468</v>
      </c>
      <c r="U588" s="190" t="s">
        <v>221</v>
      </c>
      <c r="V588" s="190" t="s">
        <v>704</v>
      </c>
      <c r="W588" s="196">
        <v>1</v>
      </c>
      <c r="X588" s="190" t="s">
        <v>433</v>
      </c>
    </row>
    <row r="589" spans="2:24" hidden="1" x14ac:dyDescent="0.25">
      <c r="B589" s="662"/>
      <c r="C589" s="493"/>
      <c r="D589" s="245">
        <v>483</v>
      </c>
      <c r="E589" s="190" t="s">
        <v>466</v>
      </c>
      <c r="F589" s="314">
        <v>2108.67</v>
      </c>
      <c r="G589" s="190">
        <v>36.46</v>
      </c>
      <c r="H589" s="190">
        <v>36.46</v>
      </c>
      <c r="I589" s="198">
        <f t="shared" si="139"/>
        <v>1</v>
      </c>
      <c r="J589" s="190">
        <v>2.81</v>
      </c>
      <c r="K589" s="198">
        <f t="shared" si="140"/>
        <v>7.7070762479429511E-2</v>
      </c>
      <c r="L589" s="314">
        <v>814.16</v>
      </c>
      <c r="M589" s="198">
        <f t="shared" si="141"/>
        <v>1.0770707624794296</v>
      </c>
      <c r="N589" s="314">
        <v>2287.79</v>
      </c>
      <c r="O589" s="190">
        <v>0.22</v>
      </c>
      <c r="P589" s="197">
        <f t="shared" si="142"/>
        <v>6.034009873834339E-3</v>
      </c>
      <c r="Q589" s="314">
        <f t="shared" si="143"/>
        <v>179.11519999999999</v>
      </c>
      <c r="R589" s="190">
        <f t="shared" si="144"/>
        <v>2.5900000000000021</v>
      </c>
      <c r="S589" s="192">
        <f t="shared" si="145"/>
        <v>7.1036752605595221E-2</v>
      </c>
      <c r="T589" s="190" t="s">
        <v>478</v>
      </c>
      <c r="U589" s="190" t="s">
        <v>222</v>
      </c>
      <c r="V589" s="190" t="s">
        <v>689</v>
      </c>
      <c r="W589" s="196">
        <v>1</v>
      </c>
      <c r="X589" s="190" t="s">
        <v>415</v>
      </c>
    </row>
    <row r="590" spans="2:24" hidden="1" x14ac:dyDescent="0.25">
      <c r="B590" s="662"/>
      <c r="C590" s="493"/>
      <c r="D590" s="245">
        <v>484</v>
      </c>
      <c r="E590" s="190" t="s">
        <v>701</v>
      </c>
      <c r="F590" s="314">
        <v>1879.11</v>
      </c>
      <c r="G590" s="190">
        <v>64.16</v>
      </c>
      <c r="H590" s="190">
        <v>64.16</v>
      </c>
      <c r="I590" s="198">
        <f t="shared" si="139"/>
        <v>1</v>
      </c>
      <c r="J590" s="190">
        <v>4.9400000000000004</v>
      </c>
      <c r="K590" s="198">
        <f t="shared" si="140"/>
        <v>7.6995012468827936E-2</v>
      </c>
      <c r="L590" s="314">
        <v>417.58</v>
      </c>
      <c r="M590" s="198">
        <f t="shared" si="141"/>
        <v>1.0769950124688279</v>
      </c>
      <c r="N590" s="314">
        <v>2062.85</v>
      </c>
      <c r="O590" s="190">
        <v>0.44</v>
      </c>
      <c r="P590" s="197">
        <f t="shared" si="142"/>
        <v>6.8578553615960105E-3</v>
      </c>
      <c r="Q590" s="314">
        <f t="shared" si="143"/>
        <v>183.73519999999999</v>
      </c>
      <c r="R590" s="190">
        <f t="shared" si="144"/>
        <v>4.4999999999999973</v>
      </c>
      <c r="S590" s="192">
        <f t="shared" si="145"/>
        <v>7.0137157107231882E-2</v>
      </c>
      <c r="T590" s="190" t="s">
        <v>478</v>
      </c>
      <c r="U590" s="190" t="s">
        <v>715</v>
      </c>
      <c r="V590" s="190" t="s">
        <v>646</v>
      </c>
      <c r="W590" s="196">
        <v>1</v>
      </c>
      <c r="X590" s="190" t="s">
        <v>695</v>
      </c>
    </row>
    <row r="591" spans="2:24" hidden="1" x14ac:dyDescent="0.25">
      <c r="B591" s="662"/>
      <c r="C591" s="493"/>
      <c r="D591" s="245">
        <v>485</v>
      </c>
      <c r="E591" s="190" t="s">
        <v>691</v>
      </c>
      <c r="F591" s="314">
        <v>1743.6100000000001</v>
      </c>
      <c r="G591" s="190">
        <v>79.75</v>
      </c>
      <c r="H591" s="190">
        <v>79.75</v>
      </c>
      <c r="I591" s="198">
        <f t="shared" si="139"/>
        <v>1</v>
      </c>
      <c r="J591" s="190">
        <v>6.14</v>
      </c>
      <c r="K591" s="198">
        <f t="shared" si="140"/>
        <v>7.6990595611285267E-2</v>
      </c>
      <c r="L591" s="314">
        <v>313.60000000000002</v>
      </c>
      <c r="M591" s="198">
        <f t="shared" si="141"/>
        <v>1.0769905956112853</v>
      </c>
      <c r="N591" s="314">
        <v>1925.5</v>
      </c>
      <c r="O591" s="190">
        <v>0.57999999999999996</v>
      </c>
      <c r="P591" s="197">
        <f t="shared" si="142"/>
        <v>7.2727272727272719E-3</v>
      </c>
      <c r="Q591" s="314">
        <f t="shared" si="143"/>
        <v>181.88800000000001</v>
      </c>
      <c r="R591" s="190">
        <f t="shared" si="144"/>
        <v>5.5600000000000005</v>
      </c>
      <c r="S591" s="192">
        <f t="shared" si="145"/>
        <v>6.9717868338558003E-2</v>
      </c>
      <c r="T591" s="190" t="s">
        <v>478</v>
      </c>
      <c r="U591" s="190" t="s">
        <v>715</v>
      </c>
      <c r="V591" s="190" t="s">
        <v>469</v>
      </c>
      <c r="W591" s="196">
        <v>1</v>
      </c>
      <c r="X591" s="190" t="s">
        <v>470</v>
      </c>
    </row>
    <row r="592" spans="2:24" hidden="1" x14ac:dyDescent="0.25">
      <c r="B592" s="662"/>
      <c r="C592" s="493"/>
      <c r="D592" s="245">
        <v>486</v>
      </c>
      <c r="E592" s="190" t="s">
        <v>497</v>
      </c>
      <c r="F592" s="314">
        <v>1486.56</v>
      </c>
      <c r="G592" s="190">
        <v>85.06</v>
      </c>
      <c r="H592" s="190">
        <v>85.06</v>
      </c>
      <c r="I592" s="198">
        <f t="shared" si="139"/>
        <v>1</v>
      </c>
      <c r="J592" s="190">
        <v>5.24</v>
      </c>
      <c r="K592" s="198">
        <f t="shared" si="140"/>
        <v>6.1603573947801554E-2</v>
      </c>
      <c r="L592" s="314">
        <v>318.32</v>
      </c>
      <c r="M592" s="198">
        <f t="shared" si="141"/>
        <v>1.0616035739478016</v>
      </c>
      <c r="N592" s="314">
        <v>1668</v>
      </c>
      <c r="O592" s="190">
        <v>0.56999999999999995</v>
      </c>
      <c r="P592" s="197">
        <f t="shared" si="142"/>
        <v>6.7011521279097099E-3</v>
      </c>
      <c r="Q592" s="314">
        <f t="shared" si="143"/>
        <v>181.44239999999999</v>
      </c>
      <c r="R592" s="190">
        <f t="shared" si="144"/>
        <v>4.6699999999999946</v>
      </c>
      <c r="S592" s="192">
        <f t="shared" si="145"/>
        <v>5.4902421819891779E-2</v>
      </c>
      <c r="T592" s="190" t="s">
        <v>478</v>
      </c>
      <c r="U592" s="190" t="s">
        <v>222</v>
      </c>
      <c r="V592" s="190" t="s">
        <v>689</v>
      </c>
      <c r="W592" s="196">
        <v>1</v>
      </c>
      <c r="X592" s="190" t="s">
        <v>425</v>
      </c>
    </row>
    <row r="593" spans="2:34" hidden="1" x14ac:dyDescent="0.25">
      <c r="B593" s="662"/>
      <c r="C593" s="493"/>
      <c r="D593" s="245">
        <v>487</v>
      </c>
      <c r="E593" s="190" t="s">
        <v>527</v>
      </c>
      <c r="F593" s="314">
        <v>1298.8699999999999</v>
      </c>
      <c r="G593" s="190">
        <v>72.12</v>
      </c>
      <c r="H593" s="190">
        <v>72.12</v>
      </c>
      <c r="I593" s="198">
        <f t="shared" si="139"/>
        <v>1</v>
      </c>
      <c r="J593" s="190">
        <v>4.4400000000000004</v>
      </c>
      <c r="K593" s="198">
        <f t="shared" si="140"/>
        <v>6.156405990016639E-2</v>
      </c>
      <c r="L593" s="314">
        <v>333.9</v>
      </c>
      <c r="M593" s="198">
        <f t="shared" si="141"/>
        <v>1.0615640599001663</v>
      </c>
      <c r="N593" s="314">
        <v>1482.52</v>
      </c>
      <c r="O593" s="190">
        <v>0.55000000000000004</v>
      </c>
      <c r="P593" s="197">
        <f t="shared" si="142"/>
        <v>7.6261785912368277E-3</v>
      </c>
      <c r="Q593" s="314">
        <f t="shared" si="143"/>
        <v>183.64500000000001</v>
      </c>
      <c r="R593" s="190">
        <f t="shared" si="144"/>
        <v>3.8899999999999979</v>
      </c>
      <c r="S593" s="192">
        <f t="shared" si="145"/>
        <v>5.3937881308929528E-2</v>
      </c>
      <c r="T593" s="190" t="s">
        <v>478</v>
      </c>
      <c r="U593" s="190" t="s">
        <v>222</v>
      </c>
      <c r="V593" s="190" t="s">
        <v>689</v>
      </c>
      <c r="W593" s="196">
        <v>1</v>
      </c>
      <c r="X593" s="190" t="s">
        <v>416</v>
      </c>
    </row>
    <row r="594" spans="2:34" hidden="1" x14ac:dyDescent="0.25">
      <c r="B594" s="662"/>
      <c r="C594" s="493"/>
      <c r="D594" s="245">
        <v>488</v>
      </c>
      <c r="E594" s="190" t="s">
        <v>549</v>
      </c>
      <c r="F594" s="314">
        <v>1265.29</v>
      </c>
      <c r="G594" s="190">
        <v>25.29</v>
      </c>
      <c r="H594" s="190">
        <v>25.29</v>
      </c>
      <c r="I594" s="198">
        <f t="shared" si="139"/>
        <v>1</v>
      </c>
      <c r="J594" s="190">
        <v>1.56</v>
      </c>
      <c r="K594" s="198">
        <f t="shared" si="140"/>
        <v>6.1684460260972719E-2</v>
      </c>
      <c r="L594" s="314">
        <v>930.36</v>
      </c>
      <c r="M594" s="198">
        <f t="shared" si="141"/>
        <v>1.0616844602609727</v>
      </c>
      <c r="N594" s="314">
        <v>1451.36</v>
      </c>
      <c r="O594" s="190">
        <v>0.2</v>
      </c>
      <c r="P594" s="197">
        <f t="shared" si="142"/>
        <v>7.9082641360221431E-3</v>
      </c>
      <c r="Q594" s="314">
        <f t="shared" si="143"/>
        <v>186.072</v>
      </c>
      <c r="R594" s="190">
        <f t="shared" si="144"/>
        <v>1.3599999999999988</v>
      </c>
      <c r="S594" s="192">
        <f t="shared" si="145"/>
        <v>5.3776196124950527E-2</v>
      </c>
      <c r="T594" s="190" t="s">
        <v>478</v>
      </c>
      <c r="U594" s="190" t="s">
        <v>715</v>
      </c>
      <c r="V594" s="190" t="s">
        <v>492</v>
      </c>
      <c r="W594" s="196">
        <v>1</v>
      </c>
      <c r="X594" s="190" t="s">
        <v>425</v>
      </c>
    </row>
    <row r="595" spans="2:34" hidden="1" x14ac:dyDescent="0.25">
      <c r="B595" s="662"/>
      <c r="C595" s="493"/>
      <c r="D595" s="245">
        <v>489</v>
      </c>
      <c r="E595" s="190" t="s">
        <v>487</v>
      </c>
      <c r="F595" s="314">
        <v>1246.8900000000001</v>
      </c>
      <c r="G595" s="190">
        <v>75.48</v>
      </c>
      <c r="H595" s="190">
        <v>75.48</v>
      </c>
      <c r="I595" s="198">
        <f t="shared" si="139"/>
        <v>1</v>
      </c>
      <c r="J595" s="190">
        <v>3.49</v>
      </c>
      <c r="K595" s="198">
        <f t="shared" si="140"/>
        <v>4.6237413884472708E-2</v>
      </c>
      <c r="L595" s="314">
        <v>410.16</v>
      </c>
      <c r="M595" s="198">
        <f t="shared" si="141"/>
        <v>1.0462374138844726</v>
      </c>
      <c r="N595" s="314">
        <v>1431.46</v>
      </c>
      <c r="O595" s="190">
        <v>0.45</v>
      </c>
      <c r="P595" s="197">
        <f t="shared" si="142"/>
        <v>5.9618441971383144E-3</v>
      </c>
      <c r="Q595" s="314">
        <f t="shared" si="143"/>
        <v>184.572</v>
      </c>
      <c r="R595" s="190">
        <f t="shared" si="144"/>
        <v>3.0399999999999947</v>
      </c>
      <c r="S595" s="192">
        <f t="shared" si="145"/>
        <v>4.0275569687334319E-2</v>
      </c>
      <c r="T595" s="190" t="s">
        <v>478</v>
      </c>
      <c r="U595" s="190" t="s">
        <v>715</v>
      </c>
      <c r="V595" s="190" t="s">
        <v>646</v>
      </c>
      <c r="W595" s="196">
        <v>1</v>
      </c>
      <c r="X595" s="190" t="s">
        <v>470</v>
      </c>
    </row>
    <row r="596" spans="2:34" hidden="1" x14ac:dyDescent="0.25">
      <c r="B596" s="662"/>
      <c r="C596" s="493"/>
      <c r="D596" s="245">
        <v>490</v>
      </c>
      <c r="E596" s="190" t="s">
        <v>467</v>
      </c>
      <c r="F596" s="314">
        <v>1025.6399999999999</v>
      </c>
      <c r="G596" s="190">
        <v>77.09</v>
      </c>
      <c r="H596" s="190">
        <v>77.09</v>
      </c>
      <c r="I596" s="198">
        <f t="shared" si="139"/>
        <v>1</v>
      </c>
      <c r="J596" s="190">
        <v>5.94</v>
      </c>
      <c r="K596" s="198">
        <f t="shared" si="140"/>
        <v>7.7052795433908416E-2</v>
      </c>
      <c r="L596" s="314">
        <v>203.5</v>
      </c>
      <c r="M596" s="198">
        <f t="shared" si="141"/>
        <v>1.0770527954339084</v>
      </c>
      <c r="N596" s="314">
        <v>1208.79</v>
      </c>
      <c r="O596" s="190">
        <v>0.9</v>
      </c>
      <c r="P596" s="197">
        <f t="shared" si="142"/>
        <v>1.1674665974834608E-2</v>
      </c>
      <c r="Q596" s="314">
        <f t="shared" si="143"/>
        <v>183.15</v>
      </c>
      <c r="R596" s="190">
        <f t="shared" si="144"/>
        <v>5.0399999999999974</v>
      </c>
      <c r="S596" s="192">
        <f t="shared" si="145"/>
        <v>6.5378129459073772E-2</v>
      </c>
      <c r="T596" s="190" t="s">
        <v>478</v>
      </c>
      <c r="U596" s="190" t="s">
        <v>715</v>
      </c>
      <c r="V596" s="190" t="s">
        <v>469</v>
      </c>
      <c r="W596" s="196">
        <v>1</v>
      </c>
      <c r="X596" s="190" t="s">
        <v>470</v>
      </c>
    </row>
    <row r="597" spans="2:34" hidden="1" x14ac:dyDescent="0.25">
      <c r="B597" s="661">
        <v>45929</v>
      </c>
      <c r="C597" s="493" t="str">
        <f t="shared" ref="C597" si="147">RIGHT(TEXT(B597,"aaa"),1)</f>
        <v>一</v>
      </c>
      <c r="D597" s="245">
        <v>491</v>
      </c>
      <c r="E597" s="190" t="s">
        <v>702</v>
      </c>
      <c r="F597" s="314">
        <v>23741.14</v>
      </c>
      <c r="G597" s="190">
        <v>121.57</v>
      </c>
      <c r="H597" s="190">
        <v>206.26</v>
      </c>
      <c r="I597" s="198">
        <f t="shared" ref="I597:I616" si="148">H597/G597</f>
        <v>1.6966356831455129</v>
      </c>
      <c r="J597" s="190">
        <v>0.48</v>
      </c>
      <c r="K597" s="198">
        <f t="shared" ref="K597:K616" si="149">J597/G597</f>
        <v>3.9483425187134989E-3</v>
      </c>
      <c r="L597" s="314">
        <v>278.75</v>
      </c>
      <c r="M597" s="198">
        <f t="shared" ref="M597:M616" si="150">(H597+J597)/G597</f>
        <v>1.7005840256642264</v>
      </c>
      <c r="N597" s="314">
        <v>23741.14</v>
      </c>
      <c r="O597" s="190">
        <v>0</v>
      </c>
      <c r="P597" s="197">
        <f t="shared" ref="P597:P616" si="151">O597/G597</f>
        <v>0</v>
      </c>
      <c r="Q597" s="314">
        <f t="shared" ref="Q597:Q616" si="152">O597*L597</f>
        <v>0</v>
      </c>
      <c r="R597" s="190">
        <f t="shared" ref="R597:R616" si="153">(H597+J597)-G597-O597</f>
        <v>85.169999999999987</v>
      </c>
      <c r="S597" s="192">
        <f t="shared" ref="S597:S616" si="154">R597/G597</f>
        <v>0.70058402566422628</v>
      </c>
      <c r="T597" s="190" t="s">
        <v>468</v>
      </c>
      <c r="U597" s="190" t="s">
        <v>221</v>
      </c>
      <c r="V597" s="190" t="s">
        <v>705</v>
      </c>
      <c r="W597" s="196">
        <v>1</v>
      </c>
      <c r="X597" s="190" t="s">
        <v>470</v>
      </c>
    </row>
    <row r="598" spans="2:34" hidden="1" x14ac:dyDescent="0.25">
      <c r="B598" s="662"/>
      <c r="C598" s="493"/>
      <c r="D598" s="245">
        <v>492</v>
      </c>
      <c r="E598" s="190" t="s">
        <v>692</v>
      </c>
      <c r="F598" s="314">
        <v>5325</v>
      </c>
      <c r="G598" s="190">
        <v>10726</v>
      </c>
      <c r="H598" s="190">
        <v>10726</v>
      </c>
      <c r="I598" s="198">
        <f t="shared" si="148"/>
        <v>1</v>
      </c>
      <c r="J598" s="190">
        <v>300</v>
      </c>
      <c r="K598" s="198">
        <f t="shared" si="149"/>
        <v>2.7969420100689913E-2</v>
      </c>
      <c r="L598" s="314">
        <v>17.75</v>
      </c>
      <c r="M598" s="198">
        <f t="shared" si="150"/>
        <v>1.0279694201006899</v>
      </c>
      <c r="N598" s="314">
        <v>5325</v>
      </c>
      <c r="O598" s="190">
        <v>0</v>
      </c>
      <c r="P598" s="197">
        <f t="shared" si="151"/>
        <v>0</v>
      </c>
      <c r="Q598" s="314">
        <f t="shared" si="152"/>
        <v>0</v>
      </c>
      <c r="R598" s="190">
        <f t="shared" si="153"/>
        <v>300</v>
      </c>
      <c r="S598" s="192">
        <f t="shared" si="154"/>
        <v>2.7969420100689913E-2</v>
      </c>
      <c r="T598" s="190" t="s">
        <v>468</v>
      </c>
      <c r="U598" s="190" t="s">
        <v>221</v>
      </c>
      <c r="V598" s="190" t="s">
        <v>704</v>
      </c>
      <c r="W598" s="196">
        <v>1</v>
      </c>
      <c r="X598" s="190" t="s">
        <v>433</v>
      </c>
    </row>
    <row r="599" spans="2:34" hidden="1" x14ac:dyDescent="0.25">
      <c r="B599" s="662"/>
      <c r="C599" s="493"/>
      <c r="D599" s="245">
        <v>493</v>
      </c>
      <c r="E599" s="190" t="s">
        <v>545</v>
      </c>
      <c r="F599" s="314">
        <v>1421.54</v>
      </c>
      <c r="G599" s="190">
        <v>342.34</v>
      </c>
      <c r="H599" s="190">
        <v>342.34</v>
      </c>
      <c r="I599" s="198">
        <f t="shared" si="148"/>
        <v>1</v>
      </c>
      <c r="J599" s="190">
        <v>10.17</v>
      </c>
      <c r="K599" s="198">
        <f t="shared" si="149"/>
        <v>2.9707308523689902E-2</v>
      </c>
      <c r="L599" s="314">
        <v>156.72999999999999</v>
      </c>
      <c r="M599" s="198">
        <f t="shared" si="150"/>
        <v>1.0297073085236899</v>
      </c>
      <c r="N599" s="314">
        <v>1593.94</v>
      </c>
      <c r="O599" s="190">
        <v>1.1000000000000001</v>
      </c>
      <c r="P599" s="197">
        <f t="shared" si="151"/>
        <v>3.2131798796518085E-3</v>
      </c>
      <c r="Q599" s="314">
        <f t="shared" si="152"/>
        <v>172.40299999999999</v>
      </c>
      <c r="R599" s="190">
        <f t="shared" si="153"/>
        <v>9.0700000000000163</v>
      </c>
      <c r="S599" s="192">
        <f t="shared" si="154"/>
        <v>2.6494128644038141E-2</v>
      </c>
      <c r="T599" s="190" t="s">
        <v>478</v>
      </c>
      <c r="U599" s="190" t="s">
        <v>715</v>
      </c>
      <c r="V599" s="190" t="s">
        <v>469</v>
      </c>
      <c r="W599" s="196">
        <v>1</v>
      </c>
      <c r="X599" s="190" t="s">
        <v>470</v>
      </c>
    </row>
    <row r="600" spans="2:34" hidden="1" x14ac:dyDescent="0.25">
      <c r="B600" s="662"/>
      <c r="C600" s="493"/>
      <c r="D600" s="245">
        <v>494</v>
      </c>
      <c r="E600" s="190" t="s">
        <v>701</v>
      </c>
      <c r="F600" s="314">
        <v>1056.48</v>
      </c>
      <c r="G600" s="190">
        <v>89.2</v>
      </c>
      <c r="H600" s="190">
        <v>89.2</v>
      </c>
      <c r="I600" s="198">
        <f t="shared" si="148"/>
        <v>1</v>
      </c>
      <c r="J600" s="190">
        <v>2.94</v>
      </c>
      <c r="K600" s="198">
        <f t="shared" si="149"/>
        <v>3.2959641255605382E-2</v>
      </c>
      <c r="L600" s="314">
        <v>417.58</v>
      </c>
      <c r="M600" s="198">
        <f t="shared" si="150"/>
        <v>1.0329596412556055</v>
      </c>
      <c r="N600" s="314">
        <v>1227.69</v>
      </c>
      <c r="O600" s="190">
        <v>0.41</v>
      </c>
      <c r="P600" s="197">
        <f t="shared" si="151"/>
        <v>4.5964125560538109E-3</v>
      </c>
      <c r="Q600" s="314">
        <f t="shared" si="152"/>
        <v>171.20779999999999</v>
      </c>
      <c r="R600" s="190">
        <f t="shared" si="153"/>
        <v>2.5299999999999976</v>
      </c>
      <c r="S600" s="192">
        <f t="shared" si="154"/>
        <v>2.8363228699551542E-2</v>
      </c>
      <c r="T600" s="190" t="s">
        <v>478</v>
      </c>
      <c r="U600" s="190" t="s">
        <v>715</v>
      </c>
      <c r="V600" s="190" t="s">
        <v>646</v>
      </c>
      <c r="W600" s="196">
        <v>1</v>
      </c>
      <c r="X600" s="190" t="s">
        <v>695</v>
      </c>
    </row>
    <row r="601" spans="2:34" hidden="1" x14ac:dyDescent="0.25">
      <c r="B601" s="662"/>
      <c r="C601" s="493"/>
      <c r="D601" s="245">
        <v>495</v>
      </c>
      <c r="E601" s="190" t="s">
        <v>691</v>
      </c>
      <c r="F601" s="314">
        <v>1053.7</v>
      </c>
      <c r="G601" s="190">
        <v>118.37</v>
      </c>
      <c r="H601" s="190">
        <v>118.37</v>
      </c>
      <c r="I601" s="198">
        <f t="shared" si="148"/>
        <v>1</v>
      </c>
      <c r="J601" s="190">
        <v>3.91</v>
      </c>
      <c r="K601" s="198">
        <f t="shared" si="149"/>
        <v>3.3032018247866855E-2</v>
      </c>
      <c r="L601" s="314">
        <v>313.60000000000002</v>
      </c>
      <c r="M601" s="198">
        <f t="shared" si="150"/>
        <v>1.0330320182478667</v>
      </c>
      <c r="N601" s="314">
        <v>1226.18</v>
      </c>
      <c r="O601" s="190">
        <v>0.55000000000000004</v>
      </c>
      <c r="P601" s="197">
        <f t="shared" si="151"/>
        <v>4.6464475796232155E-3</v>
      </c>
      <c r="Q601" s="314">
        <f t="shared" si="152"/>
        <v>172.48000000000002</v>
      </c>
      <c r="R601" s="190">
        <f t="shared" si="153"/>
        <v>3.3599999999999968</v>
      </c>
      <c r="S601" s="192">
        <f t="shared" si="154"/>
        <v>2.8385570668243616E-2</v>
      </c>
      <c r="T601" s="190" t="s">
        <v>478</v>
      </c>
      <c r="U601" s="190" t="s">
        <v>715</v>
      </c>
      <c r="V601" s="190" t="s">
        <v>469</v>
      </c>
      <c r="W601" s="196">
        <v>1</v>
      </c>
      <c r="X601" s="190" t="s">
        <v>470</v>
      </c>
    </row>
    <row r="602" spans="2:34" hidden="1" x14ac:dyDescent="0.25">
      <c r="B602" s="662"/>
      <c r="C602" s="493"/>
      <c r="D602" s="245">
        <v>496</v>
      </c>
      <c r="E602" s="190" t="s">
        <v>466</v>
      </c>
      <c r="F602" s="314">
        <v>928.14999999999986</v>
      </c>
      <c r="G602" s="190">
        <v>40.79</v>
      </c>
      <c r="H602" s="190">
        <v>40.79</v>
      </c>
      <c r="I602" s="198">
        <f t="shared" si="148"/>
        <v>1</v>
      </c>
      <c r="J602" s="190">
        <v>1.35</v>
      </c>
      <c r="K602" s="198">
        <f t="shared" si="149"/>
        <v>3.3096347143907821E-2</v>
      </c>
      <c r="L602" s="314">
        <v>814.16</v>
      </c>
      <c r="M602" s="198">
        <f t="shared" si="150"/>
        <v>1.0330963471439079</v>
      </c>
      <c r="N602" s="314">
        <v>1099.1199999999999</v>
      </c>
      <c r="O602" s="190">
        <v>0.21</v>
      </c>
      <c r="P602" s="197">
        <f t="shared" si="151"/>
        <v>5.1483206668301055E-3</v>
      </c>
      <c r="Q602" s="314">
        <f t="shared" si="152"/>
        <v>170.97359999999998</v>
      </c>
      <c r="R602" s="190">
        <f t="shared" si="153"/>
        <v>1.1400000000000015</v>
      </c>
      <c r="S602" s="192">
        <f t="shared" si="154"/>
        <v>2.7948026477077753E-2</v>
      </c>
      <c r="T602" s="190" t="s">
        <v>478</v>
      </c>
      <c r="U602" s="190" t="s">
        <v>222</v>
      </c>
      <c r="V602" s="413" t="s">
        <v>789</v>
      </c>
      <c r="W602" s="196">
        <v>1</v>
      </c>
      <c r="X602" s="190" t="s">
        <v>415</v>
      </c>
    </row>
    <row r="603" spans="2:34" hidden="1" x14ac:dyDescent="0.25">
      <c r="B603" s="662"/>
      <c r="C603" s="493"/>
      <c r="D603" s="245">
        <v>497</v>
      </c>
      <c r="E603" s="190" t="s">
        <v>493</v>
      </c>
      <c r="F603" s="314">
        <v>898.12</v>
      </c>
      <c r="G603" s="190">
        <v>229.91</v>
      </c>
      <c r="H603" s="190">
        <v>229.91</v>
      </c>
      <c r="I603" s="198">
        <f t="shared" si="148"/>
        <v>1</v>
      </c>
      <c r="J603" s="190">
        <v>6.83</v>
      </c>
      <c r="K603" s="198">
        <f t="shared" si="149"/>
        <v>2.9707276760471489E-2</v>
      </c>
      <c r="L603" s="314">
        <v>156.74</v>
      </c>
      <c r="M603" s="198">
        <f t="shared" si="150"/>
        <v>1.0297072767604716</v>
      </c>
      <c r="N603" s="314">
        <v>1070.53</v>
      </c>
      <c r="O603" s="190">
        <v>1.1000000000000001</v>
      </c>
      <c r="P603" s="197">
        <f t="shared" si="151"/>
        <v>4.7844808838241057E-3</v>
      </c>
      <c r="Q603" s="314">
        <f t="shared" si="152"/>
        <v>172.41400000000002</v>
      </c>
      <c r="R603" s="190">
        <f t="shared" si="153"/>
        <v>5.7300000000000129</v>
      </c>
      <c r="S603" s="192">
        <f t="shared" si="154"/>
        <v>2.492279587664744E-2</v>
      </c>
      <c r="T603" s="190" t="s">
        <v>478</v>
      </c>
      <c r="U603" s="190" t="s">
        <v>715</v>
      </c>
      <c r="V603" s="190" t="s">
        <v>469</v>
      </c>
      <c r="W603" s="196">
        <v>1</v>
      </c>
      <c r="X603" s="190" t="s">
        <v>470</v>
      </c>
    </row>
    <row r="604" spans="2:34" hidden="1" x14ac:dyDescent="0.25">
      <c r="B604" s="662"/>
      <c r="C604" s="493"/>
      <c r="D604" s="245">
        <v>498</v>
      </c>
      <c r="E604" s="190" t="s">
        <v>560</v>
      </c>
      <c r="F604" s="314">
        <v>882.87999999999988</v>
      </c>
      <c r="G604" s="190">
        <v>235.59</v>
      </c>
      <c r="H604" s="190">
        <v>235.59</v>
      </c>
      <c r="I604" s="198">
        <f t="shared" si="148"/>
        <v>1</v>
      </c>
      <c r="J604" s="190">
        <v>5.44</v>
      </c>
      <c r="K604" s="198">
        <f t="shared" si="149"/>
        <v>2.3090963113884293E-2</v>
      </c>
      <c r="L604" s="314">
        <v>194.04</v>
      </c>
      <c r="M604" s="198">
        <f t="shared" si="150"/>
        <v>1.0230909631138843</v>
      </c>
      <c r="N604" s="314">
        <v>1055.58</v>
      </c>
      <c r="O604" s="190">
        <v>0.89</v>
      </c>
      <c r="P604" s="197">
        <f t="shared" si="151"/>
        <v>3.7777494800288638E-3</v>
      </c>
      <c r="Q604" s="314">
        <f t="shared" si="152"/>
        <v>172.69559999999998</v>
      </c>
      <c r="R604" s="190">
        <f t="shared" si="153"/>
        <v>4.549999999999998</v>
      </c>
      <c r="S604" s="192">
        <f t="shared" si="154"/>
        <v>1.9313213633855419E-2</v>
      </c>
      <c r="T604" s="190" t="s">
        <v>478</v>
      </c>
      <c r="U604" s="190" t="s">
        <v>715</v>
      </c>
      <c r="V604" s="190" t="s">
        <v>492</v>
      </c>
      <c r="W604" s="196">
        <v>1</v>
      </c>
      <c r="X604" s="190" t="s">
        <v>436</v>
      </c>
    </row>
    <row r="605" spans="2:34" hidden="1" x14ac:dyDescent="0.25">
      <c r="B605" s="662"/>
      <c r="C605" s="493"/>
      <c r="D605" s="245">
        <v>499</v>
      </c>
      <c r="E605" s="190" t="s">
        <v>551</v>
      </c>
      <c r="F605" s="314">
        <v>810.52</v>
      </c>
      <c r="G605" s="190">
        <v>100.7</v>
      </c>
      <c r="H605" s="190">
        <v>100.7</v>
      </c>
      <c r="I605" s="198">
        <f t="shared" si="148"/>
        <v>1</v>
      </c>
      <c r="J605" s="190">
        <v>10.02</v>
      </c>
      <c r="K605" s="198">
        <f t="shared" si="149"/>
        <v>9.9503475670307845E-2</v>
      </c>
      <c r="L605" s="314">
        <v>160.5</v>
      </c>
      <c r="M605" s="198">
        <f t="shared" si="150"/>
        <v>1.0995034756703077</v>
      </c>
      <c r="N605" s="314">
        <v>1608.21</v>
      </c>
      <c r="O605" s="190">
        <v>4.97</v>
      </c>
      <c r="P605" s="197">
        <f t="shared" si="151"/>
        <v>4.9354518371400195E-2</v>
      </c>
      <c r="Q605" s="314">
        <f t="shared" si="152"/>
        <v>797.68499999999995</v>
      </c>
      <c r="R605" s="190">
        <f t="shared" si="153"/>
        <v>5.0499999999999963</v>
      </c>
      <c r="S605" s="192">
        <f t="shared" si="154"/>
        <v>5.0148957298907608E-2</v>
      </c>
      <c r="T605" s="190" t="s">
        <v>179</v>
      </c>
      <c r="U605" s="190" t="s">
        <v>715</v>
      </c>
      <c r="V605" s="190" t="s">
        <v>510</v>
      </c>
      <c r="W605" s="196">
        <v>1</v>
      </c>
      <c r="X605" s="190" t="s">
        <v>470</v>
      </c>
    </row>
    <row r="606" spans="2:34" hidden="1" x14ac:dyDescent="0.25">
      <c r="B606" s="662"/>
      <c r="C606" s="493"/>
      <c r="D606" s="245">
        <v>500</v>
      </c>
      <c r="E606" s="190" t="s">
        <v>707</v>
      </c>
      <c r="F606" s="314">
        <v>804.45</v>
      </c>
      <c r="G606" s="190">
        <v>188.95</v>
      </c>
      <c r="H606" s="190">
        <v>188.95</v>
      </c>
      <c r="I606" s="198">
        <f t="shared" si="148"/>
        <v>1</v>
      </c>
      <c r="J606" s="190">
        <v>4.99</v>
      </c>
      <c r="K606" s="198">
        <f t="shared" si="149"/>
        <v>2.6409102937285E-2</v>
      </c>
      <c r="L606" s="314">
        <v>195.73</v>
      </c>
      <c r="M606" s="198">
        <f t="shared" si="150"/>
        <v>1.026409102937285</v>
      </c>
      <c r="N606" s="314">
        <v>976.69</v>
      </c>
      <c r="O606" s="190">
        <v>0.88</v>
      </c>
      <c r="P606" s="197">
        <f t="shared" si="151"/>
        <v>4.6573167504630857E-3</v>
      </c>
      <c r="Q606" s="314">
        <f t="shared" si="152"/>
        <v>172.2424</v>
      </c>
      <c r="R606" s="190">
        <f t="shared" si="153"/>
        <v>4.1100000000000092</v>
      </c>
      <c r="S606" s="192">
        <f t="shared" si="154"/>
        <v>2.1751786186821959E-2</v>
      </c>
      <c r="T606" s="190" t="s">
        <v>478</v>
      </c>
      <c r="U606" s="190" t="s">
        <v>715</v>
      </c>
      <c r="V606" s="190" t="s">
        <v>492</v>
      </c>
      <c r="W606" s="196">
        <v>1</v>
      </c>
      <c r="X606" s="190" t="s">
        <v>706</v>
      </c>
    </row>
    <row r="607" spans="2:34" x14ac:dyDescent="0.25">
      <c r="B607" s="661">
        <v>45930</v>
      </c>
      <c r="C607" s="493" t="str">
        <f t="shared" ref="C607" si="155">RIGHT(TEXT(B607,"aaa"),1)</f>
        <v>二</v>
      </c>
      <c r="D607" s="245">
        <v>1</v>
      </c>
      <c r="E607" s="190" t="s">
        <v>702</v>
      </c>
      <c r="F607" s="314">
        <v>14726.36</v>
      </c>
      <c r="G607" s="190">
        <v>115.68</v>
      </c>
      <c r="H607" s="190">
        <v>167.91</v>
      </c>
      <c r="I607" s="198">
        <f t="shared" si="148"/>
        <v>1.4515041493775933</v>
      </c>
      <c r="J607" s="190">
        <v>0.6</v>
      </c>
      <c r="K607" s="198">
        <f t="shared" si="149"/>
        <v>5.1867219917012446E-3</v>
      </c>
      <c r="L607" s="314">
        <v>278.75</v>
      </c>
      <c r="M607" s="198">
        <f t="shared" si="150"/>
        <v>1.4566908713692945</v>
      </c>
      <c r="N607" s="314">
        <v>14726.36</v>
      </c>
      <c r="O607" s="190">
        <v>0</v>
      </c>
      <c r="P607" s="197">
        <f t="shared" si="151"/>
        <v>0</v>
      </c>
      <c r="Q607" s="314">
        <f t="shared" si="152"/>
        <v>0</v>
      </c>
      <c r="R607" s="190">
        <f t="shared" si="153"/>
        <v>52.829999999999984</v>
      </c>
      <c r="S607" s="192">
        <f t="shared" si="154"/>
        <v>0.45669087136929443</v>
      </c>
      <c r="T607" s="190" t="s">
        <v>468</v>
      </c>
      <c r="U607" s="190" t="s">
        <v>221</v>
      </c>
      <c r="V607" s="190" t="s">
        <v>705</v>
      </c>
      <c r="W607" s="196">
        <v>1</v>
      </c>
      <c r="X607" s="190" t="s">
        <v>470</v>
      </c>
      <c r="Z607" s="642" t="s">
        <v>372</v>
      </c>
      <c r="AA607" s="642"/>
      <c r="AB607" s="642"/>
      <c r="AC607" s="642"/>
      <c r="AD607" s="642"/>
      <c r="AE607" s="642"/>
      <c r="AF607" s="642"/>
      <c r="AG607" s="642"/>
      <c r="AH607" s="642"/>
    </row>
    <row r="608" spans="2:34" x14ac:dyDescent="0.25">
      <c r="B608" s="662"/>
      <c r="C608" s="493"/>
      <c r="D608" s="245">
        <v>2</v>
      </c>
      <c r="E608" s="190" t="s">
        <v>692</v>
      </c>
      <c r="F608" s="314">
        <v>3550</v>
      </c>
      <c r="G608" s="190">
        <v>10712</v>
      </c>
      <c r="H608" s="190">
        <v>10712</v>
      </c>
      <c r="I608" s="198">
        <f t="shared" si="148"/>
        <v>1</v>
      </c>
      <c r="J608" s="190">
        <v>200</v>
      </c>
      <c r="K608" s="198">
        <f t="shared" si="149"/>
        <v>1.8670649738610903E-2</v>
      </c>
      <c r="L608" s="314">
        <v>17.75</v>
      </c>
      <c r="M608" s="198">
        <f t="shared" si="150"/>
        <v>1.0186706497386109</v>
      </c>
      <c r="N608" s="314">
        <v>3550</v>
      </c>
      <c r="O608" s="190">
        <v>0</v>
      </c>
      <c r="P608" s="197">
        <f t="shared" si="151"/>
        <v>0</v>
      </c>
      <c r="Q608" s="314">
        <f t="shared" si="152"/>
        <v>0</v>
      </c>
      <c r="R608" s="190">
        <f t="shared" si="153"/>
        <v>200</v>
      </c>
      <c r="S608" s="192">
        <f t="shared" si="154"/>
        <v>1.8670649738610903E-2</v>
      </c>
      <c r="T608" s="190" t="s">
        <v>468</v>
      </c>
      <c r="U608" s="190" t="s">
        <v>221</v>
      </c>
      <c r="V608" s="190" t="s">
        <v>704</v>
      </c>
      <c r="W608" s="196">
        <v>1</v>
      </c>
      <c r="X608" s="190" t="s">
        <v>433</v>
      </c>
      <c r="Z608" s="642"/>
      <c r="AA608" s="642"/>
      <c r="AB608" s="642"/>
      <c r="AC608" s="642"/>
      <c r="AD608" s="642"/>
      <c r="AE608" s="642"/>
      <c r="AF608" s="642"/>
      <c r="AG608" s="642"/>
      <c r="AH608" s="642"/>
    </row>
    <row r="609" spans="2:34" x14ac:dyDescent="0.25">
      <c r="B609" s="662"/>
      <c r="C609" s="493"/>
      <c r="D609" s="245">
        <v>3</v>
      </c>
      <c r="E609" s="190" t="s">
        <v>691</v>
      </c>
      <c r="F609" s="314">
        <v>2007.04</v>
      </c>
      <c r="G609" s="190">
        <v>116.46</v>
      </c>
      <c r="H609" s="190">
        <v>116.46</v>
      </c>
      <c r="I609" s="198">
        <f t="shared" si="148"/>
        <v>1</v>
      </c>
      <c r="J609" s="190">
        <v>6.99</v>
      </c>
      <c r="K609" s="198">
        <f t="shared" si="149"/>
        <v>6.0020607934054615E-2</v>
      </c>
      <c r="L609" s="314">
        <v>313.60000000000002</v>
      </c>
      <c r="M609" s="198">
        <f t="shared" si="150"/>
        <v>1.0600206079340546</v>
      </c>
      <c r="N609" s="314">
        <v>2192.06</v>
      </c>
      <c r="O609" s="190">
        <v>0.59</v>
      </c>
      <c r="P609" s="197">
        <f t="shared" si="151"/>
        <v>5.0661171217585435E-3</v>
      </c>
      <c r="Q609" s="314">
        <f t="shared" si="152"/>
        <v>185.024</v>
      </c>
      <c r="R609" s="190">
        <f t="shared" si="153"/>
        <v>6.399999999999995</v>
      </c>
      <c r="S609" s="192">
        <f t="shared" si="154"/>
        <v>5.4954490812296031E-2</v>
      </c>
      <c r="T609" s="190" t="s">
        <v>478</v>
      </c>
      <c r="U609" s="190" t="s">
        <v>715</v>
      </c>
      <c r="V609" s="190" t="s">
        <v>469</v>
      </c>
      <c r="W609" s="196">
        <v>1</v>
      </c>
      <c r="X609" s="190" t="s">
        <v>470</v>
      </c>
      <c r="Z609" s="642"/>
      <c r="AA609" s="642"/>
      <c r="AB609" s="642"/>
      <c r="AC609" s="642"/>
      <c r="AD609" s="642"/>
      <c r="AE609" s="642"/>
      <c r="AF609" s="642"/>
      <c r="AG609" s="642"/>
      <c r="AH609" s="642"/>
    </row>
    <row r="610" spans="2:34" x14ac:dyDescent="0.25">
      <c r="B610" s="662"/>
      <c r="C610" s="493"/>
      <c r="D610" s="245">
        <v>4</v>
      </c>
      <c r="E610" s="190" t="s">
        <v>701</v>
      </c>
      <c r="F610" s="314">
        <v>1874.93</v>
      </c>
      <c r="G610" s="190">
        <v>82.24</v>
      </c>
      <c r="H610" s="190">
        <v>82.24</v>
      </c>
      <c r="I610" s="198">
        <f t="shared" si="148"/>
        <v>1</v>
      </c>
      <c r="J610" s="190">
        <v>4.93</v>
      </c>
      <c r="K610" s="198">
        <f t="shared" si="149"/>
        <v>5.994649805447471E-2</v>
      </c>
      <c r="L610" s="314">
        <v>417.58</v>
      </c>
      <c r="M610" s="198">
        <f t="shared" si="150"/>
        <v>1.0599464980544746</v>
      </c>
      <c r="N610" s="314">
        <v>2058.67</v>
      </c>
      <c r="O610" s="190">
        <v>0.44</v>
      </c>
      <c r="P610" s="197">
        <f t="shared" si="151"/>
        <v>5.350194552529183E-3</v>
      </c>
      <c r="Q610" s="314">
        <f t="shared" si="152"/>
        <v>183.73519999999999</v>
      </c>
      <c r="R610" s="190">
        <f t="shared" si="153"/>
        <v>4.4899999999999922</v>
      </c>
      <c r="S610" s="192">
        <f t="shared" si="154"/>
        <v>5.4596303501945435E-2</v>
      </c>
      <c r="T610" s="190" t="s">
        <v>478</v>
      </c>
      <c r="U610" s="190" t="s">
        <v>715</v>
      </c>
      <c r="V610" s="190" t="s">
        <v>646</v>
      </c>
      <c r="W610" s="196">
        <v>1</v>
      </c>
      <c r="X610" s="190" t="s">
        <v>695</v>
      </c>
      <c r="Z610" s="261" t="s">
        <v>377</v>
      </c>
      <c r="AA610" s="261" t="s">
        <v>378</v>
      </c>
      <c r="AB610" s="425" t="s">
        <v>379</v>
      </c>
      <c r="AC610" s="425" t="s">
        <v>200</v>
      </c>
      <c r="AD610" s="425" t="s">
        <v>785</v>
      </c>
      <c r="AE610" s="425" t="s">
        <v>400</v>
      </c>
      <c r="AF610" s="425" t="s">
        <v>380</v>
      </c>
      <c r="AG610" s="425" t="s">
        <v>402</v>
      </c>
      <c r="AH610" s="425" t="s">
        <v>381</v>
      </c>
    </row>
    <row r="611" spans="2:34" x14ac:dyDescent="0.25">
      <c r="B611" s="662"/>
      <c r="C611" s="493"/>
      <c r="D611" s="245">
        <v>5</v>
      </c>
      <c r="E611" s="190" t="s">
        <v>560</v>
      </c>
      <c r="F611" s="314">
        <v>1769.64</v>
      </c>
      <c r="G611" s="190">
        <v>239.73</v>
      </c>
      <c r="H611" s="190">
        <v>239.73</v>
      </c>
      <c r="I611" s="198">
        <f t="shared" si="148"/>
        <v>1</v>
      </c>
      <c r="J611" s="190">
        <v>10.07</v>
      </c>
      <c r="K611" s="198">
        <f t="shared" si="149"/>
        <v>4.20055896216577E-2</v>
      </c>
      <c r="L611" s="314">
        <v>194.04</v>
      </c>
      <c r="M611" s="198">
        <f t="shared" si="150"/>
        <v>1.0420055896216576</v>
      </c>
      <c r="N611" s="314">
        <v>1953.98</v>
      </c>
      <c r="O611" s="190">
        <v>0.95</v>
      </c>
      <c r="P611" s="197">
        <f t="shared" si="151"/>
        <v>3.9627914737412921E-3</v>
      </c>
      <c r="Q611" s="314">
        <f t="shared" si="152"/>
        <v>184.33799999999999</v>
      </c>
      <c r="R611" s="190">
        <f t="shared" si="153"/>
        <v>9.1199999999999939</v>
      </c>
      <c r="S611" s="192">
        <f t="shared" si="154"/>
        <v>3.8042798147916383E-2</v>
      </c>
      <c r="T611" s="190" t="s">
        <v>478</v>
      </c>
      <c r="U611" s="190" t="s">
        <v>715</v>
      </c>
      <c r="V611" s="190" t="s">
        <v>492</v>
      </c>
      <c r="W611" s="196">
        <v>1</v>
      </c>
      <c r="X611" s="190" t="s">
        <v>436</v>
      </c>
      <c r="Y611" s="193" t="s">
        <v>404</v>
      </c>
      <c r="Z611" s="262">
        <f>SUM(W607:W676)</f>
        <v>70</v>
      </c>
      <c r="AA611" s="263">
        <f>SUMIF(U607:U676,TRIM(AA610),W607:W676)</f>
        <v>0</v>
      </c>
      <c r="AB611" s="263">
        <f>SUMIF(U607:U676,TRIM(AB610),W607:W676)</f>
        <v>0</v>
      </c>
      <c r="AC611" s="263">
        <f>SUMIF(U607:U676,TRIM(AC610),W607:W676)</f>
        <v>0</v>
      </c>
      <c r="AD611" s="263">
        <f>SUMIF(U607:U676,TRIM(AD610),W607:W676)</f>
        <v>41</v>
      </c>
      <c r="AE611" s="263">
        <f>SUMIF(U607:U676,TRIM(AE610),W607:W676)</f>
        <v>13</v>
      </c>
      <c r="AF611" s="263">
        <f>SUMIF(U607:U676,TRIM(AF610),W607:W676)</f>
        <v>16</v>
      </c>
      <c r="AG611" s="263">
        <f>SUMIF(U607:U676,TRIM(AG610),W607:W676)</f>
        <v>0</v>
      </c>
      <c r="AH611" s="263">
        <f>SUMIF(U607:U676,TRIM(AH610),W607:W676)</f>
        <v>0</v>
      </c>
    </row>
    <row r="612" spans="2:34" x14ac:dyDescent="0.25">
      <c r="B612" s="662"/>
      <c r="C612" s="493"/>
      <c r="D612" s="245">
        <v>6</v>
      </c>
      <c r="E612" s="190" t="s">
        <v>466</v>
      </c>
      <c r="F612" s="314">
        <v>1685.31</v>
      </c>
      <c r="G612" s="190">
        <v>38.42</v>
      </c>
      <c r="H612" s="190">
        <v>38.42</v>
      </c>
      <c r="I612" s="198">
        <f t="shared" si="148"/>
        <v>1</v>
      </c>
      <c r="J612" s="190">
        <v>2.2999999999999998</v>
      </c>
      <c r="K612" s="198">
        <f t="shared" si="149"/>
        <v>5.9864653826132215E-2</v>
      </c>
      <c r="L612" s="314">
        <v>814.16</v>
      </c>
      <c r="M612" s="198">
        <f t="shared" si="150"/>
        <v>1.059864653826132</v>
      </c>
      <c r="N612" s="314">
        <v>1872.57</v>
      </c>
      <c r="O612" s="190">
        <v>0.23</v>
      </c>
      <c r="P612" s="197">
        <f t="shared" si="151"/>
        <v>5.9864653826132222E-3</v>
      </c>
      <c r="Q612" s="314">
        <f t="shared" si="152"/>
        <v>187.2568</v>
      </c>
      <c r="R612" s="190">
        <f t="shared" si="153"/>
        <v>2.0699999999999972</v>
      </c>
      <c r="S612" s="192">
        <f t="shared" si="154"/>
        <v>5.3878188443518923E-2</v>
      </c>
      <c r="T612" s="190" t="s">
        <v>478</v>
      </c>
      <c r="U612" s="190" t="s">
        <v>222</v>
      </c>
      <c r="V612" s="190" t="s">
        <v>689</v>
      </c>
      <c r="W612" s="196">
        <v>1</v>
      </c>
      <c r="X612" s="190" t="s">
        <v>415</v>
      </c>
      <c r="Y612" s="193" t="s">
        <v>390</v>
      </c>
      <c r="Z612" s="262"/>
      <c r="AA612" s="264">
        <f>SUMIF(U607:U676,TRIM(AA610),F607:F676)</f>
        <v>0</v>
      </c>
      <c r="AB612" s="264">
        <f>SUMIF(U607:U676,TRIM(AB610),F607:F676)</f>
        <v>0</v>
      </c>
      <c r="AC612" s="264">
        <f>SUMIF(U607:U676,TRIM(AC610),F607:F676)</f>
        <v>0</v>
      </c>
      <c r="AD612" s="264">
        <f>SUMIF(U607:U676,TRIM(AD610),F607:F676)</f>
        <v>52896.13</v>
      </c>
      <c r="AE612" s="264">
        <f>SUMIF(U607:U676,TRIM(AE610),F607:F676)</f>
        <v>119077.12</v>
      </c>
      <c r="AF612" s="264">
        <f>SUMIF(U607:U676,TRIM(AF610),F607:F676)</f>
        <v>17934.79</v>
      </c>
      <c r="AG612" s="264">
        <f>SUMIF(U607:U676,TRIM(AG610),F607:F676)</f>
        <v>0</v>
      </c>
      <c r="AH612" s="264">
        <f>SUMIF(U607:U676,TRIM(AH610),F607:F676)</f>
        <v>0</v>
      </c>
    </row>
    <row r="613" spans="2:34" x14ac:dyDescent="0.25">
      <c r="B613" s="662"/>
      <c r="C613" s="493"/>
      <c r="D613" s="245">
        <v>7</v>
      </c>
      <c r="E613" s="190" t="s">
        <v>707</v>
      </c>
      <c r="F613" s="314">
        <v>1342.7</v>
      </c>
      <c r="G613" s="190">
        <v>162.55000000000001</v>
      </c>
      <c r="H613" s="190">
        <v>162.55000000000001</v>
      </c>
      <c r="I613" s="198">
        <f t="shared" si="148"/>
        <v>1</v>
      </c>
      <c r="J613" s="190">
        <v>7.8</v>
      </c>
      <c r="K613" s="198">
        <f t="shared" si="149"/>
        <v>4.7985235312211626E-2</v>
      </c>
      <c r="L613" s="314">
        <v>195.73</v>
      </c>
      <c r="M613" s="198">
        <f t="shared" si="150"/>
        <v>1.0479852353122117</v>
      </c>
      <c r="N613" s="314">
        <v>1526.69</v>
      </c>
      <c r="O613" s="190">
        <v>0.94</v>
      </c>
      <c r="P613" s="197">
        <f t="shared" si="151"/>
        <v>5.7828360504460158E-3</v>
      </c>
      <c r="Q613" s="314">
        <f t="shared" si="152"/>
        <v>183.98619999999997</v>
      </c>
      <c r="R613" s="190">
        <f t="shared" si="153"/>
        <v>6.8600000000000119</v>
      </c>
      <c r="S613" s="192">
        <f t="shared" si="154"/>
        <v>4.220239926176568E-2</v>
      </c>
      <c r="T613" s="190" t="s">
        <v>478</v>
      </c>
      <c r="U613" s="190" t="s">
        <v>715</v>
      </c>
      <c r="V613" s="190" t="s">
        <v>492</v>
      </c>
      <c r="W613" s="196">
        <v>1</v>
      </c>
      <c r="X613" s="190" t="s">
        <v>706</v>
      </c>
      <c r="Y613" s="193"/>
      <c r="Z613" s="262"/>
      <c r="AA613" s="264"/>
      <c r="AB613" s="264"/>
      <c r="AC613" s="264"/>
      <c r="AD613" s="264"/>
      <c r="AE613" s="264"/>
      <c r="AF613" s="264"/>
      <c r="AG613" s="264"/>
      <c r="AH613" s="264"/>
    </row>
    <row r="614" spans="2:34" x14ac:dyDescent="0.25">
      <c r="B614" s="662"/>
      <c r="C614" s="493"/>
      <c r="D614" s="245">
        <v>8</v>
      </c>
      <c r="E614" s="190" t="s">
        <v>487</v>
      </c>
      <c r="F614" s="314">
        <v>1333.02</v>
      </c>
      <c r="G614" s="190">
        <v>102.84</v>
      </c>
      <c r="H614" s="190">
        <v>102.84</v>
      </c>
      <c r="I614" s="198">
        <f t="shared" si="148"/>
        <v>1</v>
      </c>
      <c r="J614" s="190">
        <v>3.7</v>
      </c>
      <c r="K614" s="198">
        <f t="shared" si="149"/>
        <v>3.5978218591987556E-2</v>
      </c>
      <c r="L614" s="314">
        <v>410.16</v>
      </c>
      <c r="M614" s="198">
        <f t="shared" si="150"/>
        <v>1.0359782185919877</v>
      </c>
      <c r="N614" s="314">
        <v>1517.59</v>
      </c>
      <c r="O614" s="190">
        <v>0.45</v>
      </c>
      <c r="P614" s="197">
        <f t="shared" si="151"/>
        <v>4.3757292882147022E-3</v>
      </c>
      <c r="Q614" s="314">
        <f t="shared" si="152"/>
        <v>184.572</v>
      </c>
      <c r="R614" s="190">
        <f t="shared" si="153"/>
        <v>3.2500000000000027</v>
      </c>
      <c r="S614" s="192">
        <f t="shared" si="154"/>
        <v>3.1602489303772879E-2</v>
      </c>
      <c r="T614" s="190" t="s">
        <v>478</v>
      </c>
      <c r="U614" s="190" t="s">
        <v>715</v>
      </c>
      <c r="V614" s="190" t="s">
        <v>646</v>
      </c>
      <c r="W614" s="196">
        <v>1</v>
      </c>
      <c r="X614" s="190" t="s">
        <v>470</v>
      </c>
      <c r="Y614" s="193" t="s">
        <v>363</v>
      </c>
      <c r="Z614" s="262">
        <f>SUM(W677:W746)</f>
        <v>70</v>
      </c>
      <c r="AA614" s="263">
        <f>SUMIF(U677:U746,TRIM(AA610),W677:W746)</f>
        <v>0</v>
      </c>
      <c r="AB614" s="263">
        <f>SUMIF(U677:U746,TRIM(AB610),W677:W746)</f>
        <v>0</v>
      </c>
      <c r="AC614" s="263">
        <f>SUMIF(U677:U746,TRIM(AC610),W677:W746)</f>
        <v>0</v>
      </c>
      <c r="AD614" s="263">
        <f>SUMIF(U677:U746,TRIM(AD610),W677:W746)</f>
        <v>31</v>
      </c>
      <c r="AE614" s="263">
        <f>SUMIF(U677:U746,TRIM(AE610),W677:W746)</f>
        <v>14</v>
      </c>
      <c r="AF614" s="263">
        <f>SUMIF(U677:U746,TRIM(AF610),W677:W746)</f>
        <v>25</v>
      </c>
      <c r="AG614" s="263">
        <f>SUMIF(U677:U746,TRIM(AG610),W677:W746)</f>
        <v>0</v>
      </c>
      <c r="AH614" s="263">
        <f>SUMIF(U677:U746,TRIM(AH610),W677:W746)</f>
        <v>0</v>
      </c>
    </row>
    <row r="615" spans="2:34" x14ac:dyDescent="0.25">
      <c r="B615" s="662"/>
      <c r="C615" s="493"/>
      <c r="D615" s="245">
        <v>9</v>
      </c>
      <c r="E615" s="190" t="s">
        <v>467</v>
      </c>
      <c r="F615" s="314">
        <v>1320.71</v>
      </c>
      <c r="G615" s="190">
        <v>123.43</v>
      </c>
      <c r="H615" s="190">
        <v>123.43</v>
      </c>
      <c r="I615" s="198">
        <f t="shared" si="148"/>
        <v>1</v>
      </c>
      <c r="J615" s="190">
        <v>7.4</v>
      </c>
      <c r="K615" s="198">
        <f t="shared" si="149"/>
        <v>5.9953009803127282E-2</v>
      </c>
      <c r="L615" s="314">
        <v>203.5</v>
      </c>
      <c r="M615" s="198">
        <f t="shared" si="150"/>
        <v>1.0599530098031273</v>
      </c>
      <c r="N615" s="314">
        <v>1505.9</v>
      </c>
      <c r="O615" s="190">
        <v>0.91</v>
      </c>
      <c r="P615" s="197">
        <f t="shared" si="151"/>
        <v>7.3725998541683546E-3</v>
      </c>
      <c r="Q615" s="314">
        <f t="shared" si="152"/>
        <v>185.185</v>
      </c>
      <c r="R615" s="190">
        <f t="shared" si="153"/>
        <v>6.4900000000000055</v>
      </c>
      <c r="S615" s="192">
        <f t="shared" si="154"/>
        <v>5.2580409948958969E-2</v>
      </c>
      <c r="T615" s="190" t="s">
        <v>478</v>
      </c>
      <c r="U615" s="190" t="s">
        <v>715</v>
      </c>
      <c r="V615" s="190" t="s">
        <v>469</v>
      </c>
      <c r="W615" s="196">
        <v>1</v>
      </c>
      <c r="X615" s="190" t="s">
        <v>470</v>
      </c>
      <c r="Y615" s="193" t="s">
        <v>390</v>
      </c>
      <c r="Z615" s="263"/>
      <c r="AA615" s="264">
        <f>SUMIF(U677:U746,TRIM(AA610),F677:F746)</f>
        <v>0</v>
      </c>
      <c r="AB615" s="264">
        <f>SUMIF(U677:U746,TRIM(AB610),F677:F746)</f>
        <v>0</v>
      </c>
      <c r="AC615" s="264">
        <f>SUMIF(U677:U746,TRIM(AC610),F677:F746)</f>
        <v>0</v>
      </c>
      <c r="AD615" s="264">
        <f>SUMIF(U677:U746,TRIM(AD610),F677:F746)</f>
        <v>43643.06</v>
      </c>
      <c r="AE615" s="264">
        <f>SUMIF(U677:U746,TRIM(AE610),F677:F746)</f>
        <v>116308.12</v>
      </c>
      <c r="AF615" s="264">
        <f>SUMIF(U677:U746,TRIM(AF610),F677:F746)</f>
        <v>36330.400000000001</v>
      </c>
      <c r="AG615" s="264">
        <f>SUMIF(U677:U746,TRIM(AG610),F677:F746)</f>
        <v>0</v>
      </c>
      <c r="AH615" s="264">
        <f>SUMIF(U677:U746,TRIM(AH610),F677:F746)</f>
        <v>0</v>
      </c>
    </row>
    <row r="616" spans="2:34" x14ac:dyDescent="0.25">
      <c r="B616" s="662"/>
      <c r="C616" s="493"/>
      <c r="D616" s="245">
        <v>10</v>
      </c>
      <c r="E616" s="190" t="s">
        <v>497</v>
      </c>
      <c r="F616" s="314">
        <v>1241.44</v>
      </c>
      <c r="G616" s="190">
        <v>93.24</v>
      </c>
      <c r="H616" s="190">
        <v>93.24</v>
      </c>
      <c r="I616" s="198">
        <f t="shared" si="148"/>
        <v>1</v>
      </c>
      <c r="J616" s="190">
        <v>4.4800000000000004</v>
      </c>
      <c r="K616" s="198">
        <f t="shared" si="149"/>
        <v>4.8048048048048055E-2</v>
      </c>
      <c r="L616" s="314">
        <v>318.32</v>
      </c>
      <c r="M616" s="198">
        <f t="shared" si="150"/>
        <v>1.0480480480480481</v>
      </c>
      <c r="N616" s="314">
        <v>1426.07</v>
      </c>
      <c r="O616" s="190">
        <v>0.57999999999999996</v>
      </c>
      <c r="P616" s="197">
        <f t="shared" si="151"/>
        <v>6.2205062205062207E-3</v>
      </c>
      <c r="Q616" s="314">
        <f t="shared" si="152"/>
        <v>184.62559999999999</v>
      </c>
      <c r="R616" s="190">
        <f t="shared" si="153"/>
        <v>3.9000000000000039</v>
      </c>
      <c r="S616" s="192">
        <f t="shared" si="154"/>
        <v>4.1827541827541871E-2</v>
      </c>
      <c r="T616" s="190" t="s">
        <v>478</v>
      </c>
      <c r="U616" s="190" t="s">
        <v>222</v>
      </c>
      <c r="V616" s="190" t="s">
        <v>689</v>
      </c>
      <c r="W616" s="196">
        <v>1</v>
      </c>
      <c r="X616" s="190" t="s">
        <v>425</v>
      </c>
      <c r="Y616" s="193"/>
      <c r="Z616" s="263"/>
      <c r="AA616" s="262"/>
      <c r="AB616" s="262"/>
      <c r="AC616" s="263"/>
      <c r="AD616" s="263"/>
      <c r="AE616" s="263"/>
      <c r="AF616" s="263"/>
      <c r="AG616" s="263"/>
      <c r="AH616" s="263"/>
    </row>
    <row r="617" spans="2:34" x14ac:dyDescent="0.25">
      <c r="B617" s="661">
        <v>45931</v>
      </c>
      <c r="C617" s="493" t="str">
        <f t="shared" ref="C617" si="156">RIGHT(TEXT(B617,"aaa"),1)</f>
        <v>三</v>
      </c>
      <c r="D617" s="245">
        <v>1</v>
      </c>
      <c r="E617" s="190" t="s">
        <v>702</v>
      </c>
      <c r="F617" s="314">
        <v>14416.95</v>
      </c>
      <c r="G617" s="190">
        <v>116.78</v>
      </c>
      <c r="H617" s="190">
        <v>168.5</v>
      </c>
      <c r="I617" s="198">
        <f t="shared" ref="I617:I680" si="157">H617/G617</f>
        <v>1.4428840554889535</v>
      </c>
      <c r="J617" s="190">
        <v>0</v>
      </c>
      <c r="K617" s="198">
        <f t="shared" ref="K617:K680" si="158">J617/G617</f>
        <v>0</v>
      </c>
      <c r="L617" s="314">
        <v>278.75</v>
      </c>
      <c r="M617" s="198">
        <f t="shared" ref="M617:M680" si="159">(H617+J617)/G617</f>
        <v>1.4428840554889535</v>
      </c>
      <c r="N617" s="314">
        <v>14416.95</v>
      </c>
      <c r="O617" s="190">
        <v>0</v>
      </c>
      <c r="P617" s="197">
        <f t="shared" ref="P617:P680" si="160">O617/G617</f>
        <v>0</v>
      </c>
      <c r="Q617" s="314">
        <f t="shared" ref="Q617:Q680" si="161">O617*L617</f>
        <v>0</v>
      </c>
      <c r="R617" s="190">
        <f t="shared" ref="R617:R680" si="162">(H617+J617)-G617-O617</f>
        <v>51.72</v>
      </c>
      <c r="S617" s="192">
        <f t="shared" ref="S617:S680" si="163">R617/G617</f>
        <v>0.4428840554889536</v>
      </c>
      <c r="T617" s="190" t="s">
        <v>468</v>
      </c>
      <c r="U617" s="190" t="s">
        <v>221</v>
      </c>
      <c r="V617" s="190" t="s">
        <v>705</v>
      </c>
      <c r="W617" s="196">
        <v>1</v>
      </c>
      <c r="X617" s="190" t="s">
        <v>470</v>
      </c>
      <c r="Y617" s="193" t="s">
        <v>364</v>
      </c>
      <c r="Z617" s="262">
        <f>SUM(W747:W816)</f>
        <v>70</v>
      </c>
      <c r="AA617" s="263">
        <f>SUMIF(U747:U816,TRIM(AA610),W747:W816)</f>
        <v>0</v>
      </c>
      <c r="AB617" s="263">
        <f>SUMIF(U747:U816,TRIM(AB610),W747:W816)</f>
        <v>0</v>
      </c>
      <c r="AC617" s="263">
        <f>SUMIF(U747:U816,TRIM(AC610),W747:W816)</f>
        <v>0</v>
      </c>
      <c r="AD617" s="263">
        <f>SUMIF(U747:U816,TRIM(AD610),W747:W816)</f>
        <v>0</v>
      </c>
      <c r="AE617" s="263">
        <f>SUMIF(U747:U816,TRIM(AE610),W747:W816)</f>
        <v>0</v>
      </c>
      <c r="AF617" s="263">
        <f>SUMIF(U747:U816,TRIM(AF610),W747:W816)</f>
        <v>0</v>
      </c>
      <c r="AG617" s="263">
        <f>SUMIF(U747:U816,TRIM(AG610),W747:W816)</f>
        <v>0</v>
      </c>
      <c r="AH617" s="263">
        <f>SUMIF(U747:U816,TRIM(AH610),W747:W816)</f>
        <v>0</v>
      </c>
    </row>
    <row r="618" spans="2:34" x14ac:dyDescent="0.25">
      <c r="B618" s="662"/>
      <c r="C618" s="493"/>
      <c r="D618" s="245">
        <v>2</v>
      </c>
      <c r="E618" s="190" t="s">
        <v>692</v>
      </c>
      <c r="F618" s="314">
        <v>3550</v>
      </c>
      <c r="G618" s="190">
        <v>10330</v>
      </c>
      <c r="H618" s="190">
        <v>10330</v>
      </c>
      <c r="I618" s="198">
        <f t="shared" si="157"/>
        <v>1</v>
      </c>
      <c r="J618" s="190">
        <v>200</v>
      </c>
      <c r="K618" s="198">
        <f t="shared" si="158"/>
        <v>1.9361084220716359E-2</v>
      </c>
      <c r="L618" s="314">
        <v>17.75</v>
      </c>
      <c r="M618" s="198">
        <f t="shared" si="159"/>
        <v>1.0193610842207164</v>
      </c>
      <c r="N618" s="314">
        <v>3550</v>
      </c>
      <c r="O618" s="190">
        <v>0</v>
      </c>
      <c r="P618" s="197">
        <f t="shared" si="160"/>
        <v>0</v>
      </c>
      <c r="Q618" s="314">
        <f t="shared" si="161"/>
        <v>0</v>
      </c>
      <c r="R618" s="190">
        <f t="shared" si="162"/>
        <v>200</v>
      </c>
      <c r="S618" s="192">
        <f t="shared" si="163"/>
        <v>1.9361084220716359E-2</v>
      </c>
      <c r="T618" s="190" t="s">
        <v>468</v>
      </c>
      <c r="U618" s="190" t="s">
        <v>221</v>
      </c>
      <c r="V618" s="190" t="s">
        <v>704</v>
      </c>
      <c r="W618" s="196">
        <v>1</v>
      </c>
      <c r="X618" s="190" t="s">
        <v>433</v>
      </c>
      <c r="Y618" s="193" t="s">
        <v>390</v>
      </c>
      <c r="Z618" s="263"/>
      <c r="AA618" s="264">
        <f>SUMIF(U747:U816,TRIM(AA610),F747:F816)</f>
        <v>0</v>
      </c>
      <c r="AB618" s="264">
        <f>SUMIF(U747:U816,TRIM(AB610),F747:F816)</f>
        <v>0</v>
      </c>
      <c r="AC618" s="264">
        <f>SUMIF(U747:U816,TRIM(AC610),F747:F816)</f>
        <v>0</v>
      </c>
      <c r="AD618" s="264">
        <f>SUMIF(U747:U816,TRIM(AD610),F747:F816)</f>
        <v>0</v>
      </c>
      <c r="AE618" s="264">
        <f>SUMIF(U747:U816,TRIM(AE610),F747:F816)</f>
        <v>0</v>
      </c>
      <c r="AF618" s="264">
        <f>SUMIF(U747:U816,TRIM(AF610),F747:F816)</f>
        <v>0</v>
      </c>
      <c r="AG618" s="264">
        <f>SUMIF(U747:U816,TRIM(AG610),F747:F816)</f>
        <v>0</v>
      </c>
      <c r="AH618" s="264">
        <f>SUMIF(U747:U816,TRIM(AH610),F747:F816)</f>
        <v>0</v>
      </c>
    </row>
    <row r="619" spans="2:34" x14ac:dyDescent="0.25">
      <c r="B619" s="662"/>
      <c r="C619" s="493"/>
      <c r="D619" s="245">
        <v>3</v>
      </c>
      <c r="E619" s="190" t="s">
        <v>545</v>
      </c>
      <c r="F619" s="314">
        <v>1858.82</v>
      </c>
      <c r="G619" s="190">
        <v>332.18</v>
      </c>
      <c r="H619" s="190">
        <v>332.18</v>
      </c>
      <c r="I619" s="198">
        <f t="shared" si="157"/>
        <v>1</v>
      </c>
      <c r="J619" s="190">
        <v>12.86</v>
      </c>
      <c r="K619" s="198">
        <f t="shared" si="158"/>
        <v>3.8713950267927025E-2</v>
      </c>
      <c r="L619" s="314">
        <v>156.72999999999999</v>
      </c>
      <c r="M619" s="198">
        <f t="shared" si="159"/>
        <v>1.038713950267927</v>
      </c>
      <c r="N619" s="314">
        <v>2015.55</v>
      </c>
      <c r="O619" s="190">
        <v>1</v>
      </c>
      <c r="P619" s="197">
        <f t="shared" si="160"/>
        <v>3.0104160394966582E-3</v>
      </c>
      <c r="Q619" s="314">
        <f t="shared" si="161"/>
        <v>156.72999999999999</v>
      </c>
      <c r="R619" s="190">
        <f t="shared" si="162"/>
        <v>11.860000000000014</v>
      </c>
      <c r="S619" s="192">
        <f t="shared" si="163"/>
        <v>3.5703534228430409E-2</v>
      </c>
      <c r="T619" s="190" t="s">
        <v>478</v>
      </c>
      <c r="U619" s="190" t="s">
        <v>715</v>
      </c>
      <c r="V619" s="190" t="s">
        <v>469</v>
      </c>
      <c r="W619" s="196">
        <v>1</v>
      </c>
      <c r="X619" s="190" t="s">
        <v>470</v>
      </c>
      <c r="Y619" s="193"/>
      <c r="Z619" s="263"/>
      <c r="AA619" s="262"/>
      <c r="AB619" s="262"/>
      <c r="AC619" s="263"/>
      <c r="AD619" s="263"/>
      <c r="AE619" s="263"/>
      <c r="AF619" s="263"/>
      <c r="AG619" s="263"/>
      <c r="AH619" s="263"/>
    </row>
    <row r="620" spans="2:34" x14ac:dyDescent="0.25">
      <c r="B620" s="662"/>
      <c r="C620" s="493"/>
      <c r="D620" s="245">
        <v>4</v>
      </c>
      <c r="E620" s="190" t="s">
        <v>691</v>
      </c>
      <c r="F620" s="314">
        <v>1370.43</v>
      </c>
      <c r="G620" s="190">
        <v>113.18</v>
      </c>
      <c r="H620" s="190">
        <v>113.18</v>
      </c>
      <c r="I620" s="198">
        <f t="shared" si="157"/>
        <v>1</v>
      </c>
      <c r="J620" s="190">
        <v>4.87</v>
      </c>
      <c r="K620" s="198">
        <f t="shared" si="158"/>
        <v>4.3028803675561049E-2</v>
      </c>
      <c r="L620" s="314">
        <v>313.60000000000002</v>
      </c>
      <c r="M620" s="198">
        <f t="shared" si="159"/>
        <v>1.0430288036755611</v>
      </c>
      <c r="N620" s="314">
        <v>1527.23</v>
      </c>
      <c r="O620" s="190">
        <v>0.5</v>
      </c>
      <c r="P620" s="197">
        <f t="shared" si="160"/>
        <v>4.4177416504682801E-3</v>
      </c>
      <c r="Q620" s="314">
        <f t="shared" si="161"/>
        <v>156.80000000000001</v>
      </c>
      <c r="R620" s="190">
        <f t="shared" si="162"/>
        <v>4.3700000000000045</v>
      </c>
      <c r="S620" s="192">
        <f t="shared" si="163"/>
        <v>3.8611062025092811E-2</v>
      </c>
      <c r="T620" s="190" t="s">
        <v>478</v>
      </c>
      <c r="U620" s="190" t="s">
        <v>715</v>
      </c>
      <c r="V620" s="190" t="s">
        <v>469</v>
      </c>
      <c r="W620" s="196">
        <v>1</v>
      </c>
      <c r="X620" s="190" t="s">
        <v>470</v>
      </c>
      <c r="Y620" s="193" t="s">
        <v>365</v>
      </c>
      <c r="Z620" s="262">
        <f>SUM(W817:W886)</f>
        <v>70</v>
      </c>
      <c r="AA620" s="263">
        <f>SUMIF(U817:U886,TRIM(AA610),W817:W886)</f>
        <v>0</v>
      </c>
      <c r="AB620" s="263">
        <f>SUMIF(U817:U886,TRIM(AB610),W817:W886)</f>
        <v>0</v>
      </c>
      <c r="AC620" s="263">
        <f>SUMIF(U817:U886,TRIM(AC610),W817:W886)</f>
        <v>0</v>
      </c>
      <c r="AD620" s="263">
        <f>SUMIF(U817:U886,TRIM(AD610),W817:W886)</f>
        <v>0</v>
      </c>
      <c r="AE620" s="263">
        <f>SUMIF(U817:U886,TRIM(AE610),W817:W886)</f>
        <v>0</v>
      </c>
      <c r="AF620" s="263">
        <f>SUMIF(U817:U886,TRIM(AF610),W817:W886)</f>
        <v>0</v>
      </c>
      <c r="AG620" s="263">
        <f>SUMIF(U817:U886,TRIM(AG610),W817:W886)</f>
        <v>0</v>
      </c>
      <c r="AH620" s="263">
        <f>SUMIF(U817:U886,TRIM(AH610),W817:W886)</f>
        <v>0</v>
      </c>
    </row>
    <row r="621" spans="2:34" x14ac:dyDescent="0.25">
      <c r="B621" s="662"/>
      <c r="C621" s="493"/>
      <c r="D621" s="245">
        <v>5</v>
      </c>
      <c r="E621" s="190" t="s">
        <v>560</v>
      </c>
      <c r="F621" s="314">
        <v>1172</v>
      </c>
      <c r="G621" s="190">
        <v>227.64</v>
      </c>
      <c r="H621" s="190">
        <v>227.64</v>
      </c>
      <c r="I621" s="198">
        <f t="shared" si="157"/>
        <v>1</v>
      </c>
      <c r="J621" s="190">
        <v>6.85</v>
      </c>
      <c r="K621" s="198">
        <f t="shared" si="158"/>
        <v>3.009137234229485E-2</v>
      </c>
      <c r="L621" s="314">
        <v>194.04</v>
      </c>
      <c r="M621" s="198">
        <f t="shared" si="159"/>
        <v>1.0300913723422949</v>
      </c>
      <c r="N621" s="314">
        <v>1329.17</v>
      </c>
      <c r="O621" s="190">
        <v>0.81</v>
      </c>
      <c r="P621" s="197">
        <f t="shared" si="160"/>
        <v>3.5582498682129684E-3</v>
      </c>
      <c r="Q621" s="314">
        <f t="shared" si="161"/>
        <v>157.17240000000001</v>
      </c>
      <c r="R621" s="190">
        <f t="shared" si="162"/>
        <v>6.0399999999999938</v>
      </c>
      <c r="S621" s="192">
        <f t="shared" si="163"/>
        <v>2.653312247408186E-2</v>
      </c>
      <c r="T621" s="190" t="s">
        <v>478</v>
      </c>
      <c r="U621" s="190" t="s">
        <v>715</v>
      </c>
      <c r="V621" s="190" t="s">
        <v>492</v>
      </c>
      <c r="W621" s="196">
        <v>1</v>
      </c>
      <c r="X621" s="190" t="s">
        <v>436</v>
      </c>
      <c r="Y621" s="193" t="s">
        <v>390</v>
      </c>
      <c r="Z621" s="263"/>
      <c r="AA621" s="264">
        <f>SUMIF(U817:U886,TRIM(AA610),F817:F886)</f>
        <v>0</v>
      </c>
      <c r="AB621" s="264">
        <f>SUMIF(U817:U886,TRIM(AB610),F817:F886)</f>
        <v>0</v>
      </c>
      <c r="AC621" s="264">
        <f>SUMIF(U817:U886,TRIM(AC610),F817:F886)</f>
        <v>0</v>
      </c>
      <c r="AD621" s="264">
        <f>SUMIF(U817:U886,TRIM(AD610),F817:F886)</f>
        <v>0</v>
      </c>
      <c r="AE621" s="264">
        <f>SUMIF(U817:U886,TRIM(AE610),F817:F886)</f>
        <v>0</v>
      </c>
      <c r="AF621" s="264">
        <f>SUMIF(U817:U886,TRIM(AF610),F817:F886)</f>
        <v>0</v>
      </c>
      <c r="AG621" s="264">
        <f>SUMIF(U817:U886,TRIM(AG610),F817:F886)</f>
        <v>0</v>
      </c>
      <c r="AH621" s="264">
        <f>SUMIF(U817:U886,TRIM(AH610),F817:F886)</f>
        <v>0</v>
      </c>
    </row>
    <row r="622" spans="2:34" x14ac:dyDescent="0.25">
      <c r="B622" s="662"/>
      <c r="C622" s="493"/>
      <c r="D622" s="245">
        <v>6</v>
      </c>
      <c r="E622" s="190" t="s">
        <v>493</v>
      </c>
      <c r="F622" s="314">
        <v>1152.04</v>
      </c>
      <c r="G622" s="190">
        <v>215.75</v>
      </c>
      <c r="H622" s="190">
        <v>215.75</v>
      </c>
      <c r="I622" s="198">
        <f t="shared" si="157"/>
        <v>1</v>
      </c>
      <c r="J622" s="190">
        <v>8.35</v>
      </c>
      <c r="K622" s="198">
        <f t="shared" si="158"/>
        <v>3.8702201622247974E-2</v>
      </c>
      <c r="L622" s="314">
        <v>156.74</v>
      </c>
      <c r="M622" s="198">
        <f t="shared" si="159"/>
        <v>1.038702201622248</v>
      </c>
      <c r="N622" s="314">
        <v>1308.78</v>
      </c>
      <c r="O622" s="190">
        <v>1</v>
      </c>
      <c r="P622" s="197">
        <f t="shared" si="160"/>
        <v>4.6349942062572421E-3</v>
      </c>
      <c r="Q622" s="314">
        <f t="shared" si="161"/>
        <v>156.74</v>
      </c>
      <c r="R622" s="190">
        <f t="shared" si="162"/>
        <v>7.3499999999999943</v>
      </c>
      <c r="S622" s="192">
        <f t="shared" si="163"/>
        <v>3.4067207415990702E-2</v>
      </c>
      <c r="T622" s="190" t="s">
        <v>478</v>
      </c>
      <c r="U622" s="190" t="s">
        <v>715</v>
      </c>
      <c r="V622" s="190" t="s">
        <v>469</v>
      </c>
      <c r="W622" s="196">
        <v>1</v>
      </c>
      <c r="X622" s="190" t="s">
        <v>470</v>
      </c>
      <c r="Y622" s="193"/>
      <c r="Z622" s="263"/>
      <c r="AA622" s="262"/>
      <c r="AB622" s="262"/>
      <c r="AC622" s="263"/>
      <c r="AD622" s="263"/>
      <c r="AE622" s="263"/>
      <c r="AF622" s="263"/>
      <c r="AG622" s="263"/>
      <c r="AH622" s="263"/>
    </row>
    <row r="623" spans="2:34" x14ac:dyDescent="0.25">
      <c r="B623" s="662"/>
      <c r="C623" s="493"/>
      <c r="D623" s="245">
        <v>7</v>
      </c>
      <c r="E623" s="190" t="s">
        <v>466</v>
      </c>
      <c r="F623" s="314">
        <v>1123.54</v>
      </c>
      <c r="G623" s="190">
        <v>36.590000000000003</v>
      </c>
      <c r="H623" s="190">
        <v>36.590000000000003</v>
      </c>
      <c r="I623" s="198">
        <f t="shared" si="157"/>
        <v>1</v>
      </c>
      <c r="J623" s="190">
        <v>1.57</v>
      </c>
      <c r="K623" s="198">
        <f t="shared" si="158"/>
        <v>4.2907898332877836E-2</v>
      </c>
      <c r="L623" s="314">
        <v>814.16</v>
      </c>
      <c r="M623" s="198">
        <f t="shared" si="159"/>
        <v>1.0429078983328779</v>
      </c>
      <c r="N623" s="314">
        <v>1278.23</v>
      </c>
      <c r="O623" s="190">
        <v>0.19</v>
      </c>
      <c r="P623" s="197">
        <f t="shared" si="160"/>
        <v>5.1926755944247055E-3</v>
      </c>
      <c r="Q623" s="314">
        <f t="shared" si="161"/>
        <v>154.69039999999998</v>
      </c>
      <c r="R623" s="190">
        <f t="shared" si="162"/>
        <v>1.3800000000000003</v>
      </c>
      <c r="S623" s="192">
        <f t="shared" si="163"/>
        <v>3.7715222738453132E-2</v>
      </c>
      <c r="T623" s="190" t="s">
        <v>478</v>
      </c>
      <c r="U623" s="190" t="s">
        <v>222</v>
      </c>
      <c r="V623" s="190" t="s">
        <v>689</v>
      </c>
      <c r="W623" s="196">
        <v>1</v>
      </c>
      <c r="X623" s="190" t="s">
        <v>415</v>
      </c>
      <c r="Y623" s="193" t="s">
        <v>798</v>
      </c>
      <c r="Z623" s="262">
        <f>SUM(W887:W956)</f>
        <v>70</v>
      </c>
      <c r="AA623" s="263">
        <f>SUMIF(U887:U956,TRIM(AA610),W887:W956)</f>
        <v>0</v>
      </c>
      <c r="AB623" s="263">
        <f t="shared" ref="AB623:AH623" si="164">SUMIF(V887:V956,TRIM(AB610),X887:X956)</f>
        <v>0</v>
      </c>
      <c r="AC623" s="263">
        <f t="shared" si="164"/>
        <v>0</v>
      </c>
      <c r="AD623" s="263">
        <f t="shared" si="164"/>
        <v>0</v>
      </c>
      <c r="AE623" s="263">
        <f t="shared" si="164"/>
        <v>0</v>
      </c>
      <c r="AF623" s="263">
        <f t="shared" si="164"/>
        <v>0</v>
      </c>
      <c r="AG623" s="263">
        <f t="shared" si="164"/>
        <v>0</v>
      </c>
      <c r="AH623" s="263">
        <f t="shared" si="164"/>
        <v>0</v>
      </c>
    </row>
    <row r="624" spans="2:34" x14ac:dyDescent="0.25">
      <c r="B624" s="662"/>
      <c r="C624" s="493"/>
      <c r="D624" s="245">
        <v>8</v>
      </c>
      <c r="E624" s="190" t="s">
        <v>707</v>
      </c>
      <c r="F624" s="314">
        <v>986.4799999999999</v>
      </c>
      <c r="G624" s="190">
        <v>169.61</v>
      </c>
      <c r="H624" s="190">
        <v>169.61</v>
      </c>
      <c r="I624" s="198">
        <f t="shared" si="157"/>
        <v>1</v>
      </c>
      <c r="J624" s="190">
        <v>5.84</v>
      </c>
      <c r="K624" s="198">
        <f t="shared" si="158"/>
        <v>3.4431932079476445E-2</v>
      </c>
      <c r="L624" s="314">
        <v>195.73</v>
      </c>
      <c r="M624" s="198">
        <f t="shared" si="159"/>
        <v>1.0344319320794764</v>
      </c>
      <c r="N624" s="314">
        <v>1143.06</v>
      </c>
      <c r="O624" s="190">
        <v>0.8</v>
      </c>
      <c r="P624" s="197">
        <f t="shared" si="160"/>
        <v>4.7167030245858143E-3</v>
      </c>
      <c r="Q624" s="314">
        <f t="shared" si="161"/>
        <v>156.584</v>
      </c>
      <c r="R624" s="190">
        <f t="shared" si="162"/>
        <v>5.0400000000000036</v>
      </c>
      <c r="S624" s="192">
        <f t="shared" si="163"/>
        <v>2.971522905489065E-2</v>
      </c>
      <c r="T624" s="190" t="s">
        <v>478</v>
      </c>
      <c r="U624" s="190" t="s">
        <v>715</v>
      </c>
      <c r="V624" s="190" t="s">
        <v>492</v>
      </c>
      <c r="W624" s="196">
        <v>1</v>
      </c>
      <c r="X624" s="190" t="s">
        <v>706</v>
      </c>
      <c r="Y624" s="193" t="s">
        <v>390</v>
      </c>
      <c r="Z624" s="263"/>
      <c r="AA624" s="264">
        <f>SUMIF(U887:U956,TRIM(AA610),F887:F956)</f>
        <v>0</v>
      </c>
      <c r="AB624" s="264">
        <f t="shared" ref="AB624:AH624" si="165">SUMIF(V887:V956,TRIM(AB610),G887:G956)</f>
        <v>0</v>
      </c>
      <c r="AC624" s="264">
        <f t="shared" si="165"/>
        <v>0</v>
      </c>
      <c r="AD624" s="264">
        <f t="shared" si="165"/>
        <v>0</v>
      </c>
      <c r="AE624" s="264">
        <f t="shared" si="165"/>
        <v>0</v>
      </c>
      <c r="AF624" s="264">
        <f t="shared" si="165"/>
        <v>0</v>
      </c>
      <c r="AG624" s="264">
        <f t="shared" si="165"/>
        <v>0</v>
      </c>
      <c r="AH624" s="264">
        <f t="shared" si="165"/>
        <v>0</v>
      </c>
    </row>
    <row r="625" spans="2:34" x14ac:dyDescent="0.25">
      <c r="B625" s="662"/>
      <c r="C625" s="493"/>
      <c r="D625" s="245">
        <v>9</v>
      </c>
      <c r="E625" s="190" t="s">
        <v>467</v>
      </c>
      <c r="F625" s="314">
        <v>978.82999999999993</v>
      </c>
      <c r="G625" s="190">
        <v>129.71</v>
      </c>
      <c r="H625" s="190">
        <v>129.71</v>
      </c>
      <c r="I625" s="198">
        <f t="shared" si="157"/>
        <v>1</v>
      </c>
      <c r="J625" s="190">
        <v>5.58</v>
      </c>
      <c r="K625" s="198">
        <f t="shared" si="158"/>
        <v>4.3019042479377073E-2</v>
      </c>
      <c r="L625" s="314">
        <v>203.5</v>
      </c>
      <c r="M625" s="198">
        <f t="shared" si="159"/>
        <v>1.0430190424793773</v>
      </c>
      <c r="N625" s="314">
        <v>1135.53</v>
      </c>
      <c r="O625" s="190">
        <v>0.77</v>
      </c>
      <c r="P625" s="197">
        <f t="shared" si="160"/>
        <v>5.9363194819212085E-3</v>
      </c>
      <c r="Q625" s="314">
        <f t="shared" si="161"/>
        <v>156.69499999999999</v>
      </c>
      <c r="R625" s="190">
        <f t="shared" si="162"/>
        <v>4.8100000000000129</v>
      </c>
      <c r="S625" s="192">
        <f t="shared" si="163"/>
        <v>3.7082722997455964E-2</v>
      </c>
      <c r="T625" s="190" t="s">
        <v>478</v>
      </c>
      <c r="U625" s="190" t="s">
        <v>715</v>
      </c>
      <c r="V625" s="190" t="s">
        <v>469</v>
      </c>
      <c r="W625" s="196">
        <v>1</v>
      </c>
      <c r="X625" s="190" t="s">
        <v>470</v>
      </c>
      <c r="Y625" s="193"/>
      <c r="Z625" s="263"/>
      <c r="AA625" s="262"/>
      <c r="AB625" s="262"/>
      <c r="AC625" s="263"/>
      <c r="AD625" s="263"/>
      <c r="AE625" s="263"/>
      <c r="AF625" s="263"/>
      <c r="AG625" s="263"/>
      <c r="AH625" s="263"/>
    </row>
    <row r="626" spans="2:34" x14ac:dyDescent="0.25">
      <c r="B626" s="662"/>
      <c r="C626" s="493"/>
      <c r="D626" s="245">
        <v>10</v>
      </c>
      <c r="E626" s="190" t="s">
        <v>487</v>
      </c>
      <c r="F626" s="314">
        <v>910.56000000000006</v>
      </c>
      <c r="G626" s="190">
        <v>100.82</v>
      </c>
      <c r="H626" s="190">
        <v>100.82</v>
      </c>
      <c r="I626" s="198">
        <f t="shared" si="157"/>
        <v>1</v>
      </c>
      <c r="J626" s="190">
        <v>2.6</v>
      </c>
      <c r="K626" s="198">
        <f t="shared" si="158"/>
        <v>2.5788534021027577E-2</v>
      </c>
      <c r="L626" s="314">
        <v>410.16</v>
      </c>
      <c r="M626" s="198">
        <f t="shared" si="159"/>
        <v>1.0257885340210275</v>
      </c>
      <c r="N626" s="314">
        <v>1066.42</v>
      </c>
      <c r="O626" s="190">
        <v>0.38</v>
      </c>
      <c r="P626" s="197">
        <f t="shared" si="160"/>
        <v>3.7690934338424917E-3</v>
      </c>
      <c r="Q626" s="314">
        <f t="shared" si="161"/>
        <v>155.86080000000001</v>
      </c>
      <c r="R626" s="190">
        <f t="shared" si="162"/>
        <v>2.2199999999999944</v>
      </c>
      <c r="S626" s="192">
        <f t="shared" si="163"/>
        <v>2.2019440587185028E-2</v>
      </c>
      <c r="T626" s="190" t="s">
        <v>478</v>
      </c>
      <c r="U626" s="190" t="s">
        <v>715</v>
      </c>
      <c r="V626" s="190" t="s">
        <v>646</v>
      </c>
      <c r="W626" s="196">
        <v>1</v>
      </c>
      <c r="X626" s="190" t="s">
        <v>470</v>
      </c>
      <c r="Y626" s="193"/>
      <c r="Z626" s="194"/>
      <c r="AA626" s="194"/>
      <c r="AB626" s="194"/>
      <c r="AC626" s="194"/>
      <c r="AD626" s="194"/>
      <c r="AE626" s="194"/>
      <c r="AF626" s="194"/>
      <c r="AG626" s="194"/>
      <c r="AH626" s="194"/>
    </row>
    <row r="627" spans="2:34" x14ac:dyDescent="0.25">
      <c r="B627" s="661">
        <v>45932</v>
      </c>
      <c r="C627" s="493" t="str">
        <f t="shared" ref="C627" si="166">RIGHT(TEXT(B627,"aaa"),1)</f>
        <v>四</v>
      </c>
      <c r="D627" s="245">
        <v>1</v>
      </c>
      <c r="E627" s="190" t="s">
        <v>702</v>
      </c>
      <c r="F627" s="314">
        <v>12691.49</v>
      </c>
      <c r="G627" s="190">
        <v>106.37</v>
      </c>
      <c r="H627" s="190">
        <v>149.5</v>
      </c>
      <c r="I627" s="198">
        <f t="shared" si="157"/>
        <v>1.4054714675190372</v>
      </c>
      <c r="J627" s="190">
        <v>2.4</v>
      </c>
      <c r="K627" s="198">
        <f t="shared" si="158"/>
        <v>2.2562752655824008E-2</v>
      </c>
      <c r="L627" s="314">
        <v>278.75</v>
      </c>
      <c r="M627" s="198">
        <f t="shared" si="159"/>
        <v>1.4280342201748613</v>
      </c>
      <c r="N627" s="314">
        <v>12691.49</v>
      </c>
      <c r="O627" s="190">
        <v>0</v>
      </c>
      <c r="P627" s="197">
        <f t="shared" si="160"/>
        <v>0</v>
      </c>
      <c r="Q627" s="314">
        <f t="shared" si="161"/>
        <v>0</v>
      </c>
      <c r="R627" s="190">
        <f t="shared" si="162"/>
        <v>45.53</v>
      </c>
      <c r="S627" s="192">
        <f t="shared" si="163"/>
        <v>0.42803422017486131</v>
      </c>
      <c r="T627" s="190" t="s">
        <v>468</v>
      </c>
      <c r="U627" s="190" t="s">
        <v>221</v>
      </c>
      <c r="V627" s="190" t="s">
        <v>705</v>
      </c>
      <c r="W627" s="196">
        <v>1</v>
      </c>
      <c r="X627" s="190" t="s">
        <v>470</v>
      </c>
      <c r="Y627" s="188" t="s">
        <v>795</v>
      </c>
      <c r="Z627" s="262">
        <f>Z611+Z614+Z617+Z620+Z623</f>
        <v>350</v>
      </c>
      <c r="AA627" s="262">
        <f t="shared" ref="AA627:AH628" si="167">AA611+AA614+AA617+AA620+AA623</f>
        <v>0</v>
      </c>
      <c r="AB627" s="262">
        <f t="shared" si="167"/>
        <v>0</v>
      </c>
      <c r="AC627" s="262">
        <f t="shared" si="167"/>
        <v>0</v>
      </c>
      <c r="AD627" s="262">
        <f t="shared" si="167"/>
        <v>72</v>
      </c>
      <c r="AE627" s="262">
        <f t="shared" si="167"/>
        <v>27</v>
      </c>
      <c r="AF627" s="262">
        <f t="shared" si="167"/>
        <v>41</v>
      </c>
      <c r="AG627" s="262">
        <f t="shared" si="167"/>
        <v>0</v>
      </c>
      <c r="AH627" s="262">
        <f t="shared" si="167"/>
        <v>0</v>
      </c>
    </row>
    <row r="628" spans="2:34" x14ac:dyDescent="0.25">
      <c r="B628" s="662"/>
      <c r="C628" s="493"/>
      <c r="D628" s="245">
        <v>2</v>
      </c>
      <c r="E628" s="190" t="s">
        <v>487</v>
      </c>
      <c r="F628" s="314">
        <v>2772.68</v>
      </c>
      <c r="G628" s="190">
        <v>94.14</v>
      </c>
      <c r="H628" s="190">
        <v>94.14</v>
      </c>
      <c r="I628" s="198">
        <f t="shared" si="157"/>
        <v>1</v>
      </c>
      <c r="J628" s="190">
        <v>7.4</v>
      </c>
      <c r="K628" s="198">
        <f t="shared" si="158"/>
        <v>7.8606330996388363E-2</v>
      </c>
      <c r="L628" s="314">
        <v>410.16</v>
      </c>
      <c r="M628" s="198">
        <f t="shared" si="159"/>
        <v>1.0786063309963885</v>
      </c>
      <c r="N628" s="314">
        <v>3035.18</v>
      </c>
      <c r="O628" s="190">
        <v>0.64</v>
      </c>
      <c r="P628" s="197">
        <f t="shared" si="160"/>
        <v>6.7983853834714253E-3</v>
      </c>
      <c r="Q628" s="314">
        <f t="shared" si="161"/>
        <v>262.50240000000002</v>
      </c>
      <c r="R628" s="190">
        <f t="shared" si="162"/>
        <v>6.760000000000006</v>
      </c>
      <c r="S628" s="192">
        <f t="shared" si="163"/>
        <v>7.1807945612916993E-2</v>
      </c>
      <c r="T628" s="190" t="s">
        <v>478</v>
      </c>
      <c r="U628" s="190" t="s">
        <v>715</v>
      </c>
      <c r="V628" s="190" t="s">
        <v>646</v>
      </c>
      <c r="W628" s="196">
        <v>1</v>
      </c>
      <c r="X628" s="190" t="s">
        <v>470</v>
      </c>
      <c r="Y628" s="193" t="s">
        <v>390</v>
      </c>
      <c r="Z628" s="263"/>
      <c r="AA628" s="264">
        <f>AA612+AA615+AA618+AA621+AA624</f>
        <v>0</v>
      </c>
      <c r="AB628" s="264">
        <f t="shared" si="167"/>
        <v>0</v>
      </c>
      <c r="AC628" s="264">
        <f t="shared" si="167"/>
        <v>0</v>
      </c>
      <c r="AD628" s="264">
        <f t="shared" si="167"/>
        <v>96539.19</v>
      </c>
      <c r="AE628" s="264">
        <f t="shared" si="167"/>
        <v>235385.24</v>
      </c>
      <c r="AF628" s="264">
        <f t="shared" si="167"/>
        <v>54265.19</v>
      </c>
      <c r="AG628" s="264">
        <f t="shared" si="167"/>
        <v>0</v>
      </c>
      <c r="AH628" s="264">
        <f t="shared" si="167"/>
        <v>0</v>
      </c>
    </row>
    <row r="629" spans="2:34" x14ac:dyDescent="0.25">
      <c r="B629" s="662"/>
      <c r="C629" s="493"/>
      <c r="D629" s="245">
        <v>3</v>
      </c>
      <c r="E629" s="190" t="s">
        <v>520</v>
      </c>
      <c r="F629" s="314">
        <v>2070.62</v>
      </c>
      <c r="G629" s="190">
        <v>245.91</v>
      </c>
      <c r="H629" s="190">
        <v>245.91</v>
      </c>
      <c r="I629" s="198">
        <f t="shared" si="157"/>
        <v>1</v>
      </c>
      <c r="J629" s="190">
        <v>22.55</v>
      </c>
      <c r="K629" s="198">
        <f t="shared" si="158"/>
        <v>9.1700215526005449E-2</v>
      </c>
      <c r="L629" s="314">
        <v>99.12</v>
      </c>
      <c r="M629" s="198">
        <f t="shared" si="159"/>
        <v>1.0917002155260054</v>
      </c>
      <c r="N629" s="314">
        <v>2235.16</v>
      </c>
      <c r="O629" s="190">
        <v>1.66</v>
      </c>
      <c r="P629" s="197">
        <f t="shared" si="160"/>
        <v>6.7504371518035053E-3</v>
      </c>
      <c r="Q629" s="314">
        <f t="shared" si="161"/>
        <v>164.53919999999999</v>
      </c>
      <c r="R629" s="190">
        <f t="shared" si="162"/>
        <v>20.889999999999983</v>
      </c>
      <c r="S629" s="192">
        <f t="shared" si="163"/>
        <v>8.4949778374201881E-2</v>
      </c>
      <c r="T629" s="190" t="s">
        <v>478</v>
      </c>
      <c r="U629" s="190" t="s">
        <v>715</v>
      </c>
      <c r="V629" s="190" t="s">
        <v>510</v>
      </c>
      <c r="W629" s="196">
        <v>1</v>
      </c>
      <c r="X629" s="190" t="s">
        <v>470</v>
      </c>
    </row>
    <row r="630" spans="2:34" x14ac:dyDescent="0.25">
      <c r="B630" s="662"/>
      <c r="C630" s="493"/>
      <c r="D630" s="245">
        <v>4</v>
      </c>
      <c r="E630" s="190" t="s">
        <v>701</v>
      </c>
      <c r="F630" s="314">
        <v>1758.01</v>
      </c>
      <c r="G630" s="190">
        <v>64.8</v>
      </c>
      <c r="H630" s="190">
        <v>64.8</v>
      </c>
      <c r="I630" s="198">
        <f t="shared" si="157"/>
        <v>1</v>
      </c>
      <c r="J630" s="190">
        <v>5.43</v>
      </c>
      <c r="K630" s="198">
        <f t="shared" si="158"/>
        <v>8.3796296296296299E-2</v>
      </c>
      <c r="L630" s="314">
        <v>417.58</v>
      </c>
      <c r="M630" s="198">
        <f t="shared" si="159"/>
        <v>1.0837962962962961</v>
      </c>
      <c r="N630" s="314">
        <v>2267.46</v>
      </c>
      <c r="O630" s="190">
        <v>1.22</v>
      </c>
      <c r="P630" s="197">
        <f t="shared" si="160"/>
        <v>1.8827160493827162E-2</v>
      </c>
      <c r="Q630" s="314">
        <f t="shared" si="161"/>
        <v>509.44759999999997</v>
      </c>
      <c r="R630" s="190">
        <f t="shared" si="162"/>
        <v>4.2099999999999929</v>
      </c>
      <c r="S630" s="192">
        <f t="shared" si="163"/>
        <v>6.4969135802469033E-2</v>
      </c>
      <c r="T630" s="190" t="s">
        <v>478</v>
      </c>
      <c r="U630" s="190" t="s">
        <v>715</v>
      </c>
      <c r="V630" s="190" t="s">
        <v>646</v>
      </c>
      <c r="W630" s="196">
        <v>1</v>
      </c>
      <c r="X630" s="190" t="s">
        <v>695</v>
      </c>
    </row>
    <row r="631" spans="2:34" x14ac:dyDescent="0.25">
      <c r="B631" s="662"/>
      <c r="C631" s="493"/>
      <c r="D631" s="245">
        <v>5</v>
      </c>
      <c r="E631" s="190" t="s">
        <v>491</v>
      </c>
      <c r="F631" s="314">
        <v>1275.27</v>
      </c>
      <c r="G631" s="190">
        <v>154.57</v>
      </c>
      <c r="H631" s="190">
        <v>154.57</v>
      </c>
      <c r="I631" s="198">
        <f t="shared" si="157"/>
        <v>1</v>
      </c>
      <c r="J631" s="190">
        <v>15.36</v>
      </c>
      <c r="K631" s="198">
        <f t="shared" si="158"/>
        <v>9.9372452610467746E-2</v>
      </c>
      <c r="L631" s="314">
        <v>127.4</v>
      </c>
      <c r="M631" s="198">
        <f t="shared" si="159"/>
        <v>1.0993724526104678</v>
      </c>
      <c r="N631" s="314">
        <v>1956.86</v>
      </c>
      <c r="O631" s="190">
        <v>5.35</v>
      </c>
      <c r="P631" s="197">
        <f t="shared" si="160"/>
        <v>3.4612149835026203E-2</v>
      </c>
      <c r="Q631" s="314">
        <f t="shared" si="161"/>
        <v>681.59</v>
      </c>
      <c r="R631" s="190">
        <f t="shared" si="162"/>
        <v>10.010000000000014</v>
      </c>
      <c r="S631" s="192">
        <f t="shared" si="163"/>
        <v>6.4760302775441647E-2</v>
      </c>
      <c r="T631" s="190" t="s">
        <v>478</v>
      </c>
      <c r="U631" s="190" t="s">
        <v>715</v>
      </c>
      <c r="V631" s="190" t="s">
        <v>799</v>
      </c>
      <c r="W631" s="196">
        <v>1</v>
      </c>
      <c r="X631" s="190" t="s">
        <v>470</v>
      </c>
    </row>
    <row r="632" spans="2:34" x14ac:dyDescent="0.25">
      <c r="B632" s="662"/>
      <c r="C632" s="493"/>
      <c r="D632" s="245">
        <v>6</v>
      </c>
      <c r="E632" s="190" t="s">
        <v>797</v>
      </c>
      <c r="F632" s="314">
        <v>1270.43</v>
      </c>
      <c r="G632" s="190">
        <v>189.45</v>
      </c>
      <c r="H632" s="190">
        <v>189.45</v>
      </c>
      <c r="I632" s="198">
        <f t="shared" si="157"/>
        <v>1</v>
      </c>
      <c r="J632" s="190">
        <v>14.89</v>
      </c>
      <c r="K632" s="198">
        <f t="shared" si="158"/>
        <v>7.8595935603061495E-2</v>
      </c>
      <c r="L632" s="314">
        <v>99.02</v>
      </c>
      <c r="M632" s="198">
        <f t="shared" si="159"/>
        <v>1.0785959356030614</v>
      </c>
      <c r="N632" s="314">
        <v>1474.41</v>
      </c>
      <c r="O632" s="190">
        <v>2.06</v>
      </c>
      <c r="P632" s="197">
        <f t="shared" si="160"/>
        <v>1.0873581419899711E-2</v>
      </c>
      <c r="Q632" s="314">
        <f t="shared" si="161"/>
        <v>203.9812</v>
      </c>
      <c r="R632" s="190">
        <f t="shared" si="162"/>
        <v>12.829999999999986</v>
      </c>
      <c r="S632" s="192">
        <f t="shared" si="163"/>
        <v>6.772235418316172E-2</v>
      </c>
      <c r="T632" s="190" t="s">
        <v>478</v>
      </c>
      <c r="U632" s="190" t="s">
        <v>715</v>
      </c>
      <c r="V632" s="190" t="s">
        <v>800</v>
      </c>
      <c r="W632" s="196">
        <v>1</v>
      </c>
      <c r="X632" s="190" t="s">
        <v>418</v>
      </c>
    </row>
    <row r="633" spans="2:34" x14ac:dyDescent="0.25">
      <c r="B633" s="662"/>
      <c r="C633" s="493"/>
      <c r="D633" s="245">
        <v>7</v>
      </c>
      <c r="E633" s="190" t="s">
        <v>466</v>
      </c>
      <c r="F633" s="314">
        <v>1221.24</v>
      </c>
      <c r="G633" s="190">
        <v>31.82</v>
      </c>
      <c r="H633" s="190">
        <v>31.82</v>
      </c>
      <c r="I633" s="198">
        <f t="shared" si="157"/>
        <v>1</v>
      </c>
      <c r="J633" s="190">
        <v>2.15</v>
      </c>
      <c r="K633" s="198">
        <f t="shared" si="158"/>
        <v>6.7567567567567557E-2</v>
      </c>
      <c r="L633" s="314">
        <v>814.16</v>
      </c>
      <c r="M633" s="198">
        <f t="shared" si="159"/>
        <v>1.0675675675675675</v>
      </c>
      <c r="N633" s="314">
        <v>1750.44</v>
      </c>
      <c r="O633" s="190">
        <v>0.65</v>
      </c>
      <c r="P633" s="197">
        <f t="shared" si="160"/>
        <v>2.0427404148334383E-2</v>
      </c>
      <c r="Q633" s="314">
        <f t="shared" si="161"/>
        <v>529.20399999999995</v>
      </c>
      <c r="R633" s="190">
        <f t="shared" si="162"/>
        <v>1.4999999999999987</v>
      </c>
      <c r="S633" s="192">
        <f t="shared" si="163"/>
        <v>4.7140163419233147E-2</v>
      </c>
      <c r="T633" s="190" t="s">
        <v>478</v>
      </c>
      <c r="U633" s="190" t="s">
        <v>222</v>
      </c>
      <c r="V633" s="190" t="s">
        <v>689</v>
      </c>
      <c r="W633" s="196">
        <v>1</v>
      </c>
      <c r="X633" s="190" t="s">
        <v>415</v>
      </c>
    </row>
    <row r="634" spans="2:34" x14ac:dyDescent="0.25">
      <c r="B634" s="662"/>
      <c r="C634" s="493"/>
      <c r="D634" s="245">
        <v>8</v>
      </c>
      <c r="E634" s="190" t="s">
        <v>489</v>
      </c>
      <c r="F634" s="314">
        <v>1173.58</v>
      </c>
      <c r="G634" s="190">
        <v>60.02</v>
      </c>
      <c r="H634" s="190">
        <v>60.02</v>
      </c>
      <c r="I634" s="198">
        <f t="shared" si="157"/>
        <v>1</v>
      </c>
      <c r="J634" s="190">
        <v>3.93</v>
      </c>
      <c r="K634" s="198">
        <f t="shared" si="158"/>
        <v>6.5478173942019324E-2</v>
      </c>
      <c r="L634" s="314">
        <v>365.6</v>
      </c>
      <c r="M634" s="198">
        <f t="shared" si="159"/>
        <v>1.0654781739420194</v>
      </c>
      <c r="N634" s="314">
        <v>1436.81</v>
      </c>
      <c r="O634" s="190">
        <v>0.72</v>
      </c>
      <c r="P634" s="197">
        <f t="shared" si="160"/>
        <v>1.1996001332889037E-2</v>
      </c>
      <c r="Q634" s="314">
        <f t="shared" si="161"/>
        <v>263.23200000000003</v>
      </c>
      <c r="R634" s="190">
        <f t="shared" si="162"/>
        <v>3.21</v>
      </c>
      <c r="S634" s="192">
        <f t="shared" si="163"/>
        <v>5.3482172609130289E-2</v>
      </c>
      <c r="T634" s="190" t="s">
        <v>478</v>
      </c>
      <c r="U634" s="190" t="s">
        <v>222</v>
      </c>
      <c r="V634" s="190" t="s">
        <v>689</v>
      </c>
      <c r="W634" s="196">
        <v>1</v>
      </c>
      <c r="X634" s="190" t="s">
        <v>419</v>
      </c>
    </row>
    <row r="635" spans="2:34" x14ac:dyDescent="0.25">
      <c r="B635" s="662"/>
      <c r="C635" s="493"/>
      <c r="D635" s="245">
        <v>9</v>
      </c>
      <c r="E635" s="190" t="s">
        <v>471</v>
      </c>
      <c r="F635" s="314">
        <v>1141.6399999999999</v>
      </c>
      <c r="G635" s="190">
        <v>121.44</v>
      </c>
      <c r="H635" s="190">
        <v>121.44</v>
      </c>
      <c r="I635" s="198">
        <f t="shared" si="157"/>
        <v>1</v>
      </c>
      <c r="J635" s="190">
        <v>12.14</v>
      </c>
      <c r="K635" s="198">
        <f t="shared" si="158"/>
        <v>9.9967061923583664E-2</v>
      </c>
      <c r="L635" s="314">
        <v>166.42</v>
      </c>
      <c r="M635" s="198">
        <f t="shared" si="159"/>
        <v>1.0999670619235835</v>
      </c>
      <c r="N635" s="314">
        <v>2020.34</v>
      </c>
      <c r="O635" s="190">
        <v>5.28</v>
      </c>
      <c r="P635" s="197">
        <f t="shared" si="160"/>
        <v>4.3478260869565223E-2</v>
      </c>
      <c r="Q635" s="314">
        <f t="shared" si="161"/>
        <v>878.69759999999997</v>
      </c>
      <c r="R635" s="190">
        <f t="shared" si="162"/>
        <v>6.8599999999999861</v>
      </c>
      <c r="S635" s="192">
        <f t="shared" si="163"/>
        <v>5.648880105401833E-2</v>
      </c>
      <c r="T635" s="190" t="s">
        <v>478</v>
      </c>
      <c r="U635" s="190" t="s">
        <v>715</v>
      </c>
      <c r="V635" s="190" t="s">
        <v>799</v>
      </c>
      <c r="W635" s="196">
        <v>1</v>
      </c>
      <c r="X635" s="190" t="s">
        <v>434</v>
      </c>
    </row>
    <row r="636" spans="2:34" x14ac:dyDescent="0.25">
      <c r="B636" s="662"/>
      <c r="C636" s="493"/>
      <c r="D636" s="245">
        <v>10</v>
      </c>
      <c r="E636" s="190" t="s">
        <v>549</v>
      </c>
      <c r="F636" s="314">
        <v>1051.31</v>
      </c>
      <c r="G636" s="190">
        <v>20.96</v>
      </c>
      <c r="H636" s="190">
        <v>20.96</v>
      </c>
      <c r="I636" s="198">
        <f t="shared" si="157"/>
        <v>1</v>
      </c>
      <c r="J636" s="190">
        <v>2.0699999999999998</v>
      </c>
      <c r="K636" s="198">
        <f t="shared" si="158"/>
        <v>9.8759541984732815E-2</v>
      </c>
      <c r="L636" s="314">
        <v>930.36</v>
      </c>
      <c r="M636" s="198">
        <f t="shared" si="159"/>
        <v>1.0987595419847329</v>
      </c>
      <c r="N636" s="314">
        <v>1925.85</v>
      </c>
      <c r="O636" s="190">
        <v>0.94</v>
      </c>
      <c r="P636" s="197">
        <f t="shared" si="160"/>
        <v>4.4847328244274808E-2</v>
      </c>
      <c r="Q636" s="314">
        <f t="shared" si="161"/>
        <v>874.53839999999991</v>
      </c>
      <c r="R636" s="190">
        <f t="shared" si="162"/>
        <v>1.1300000000000003</v>
      </c>
      <c r="S636" s="192">
        <f t="shared" si="163"/>
        <v>5.3912213740458029E-2</v>
      </c>
      <c r="T636" s="190" t="s">
        <v>478</v>
      </c>
      <c r="U636" s="190" t="s">
        <v>715</v>
      </c>
      <c r="V636" s="190" t="s">
        <v>799</v>
      </c>
      <c r="W636" s="196">
        <v>1</v>
      </c>
      <c r="X636" s="190" t="s">
        <v>425</v>
      </c>
    </row>
    <row r="637" spans="2:34" x14ac:dyDescent="0.25">
      <c r="B637" s="661">
        <v>45933</v>
      </c>
      <c r="C637" s="493" t="str">
        <f t="shared" ref="C637" si="168">RIGHT(TEXT(B637,"aaa"),1)</f>
        <v>五</v>
      </c>
      <c r="D637" s="245">
        <v>1</v>
      </c>
      <c r="E637" s="190" t="s">
        <v>702</v>
      </c>
      <c r="F637" s="314">
        <v>11464.99</v>
      </c>
      <c r="G637" s="190">
        <v>73.290000000000006</v>
      </c>
      <c r="H637" s="190">
        <v>114.42</v>
      </c>
      <c r="I637" s="198">
        <f t="shared" si="157"/>
        <v>1.5611952517396643</v>
      </c>
      <c r="J637" s="190">
        <v>0</v>
      </c>
      <c r="K637" s="198">
        <f t="shared" si="158"/>
        <v>0</v>
      </c>
      <c r="L637" s="314">
        <v>278.75</v>
      </c>
      <c r="M637" s="198">
        <f t="shared" si="159"/>
        <v>1.5611952517396643</v>
      </c>
      <c r="N637" s="314">
        <v>11464.99</v>
      </c>
      <c r="O637" s="190">
        <v>0</v>
      </c>
      <c r="P637" s="197">
        <f t="shared" si="160"/>
        <v>0</v>
      </c>
      <c r="Q637" s="314">
        <f t="shared" si="161"/>
        <v>0</v>
      </c>
      <c r="R637" s="190">
        <f t="shared" si="162"/>
        <v>41.129999999999995</v>
      </c>
      <c r="S637" s="192">
        <f t="shared" si="163"/>
        <v>0.56119525173966422</v>
      </c>
      <c r="T637" s="190" t="s">
        <v>468</v>
      </c>
      <c r="U637" s="190" t="s">
        <v>221</v>
      </c>
      <c r="V637" s="190" t="s">
        <v>705</v>
      </c>
      <c r="W637" s="196">
        <v>1</v>
      </c>
      <c r="X637" s="190" t="s">
        <v>470</v>
      </c>
    </row>
    <row r="638" spans="2:34" x14ac:dyDescent="0.25">
      <c r="B638" s="662"/>
      <c r="C638" s="493"/>
      <c r="D638" s="245">
        <v>2</v>
      </c>
      <c r="E638" s="190" t="s">
        <v>692</v>
      </c>
      <c r="F638" s="314">
        <v>3550</v>
      </c>
      <c r="G638" s="190">
        <v>6685</v>
      </c>
      <c r="H638" s="190">
        <v>6685</v>
      </c>
      <c r="I638" s="198">
        <f t="shared" si="157"/>
        <v>1</v>
      </c>
      <c r="J638" s="190">
        <v>200</v>
      </c>
      <c r="K638" s="198">
        <f t="shared" si="158"/>
        <v>2.9917726252804786E-2</v>
      </c>
      <c r="L638" s="314">
        <v>17.75</v>
      </c>
      <c r="M638" s="198">
        <f t="shared" si="159"/>
        <v>1.0299177262528048</v>
      </c>
      <c r="N638" s="314">
        <v>3550</v>
      </c>
      <c r="O638" s="190">
        <v>0</v>
      </c>
      <c r="P638" s="197">
        <f t="shared" si="160"/>
        <v>0</v>
      </c>
      <c r="Q638" s="314">
        <f t="shared" si="161"/>
        <v>0</v>
      </c>
      <c r="R638" s="190">
        <f t="shared" si="162"/>
        <v>200</v>
      </c>
      <c r="S638" s="192">
        <f t="shared" si="163"/>
        <v>2.9917726252804786E-2</v>
      </c>
      <c r="T638" s="190" t="s">
        <v>468</v>
      </c>
      <c r="U638" s="190" t="s">
        <v>221</v>
      </c>
      <c r="V638" s="190" t="s">
        <v>704</v>
      </c>
      <c r="W638" s="196">
        <v>1</v>
      </c>
      <c r="X638" s="190" t="s">
        <v>433</v>
      </c>
    </row>
    <row r="639" spans="2:34" x14ac:dyDescent="0.25">
      <c r="B639" s="662"/>
      <c r="C639" s="493"/>
      <c r="D639" s="245">
        <v>3</v>
      </c>
      <c r="E639" s="190" t="s">
        <v>482</v>
      </c>
      <c r="F639" s="314">
        <v>1583.4900000000002</v>
      </c>
      <c r="G639" s="190">
        <v>270.2</v>
      </c>
      <c r="H639" s="190">
        <v>270.2</v>
      </c>
      <c r="I639" s="198">
        <f t="shared" si="157"/>
        <v>1</v>
      </c>
      <c r="J639" s="190">
        <v>24.98</v>
      </c>
      <c r="K639" s="198">
        <f t="shared" si="158"/>
        <v>9.245003700962251E-2</v>
      </c>
      <c r="L639" s="314">
        <v>111.2</v>
      </c>
      <c r="M639" s="198">
        <f t="shared" si="159"/>
        <v>1.0924500370096226</v>
      </c>
      <c r="N639" s="314">
        <v>2777.78</v>
      </c>
      <c r="O639" s="190">
        <v>10.74</v>
      </c>
      <c r="P639" s="197">
        <f t="shared" si="160"/>
        <v>3.9748334566987419E-2</v>
      </c>
      <c r="Q639" s="314">
        <f t="shared" si="161"/>
        <v>1194.288</v>
      </c>
      <c r="R639" s="190">
        <f t="shared" si="162"/>
        <v>14.240000000000018</v>
      </c>
      <c r="S639" s="192">
        <f t="shared" si="163"/>
        <v>5.2701702442635154E-2</v>
      </c>
      <c r="T639" s="190" t="s">
        <v>478</v>
      </c>
      <c r="U639" s="190" t="s">
        <v>715</v>
      </c>
      <c r="V639" s="190" t="s">
        <v>799</v>
      </c>
      <c r="W639" s="196">
        <v>1</v>
      </c>
      <c r="X639" s="190" t="s">
        <v>430</v>
      </c>
    </row>
    <row r="640" spans="2:34" x14ac:dyDescent="0.25">
      <c r="B640" s="662"/>
      <c r="C640" s="493"/>
      <c r="D640" s="245">
        <v>4</v>
      </c>
      <c r="E640" s="190" t="s">
        <v>691</v>
      </c>
      <c r="F640" s="314">
        <v>1119.5500000000002</v>
      </c>
      <c r="G640" s="190">
        <v>78.08</v>
      </c>
      <c r="H640" s="190">
        <v>78.08</v>
      </c>
      <c r="I640" s="198">
        <f t="shared" si="157"/>
        <v>1</v>
      </c>
      <c r="J640" s="190">
        <v>3.98</v>
      </c>
      <c r="K640" s="198">
        <f t="shared" si="158"/>
        <v>5.0973360655737703E-2</v>
      </c>
      <c r="L640" s="314">
        <v>313.60000000000002</v>
      </c>
      <c r="M640" s="198">
        <f t="shared" si="159"/>
        <v>1.0509733606557377</v>
      </c>
      <c r="N640" s="314">
        <v>1248.1300000000001</v>
      </c>
      <c r="O640" s="190">
        <v>0.41</v>
      </c>
      <c r="P640" s="197">
        <f t="shared" si="160"/>
        <v>5.2510245901639342E-3</v>
      </c>
      <c r="Q640" s="314">
        <f t="shared" si="161"/>
        <v>128.57599999999999</v>
      </c>
      <c r="R640" s="190">
        <f t="shared" si="162"/>
        <v>3.5700000000000038</v>
      </c>
      <c r="S640" s="192">
        <f t="shared" si="163"/>
        <v>4.572233606557382E-2</v>
      </c>
      <c r="T640" s="190" t="s">
        <v>478</v>
      </c>
      <c r="U640" s="190" t="s">
        <v>715</v>
      </c>
      <c r="V640" s="190" t="s">
        <v>469</v>
      </c>
      <c r="W640" s="196">
        <v>1</v>
      </c>
      <c r="X640" s="190" t="s">
        <v>470</v>
      </c>
    </row>
    <row r="641" spans="2:24" x14ac:dyDescent="0.25">
      <c r="B641" s="662"/>
      <c r="C641" s="493"/>
      <c r="D641" s="245">
        <v>5</v>
      </c>
      <c r="E641" s="190" t="s">
        <v>466</v>
      </c>
      <c r="F641" s="314">
        <v>1033.98</v>
      </c>
      <c r="G641" s="190">
        <v>28.1</v>
      </c>
      <c r="H641" s="190">
        <v>28.1</v>
      </c>
      <c r="I641" s="198">
        <f t="shared" si="157"/>
        <v>1</v>
      </c>
      <c r="J641" s="190">
        <v>1.43</v>
      </c>
      <c r="K641" s="198">
        <f t="shared" si="158"/>
        <v>5.0889679715302484E-2</v>
      </c>
      <c r="L641" s="314">
        <v>814.16</v>
      </c>
      <c r="M641" s="198">
        <f t="shared" si="159"/>
        <v>1.0508896797153024</v>
      </c>
      <c r="N641" s="314">
        <v>1164.25</v>
      </c>
      <c r="O641" s="190">
        <v>0.16</v>
      </c>
      <c r="P641" s="197">
        <f t="shared" si="160"/>
        <v>5.6939501779359426E-3</v>
      </c>
      <c r="Q641" s="314">
        <f t="shared" si="161"/>
        <v>130.26560000000001</v>
      </c>
      <c r="R641" s="190">
        <f t="shared" si="162"/>
        <v>1.2699999999999998</v>
      </c>
      <c r="S641" s="192">
        <f t="shared" si="163"/>
        <v>4.5195729537366537E-2</v>
      </c>
      <c r="T641" s="190" t="s">
        <v>478</v>
      </c>
      <c r="U641" s="190" t="s">
        <v>222</v>
      </c>
      <c r="V641" s="190" t="s">
        <v>689</v>
      </c>
      <c r="W641" s="196">
        <v>1</v>
      </c>
      <c r="X641" s="190" t="s">
        <v>415</v>
      </c>
    </row>
    <row r="642" spans="2:24" x14ac:dyDescent="0.25">
      <c r="B642" s="662"/>
      <c r="C642" s="493"/>
      <c r="D642" s="245">
        <v>6</v>
      </c>
      <c r="E642" s="190" t="s">
        <v>701</v>
      </c>
      <c r="F642" s="314">
        <v>922.86000000000013</v>
      </c>
      <c r="G642" s="190">
        <v>49.2</v>
      </c>
      <c r="H642" s="190">
        <v>49.2</v>
      </c>
      <c r="I642" s="198">
        <f t="shared" si="157"/>
        <v>1</v>
      </c>
      <c r="J642" s="190">
        <v>2.5099999999999998</v>
      </c>
      <c r="K642" s="198">
        <f t="shared" si="158"/>
        <v>5.101626016260162E-2</v>
      </c>
      <c r="L642" s="314">
        <v>417.58</v>
      </c>
      <c r="M642" s="198">
        <f t="shared" si="159"/>
        <v>1.0510162601626016</v>
      </c>
      <c r="N642" s="314">
        <v>1048.1300000000001</v>
      </c>
      <c r="O642" s="190">
        <v>0.3</v>
      </c>
      <c r="P642" s="197">
        <f t="shared" si="160"/>
        <v>6.0975609756097554E-3</v>
      </c>
      <c r="Q642" s="314">
        <f t="shared" si="161"/>
        <v>125.27399999999999</v>
      </c>
      <c r="R642" s="190">
        <f t="shared" si="162"/>
        <v>2.2099999999999982</v>
      </c>
      <c r="S642" s="192">
        <f t="shared" si="163"/>
        <v>4.4918699186991831E-2</v>
      </c>
      <c r="T642" s="190" t="s">
        <v>478</v>
      </c>
      <c r="U642" s="190" t="s">
        <v>715</v>
      </c>
      <c r="V642" s="190" t="s">
        <v>646</v>
      </c>
      <c r="W642" s="196">
        <v>1</v>
      </c>
      <c r="X642" s="190" t="s">
        <v>695</v>
      </c>
    </row>
    <row r="643" spans="2:24" x14ac:dyDescent="0.25">
      <c r="B643" s="662"/>
      <c r="C643" s="493"/>
      <c r="D643" s="245">
        <v>7</v>
      </c>
      <c r="E643" s="190" t="s">
        <v>707</v>
      </c>
      <c r="F643" s="314">
        <v>872.95999999999992</v>
      </c>
      <c r="G643" s="190">
        <v>125.09</v>
      </c>
      <c r="H643" s="190">
        <v>125.09</v>
      </c>
      <c r="I643" s="198">
        <f t="shared" si="157"/>
        <v>1</v>
      </c>
      <c r="J643" s="190">
        <v>5.1100000000000003</v>
      </c>
      <c r="K643" s="198">
        <f t="shared" si="158"/>
        <v>4.0850587576944604E-2</v>
      </c>
      <c r="L643" s="314">
        <v>195.73</v>
      </c>
      <c r="M643" s="198">
        <f t="shared" si="159"/>
        <v>1.0408505875769447</v>
      </c>
      <c r="N643" s="314">
        <v>1000.18</v>
      </c>
      <c r="O643" s="190">
        <v>0.65</v>
      </c>
      <c r="P643" s="197">
        <f t="shared" si="160"/>
        <v>5.1962586937405065E-3</v>
      </c>
      <c r="Q643" s="314">
        <f t="shared" si="161"/>
        <v>127.22449999999999</v>
      </c>
      <c r="R643" s="190">
        <f t="shared" si="162"/>
        <v>4.4600000000000133</v>
      </c>
      <c r="S643" s="192">
        <f t="shared" si="163"/>
        <v>3.5654328883204196E-2</v>
      </c>
      <c r="T643" s="190" t="s">
        <v>478</v>
      </c>
      <c r="U643" s="190" t="s">
        <v>715</v>
      </c>
      <c r="V643" s="190" t="s">
        <v>799</v>
      </c>
      <c r="W643" s="196">
        <v>1</v>
      </c>
      <c r="X643" s="190" t="s">
        <v>706</v>
      </c>
    </row>
    <row r="644" spans="2:24" x14ac:dyDescent="0.25">
      <c r="B644" s="662"/>
      <c r="C644" s="493"/>
      <c r="D644" s="245">
        <v>8</v>
      </c>
      <c r="E644" s="190" t="s">
        <v>487</v>
      </c>
      <c r="F644" s="314">
        <v>775.2</v>
      </c>
      <c r="G644" s="190">
        <v>71.8</v>
      </c>
      <c r="H644" s="190">
        <v>71.8</v>
      </c>
      <c r="I644" s="198">
        <f t="shared" si="157"/>
        <v>1</v>
      </c>
      <c r="J644" s="190">
        <v>2.2000000000000002</v>
      </c>
      <c r="K644" s="198">
        <f t="shared" si="158"/>
        <v>3.0640668523676882E-2</v>
      </c>
      <c r="L644" s="314">
        <v>410.16</v>
      </c>
      <c r="M644" s="198">
        <f t="shared" si="159"/>
        <v>1.0306406685236769</v>
      </c>
      <c r="N644" s="314">
        <v>902.35</v>
      </c>
      <c r="O644" s="190">
        <v>0.31</v>
      </c>
      <c r="P644" s="197">
        <f t="shared" si="160"/>
        <v>4.3175487465181061E-3</v>
      </c>
      <c r="Q644" s="314">
        <f t="shared" si="161"/>
        <v>127.14960000000001</v>
      </c>
      <c r="R644" s="190">
        <f t="shared" si="162"/>
        <v>1.8900000000000028</v>
      </c>
      <c r="S644" s="192">
        <f t="shared" si="163"/>
        <v>2.6323119777158815E-2</v>
      </c>
      <c r="T644" s="190" t="s">
        <v>478</v>
      </c>
      <c r="U644" s="190" t="s">
        <v>715</v>
      </c>
      <c r="V644" s="190" t="s">
        <v>646</v>
      </c>
      <c r="W644" s="196">
        <v>1</v>
      </c>
      <c r="X644" s="190" t="s">
        <v>470</v>
      </c>
    </row>
    <row r="645" spans="2:24" x14ac:dyDescent="0.25">
      <c r="B645" s="662"/>
      <c r="C645" s="493"/>
      <c r="D645" s="245">
        <v>9</v>
      </c>
      <c r="E645" s="190" t="s">
        <v>497</v>
      </c>
      <c r="F645" s="314">
        <v>732.13</v>
      </c>
      <c r="G645" s="190">
        <v>66.08</v>
      </c>
      <c r="H645" s="190">
        <v>66.08</v>
      </c>
      <c r="I645" s="198">
        <f t="shared" si="157"/>
        <v>1</v>
      </c>
      <c r="J645" s="190">
        <v>2.7</v>
      </c>
      <c r="K645" s="198">
        <f t="shared" si="158"/>
        <v>4.0859564164648914E-2</v>
      </c>
      <c r="L645" s="314">
        <v>318.32</v>
      </c>
      <c r="M645" s="198">
        <f t="shared" si="159"/>
        <v>1.040859564164649</v>
      </c>
      <c r="N645" s="314">
        <v>859.46</v>
      </c>
      <c r="O645" s="190">
        <v>0.4</v>
      </c>
      <c r="P645" s="197">
        <f t="shared" si="160"/>
        <v>6.0532687651331726E-3</v>
      </c>
      <c r="Q645" s="314">
        <f t="shared" si="161"/>
        <v>127.328</v>
      </c>
      <c r="R645" s="190">
        <f t="shared" si="162"/>
        <v>2.3000000000000029</v>
      </c>
      <c r="S645" s="192">
        <f t="shared" si="163"/>
        <v>3.4806295399515783E-2</v>
      </c>
      <c r="T645" s="190" t="s">
        <v>478</v>
      </c>
      <c r="U645" s="190" t="s">
        <v>222</v>
      </c>
      <c r="V645" s="190" t="s">
        <v>689</v>
      </c>
      <c r="W645" s="196">
        <v>1</v>
      </c>
      <c r="X645" s="190" t="s">
        <v>425</v>
      </c>
    </row>
    <row r="646" spans="2:24" x14ac:dyDescent="0.25">
      <c r="B646" s="662"/>
      <c r="C646" s="493"/>
      <c r="D646" s="245">
        <v>10</v>
      </c>
      <c r="E646" s="190" t="s">
        <v>467</v>
      </c>
      <c r="F646" s="314">
        <v>673.57999999999993</v>
      </c>
      <c r="G646" s="190">
        <v>77.27</v>
      </c>
      <c r="H646" s="190">
        <v>77.27</v>
      </c>
      <c r="I646" s="198">
        <f t="shared" si="157"/>
        <v>1</v>
      </c>
      <c r="J646" s="190">
        <v>3.94</v>
      </c>
      <c r="K646" s="198">
        <f t="shared" si="158"/>
        <v>5.0990034942409737E-2</v>
      </c>
      <c r="L646" s="314">
        <v>203.5</v>
      </c>
      <c r="M646" s="198">
        <f t="shared" si="159"/>
        <v>1.0509900349424097</v>
      </c>
      <c r="N646" s="314">
        <v>801.79</v>
      </c>
      <c r="O646" s="190">
        <v>0.63</v>
      </c>
      <c r="P646" s="197">
        <f t="shared" si="160"/>
        <v>8.1532289374919124E-3</v>
      </c>
      <c r="Q646" s="314">
        <f t="shared" si="161"/>
        <v>128.20500000000001</v>
      </c>
      <c r="R646" s="190">
        <f t="shared" si="162"/>
        <v>3.3099999999999978</v>
      </c>
      <c r="S646" s="192">
        <f t="shared" si="163"/>
        <v>4.2836806004917793E-2</v>
      </c>
      <c r="T646" s="190" t="s">
        <v>478</v>
      </c>
      <c r="U646" s="190" t="s">
        <v>715</v>
      </c>
      <c r="V646" s="190" t="s">
        <v>469</v>
      </c>
      <c r="W646" s="196">
        <v>1</v>
      </c>
      <c r="X646" s="190" t="s">
        <v>470</v>
      </c>
    </row>
    <row r="647" spans="2:24" x14ac:dyDescent="0.25">
      <c r="B647" s="661">
        <v>45934</v>
      </c>
      <c r="C647" s="493" t="str">
        <f t="shared" ref="C647" si="169">RIGHT(TEXT(B647,"aaa"),1)</f>
        <v>六</v>
      </c>
      <c r="D647" s="245">
        <v>1</v>
      </c>
      <c r="E647" s="190" t="s">
        <v>702</v>
      </c>
      <c r="F647" s="314">
        <v>10068.450000000001</v>
      </c>
      <c r="G647" s="190">
        <v>69.650000000000006</v>
      </c>
      <c r="H647" s="190">
        <v>99.77</v>
      </c>
      <c r="I647" s="198">
        <f t="shared" si="157"/>
        <v>1.432447954055994</v>
      </c>
      <c r="J647" s="190">
        <v>6</v>
      </c>
      <c r="K647" s="198">
        <f t="shared" si="158"/>
        <v>8.6145010768126334E-2</v>
      </c>
      <c r="L647" s="314">
        <v>278.75</v>
      </c>
      <c r="M647" s="198">
        <f t="shared" si="159"/>
        <v>1.5185929648241203</v>
      </c>
      <c r="N647" s="314">
        <v>10068.450000000001</v>
      </c>
      <c r="O647" s="190">
        <v>0</v>
      </c>
      <c r="P647" s="197">
        <f t="shared" si="160"/>
        <v>0</v>
      </c>
      <c r="Q647" s="314">
        <f t="shared" si="161"/>
        <v>0</v>
      </c>
      <c r="R647" s="190">
        <f t="shared" si="162"/>
        <v>36.11999999999999</v>
      </c>
      <c r="S647" s="192">
        <f t="shared" si="163"/>
        <v>0.51859296482412043</v>
      </c>
      <c r="T647" s="190" t="s">
        <v>468</v>
      </c>
      <c r="U647" s="190" t="s">
        <v>221</v>
      </c>
      <c r="V647" s="190" t="s">
        <v>705</v>
      </c>
      <c r="W647" s="196">
        <v>1</v>
      </c>
      <c r="X647" s="190" t="s">
        <v>470</v>
      </c>
    </row>
    <row r="648" spans="2:24" x14ac:dyDescent="0.25">
      <c r="B648" s="662"/>
      <c r="C648" s="493"/>
      <c r="D648" s="245">
        <v>2</v>
      </c>
      <c r="E648" s="190" t="s">
        <v>692</v>
      </c>
      <c r="F648" s="314">
        <v>3550</v>
      </c>
      <c r="G648" s="190">
        <v>6349</v>
      </c>
      <c r="H648" s="190">
        <v>6349</v>
      </c>
      <c r="I648" s="198">
        <f t="shared" si="157"/>
        <v>1</v>
      </c>
      <c r="J648" s="190">
        <v>200</v>
      </c>
      <c r="K648" s="198">
        <f t="shared" si="158"/>
        <v>3.1501023783272956E-2</v>
      </c>
      <c r="L648" s="314">
        <v>17.75</v>
      </c>
      <c r="M648" s="198">
        <f t="shared" si="159"/>
        <v>1.0315010237832729</v>
      </c>
      <c r="N648" s="314">
        <v>3550</v>
      </c>
      <c r="O648" s="190">
        <v>0</v>
      </c>
      <c r="P648" s="197">
        <f t="shared" si="160"/>
        <v>0</v>
      </c>
      <c r="Q648" s="314">
        <f t="shared" si="161"/>
        <v>0</v>
      </c>
      <c r="R648" s="190">
        <f t="shared" si="162"/>
        <v>200</v>
      </c>
      <c r="S648" s="192">
        <f t="shared" si="163"/>
        <v>3.1501023783272956E-2</v>
      </c>
      <c r="T648" s="190" t="s">
        <v>468</v>
      </c>
      <c r="U648" s="190" t="s">
        <v>221</v>
      </c>
      <c r="V648" s="190" t="s">
        <v>704</v>
      </c>
      <c r="W648" s="196">
        <v>1</v>
      </c>
      <c r="X648" s="190" t="s">
        <v>433</v>
      </c>
    </row>
    <row r="649" spans="2:24" x14ac:dyDescent="0.25">
      <c r="B649" s="662"/>
      <c r="C649" s="493"/>
      <c r="D649" s="245">
        <v>3</v>
      </c>
      <c r="E649" s="190" t="s">
        <v>466</v>
      </c>
      <c r="F649" s="314">
        <v>1416.6399999999999</v>
      </c>
      <c r="G649" s="190">
        <v>30.38</v>
      </c>
      <c r="H649" s="190">
        <v>30.38</v>
      </c>
      <c r="I649" s="198">
        <f t="shared" si="157"/>
        <v>1</v>
      </c>
      <c r="J649" s="190">
        <v>1.95</v>
      </c>
      <c r="K649" s="198">
        <f t="shared" si="158"/>
        <v>6.4186965108624094E-2</v>
      </c>
      <c r="L649" s="314">
        <v>814.16</v>
      </c>
      <c r="M649" s="198">
        <f t="shared" si="159"/>
        <v>1.064186965108624</v>
      </c>
      <c r="N649" s="314">
        <v>1587.61</v>
      </c>
      <c r="O649" s="190">
        <v>0.21</v>
      </c>
      <c r="P649" s="197">
        <f t="shared" si="160"/>
        <v>6.9124423963133636E-3</v>
      </c>
      <c r="Q649" s="314">
        <f t="shared" si="161"/>
        <v>170.97359999999998</v>
      </c>
      <c r="R649" s="190">
        <f t="shared" si="162"/>
        <v>1.7399999999999993</v>
      </c>
      <c r="S649" s="192">
        <f t="shared" si="163"/>
        <v>5.7274522712310712E-2</v>
      </c>
      <c r="T649" s="190" t="s">
        <v>478</v>
      </c>
      <c r="U649" s="190" t="s">
        <v>222</v>
      </c>
      <c r="V649" s="190" t="s">
        <v>689</v>
      </c>
      <c r="W649" s="196">
        <v>1</v>
      </c>
      <c r="X649" s="190" t="s">
        <v>415</v>
      </c>
    </row>
    <row r="650" spans="2:24" x14ac:dyDescent="0.25">
      <c r="B650" s="662"/>
      <c r="C650" s="493"/>
      <c r="D650" s="245">
        <v>4</v>
      </c>
      <c r="E650" s="190" t="s">
        <v>691</v>
      </c>
      <c r="F650" s="314">
        <v>1332.8</v>
      </c>
      <c r="G650" s="190">
        <v>74.95</v>
      </c>
      <c r="H650" s="190">
        <v>74.95</v>
      </c>
      <c r="I650" s="198">
        <f t="shared" si="157"/>
        <v>1</v>
      </c>
      <c r="J650" s="190">
        <v>4.8</v>
      </c>
      <c r="K650" s="198">
        <f t="shared" si="158"/>
        <v>6.4042695130086716E-2</v>
      </c>
      <c r="L650" s="314">
        <v>313.60000000000002</v>
      </c>
      <c r="M650" s="198">
        <f t="shared" si="159"/>
        <v>1.0640426951300868</v>
      </c>
      <c r="N650" s="314">
        <v>1505.28</v>
      </c>
      <c r="O650" s="190">
        <v>0.55000000000000004</v>
      </c>
      <c r="P650" s="197">
        <f t="shared" si="160"/>
        <v>7.3382254836557711E-3</v>
      </c>
      <c r="Q650" s="314">
        <f t="shared" si="161"/>
        <v>172.48000000000002</v>
      </c>
      <c r="R650" s="190">
        <f t="shared" si="162"/>
        <v>4.2499999999999973</v>
      </c>
      <c r="S650" s="192">
        <f t="shared" si="163"/>
        <v>5.6704469646430916E-2</v>
      </c>
      <c r="T650" s="190" t="s">
        <v>478</v>
      </c>
      <c r="U650" s="190" t="s">
        <v>715</v>
      </c>
      <c r="V650" s="190" t="s">
        <v>469</v>
      </c>
      <c r="W650" s="196">
        <v>1</v>
      </c>
      <c r="X650" s="190" t="s">
        <v>470</v>
      </c>
    </row>
    <row r="651" spans="2:24" x14ac:dyDescent="0.25">
      <c r="B651" s="662"/>
      <c r="C651" s="493"/>
      <c r="D651" s="245">
        <v>5</v>
      </c>
      <c r="E651" s="190" t="s">
        <v>701</v>
      </c>
      <c r="F651" s="314">
        <v>1210.98</v>
      </c>
      <c r="G651" s="190">
        <v>51.72</v>
      </c>
      <c r="H651" s="190">
        <v>51.72</v>
      </c>
      <c r="I651" s="198">
        <f t="shared" si="157"/>
        <v>1</v>
      </c>
      <c r="J651" s="190">
        <v>3.31</v>
      </c>
      <c r="K651" s="198">
        <f t="shared" si="158"/>
        <v>6.3998453209590106E-2</v>
      </c>
      <c r="L651" s="314">
        <v>417.58</v>
      </c>
      <c r="M651" s="198">
        <f t="shared" si="159"/>
        <v>1.0639984532095901</v>
      </c>
      <c r="N651" s="314">
        <v>1382.19</v>
      </c>
      <c r="O651" s="190">
        <v>0.41</v>
      </c>
      <c r="P651" s="197">
        <f t="shared" si="160"/>
        <v>7.9273008507347257E-3</v>
      </c>
      <c r="Q651" s="314">
        <f t="shared" si="161"/>
        <v>171.20779999999999</v>
      </c>
      <c r="R651" s="190">
        <f t="shared" si="162"/>
        <v>2.9000000000000021</v>
      </c>
      <c r="S651" s="192">
        <f t="shared" si="163"/>
        <v>5.6071152358855417E-2</v>
      </c>
      <c r="T651" s="190" t="s">
        <v>478</v>
      </c>
      <c r="U651" s="190" t="s">
        <v>715</v>
      </c>
      <c r="V651" s="190" t="s">
        <v>646</v>
      </c>
      <c r="W651" s="196">
        <v>1</v>
      </c>
      <c r="X651" s="190" t="s">
        <v>695</v>
      </c>
    </row>
    <row r="652" spans="2:24" x14ac:dyDescent="0.25">
      <c r="B652" s="662"/>
      <c r="C652" s="493"/>
      <c r="D652" s="245">
        <v>6</v>
      </c>
      <c r="E652" s="190" t="s">
        <v>497</v>
      </c>
      <c r="F652" s="314">
        <v>993.15</v>
      </c>
      <c r="G652" s="190">
        <v>71.78</v>
      </c>
      <c r="H652" s="190">
        <v>71.78</v>
      </c>
      <c r="I652" s="198">
        <f t="shared" si="157"/>
        <v>1</v>
      </c>
      <c r="J652" s="190">
        <v>3.67</v>
      </c>
      <c r="K652" s="198">
        <f t="shared" si="158"/>
        <v>5.1128448035664527E-2</v>
      </c>
      <c r="L652" s="314">
        <v>318.32</v>
      </c>
      <c r="M652" s="198">
        <f t="shared" si="159"/>
        <v>1.0511284480356646</v>
      </c>
      <c r="N652" s="314">
        <v>1168.23</v>
      </c>
      <c r="O652" s="190">
        <v>0.55000000000000004</v>
      </c>
      <c r="P652" s="197">
        <f t="shared" si="160"/>
        <v>7.6623014767344668E-3</v>
      </c>
      <c r="Q652" s="314">
        <f t="shared" si="161"/>
        <v>175.07600000000002</v>
      </c>
      <c r="R652" s="190">
        <f t="shared" si="162"/>
        <v>3.1200000000000019</v>
      </c>
      <c r="S652" s="192">
        <f t="shared" si="163"/>
        <v>4.3466146558930087E-2</v>
      </c>
      <c r="T652" s="190" t="s">
        <v>478</v>
      </c>
      <c r="U652" s="190" t="s">
        <v>222</v>
      </c>
      <c r="V652" s="190" t="s">
        <v>689</v>
      </c>
      <c r="W652" s="196">
        <v>1</v>
      </c>
      <c r="X652" s="190" t="s">
        <v>425</v>
      </c>
    </row>
    <row r="653" spans="2:24" x14ac:dyDescent="0.25">
      <c r="B653" s="662"/>
      <c r="C653" s="493"/>
      <c r="D653" s="245">
        <v>7</v>
      </c>
      <c r="E653" s="190" t="s">
        <v>487</v>
      </c>
      <c r="F653" s="314">
        <v>922.86</v>
      </c>
      <c r="G653" s="190">
        <v>69.900000000000006</v>
      </c>
      <c r="H653" s="190">
        <v>69.900000000000006</v>
      </c>
      <c r="I653" s="198">
        <f t="shared" si="157"/>
        <v>1</v>
      </c>
      <c r="J653" s="190">
        <v>2.68</v>
      </c>
      <c r="K653" s="198">
        <f t="shared" si="158"/>
        <v>3.8340486409155938E-2</v>
      </c>
      <c r="L653" s="314">
        <v>410.16</v>
      </c>
      <c r="M653" s="198">
        <f t="shared" si="159"/>
        <v>1.0383404864091561</v>
      </c>
      <c r="N653" s="314">
        <v>1099.23</v>
      </c>
      <c r="O653" s="190">
        <v>0.43</v>
      </c>
      <c r="P653" s="197">
        <f t="shared" si="160"/>
        <v>6.1516452074391985E-3</v>
      </c>
      <c r="Q653" s="314">
        <f t="shared" si="161"/>
        <v>176.36880000000002</v>
      </c>
      <c r="R653" s="190">
        <f t="shared" si="162"/>
        <v>2.2500000000000067</v>
      </c>
      <c r="S653" s="192">
        <f t="shared" si="163"/>
        <v>3.2188841201716833E-2</v>
      </c>
      <c r="T653" s="190" t="s">
        <v>478</v>
      </c>
      <c r="U653" s="190" t="s">
        <v>715</v>
      </c>
      <c r="V653" s="190" t="s">
        <v>646</v>
      </c>
      <c r="W653" s="196">
        <v>1</v>
      </c>
      <c r="X653" s="190" t="s">
        <v>470</v>
      </c>
    </row>
    <row r="654" spans="2:24" x14ac:dyDescent="0.25">
      <c r="B654" s="662"/>
      <c r="C654" s="493"/>
      <c r="D654" s="245">
        <v>8</v>
      </c>
      <c r="E654" s="190" t="s">
        <v>527</v>
      </c>
      <c r="F654" s="314">
        <v>884.82999999999993</v>
      </c>
      <c r="G654" s="190">
        <v>61.7</v>
      </c>
      <c r="H654" s="190">
        <v>61.7</v>
      </c>
      <c r="I654" s="198">
        <f t="shared" si="157"/>
        <v>1</v>
      </c>
      <c r="J654" s="190">
        <v>3.16</v>
      </c>
      <c r="K654" s="198">
        <f t="shared" si="158"/>
        <v>5.121555915721232E-2</v>
      </c>
      <c r="L654" s="314">
        <v>333.9</v>
      </c>
      <c r="M654" s="198">
        <f t="shared" si="159"/>
        <v>1.0512155591572123</v>
      </c>
      <c r="N654" s="314">
        <v>1055.1199999999999</v>
      </c>
      <c r="O654" s="190">
        <v>0.51</v>
      </c>
      <c r="P654" s="197">
        <f t="shared" si="160"/>
        <v>8.2658022690437604E-3</v>
      </c>
      <c r="Q654" s="314">
        <f t="shared" si="161"/>
        <v>170.28899999999999</v>
      </c>
      <c r="R654" s="190">
        <f t="shared" si="162"/>
        <v>2.6499999999999968</v>
      </c>
      <c r="S654" s="192">
        <f t="shared" si="163"/>
        <v>4.2949756888168503E-2</v>
      </c>
      <c r="T654" s="190" t="s">
        <v>478</v>
      </c>
      <c r="U654" s="190" t="s">
        <v>222</v>
      </c>
      <c r="V654" s="190" t="s">
        <v>689</v>
      </c>
      <c r="W654" s="196">
        <v>1</v>
      </c>
      <c r="X654" s="190" t="s">
        <v>416</v>
      </c>
    </row>
    <row r="655" spans="2:24" x14ac:dyDescent="0.25">
      <c r="B655" s="662"/>
      <c r="C655" s="493"/>
      <c r="D655" s="245">
        <v>9</v>
      </c>
      <c r="E655" s="190" t="s">
        <v>549</v>
      </c>
      <c r="F655" s="314">
        <v>846.63</v>
      </c>
      <c r="G655" s="190">
        <v>21.34</v>
      </c>
      <c r="H655" s="190">
        <v>21.34</v>
      </c>
      <c r="I655" s="198">
        <f t="shared" si="157"/>
        <v>1</v>
      </c>
      <c r="J655" s="190">
        <v>1.1000000000000001</v>
      </c>
      <c r="K655" s="198">
        <f t="shared" si="158"/>
        <v>5.1546391752577324E-2</v>
      </c>
      <c r="L655" s="314">
        <v>930.36</v>
      </c>
      <c r="M655" s="198">
        <f t="shared" si="159"/>
        <v>1.0515463917525774</v>
      </c>
      <c r="N655" s="314">
        <v>1023.4</v>
      </c>
      <c r="O655" s="190">
        <v>0.19</v>
      </c>
      <c r="P655" s="197">
        <f t="shared" si="160"/>
        <v>8.9034676663542651E-3</v>
      </c>
      <c r="Q655" s="314">
        <f t="shared" si="161"/>
        <v>176.76840000000001</v>
      </c>
      <c r="R655" s="190">
        <f t="shared" si="162"/>
        <v>0.91000000000000147</v>
      </c>
      <c r="S655" s="192">
        <f t="shared" si="163"/>
        <v>4.2642924086223125E-2</v>
      </c>
      <c r="T655" s="190" t="s">
        <v>478</v>
      </c>
      <c r="U655" s="190" t="s">
        <v>715</v>
      </c>
      <c r="V655" s="190" t="s">
        <v>799</v>
      </c>
      <c r="W655" s="196">
        <v>1</v>
      </c>
      <c r="X655" s="190" t="s">
        <v>425</v>
      </c>
    </row>
    <row r="656" spans="2:24" x14ac:dyDescent="0.25">
      <c r="B656" s="662"/>
      <c r="C656" s="493"/>
      <c r="D656" s="245">
        <v>10</v>
      </c>
      <c r="E656" s="190" t="s">
        <v>517</v>
      </c>
      <c r="F656" s="314">
        <v>676.42000000000007</v>
      </c>
      <c r="G656" s="190">
        <v>78.62</v>
      </c>
      <c r="H656" s="190">
        <v>78.62</v>
      </c>
      <c r="I656" s="198">
        <f t="shared" si="157"/>
        <v>1</v>
      </c>
      <c r="J656" s="190">
        <v>2.54</v>
      </c>
      <c r="K656" s="198">
        <f t="shared" si="158"/>
        <v>3.2307300941236322E-2</v>
      </c>
      <c r="L656" s="314">
        <v>331.58</v>
      </c>
      <c r="M656" s="198">
        <f t="shared" si="159"/>
        <v>1.0323073009412365</v>
      </c>
      <c r="N656" s="314">
        <v>842.21</v>
      </c>
      <c r="O656" s="190">
        <v>0.5</v>
      </c>
      <c r="P656" s="197">
        <f t="shared" si="160"/>
        <v>6.3597049096921895E-3</v>
      </c>
      <c r="Q656" s="314">
        <f t="shared" si="161"/>
        <v>165.79</v>
      </c>
      <c r="R656" s="190">
        <f t="shared" si="162"/>
        <v>2.0400000000000063</v>
      </c>
      <c r="S656" s="192">
        <f t="shared" si="163"/>
        <v>2.5947596031544215E-2</v>
      </c>
      <c r="T656" s="190" t="s">
        <v>478</v>
      </c>
      <c r="U656" s="190" t="s">
        <v>222</v>
      </c>
      <c r="V656" s="190" t="s">
        <v>689</v>
      </c>
      <c r="W656" s="196">
        <v>1</v>
      </c>
      <c r="X656" s="190" t="s">
        <v>422</v>
      </c>
    </row>
    <row r="657" spans="2:24" x14ac:dyDescent="0.25">
      <c r="B657" s="661">
        <v>45935</v>
      </c>
      <c r="C657" s="493" t="str">
        <f t="shared" ref="C657" si="170">RIGHT(TEXT(B657,"aaa"),1)</f>
        <v>日</v>
      </c>
      <c r="D657" s="245">
        <v>1</v>
      </c>
      <c r="E657" s="190" t="s">
        <v>702</v>
      </c>
      <c r="F657" s="314">
        <v>11322.83</v>
      </c>
      <c r="G657" s="190">
        <v>85.96</v>
      </c>
      <c r="H657" s="190">
        <v>127.34</v>
      </c>
      <c r="I657" s="198">
        <f t="shared" si="157"/>
        <v>1.4813866914844116</v>
      </c>
      <c r="J657" s="190">
        <v>0</v>
      </c>
      <c r="K657" s="198">
        <f t="shared" si="158"/>
        <v>0</v>
      </c>
      <c r="L657" s="314">
        <v>278.75</v>
      </c>
      <c r="M657" s="198">
        <f t="shared" si="159"/>
        <v>1.4813866914844116</v>
      </c>
      <c r="N657" s="314">
        <v>11534.68</v>
      </c>
      <c r="O657" s="190">
        <v>0.76</v>
      </c>
      <c r="P657" s="197">
        <f t="shared" si="160"/>
        <v>8.8413215449046068E-3</v>
      </c>
      <c r="Q657" s="314">
        <f t="shared" si="161"/>
        <v>211.85</v>
      </c>
      <c r="R657" s="190">
        <f t="shared" si="162"/>
        <v>40.620000000000012</v>
      </c>
      <c r="S657" s="192">
        <f t="shared" si="163"/>
        <v>0.47254536993950691</v>
      </c>
      <c r="T657" s="190" t="s">
        <v>468</v>
      </c>
      <c r="U657" s="190" t="s">
        <v>221</v>
      </c>
      <c r="V657" s="190" t="s">
        <v>705</v>
      </c>
      <c r="W657" s="196">
        <v>1</v>
      </c>
      <c r="X657" s="190" t="s">
        <v>470</v>
      </c>
    </row>
    <row r="658" spans="2:24" x14ac:dyDescent="0.25">
      <c r="B658" s="662"/>
      <c r="C658" s="493"/>
      <c r="D658" s="245">
        <v>2</v>
      </c>
      <c r="E658" s="190" t="s">
        <v>692</v>
      </c>
      <c r="F658" s="314">
        <v>3349.25</v>
      </c>
      <c r="G658" s="190">
        <v>7351</v>
      </c>
      <c r="H658" s="190">
        <v>7351</v>
      </c>
      <c r="I658" s="198">
        <f t="shared" si="157"/>
        <v>1</v>
      </c>
      <c r="J658" s="190">
        <v>200</v>
      </c>
      <c r="K658" s="198">
        <f t="shared" si="158"/>
        <v>2.7207182696231805E-2</v>
      </c>
      <c r="L658" s="314">
        <v>17.75</v>
      </c>
      <c r="M658" s="198">
        <f t="shared" si="159"/>
        <v>1.0272071826962319</v>
      </c>
      <c r="N658" s="314">
        <v>3550</v>
      </c>
      <c r="O658" s="190">
        <v>11.31</v>
      </c>
      <c r="P658" s="197">
        <f t="shared" si="160"/>
        <v>1.5385661814719086E-3</v>
      </c>
      <c r="Q658" s="314">
        <f t="shared" si="161"/>
        <v>200.7525</v>
      </c>
      <c r="R658" s="190">
        <f t="shared" si="162"/>
        <v>188.69</v>
      </c>
      <c r="S658" s="192">
        <f t="shared" si="163"/>
        <v>2.5668616514759896E-2</v>
      </c>
      <c r="T658" s="190" t="s">
        <v>468</v>
      </c>
      <c r="U658" s="190" t="s">
        <v>221</v>
      </c>
      <c r="V658" s="190" t="s">
        <v>704</v>
      </c>
      <c r="W658" s="196">
        <v>1</v>
      </c>
      <c r="X658" s="190" t="s">
        <v>433</v>
      </c>
    </row>
    <row r="659" spans="2:24" x14ac:dyDescent="0.25">
      <c r="B659" s="662"/>
      <c r="C659" s="493"/>
      <c r="D659" s="245">
        <v>3</v>
      </c>
      <c r="E659" s="190" t="s">
        <v>691</v>
      </c>
      <c r="F659" s="314">
        <v>1652.67</v>
      </c>
      <c r="G659" s="190">
        <v>85.59</v>
      </c>
      <c r="H659" s="190">
        <v>85.59</v>
      </c>
      <c r="I659" s="198">
        <f t="shared" si="157"/>
        <v>1</v>
      </c>
      <c r="J659" s="190">
        <v>6.25</v>
      </c>
      <c r="K659" s="198">
        <f t="shared" si="158"/>
        <v>7.3022549363243372E-2</v>
      </c>
      <c r="L659" s="314">
        <v>313.60000000000002</v>
      </c>
      <c r="M659" s="198">
        <f t="shared" si="159"/>
        <v>1.0730225493632433</v>
      </c>
      <c r="N659" s="314">
        <v>1960</v>
      </c>
      <c r="O659" s="190">
        <v>0.98</v>
      </c>
      <c r="P659" s="197">
        <f t="shared" si="160"/>
        <v>1.1449935740156559E-2</v>
      </c>
      <c r="Q659" s="314">
        <f t="shared" si="161"/>
        <v>307.32800000000003</v>
      </c>
      <c r="R659" s="190">
        <f t="shared" si="162"/>
        <v>5.27</v>
      </c>
      <c r="S659" s="192">
        <f t="shared" si="163"/>
        <v>6.1572613623086803E-2</v>
      </c>
      <c r="T659" s="190" t="s">
        <v>478</v>
      </c>
      <c r="U659" s="190" t="s">
        <v>715</v>
      </c>
      <c r="V659" s="190" t="s">
        <v>469</v>
      </c>
      <c r="W659" s="196">
        <v>1</v>
      </c>
      <c r="X659" s="190" t="s">
        <v>470</v>
      </c>
    </row>
    <row r="660" spans="2:24" x14ac:dyDescent="0.25">
      <c r="B660" s="662"/>
      <c r="C660" s="493"/>
      <c r="D660" s="245">
        <v>4</v>
      </c>
      <c r="E660" s="190" t="s">
        <v>466</v>
      </c>
      <c r="F660" s="314">
        <v>1506.2</v>
      </c>
      <c r="G660" s="190">
        <v>33.86</v>
      </c>
      <c r="H660" s="190">
        <v>33.86</v>
      </c>
      <c r="I660" s="198">
        <f t="shared" si="157"/>
        <v>1</v>
      </c>
      <c r="J660" s="190">
        <v>2.1</v>
      </c>
      <c r="K660" s="198">
        <f t="shared" si="158"/>
        <v>6.2020082693443598E-2</v>
      </c>
      <c r="L660" s="314">
        <v>814.16</v>
      </c>
      <c r="M660" s="198">
        <f t="shared" si="159"/>
        <v>1.0620200826934436</v>
      </c>
      <c r="N660" s="314">
        <v>1709.74</v>
      </c>
      <c r="O660" s="190">
        <v>0.25</v>
      </c>
      <c r="P660" s="197">
        <f t="shared" si="160"/>
        <v>7.3833431777909041E-3</v>
      </c>
      <c r="Q660" s="314">
        <f t="shared" si="161"/>
        <v>203.54</v>
      </c>
      <c r="R660" s="190">
        <f t="shared" si="162"/>
        <v>1.8500000000000014</v>
      </c>
      <c r="S660" s="192">
        <f t="shared" si="163"/>
        <v>5.4636739515652732E-2</v>
      </c>
      <c r="T660" s="190" t="s">
        <v>478</v>
      </c>
      <c r="U660" s="190" t="s">
        <v>222</v>
      </c>
      <c r="V660" s="190" t="s">
        <v>689</v>
      </c>
      <c r="W660" s="196">
        <v>1</v>
      </c>
      <c r="X660" s="190" t="s">
        <v>415</v>
      </c>
    </row>
    <row r="661" spans="2:24" x14ac:dyDescent="0.25">
      <c r="B661" s="662"/>
      <c r="C661" s="493"/>
      <c r="D661" s="245">
        <v>5</v>
      </c>
      <c r="E661" s="190" t="s">
        <v>701</v>
      </c>
      <c r="F661" s="314">
        <v>1478.23</v>
      </c>
      <c r="G661" s="190">
        <v>55.12</v>
      </c>
      <c r="H661" s="190">
        <v>55.12</v>
      </c>
      <c r="I661" s="198">
        <f t="shared" si="157"/>
        <v>1</v>
      </c>
      <c r="J661" s="190">
        <v>4.0199999999999996</v>
      </c>
      <c r="K661" s="198">
        <f t="shared" si="158"/>
        <v>7.2931785195936141E-2</v>
      </c>
      <c r="L661" s="314">
        <v>417.58</v>
      </c>
      <c r="M661" s="198">
        <f t="shared" si="159"/>
        <v>1.0729317851959361</v>
      </c>
      <c r="N661" s="314">
        <v>1678.67</v>
      </c>
      <c r="O661" s="190">
        <v>0.48</v>
      </c>
      <c r="P661" s="197">
        <f t="shared" si="160"/>
        <v>8.708272859216255E-3</v>
      </c>
      <c r="Q661" s="314">
        <f t="shared" si="161"/>
        <v>200.43839999999997</v>
      </c>
      <c r="R661" s="190">
        <f t="shared" si="162"/>
        <v>3.5400000000000031</v>
      </c>
      <c r="S661" s="192">
        <f t="shared" si="163"/>
        <v>6.422351233671994E-2</v>
      </c>
      <c r="T661" s="190" t="s">
        <v>478</v>
      </c>
      <c r="U661" s="190" t="s">
        <v>715</v>
      </c>
      <c r="V661" s="190" t="s">
        <v>646</v>
      </c>
      <c r="W661" s="196">
        <v>1</v>
      </c>
      <c r="X661" s="190" t="s">
        <v>695</v>
      </c>
    </row>
    <row r="662" spans="2:24" x14ac:dyDescent="0.25">
      <c r="B662" s="662"/>
      <c r="C662" s="493"/>
      <c r="D662" s="245">
        <v>6</v>
      </c>
      <c r="E662" s="190" t="s">
        <v>527</v>
      </c>
      <c r="F662" s="314">
        <v>1175.3300000000002</v>
      </c>
      <c r="G662" s="190">
        <v>70.64</v>
      </c>
      <c r="H662" s="190">
        <v>70.64</v>
      </c>
      <c r="I662" s="198">
        <f t="shared" si="157"/>
        <v>1</v>
      </c>
      <c r="J662" s="190">
        <v>4.12</v>
      </c>
      <c r="K662" s="198">
        <f t="shared" si="158"/>
        <v>5.8323895809739526E-2</v>
      </c>
      <c r="L662" s="314">
        <v>333.9</v>
      </c>
      <c r="M662" s="198">
        <f t="shared" si="159"/>
        <v>1.0583238958097396</v>
      </c>
      <c r="N662" s="314">
        <v>1375.67</v>
      </c>
      <c r="O662" s="190">
        <v>0.6</v>
      </c>
      <c r="P662" s="197">
        <f t="shared" si="160"/>
        <v>8.4937712344280852E-3</v>
      </c>
      <c r="Q662" s="314">
        <f t="shared" si="161"/>
        <v>200.33999999999997</v>
      </c>
      <c r="R662" s="190">
        <f t="shared" si="162"/>
        <v>3.5200000000000045</v>
      </c>
      <c r="S662" s="192">
        <f t="shared" si="163"/>
        <v>4.9830124575311503E-2</v>
      </c>
      <c r="T662" s="190" t="s">
        <v>478</v>
      </c>
      <c r="U662" s="190" t="s">
        <v>222</v>
      </c>
      <c r="V662" s="190" t="s">
        <v>689</v>
      </c>
      <c r="W662" s="196">
        <v>1</v>
      </c>
      <c r="X662" s="190" t="s">
        <v>416</v>
      </c>
    </row>
    <row r="663" spans="2:24" x14ac:dyDescent="0.25">
      <c r="B663" s="662"/>
      <c r="C663" s="493"/>
      <c r="D663" s="245">
        <v>7</v>
      </c>
      <c r="E663" s="190" t="s">
        <v>487</v>
      </c>
      <c r="F663" s="314">
        <v>1136.1399999999999</v>
      </c>
      <c r="G663" s="190">
        <v>74.42</v>
      </c>
      <c r="H663" s="190">
        <v>74.42</v>
      </c>
      <c r="I663" s="198">
        <f t="shared" si="157"/>
        <v>1</v>
      </c>
      <c r="J663" s="190">
        <v>3.26</v>
      </c>
      <c r="K663" s="198">
        <f t="shared" si="158"/>
        <v>4.3805428648212845E-2</v>
      </c>
      <c r="L663" s="314">
        <v>410.16</v>
      </c>
      <c r="M663" s="198">
        <f t="shared" si="159"/>
        <v>1.043805428648213</v>
      </c>
      <c r="N663" s="314">
        <v>1337.12</v>
      </c>
      <c r="O663" s="190">
        <v>0.49</v>
      </c>
      <c r="P663" s="197">
        <f t="shared" si="160"/>
        <v>6.584251545283526E-3</v>
      </c>
      <c r="Q663" s="314">
        <f t="shared" si="161"/>
        <v>200.97840000000002</v>
      </c>
      <c r="R663" s="190">
        <f t="shared" si="162"/>
        <v>2.7700000000000049</v>
      </c>
      <c r="S663" s="192">
        <f t="shared" si="163"/>
        <v>3.7221177102929388E-2</v>
      </c>
      <c r="T663" s="190" t="s">
        <v>478</v>
      </c>
      <c r="U663" s="190" t="s">
        <v>715</v>
      </c>
      <c r="V663" s="190" t="s">
        <v>646</v>
      </c>
      <c r="W663" s="196">
        <v>1</v>
      </c>
      <c r="X663" s="190" t="s">
        <v>470</v>
      </c>
    </row>
    <row r="664" spans="2:24" x14ac:dyDescent="0.25">
      <c r="B664" s="662"/>
      <c r="C664" s="493"/>
      <c r="D664" s="245">
        <v>8</v>
      </c>
      <c r="E664" s="190" t="s">
        <v>482</v>
      </c>
      <c r="F664" s="314">
        <v>917.4</v>
      </c>
      <c r="G664" s="190">
        <v>268.3</v>
      </c>
      <c r="H664" s="190">
        <v>268.3</v>
      </c>
      <c r="I664" s="198">
        <f t="shared" si="157"/>
        <v>1</v>
      </c>
      <c r="J664" s="190">
        <v>13.71</v>
      </c>
      <c r="K664" s="198">
        <f t="shared" si="158"/>
        <v>5.1099515467759968E-2</v>
      </c>
      <c r="L664" s="314">
        <v>111.2</v>
      </c>
      <c r="M664" s="198">
        <f t="shared" si="159"/>
        <v>1.0510995154677598</v>
      </c>
      <c r="N664" s="314">
        <v>1524.55</v>
      </c>
      <c r="O664" s="190">
        <v>5.46</v>
      </c>
      <c r="P664" s="197">
        <f t="shared" si="160"/>
        <v>2.0350354081252329E-2</v>
      </c>
      <c r="Q664" s="314">
        <f t="shared" si="161"/>
        <v>607.15200000000004</v>
      </c>
      <c r="R664" s="190">
        <f t="shared" si="162"/>
        <v>8.2499999999999787</v>
      </c>
      <c r="S664" s="192">
        <f t="shared" si="163"/>
        <v>3.0749161386507559E-2</v>
      </c>
      <c r="T664" s="190" t="s">
        <v>478</v>
      </c>
      <c r="U664" s="190" t="s">
        <v>715</v>
      </c>
      <c r="V664" s="190" t="s">
        <v>799</v>
      </c>
      <c r="W664" s="196">
        <v>1</v>
      </c>
      <c r="X664" s="190" t="s">
        <v>430</v>
      </c>
    </row>
    <row r="665" spans="2:24" x14ac:dyDescent="0.25">
      <c r="B665" s="662"/>
      <c r="C665" s="493"/>
      <c r="D665" s="245">
        <v>9</v>
      </c>
      <c r="E665" s="190" t="s">
        <v>517</v>
      </c>
      <c r="F665" s="314">
        <v>908.53</v>
      </c>
      <c r="G665" s="190">
        <v>91.88</v>
      </c>
      <c r="H665" s="190">
        <v>91.88</v>
      </c>
      <c r="I665" s="198">
        <f t="shared" si="157"/>
        <v>1</v>
      </c>
      <c r="J665" s="190">
        <v>3.35</v>
      </c>
      <c r="K665" s="198">
        <f t="shared" si="158"/>
        <v>3.6460600783630823E-2</v>
      </c>
      <c r="L665" s="314">
        <v>331.58</v>
      </c>
      <c r="M665" s="198">
        <f t="shared" si="159"/>
        <v>1.0364606007836308</v>
      </c>
      <c r="N665" s="314">
        <v>1110.79</v>
      </c>
      <c r="O665" s="190">
        <v>0.61</v>
      </c>
      <c r="P665" s="197">
        <f t="shared" si="160"/>
        <v>6.6390944710491952E-3</v>
      </c>
      <c r="Q665" s="314">
        <f t="shared" si="161"/>
        <v>202.26379999999997</v>
      </c>
      <c r="R665" s="190">
        <f t="shared" si="162"/>
        <v>2.7399999999999944</v>
      </c>
      <c r="S665" s="192">
        <f t="shared" si="163"/>
        <v>2.9821506312581569E-2</v>
      </c>
      <c r="T665" s="190" t="s">
        <v>478</v>
      </c>
      <c r="U665" s="190" t="s">
        <v>222</v>
      </c>
      <c r="V665" s="190" t="s">
        <v>689</v>
      </c>
      <c r="W665" s="196">
        <v>1</v>
      </c>
      <c r="X665" s="190" t="s">
        <v>422</v>
      </c>
    </row>
    <row r="666" spans="2:24" x14ac:dyDescent="0.25">
      <c r="B666" s="662"/>
      <c r="C666" s="493"/>
      <c r="D666" s="245">
        <v>10</v>
      </c>
      <c r="E666" s="190" t="s">
        <v>520</v>
      </c>
      <c r="F666" s="314">
        <v>810.81</v>
      </c>
      <c r="G666" s="190">
        <v>199.72</v>
      </c>
      <c r="H666" s="190">
        <v>199.72</v>
      </c>
      <c r="I666" s="198">
        <f t="shared" si="157"/>
        <v>1</v>
      </c>
      <c r="J666" s="190">
        <v>10.210000000000001</v>
      </c>
      <c r="K666" s="198">
        <f t="shared" si="158"/>
        <v>5.1121570198277594E-2</v>
      </c>
      <c r="L666" s="314">
        <v>99.12</v>
      </c>
      <c r="M666" s="198">
        <f t="shared" si="159"/>
        <v>1.0511215701982777</v>
      </c>
      <c r="N666" s="314">
        <v>1012.02</v>
      </c>
      <c r="O666" s="190">
        <v>2.0299999999999998</v>
      </c>
      <c r="P666" s="197">
        <f t="shared" si="160"/>
        <v>1.0164229921890646E-2</v>
      </c>
      <c r="Q666" s="314">
        <f t="shared" si="161"/>
        <v>201.21359999999999</v>
      </c>
      <c r="R666" s="190">
        <f t="shared" si="162"/>
        <v>8.1800000000000086</v>
      </c>
      <c r="S666" s="192">
        <f t="shared" si="163"/>
        <v>4.0957340276386985E-2</v>
      </c>
      <c r="T666" s="190" t="s">
        <v>478</v>
      </c>
      <c r="U666" s="190" t="s">
        <v>715</v>
      </c>
      <c r="V666" s="190" t="s">
        <v>510</v>
      </c>
      <c r="W666" s="196">
        <v>1</v>
      </c>
      <c r="X666" s="190" t="s">
        <v>470</v>
      </c>
    </row>
    <row r="667" spans="2:24" x14ac:dyDescent="0.25">
      <c r="B667" s="661">
        <v>45936</v>
      </c>
      <c r="C667" s="493" t="str">
        <f t="shared" ref="C667" si="171">RIGHT(TEXT(B667,"aaa"),1)</f>
        <v>一</v>
      </c>
      <c r="D667" s="245">
        <v>1</v>
      </c>
      <c r="E667" s="190" t="s">
        <v>692</v>
      </c>
      <c r="F667" s="314">
        <v>13880.5</v>
      </c>
      <c r="G667" s="190">
        <v>10582</v>
      </c>
      <c r="H667" s="190">
        <v>10582</v>
      </c>
      <c r="I667" s="198">
        <f t="shared" si="157"/>
        <v>1</v>
      </c>
      <c r="J667" s="190">
        <v>782</v>
      </c>
      <c r="K667" s="198">
        <f t="shared" si="158"/>
        <v>7.3899073899073894E-2</v>
      </c>
      <c r="L667" s="314">
        <v>17.75</v>
      </c>
      <c r="M667" s="198">
        <f t="shared" si="159"/>
        <v>1.0738990738990739</v>
      </c>
      <c r="N667" s="314">
        <v>13880.5</v>
      </c>
      <c r="O667" s="190">
        <v>0</v>
      </c>
      <c r="P667" s="197">
        <f t="shared" si="160"/>
        <v>0</v>
      </c>
      <c r="Q667" s="314">
        <f t="shared" si="161"/>
        <v>0</v>
      </c>
      <c r="R667" s="190">
        <f t="shared" si="162"/>
        <v>782</v>
      </c>
      <c r="S667" s="192">
        <f t="shared" si="163"/>
        <v>7.3899073899073894E-2</v>
      </c>
      <c r="T667" s="190" t="s">
        <v>468</v>
      </c>
      <c r="U667" s="190" t="s">
        <v>221</v>
      </c>
      <c r="V667" s="190" t="s">
        <v>704</v>
      </c>
      <c r="W667" s="196">
        <v>1</v>
      </c>
      <c r="X667" s="190" t="s">
        <v>433</v>
      </c>
    </row>
    <row r="668" spans="2:24" x14ac:dyDescent="0.25">
      <c r="B668" s="662"/>
      <c r="C668" s="493"/>
      <c r="D668" s="245">
        <v>2</v>
      </c>
      <c r="E668" s="190" t="s">
        <v>702</v>
      </c>
      <c r="F668" s="314">
        <v>12956.3</v>
      </c>
      <c r="G668" s="190">
        <v>115.06</v>
      </c>
      <c r="H668" s="190">
        <v>161.54</v>
      </c>
      <c r="I668" s="198">
        <f t="shared" si="157"/>
        <v>1.4039631496610463</v>
      </c>
      <c r="J668" s="190">
        <v>0</v>
      </c>
      <c r="K668" s="198">
        <f t="shared" si="158"/>
        <v>0</v>
      </c>
      <c r="L668" s="314">
        <v>278.75</v>
      </c>
      <c r="M668" s="198">
        <f t="shared" si="159"/>
        <v>1.4039631496610463</v>
      </c>
      <c r="N668" s="314">
        <v>12956.3</v>
      </c>
      <c r="O668" s="190">
        <v>0</v>
      </c>
      <c r="P668" s="197">
        <f t="shared" si="160"/>
        <v>0</v>
      </c>
      <c r="Q668" s="314">
        <f t="shared" si="161"/>
        <v>0</v>
      </c>
      <c r="R668" s="190">
        <f t="shared" si="162"/>
        <v>46.47999999999999</v>
      </c>
      <c r="S668" s="192">
        <f t="shared" si="163"/>
        <v>0.40396314966104629</v>
      </c>
      <c r="T668" s="190" t="s">
        <v>468</v>
      </c>
      <c r="U668" s="190" t="s">
        <v>221</v>
      </c>
      <c r="V668" s="190" t="s">
        <v>705</v>
      </c>
      <c r="W668" s="196">
        <v>1</v>
      </c>
      <c r="X668" s="190" t="s">
        <v>470</v>
      </c>
    </row>
    <row r="669" spans="2:24" x14ac:dyDescent="0.25">
      <c r="B669" s="662"/>
      <c r="C669" s="493"/>
      <c r="D669" s="245">
        <v>3</v>
      </c>
      <c r="E669" s="190" t="s">
        <v>669</v>
      </c>
      <c r="F669" s="314">
        <v>1788.2400000000002</v>
      </c>
      <c r="G669" s="190">
        <v>515.98</v>
      </c>
      <c r="H669" s="190">
        <v>515.98</v>
      </c>
      <c r="I669" s="198">
        <f t="shared" si="157"/>
        <v>1</v>
      </c>
      <c r="J669" s="190">
        <v>24.15</v>
      </c>
      <c r="K669" s="198">
        <f t="shared" si="158"/>
        <v>4.6804139695337026E-2</v>
      </c>
      <c r="L669" s="314">
        <v>85.48</v>
      </c>
      <c r="M669" s="198">
        <f t="shared" si="159"/>
        <v>1.0468041396953369</v>
      </c>
      <c r="N669" s="314">
        <v>2064.34</v>
      </c>
      <c r="O669" s="190">
        <v>3.23</v>
      </c>
      <c r="P669" s="197">
        <f t="shared" si="160"/>
        <v>6.259932555525408E-3</v>
      </c>
      <c r="Q669" s="314">
        <f t="shared" si="161"/>
        <v>276.10040000000004</v>
      </c>
      <c r="R669" s="190">
        <f t="shared" si="162"/>
        <v>20.919999999999977</v>
      </c>
      <c r="S669" s="192">
        <f t="shared" si="163"/>
        <v>4.0544207139811571E-2</v>
      </c>
      <c r="T669" s="190" t="s">
        <v>478</v>
      </c>
      <c r="U669" s="190" t="s">
        <v>715</v>
      </c>
      <c r="V669" s="190" t="s">
        <v>646</v>
      </c>
      <c r="W669" s="196">
        <v>1</v>
      </c>
      <c r="X669" s="190" t="s">
        <v>426</v>
      </c>
    </row>
    <row r="670" spans="2:24" x14ac:dyDescent="0.25">
      <c r="B670" s="662"/>
      <c r="C670" s="493"/>
      <c r="D670" s="245">
        <v>4</v>
      </c>
      <c r="E670" s="190" t="s">
        <v>701</v>
      </c>
      <c r="F670" s="314">
        <v>1394.7199999999998</v>
      </c>
      <c r="G670" s="190">
        <v>77</v>
      </c>
      <c r="H670" s="190">
        <v>77</v>
      </c>
      <c r="I670" s="198">
        <f t="shared" si="157"/>
        <v>1</v>
      </c>
      <c r="J670" s="190">
        <v>4</v>
      </c>
      <c r="K670" s="198">
        <f t="shared" si="158"/>
        <v>5.1948051948051951E-2</v>
      </c>
      <c r="L670" s="314">
        <v>417.58</v>
      </c>
      <c r="M670" s="198">
        <f t="shared" si="159"/>
        <v>1.051948051948052</v>
      </c>
      <c r="N670" s="314">
        <v>1670.32</v>
      </c>
      <c r="O670" s="190">
        <v>0.66</v>
      </c>
      <c r="P670" s="197">
        <f t="shared" si="160"/>
        <v>8.5714285714285719E-3</v>
      </c>
      <c r="Q670" s="314">
        <f t="shared" si="161"/>
        <v>275.6028</v>
      </c>
      <c r="R670" s="190">
        <f t="shared" si="162"/>
        <v>3.34</v>
      </c>
      <c r="S670" s="192">
        <f t="shared" si="163"/>
        <v>4.3376623376623374E-2</v>
      </c>
      <c r="T670" s="190" t="s">
        <v>478</v>
      </c>
      <c r="U670" s="190" t="s">
        <v>715</v>
      </c>
      <c r="V670" s="190" t="s">
        <v>646</v>
      </c>
      <c r="W670" s="196">
        <v>1</v>
      </c>
      <c r="X670" s="190" t="s">
        <v>695</v>
      </c>
    </row>
    <row r="671" spans="2:24" x14ac:dyDescent="0.25">
      <c r="B671" s="662"/>
      <c r="C671" s="493"/>
      <c r="D671" s="245">
        <v>5</v>
      </c>
      <c r="E671" s="190" t="s">
        <v>493</v>
      </c>
      <c r="F671" s="314">
        <v>1387.15</v>
      </c>
      <c r="G671" s="190">
        <v>226.82</v>
      </c>
      <c r="H671" s="190">
        <v>226.82</v>
      </c>
      <c r="I671" s="198">
        <f t="shared" si="157"/>
        <v>1</v>
      </c>
      <c r="J671" s="190">
        <v>10.61</v>
      </c>
      <c r="K671" s="198">
        <f t="shared" si="158"/>
        <v>4.6777180142844543E-2</v>
      </c>
      <c r="L671" s="314">
        <v>156.74</v>
      </c>
      <c r="M671" s="198">
        <f t="shared" si="159"/>
        <v>1.0467771801428447</v>
      </c>
      <c r="N671" s="314">
        <v>1663.01</v>
      </c>
      <c r="O671" s="190">
        <v>1.76</v>
      </c>
      <c r="P671" s="197">
        <f t="shared" si="160"/>
        <v>7.7594568380213386E-3</v>
      </c>
      <c r="Q671" s="314">
        <f t="shared" si="161"/>
        <v>275.86240000000004</v>
      </c>
      <c r="R671" s="190">
        <f t="shared" si="162"/>
        <v>8.8500000000000139</v>
      </c>
      <c r="S671" s="192">
        <f t="shared" si="163"/>
        <v>3.9017723304823268E-2</v>
      </c>
      <c r="T671" s="190" t="s">
        <v>478</v>
      </c>
      <c r="U671" s="190" t="s">
        <v>715</v>
      </c>
      <c r="V671" s="190" t="s">
        <v>469</v>
      </c>
      <c r="W671" s="196">
        <v>1</v>
      </c>
      <c r="X671" s="190" t="s">
        <v>470</v>
      </c>
    </row>
    <row r="672" spans="2:24" x14ac:dyDescent="0.25">
      <c r="B672" s="662"/>
      <c r="C672" s="493"/>
      <c r="D672" s="245">
        <v>6</v>
      </c>
      <c r="E672" s="190" t="s">
        <v>466</v>
      </c>
      <c r="F672" s="314">
        <v>1367.79</v>
      </c>
      <c r="G672" s="190">
        <v>38.76</v>
      </c>
      <c r="H672" s="190">
        <v>38.76</v>
      </c>
      <c r="I672" s="198">
        <f t="shared" si="157"/>
        <v>1</v>
      </c>
      <c r="J672" s="190">
        <v>2.02</v>
      </c>
      <c r="K672" s="198">
        <f t="shared" si="158"/>
        <v>5.2115583075335398E-2</v>
      </c>
      <c r="L672" s="314">
        <v>814.16</v>
      </c>
      <c r="M672" s="198">
        <f t="shared" si="159"/>
        <v>1.0521155830753355</v>
      </c>
      <c r="N672" s="314">
        <v>1644.6</v>
      </c>
      <c r="O672" s="190">
        <v>0.34</v>
      </c>
      <c r="P672" s="197">
        <f t="shared" si="160"/>
        <v>8.7719298245614048E-3</v>
      </c>
      <c r="Q672" s="314">
        <f t="shared" si="161"/>
        <v>276.81440000000003</v>
      </c>
      <c r="R672" s="190">
        <f t="shared" si="162"/>
        <v>1.680000000000003</v>
      </c>
      <c r="S672" s="192">
        <f t="shared" si="163"/>
        <v>4.3343653250774078E-2</v>
      </c>
      <c r="T672" s="190" t="s">
        <v>478</v>
      </c>
      <c r="U672" s="190" t="s">
        <v>222</v>
      </c>
      <c r="V672" s="190" t="s">
        <v>689</v>
      </c>
      <c r="W672" s="196">
        <v>1</v>
      </c>
      <c r="X672" s="190" t="s">
        <v>415</v>
      </c>
    </row>
    <row r="673" spans="2:24" x14ac:dyDescent="0.25">
      <c r="B673" s="662"/>
      <c r="C673" s="493"/>
      <c r="D673" s="245">
        <v>7</v>
      </c>
      <c r="E673" s="190" t="s">
        <v>487</v>
      </c>
      <c r="F673" s="314">
        <v>1050.01</v>
      </c>
      <c r="G673" s="190">
        <v>103.6</v>
      </c>
      <c r="H673" s="190">
        <v>103.6</v>
      </c>
      <c r="I673" s="198">
        <f t="shared" si="157"/>
        <v>1</v>
      </c>
      <c r="J673" s="190">
        <v>3.23</v>
      </c>
      <c r="K673" s="198">
        <f t="shared" si="158"/>
        <v>3.117760617760618E-2</v>
      </c>
      <c r="L673" s="314">
        <v>410.16</v>
      </c>
      <c r="M673" s="198">
        <f t="shared" si="159"/>
        <v>1.0311776061776061</v>
      </c>
      <c r="N673" s="314">
        <v>1324.82</v>
      </c>
      <c r="O673" s="190">
        <v>0.67</v>
      </c>
      <c r="P673" s="197">
        <f t="shared" si="160"/>
        <v>6.4671814671814678E-3</v>
      </c>
      <c r="Q673" s="314">
        <f t="shared" si="161"/>
        <v>274.80720000000002</v>
      </c>
      <c r="R673" s="190">
        <f t="shared" si="162"/>
        <v>2.5600000000000041</v>
      </c>
      <c r="S673" s="192">
        <f t="shared" si="163"/>
        <v>2.4710424710424752E-2</v>
      </c>
      <c r="T673" s="190" t="s">
        <v>478</v>
      </c>
      <c r="U673" s="190" t="s">
        <v>715</v>
      </c>
      <c r="V673" s="190" t="s">
        <v>646</v>
      </c>
      <c r="W673" s="196">
        <v>1</v>
      </c>
      <c r="X673" s="190" t="s">
        <v>470</v>
      </c>
    </row>
    <row r="674" spans="2:24" x14ac:dyDescent="0.25">
      <c r="B674" s="662"/>
      <c r="C674" s="493"/>
      <c r="D674" s="245">
        <v>8</v>
      </c>
      <c r="E674" s="190" t="s">
        <v>560</v>
      </c>
      <c r="F674" s="314">
        <v>830.49000000000012</v>
      </c>
      <c r="G674" s="190">
        <v>235.47</v>
      </c>
      <c r="H674" s="190">
        <v>235.47</v>
      </c>
      <c r="I674" s="198">
        <f t="shared" si="157"/>
        <v>1</v>
      </c>
      <c r="J674" s="190">
        <v>8.57</v>
      </c>
      <c r="K674" s="198">
        <f t="shared" si="158"/>
        <v>3.6395294517348284E-2</v>
      </c>
      <c r="L674" s="314">
        <v>194.04</v>
      </c>
      <c r="M674" s="198">
        <f t="shared" si="159"/>
        <v>1.0363952945173482</v>
      </c>
      <c r="N674" s="314">
        <v>1662.92</v>
      </c>
      <c r="O674" s="190">
        <v>4.29</v>
      </c>
      <c r="P674" s="197">
        <f t="shared" si="160"/>
        <v>1.8218881386163843E-2</v>
      </c>
      <c r="Q674" s="314">
        <f t="shared" si="161"/>
        <v>832.4316</v>
      </c>
      <c r="R674" s="190">
        <f t="shared" si="162"/>
        <v>4.2799999999999931</v>
      </c>
      <c r="S674" s="192">
        <f t="shared" si="163"/>
        <v>1.8176413131184409E-2</v>
      </c>
      <c r="T674" s="190" t="s">
        <v>478</v>
      </c>
      <c r="U674" s="190" t="s">
        <v>715</v>
      </c>
      <c r="V674" s="190" t="s">
        <v>799</v>
      </c>
      <c r="W674" s="196">
        <v>1</v>
      </c>
      <c r="X674" s="190" t="s">
        <v>436</v>
      </c>
    </row>
    <row r="675" spans="2:24" x14ac:dyDescent="0.25">
      <c r="B675" s="662"/>
      <c r="C675" s="493"/>
      <c r="D675" s="245">
        <v>9</v>
      </c>
      <c r="E675" s="190" t="s">
        <v>527</v>
      </c>
      <c r="F675" s="314">
        <v>794.68000000000006</v>
      </c>
      <c r="G675" s="190">
        <v>76.83</v>
      </c>
      <c r="H675" s="190">
        <v>76.83</v>
      </c>
      <c r="I675" s="198">
        <f t="shared" si="157"/>
        <v>1</v>
      </c>
      <c r="J675" s="190">
        <v>3.2</v>
      </c>
      <c r="K675" s="198">
        <f t="shared" si="158"/>
        <v>4.165039698034622E-2</v>
      </c>
      <c r="L675" s="314">
        <v>333.9</v>
      </c>
      <c r="M675" s="198">
        <f t="shared" si="159"/>
        <v>1.0416503969803463</v>
      </c>
      <c r="N675" s="314">
        <v>1068.48</v>
      </c>
      <c r="O675" s="190">
        <v>0.82</v>
      </c>
      <c r="P675" s="197">
        <f t="shared" si="160"/>
        <v>1.0672914226213718E-2</v>
      </c>
      <c r="Q675" s="314">
        <f t="shared" si="161"/>
        <v>273.79799999999994</v>
      </c>
      <c r="R675" s="190">
        <f t="shared" si="162"/>
        <v>2.380000000000003</v>
      </c>
      <c r="S675" s="192">
        <f t="shared" si="163"/>
        <v>3.0977482754132542E-2</v>
      </c>
      <c r="T675" s="190" t="s">
        <v>478</v>
      </c>
      <c r="U675" s="190" t="s">
        <v>222</v>
      </c>
      <c r="V675" s="190" t="s">
        <v>689</v>
      </c>
      <c r="W675" s="196">
        <v>1</v>
      </c>
      <c r="X675" s="190" t="s">
        <v>416</v>
      </c>
    </row>
    <row r="676" spans="2:24" x14ac:dyDescent="0.25">
      <c r="B676" s="662"/>
      <c r="C676" s="493"/>
      <c r="D676" s="245">
        <v>10</v>
      </c>
      <c r="E676" s="190" t="s">
        <v>549</v>
      </c>
      <c r="F676" s="314">
        <v>772.2</v>
      </c>
      <c r="G676" s="190">
        <v>26.98</v>
      </c>
      <c r="H676" s="190">
        <v>26.98</v>
      </c>
      <c r="I676" s="198">
        <f t="shared" si="157"/>
        <v>1</v>
      </c>
      <c r="J676" s="190">
        <v>1.1200000000000001</v>
      </c>
      <c r="K676" s="198">
        <f t="shared" si="158"/>
        <v>4.1512231282431436E-2</v>
      </c>
      <c r="L676" s="314">
        <v>930.36</v>
      </c>
      <c r="M676" s="198">
        <f t="shared" si="159"/>
        <v>1.0415122312824314</v>
      </c>
      <c r="N676" s="314">
        <v>1042</v>
      </c>
      <c r="O676" s="190">
        <v>0.28999999999999998</v>
      </c>
      <c r="P676" s="197">
        <f t="shared" si="160"/>
        <v>1.0748702742772422E-2</v>
      </c>
      <c r="Q676" s="314">
        <f t="shared" si="161"/>
        <v>269.80439999999999</v>
      </c>
      <c r="R676" s="190">
        <f t="shared" si="162"/>
        <v>0.83000000000000096</v>
      </c>
      <c r="S676" s="192">
        <f t="shared" si="163"/>
        <v>3.0763528539659041E-2</v>
      </c>
      <c r="T676" s="190" t="s">
        <v>478</v>
      </c>
      <c r="U676" s="190" t="s">
        <v>715</v>
      </c>
      <c r="V676" s="190" t="s">
        <v>799</v>
      </c>
      <c r="W676" s="196">
        <v>1</v>
      </c>
      <c r="X676" s="190" t="s">
        <v>425</v>
      </c>
    </row>
    <row r="677" spans="2:24" x14ac:dyDescent="0.25">
      <c r="B677" s="661">
        <v>45937</v>
      </c>
      <c r="C677" s="493" t="str">
        <f t="shared" ref="C677" si="172">RIGHT(TEXT(B677,"aaa"),1)</f>
        <v>二</v>
      </c>
      <c r="D677" s="245">
        <v>1</v>
      </c>
      <c r="E677" s="190" t="s">
        <v>702</v>
      </c>
      <c r="F677" s="314">
        <v>14634.38</v>
      </c>
      <c r="G677" s="190">
        <v>112.12</v>
      </c>
      <c r="H677" s="190">
        <v>164.02</v>
      </c>
      <c r="I677" s="198">
        <f t="shared" si="157"/>
        <v>1.4628968961826614</v>
      </c>
      <c r="J677" s="190">
        <v>0.6</v>
      </c>
      <c r="K677" s="198">
        <f t="shared" si="158"/>
        <v>5.3514092044238308E-3</v>
      </c>
      <c r="L677" s="314">
        <v>278.75</v>
      </c>
      <c r="M677" s="198">
        <f t="shared" si="159"/>
        <v>1.4682483053870852</v>
      </c>
      <c r="N677" s="314">
        <v>14634.38</v>
      </c>
      <c r="O677" s="190">
        <v>0</v>
      </c>
      <c r="P677" s="197">
        <f t="shared" si="160"/>
        <v>0</v>
      </c>
      <c r="Q677" s="314">
        <f t="shared" si="161"/>
        <v>0</v>
      </c>
      <c r="R677" s="190">
        <f t="shared" si="162"/>
        <v>52.5</v>
      </c>
      <c r="S677" s="192">
        <f t="shared" si="163"/>
        <v>0.46824830538708523</v>
      </c>
      <c r="T677" s="190" t="s">
        <v>468</v>
      </c>
      <c r="U677" s="190" t="s">
        <v>221</v>
      </c>
      <c r="V677" s="190" t="s">
        <v>705</v>
      </c>
      <c r="W677" s="196">
        <v>1</v>
      </c>
      <c r="X677" s="190" t="s">
        <v>470</v>
      </c>
    </row>
    <row r="678" spans="2:24" x14ac:dyDescent="0.25">
      <c r="B678" s="662"/>
      <c r="C678" s="493"/>
      <c r="D678" s="245">
        <v>2</v>
      </c>
      <c r="E678" s="190" t="s">
        <v>692</v>
      </c>
      <c r="F678" s="314">
        <v>8875</v>
      </c>
      <c r="G678" s="190">
        <v>10307</v>
      </c>
      <c r="H678" s="190">
        <v>10307</v>
      </c>
      <c r="I678" s="198">
        <f t="shared" si="157"/>
        <v>1</v>
      </c>
      <c r="J678" s="190">
        <v>500</v>
      </c>
      <c r="K678" s="198">
        <f t="shared" si="158"/>
        <v>4.8510720869312116E-2</v>
      </c>
      <c r="L678" s="314">
        <v>17.75</v>
      </c>
      <c r="M678" s="198">
        <f t="shared" si="159"/>
        <v>1.0485107208693121</v>
      </c>
      <c r="N678" s="314">
        <v>8875</v>
      </c>
      <c r="O678" s="190">
        <v>0</v>
      </c>
      <c r="P678" s="197">
        <f t="shared" si="160"/>
        <v>0</v>
      </c>
      <c r="Q678" s="314">
        <f t="shared" si="161"/>
        <v>0</v>
      </c>
      <c r="R678" s="190">
        <f t="shared" si="162"/>
        <v>500</v>
      </c>
      <c r="S678" s="192">
        <f t="shared" si="163"/>
        <v>4.8510720869312116E-2</v>
      </c>
      <c r="T678" s="190" t="s">
        <v>468</v>
      </c>
      <c r="U678" s="190" t="s">
        <v>221</v>
      </c>
      <c r="V678" s="190" t="s">
        <v>704</v>
      </c>
      <c r="W678" s="196">
        <v>1</v>
      </c>
      <c r="X678" s="190" t="s">
        <v>433</v>
      </c>
    </row>
    <row r="679" spans="2:24" x14ac:dyDescent="0.25">
      <c r="B679" s="662"/>
      <c r="C679" s="493"/>
      <c r="D679" s="245">
        <v>3</v>
      </c>
      <c r="E679" s="190" t="s">
        <v>691</v>
      </c>
      <c r="F679" s="314">
        <v>2154.4300000000003</v>
      </c>
      <c r="G679" s="190">
        <v>112.37</v>
      </c>
      <c r="H679" s="190">
        <v>112.37</v>
      </c>
      <c r="I679" s="198">
        <f t="shared" si="157"/>
        <v>1</v>
      </c>
      <c r="J679" s="190">
        <v>7.64</v>
      </c>
      <c r="K679" s="198">
        <f t="shared" si="158"/>
        <v>6.7989676960042711E-2</v>
      </c>
      <c r="L679" s="314">
        <v>313.60000000000002</v>
      </c>
      <c r="M679" s="198">
        <f t="shared" si="159"/>
        <v>1.0679896769600428</v>
      </c>
      <c r="N679" s="314">
        <v>2395.9</v>
      </c>
      <c r="O679" s="190">
        <v>0.77</v>
      </c>
      <c r="P679" s="197">
        <f t="shared" si="160"/>
        <v>6.8523627302660853E-3</v>
      </c>
      <c r="Q679" s="314">
        <f t="shared" si="161"/>
        <v>241.47200000000004</v>
      </c>
      <c r="R679" s="190">
        <f t="shared" si="162"/>
        <v>6.870000000000001</v>
      </c>
      <c r="S679" s="192">
        <f t="shared" si="163"/>
        <v>6.113731422977664E-2</v>
      </c>
      <c r="T679" s="190" t="s">
        <v>478</v>
      </c>
      <c r="U679" s="190" t="s">
        <v>715</v>
      </c>
      <c r="V679" s="190" t="s">
        <v>469</v>
      </c>
      <c r="W679" s="196">
        <v>1</v>
      </c>
      <c r="X679" s="190" t="s">
        <v>470</v>
      </c>
    </row>
    <row r="680" spans="2:24" x14ac:dyDescent="0.25">
      <c r="B680" s="662"/>
      <c r="C680" s="493"/>
      <c r="D680" s="245">
        <v>4</v>
      </c>
      <c r="E680" s="190" t="s">
        <v>466</v>
      </c>
      <c r="F680" s="314">
        <v>1367.79</v>
      </c>
      <c r="G680" s="190">
        <v>36.270000000000003</v>
      </c>
      <c r="H680" s="190">
        <v>36.270000000000003</v>
      </c>
      <c r="I680" s="198">
        <f t="shared" si="157"/>
        <v>1</v>
      </c>
      <c r="J680" s="190">
        <v>1.97</v>
      </c>
      <c r="K680" s="198">
        <f t="shared" si="158"/>
        <v>5.4314860766473662E-2</v>
      </c>
      <c r="L680" s="314">
        <v>814.16</v>
      </c>
      <c r="M680" s="198">
        <f t="shared" si="159"/>
        <v>1.0543148607664736</v>
      </c>
      <c r="N680" s="314">
        <v>1603.9</v>
      </c>
      <c r="O680" s="190">
        <v>0.28999999999999998</v>
      </c>
      <c r="P680" s="197">
        <f t="shared" si="160"/>
        <v>7.9955886407499302E-3</v>
      </c>
      <c r="Q680" s="314">
        <f t="shared" si="161"/>
        <v>236.10639999999998</v>
      </c>
      <c r="R680" s="190">
        <f t="shared" si="162"/>
        <v>1.6799999999999988</v>
      </c>
      <c r="S680" s="192">
        <f t="shared" si="163"/>
        <v>4.6319272125723704E-2</v>
      </c>
      <c r="T680" s="190" t="s">
        <v>478</v>
      </c>
      <c r="U680" s="190" t="s">
        <v>222</v>
      </c>
      <c r="V680" s="190" t="s">
        <v>689</v>
      </c>
      <c r="W680" s="196">
        <v>1</v>
      </c>
      <c r="X680" s="190" t="s">
        <v>415</v>
      </c>
    </row>
    <row r="681" spans="2:24" x14ac:dyDescent="0.25">
      <c r="B681" s="662"/>
      <c r="C681" s="493"/>
      <c r="D681" s="245">
        <v>5</v>
      </c>
      <c r="E681" s="190" t="s">
        <v>497</v>
      </c>
      <c r="F681" s="314">
        <v>1235.08</v>
      </c>
      <c r="G681" s="190">
        <v>85.21</v>
      </c>
      <c r="H681" s="190">
        <v>85.21</v>
      </c>
      <c r="I681" s="198">
        <f t="shared" ref="I681:I744" si="173">H681/G681</f>
        <v>1</v>
      </c>
      <c r="J681" s="190">
        <v>4.6399999999999997</v>
      </c>
      <c r="K681" s="198">
        <f t="shared" ref="K681:K744" si="174">J681/G681</f>
        <v>5.4453702617063726E-2</v>
      </c>
      <c r="L681" s="314">
        <v>318.32</v>
      </c>
      <c r="M681" s="198">
        <f t="shared" ref="M681:M744" si="175">(H681+J681)/G681</f>
        <v>1.0544537026170637</v>
      </c>
      <c r="N681" s="314">
        <v>1477</v>
      </c>
      <c r="O681" s="190">
        <v>0.76</v>
      </c>
      <c r="P681" s="197">
        <f t="shared" ref="P681:P744" si="176">O681/G681</f>
        <v>8.9191409458983691E-3</v>
      </c>
      <c r="Q681" s="314">
        <f t="shared" ref="Q681:Q744" si="177">O681*L681</f>
        <v>241.92320000000001</v>
      </c>
      <c r="R681" s="190">
        <f t="shared" ref="R681:R744" si="178">(H681+J681)-G681-O681</f>
        <v>3.8800000000000008</v>
      </c>
      <c r="S681" s="192">
        <f t="shared" ref="S681:S744" si="179">R681/G681</f>
        <v>4.5534561671165368E-2</v>
      </c>
      <c r="T681" s="190" t="s">
        <v>478</v>
      </c>
      <c r="U681" s="190" t="s">
        <v>222</v>
      </c>
      <c r="V681" s="190" t="s">
        <v>689</v>
      </c>
      <c r="W681" s="196">
        <v>1</v>
      </c>
      <c r="X681" s="190" t="s">
        <v>425</v>
      </c>
    </row>
    <row r="682" spans="2:24" x14ac:dyDescent="0.25">
      <c r="B682" s="662"/>
      <c r="C682" s="493"/>
      <c r="D682" s="245">
        <v>6</v>
      </c>
      <c r="E682" s="190" t="s">
        <v>484</v>
      </c>
      <c r="F682" s="314">
        <v>1175.1599999999999</v>
      </c>
      <c r="G682" s="190">
        <v>163.12</v>
      </c>
      <c r="H682" s="190">
        <v>163.12</v>
      </c>
      <c r="I682" s="198">
        <f t="shared" si="173"/>
        <v>1</v>
      </c>
      <c r="J682" s="190">
        <v>6.66</v>
      </c>
      <c r="K682" s="198">
        <f t="shared" si="174"/>
        <v>4.0828837665522318E-2</v>
      </c>
      <c r="L682" s="314">
        <v>212.89</v>
      </c>
      <c r="M682" s="198">
        <f t="shared" si="175"/>
        <v>1.0408288376655224</v>
      </c>
      <c r="N682" s="314">
        <v>1417.85</v>
      </c>
      <c r="O682" s="190">
        <v>1.1399999999999999</v>
      </c>
      <c r="P682" s="197">
        <f t="shared" si="176"/>
        <v>6.9887199607650803E-3</v>
      </c>
      <c r="Q682" s="314">
        <f t="shared" si="177"/>
        <v>242.69459999999995</v>
      </c>
      <c r="R682" s="190">
        <f t="shared" si="178"/>
        <v>5.5199999999999969</v>
      </c>
      <c r="S682" s="192">
        <f t="shared" si="179"/>
        <v>3.3840117704757214E-2</v>
      </c>
      <c r="T682" s="190" t="s">
        <v>478</v>
      </c>
      <c r="U682" s="190" t="s">
        <v>715</v>
      </c>
      <c r="V682" s="190" t="s">
        <v>826</v>
      </c>
      <c r="W682" s="196">
        <v>1</v>
      </c>
      <c r="X682" s="190" t="s">
        <v>470</v>
      </c>
    </row>
    <row r="683" spans="2:24" x14ac:dyDescent="0.25">
      <c r="B683" s="662"/>
      <c r="C683" s="493"/>
      <c r="D683" s="245">
        <v>7</v>
      </c>
      <c r="E683" s="190" t="s">
        <v>487</v>
      </c>
      <c r="F683" s="314">
        <v>1173.06</v>
      </c>
      <c r="G683" s="190">
        <v>99.12</v>
      </c>
      <c r="H683" s="190">
        <v>99.12</v>
      </c>
      <c r="I683" s="198">
        <f t="shared" si="173"/>
        <v>1</v>
      </c>
      <c r="J683" s="190">
        <v>3.45</v>
      </c>
      <c r="K683" s="198">
        <f t="shared" si="174"/>
        <v>3.4806295399515741E-2</v>
      </c>
      <c r="L683" s="314">
        <v>410.16</v>
      </c>
      <c r="M683" s="198">
        <f t="shared" si="175"/>
        <v>1.0348062953995159</v>
      </c>
      <c r="N683" s="314">
        <v>1415.05</v>
      </c>
      <c r="O683" s="190">
        <v>0.59</v>
      </c>
      <c r="P683" s="197">
        <f t="shared" si="176"/>
        <v>5.9523809523809521E-3</v>
      </c>
      <c r="Q683" s="314">
        <f t="shared" si="177"/>
        <v>241.99440000000001</v>
      </c>
      <c r="R683" s="190">
        <f t="shared" si="178"/>
        <v>2.860000000000003</v>
      </c>
      <c r="S683" s="192">
        <f t="shared" si="179"/>
        <v>2.8853914447134817E-2</v>
      </c>
      <c r="T683" s="190" t="s">
        <v>478</v>
      </c>
      <c r="U683" s="190" t="s">
        <v>715</v>
      </c>
      <c r="V683" s="190" t="s">
        <v>646</v>
      </c>
      <c r="W683" s="196">
        <v>1</v>
      </c>
      <c r="X683" s="190" t="s">
        <v>470</v>
      </c>
    </row>
    <row r="684" spans="2:24" x14ac:dyDescent="0.25">
      <c r="B684" s="662"/>
      <c r="C684" s="493"/>
      <c r="D684" s="245">
        <v>8</v>
      </c>
      <c r="E684" s="190" t="s">
        <v>701</v>
      </c>
      <c r="F684" s="314">
        <v>1169.22</v>
      </c>
      <c r="G684" s="190">
        <v>64.400000000000006</v>
      </c>
      <c r="H684" s="190">
        <v>64.400000000000006</v>
      </c>
      <c r="I684" s="198">
        <f t="shared" si="173"/>
        <v>1</v>
      </c>
      <c r="J684" s="190">
        <v>3.38</v>
      </c>
      <c r="K684" s="198">
        <f t="shared" si="174"/>
        <v>5.2484472049689437E-2</v>
      </c>
      <c r="L684" s="314">
        <v>417.58</v>
      </c>
      <c r="M684" s="198">
        <f t="shared" si="175"/>
        <v>1.0524844720496893</v>
      </c>
      <c r="N684" s="314">
        <v>1411.42</v>
      </c>
      <c r="O684" s="190">
        <v>0.57999999999999996</v>
      </c>
      <c r="P684" s="197">
        <f t="shared" si="176"/>
        <v>9.0062111801242229E-3</v>
      </c>
      <c r="Q684" s="314">
        <f t="shared" si="177"/>
        <v>242.19639999999998</v>
      </c>
      <c r="R684" s="190">
        <f t="shared" si="178"/>
        <v>2.7999999999999954</v>
      </c>
      <c r="S684" s="192">
        <f t="shared" si="179"/>
        <v>4.347826086956514E-2</v>
      </c>
      <c r="T684" s="190" t="s">
        <v>478</v>
      </c>
      <c r="U684" s="190" t="s">
        <v>715</v>
      </c>
      <c r="V684" s="190" t="s">
        <v>646</v>
      </c>
      <c r="W684" s="196">
        <v>1</v>
      </c>
      <c r="X684" s="190" t="s">
        <v>695</v>
      </c>
    </row>
    <row r="685" spans="2:24" x14ac:dyDescent="0.25">
      <c r="B685" s="662"/>
      <c r="C685" s="493"/>
      <c r="D685" s="245">
        <v>9</v>
      </c>
      <c r="E685" s="190" t="s">
        <v>467</v>
      </c>
      <c r="F685" s="314">
        <v>1121.28</v>
      </c>
      <c r="G685" s="190">
        <v>127.97</v>
      </c>
      <c r="H685" s="190">
        <v>127.97</v>
      </c>
      <c r="I685" s="198">
        <f t="shared" si="173"/>
        <v>1</v>
      </c>
      <c r="J685" s="190">
        <v>6.7</v>
      </c>
      <c r="K685" s="198">
        <f t="shared" si="174"/>
        <v>5.2356020942408377E-2</v>
      </c>
      <c r="L685" s="314">
        <v>203.5</v>
      </c>
      <c r="M685" s="198">
        <f t="shared" si="175"/>
        <v>1.0523560209424083</v>
      </c>
      <c r="N685" s="314">
        <v>1363.45</v>
      </c>
      <c r="O685" s="190">
        <v>1.19</v>
      </c>
      <c r="P685" s="197">
        <f t="shared" si="176"/>
        <v>9.2990544658904436E-3</v>
      </c>
      <c r="Q685" s="314">
        <f t="shared" si="177"/>
        <v>242.16499999999999</v>
      </c>
      <c r="R685" s="190">
        <f t="shared" si="178"/>
        <v>5.5099999999999891</v>
      </c>
      <c r="S685" s="192">
        <f t="shared" si="179"/>
        <v>4.3056966476517848E-2</v>
      </c>
      <c r="T685" s="190" t="s">
        <v>478</v>
      </c>
      <c r="U685" s="190" t="s">
        <v>715</v>
      </c>
      <c r="V685" s="190" t="s">
        <v>469</v>
      </c>
      <c r="W685" s="196">
        <v>1</v>
      </c>
      <c r="X685" s="190" t="s">
        <v>470</v>
      </c>
    </row>
    <row r="686" spans="2:24" x14ac:dyDescent="0.25">
      <c r="B686" s="662"/>
      <c r="C686" s="493"/>
      <c r="D686" s="245">
        <v>10</v>
      </c>
      <c r="E686" s="190" t="s">
        <v>527</v>
      </c>
      <c r="F686" s="314">
        <v>1115.22</v>
      </c>
      <c r="G686" s="190">
        <v>74.75</v>
      </c>
      <c r="H686" s="190">
        <v>74.75</v>
      </c>
      <c r="I686" s="198">
        <f t="shared" si="173"/>
        <v>1</v>
      </c>
      <c r="J686" s="190">
        <v>4.07</v>
      </c>
      <c r="K686" s="198">
        <f t="shared" si="174"/>
        <v>5.4448160535117057E-2</v>
      </c>
      <c r="L686" s="314">
        <v>333.9</v>
      </c>
      <c r="M686" s="198">
        <f t="shared" si="175"/>
        <v>1.054448160535117</v>
      </c>
      <c r="N686" s="314">
        <v>1358.97</v>
      </c>
      <c r="O686" s="190">
        <v>0.73</v>
      </c>
      <c r="P686" s="197">
        <f t="shared" si="176"/>
        <v>9.7658862876254179E-3</v>
      </c>
      <c r="Q686" s="314">
        <f t="shared" si="177"/>
        <v>243.74699999999999</v>
      </c>
      <c r="R686" s="190">
        <f t="shared" si="178"/>
        <v>3.3399999999999932</v>
      </c>
      <c r="S686" s="192">
        <f t="shared" si="179"/>
        <v>4.4682274247491549E-2</v>
      </c>
      <c r="T686" s="190" t="s">
        <v>478</v>
      </c>
      <c r="U686" s="190" t="s">
        <v>222</v>
      </c>
      <c r="V686" s="190" t="s">
        <v>689</v>
      </c>
      <c r="W686" s="196">
        <v>1</v>
      </c>
      <c r="X686" s="190" t="s">
        <v>416</v>
      </c>
    </row>
    <row r="687" spans="2:24" x14ac:dyDescent="0.25">
      <c r="B687" s="661">
        <v>45938</v>
      </c>
      <c r="C687" s="493" t="str">
        <f t="shared" ref="C687" si="180">RIGHT(TEXT(B687,"aaa"),1)</f>
        <v>三</v>
      </c>
      <c r="D687" s="245">
        <v>1</v>
      </c>
      <c r="E687" s="190" t="s">
        <v>702</v>
      </c>
      <c r="F687" s="314">
        <v>15161.21</v>
      </c>
      <c r="G687" s="190">
        <v>103.66</v>
      </c>
      <c r="H687" s="190">
        <v>157.44999999999999</v>
      </c>
      <c r="I687" s="198">
        <f t="shared" si="173"/>
        <v>1.5189079683580937</v>
      </c>
      <c r="J687" s="190">
        <v>0.6</v>
      </c>
      <c r="K687" s="198">
        <f t="shared" si="174"/>
        <v>5.788153579008296E-3</v>
      </c>
      <c r="L687" s="314">
        <v>278.75</v>
      </c>
      <c r="M687" s="198">
        <f t="shared" si="175"/>
        <v>1.524696121937102</v>
      </c>
      <c r="N687" s="314">
        <v>15161.21</v>
      </c>
      <c r="O687" s="190">
        <v>0</v>
      </c>
      <c r="P687" s="197">
        <f t="shared" si="176"/>
        <v>0</v>
      </c>
      <c r="Q687" s="314">
        <f t="shared" si="177"/>
        <v>0</v>
      </c>
      <c r="R687" s="190">
        <f t="shared" si="178"/>
        <v>54.389999999999986</v>
      </c>
      <c r="S687" s="192">
        <f t="shared" si="179"/>
        <v>0.52469612193710191</v>
      </c>
      <c r="T687" s="190" t="s">
        <v>468</v>
      </c>
      <c r="U687" s="190" t="s">
        <v>221</v>
      </c>
      <c r="V687" s="190" t="s">
        <v>705</v>
      </c>
      <c r="W687" s="196">
        <v>1</v>
      </c>
      <c r="X687" s="190" t="s">
        <v>470</v>
      </c>
    </row>
    <row r="688" spans="2:24" x14ac:dyDescent="0.25">
      <c r="B688" s="662"/>
      <c r="C688" s="493"/>
      <c r="D688" s="245">
        <v>2</v>
      </c>
      <c r="E688" s="190" t="s">
        <v>692</v>
      </c>
      <c r="F688" s="314">
        <v>3550</v>
      </c>
      <c r="G688" s="190">
        <v>9509</v>
      </c>
      <c r="H688" s="190">
        <v>9509</v>
      </c>
      <c r="I688" s="198">
        <f t="shared" si="173"/>
        <v>1</v>
      </c>
      <c r="J688" s="190">
        <v>200</v>
      </c>
      <c r="K688" s="198">
        <f t="shared" si="174"/>
        <v>2.103270585760858E-2</v>
      </c>
      <c r="L688" s="314">
        <v>17.75</v>
      </c>
      <c r="M688" s="198">
        <f t="shared" si="175"/>
        <v>1.0210327058576085</v>
      </c>
      <c r="N688" s="314">
        <v>3550</v>
      </c>
      <c r="O688" s="190">
        <v>0</v>
      </c>
      <c r="P688" s="197">
        <f t="shared" si="176"/>
        <v>0</v>
      </c>
      <c r="Q688" s="314">
        <f t="shared" si="177"/>
        <v>0</v>
      </c>
      <c r="R688" s="190">
        <f t="shared" si="178"/>
        <v>200</v>
      </c>
      <c r="S688" s="192">
        <f t="shared" si="179"/>
        <v>2.103270585760858E-2</v>
      </c>
      <c r="T688" s="190" t="s">
        <v>468</v>
      </c>
      <c r="U688" s="190" t="s">
        <v>221</v>
      </c>
      <c r="V688" s="190" t="s">
        <v>704</v>
      </c>
      <c r="W688" s="196">
        <v>1</v>
      </c>
      <c r="X688" s="190" t="s">
        <v>433</v>
      </c>
    </row>
    <row r="689" spans="2:24" x14ac:dyDescent="0.25">
      <c r="B689" s="662"/>
      <c r="C689" s="493"/>
      <c r="D689" s="245">
        <v>3</v>
      </c>
      <c r="E689" s="190" t="s">
        <v>691</v>
      </c>
      <c r="F689" s="314">
        <v>1806.34</v>
      </c>
      <c r="G689" s="190">
        <v>98.91</v>
      </c>
      <c r="H689" s="190">
        <v>98.91</v>
      </c>
      <c r="I689" s="198">
        <f t="shared" si="173"/>
        <v>1</v>
      </c>
      <c r="J689" s="190">
        <v>6.33</v>
      </c>
      <c r="K689" s="198">
        <f t="shared" si="174"/>
        <v>6.3997573551713677E-2</v>
      </c>
      <c r="L689" s="314">
        <v>313.60000000000002</v>
      </c>
      <c r="M689" s="198">
        <f t="shared" si="175"/>
        <v>1.0639975735517138</v>
      </c>
      <c r="N689" s="314">
        <v>1985.09</v>
      </c>
      <c r="O689" s="190">
        <v>0.56999999999999995</v>
      </c>
      <c r="P689" s="197">
        <f t="shared" si="176"/>
        <v>5.7628146800121323E-3</v>
      </c>
      <c r="Q689" s="314">
        <f t="shared" si="177"/>
        <v>178.75200000000001</v>
      </c>
      <c r="R689" s="190">
        <f t="shared" si="178"/>
        <v>5.759999999999998</v>
      </c>
      <c r="S689" s="192">
        <f t="shared" si="179"/>
        <v>5.8234758871701528E-2</v>
      </c>
      <c r="T689" s="190" t="s">
        <v>478</v>
      </c>
      <c r="U689" s="190" t="s">
        <v>715</v>
      </c>
      <c r="V689" s="190" t="s">
        <v>469</v>
      </c>
      <c r="W689" s="196">
        <v>1</v>
      </c>
      <c r="X689" s="190" t="s">
        <v>470</v>
      </c>
    </row>
    <row r="690" spans="2:24" x14ac:dyDescent="0.25">
      <c r="B690" s="662"/>
      <c r="C690" s="493"/>
      <c r="D690" s="245">
        <v>4</v>
      </c>
      <c r="E690" s="190" t="s">
        <v>466</v>
      </c>
      <c r="F690" s="314">
        <v>1489.9099999999999</v>
      </c>
      <c r="G690" s="190">
        <v>32.090000000000003</v>
      </c>
      <c r="H690" s="190">
        <v>32.090000000000003</v>
      </c>
      <c r="I690" s="198">
        <f t="shared" si="173"/>
        <v>1</v>
      </c>
      <c r="J690" s="190">
        <v>2.0499999999999998</v>
      </c>
      <c r="K690" s="198">
        <f t="shared" si="174"/>
        <v>6.388282954191335E-2</v>
      </c>
      <c r="L690" s="314">
        <v>814.16</v>
      </c>
      <c r="M690" s="198">
        <f t="shared" si="175"/>
        <v>1.0638828295419134</v>
      </c>
      <c r="N690" s="314">
        <v>1669.03</v>
      </c>
      <c r="O690" s="190">
        <v>0.22</v>
      </c>
      <c r="P690" s="197">
        <f t="shared" si="176"/>
        <v>6.8557182923028974E-3</v>
      </c>
      <c r="Q690" s="314">
        <f t="shared" si="177"/>
        <v>179.11519999999999</v>
      </c>
      <c r="R690" s="190">
        <f t="shared" si="178"/>
        <v>1.8299999999999972</v>
      </c>
      <c r="S690" s="192">
        <f t="shared" si="179"/>
        <v>5.7027111249610379E-2</v>
      </c>
      <c r="T690" s="190" t="s">
        <v>478</v>
      </c>
      <c r="U690" s="190" t="s">
        <v>222</v>
      </c>
      <c r="V690" s="190" t="s">
        <v>689</v>
      </c>
      <c r="W690" s="196">
        <v>1</v>
      </c>
      <c r="X690" s="190" t="s">
        <v>415</v>
      </c>
    </row>
    <row r="691" spans="2:24" x14ac:dyDescent="0.25">
      <c r="B691" s="662"/>
      <c r="C691" s="493"/>
      <c r="D691" s="245">
        <v>5</v>
      </c>
      <c r="E691" s="190" t="s">
        <v>701</v>
      </c>
      <c r="F691" s="314">
        <v>1344.6100000000001</v>
      </c>
      <c r="G691" s="190">
        <v>57</v>
      </c>
      <c r="H691" s="190">
        <v>57</v>
      </c>
      <c r="I691" s="198">
        <f t="shared" si="173"/>
        <v>1</v>
      </c>
      <c r="J691" s="190">
        <v>3.65</v>
      </c>
      <c r="K691" s="198">
        <f t="shared" si="174"/>
        <v>6.403508771929825E-2</v>
      </c>
      <c r="L691" s="314">
        <v>417.58</v>
      </c>
      <c r="M691" s="198">
        <f t="shared" si="175"/>
        <v>1.0640350877192981</v>
      </c>
      <c r="N691" s="314">
        <v>1524.17</v>
      </c>
      <c r="O691" s="190">
        <v>0.43</v>
      </c>
      <c r="P691" s="197">
        <f t="shared" si="176"/>
        <v>7.5438596491228067E-3</v>
      </c>
      <c r="Q691" s="314">
        <f t="shared" si="177"/>
        <v>179.55939999999998</v>
      </c>
      <c r="R691" s="190">
        <f t="shared" si="178"/>
        <v>3.2199999999999984</v>
      </c>
      <c r="S691" s="192">
        <f t="shared" si="179"/>
        <v>5.6491228070175412E-2</v>
      </c>
      <c r="T691" s="190" t="s">
        <v>478</v>
      </c>
      <c r="U691" s="190" t="s">
        <v>715</v>
      </c>
      <c r="V691" s="190" t="s">
        <v>646</v>
      </c>
      <c r="W691" s="196">
        <v>1</v>
      </c>
      <c r="X691" s="190" t="s">
        <v>695</v>
      </c>
    </row>
    <row r="692" spans="2:24" x14ac:dyDescent="0.25">
      <c r="B692" s="662"/>
      <c r="C692" s="493"/>
      <c r="D692" s="245">
        <v>6</v>
      </c>
      <c r="E692" s="190" t="s">
        <v>487</v>
      </c>
      <c r="F692" s="314">
        <v>1275.5999999999999</v>
      </c>
      <c r="G692" s="190">
        <v>92.28</v>
      </c>
      <c r="H692" s="190">
        <v>92.28</v>
      </c>
      <c r="I692" s="198">
        <f t="shared" si="173"/>
        <v>1</v>
      </c>
      <c r="J692" s="190">
        <v>3.55</v>
      </c>
      <c r="K692" s="198">
        <f t="shared" si="174"/>
        <v>3.8469874295622014E-2</v>
      </c>
      <c r="L692" s="314">
        <v>410.16</v>
      </c>
      <c r="M692" s="198">
        <f t="shared" si="175"/>
        <v>1.038469874295622</v>
      </c>
      <c r="N692" s="314">
        <v>1456.07</v>
      </c>
      <c r="O692" s="190">
        <v>0.44</v>
      </c>
      <c r="P692" s="197">
        <f t="shared" si="176"/>
        <v>4.7680970957954052E-3</v>
      </c>
      <c r="Q692" s="314">
        <f t="shared" si="177"/>
        <v>180.47040000000001</v>
      </c>
      <c r="R692" s="190">
        <f t="shared" si="178"/>
        <v>3.1099999999999972</v>
      </c>
      <c r="S692" s="192">
        <f t="shared" si="179"/>
        <v>3.3701777199826581E-2</v>
      </c>
      <c r="T692" s="190" t="s">
        <v>478</v>
      </c>
      <c r="U692" s="190" t="s">
        <v>715</v>
      </c>
      <c r="V692" s="190" t="s">
        <v>646</v>
      </c>
      <c r="W692" s="196">
        <v>1</v>
      </c>
      <c r="X692" s="190" t="s">
        <v>470</v>
      </c>
    </row>
    <row r="693" spans="2:24" x14ac:dyDescent="0.25">
      <c r="B693" s="662"/>
      <c r="C693" s="493"/>
      <c r="D693" s="245">
        <v>7</v>
      </c>
      <c r="E693" s="190" t="s">
        <v>707</v>
      </c>
      <c r="F693" s="314">
        <v>1254.6300000000001</v>
      </c>
      <c r="G693" s="190">
        <v>142.82</v>
      </c>
      <c r="H693" s="190">
        <v>142.82</v>
      </c>
      <c r="I693" s="198">
        <f t="shared" si="173"/>
        <v>1</v>
      </c>
      <c r="J693" s="190">
        <v>7.32</v>
      </c>
      <c r="K693" s="198">
        <f t="shared" si="174"/>
        <v>5.1253325864724836E-2</v>
      </c>
      <c r="L693" s="314">
        <v>195.73</v>
      </c>
      <c r="M693" s="198">
        <f t="shared" si="175"/>
        <v>1.0512533258647248</v>
      </c>
      <c r="N693" s="314">
        <v>1432.74</v>
      </c>
      <c r="O693" s="190">
        <v>0.91</v>
      </c>
      <c r="P693" s="197">
        <f t="shared" si="176"/>
        <v>6.3716566307239885E-3</v>
      </c>
      <c r="Q693" s="314">
        <f t="shared" si="177"/>
        <v>178.11429999999999</v>
      </c>
      <c r="R693" s="190">
        <f t="shared" si="178"/>
        <v>6.409999999999993</v>
      </c>
      <c r="S693" s="192">
        <f t="shared" si="179"/>
        <v>4.4881669234000797E-2</v>
      </c>
      <c r="T693" s="190" t="s">
        <v>478</v>
      </c>
      <c r="U693" s="190" t="s">
        <v>715</v>
      </c>
      <c r="V693" s="190" t="s">
        <v>799</v>
      </c>
      <c r="W693" s="196">
        <v>1</v>
      </c>
      <c r="X693" s="190" t="s">
        <v>706</v>
      </c>
    </row>
    <row r="694" spans="2:24" x14ac:dyDescent="0.25">
      <c r="B694" s="662"/>
      <c r="C694" s="493"/>
      <c r="D694" s="245">
        <v>8</v>
      </c>
      <c r="E694" s="190" t="s">
        <v>467</v>
      </c>
      <c r="F694" s="314">
        <v>1253.5600000000002</v>
      </c>
      <c r="G694" s="190">
        <v>109.96</v>
      </c>
      <c r="H694" s="190">
        <v>109.96</v>
      </c>
      <c r="I694" s="198">
        <f t="shared" si="173"/>
        <v>1</v>
      </c>
      <c r="J694" s="190">
        <v>7.04</v>
      </c>
      <c r="K694" s="198">
        <f t="shared" si="174"/>
        <v>6.4023281193161155E-2</v>
      </c>
      <c r="L694" s="314">
        <v>203.5</v>
      </c>
      <c r="M694" s="198">
        <f t="shared" si="175"/>
        <v>1.0640232811931611</v>
      </c>
      <c r="N694" s="314">
        <v>1432.64</v>
      </c>
      <c r="O694" s="190">
        <v>0.88</v>
      </c>
      <c r="P694" s="197">
        <f t="shared" si="176"/>
        <v>8.0029101491451444E-3</v>
      </c>
      <c r="Q694" s="314">
        <f t="shared" si="177"/>
        <v>179.08</v>
      </c>
      <c r="R694" s="190">
        <f t="shared" si="178"/>
        <v>6.1600000000000064</v>
      </c>
      <c r="S694" s="192">
        <f t="shared" si="179"/>
        <v>5.6020371044016068E-2</v>
      </c>
      <c r="T694" s="190" t="s">
        <v>478</v>
      </c>
      <c r="U694" s="190" t="s">
        <v>715</v>
      </c>
      <c r="V694" s="190" t="s">
        <v>469</v>
      </c>
      <c r="W694" s="196">
        <v>1</v>
      </c>
      <c r="X694" s="190" t="s">
        <v>470</v>
      </c>
    </row>
    <row r="695" spans="2:24" x14ac:dyDescent="0.25">
      <c r="B695" s="662"/>
      <c r="C695" s="493"/>
      <c r="D695" s="245">
        <v>9</v>
      </c>
      <c r="E695" s="190" t="s">
        <v>497</v>
      </c>
      <c r="F695" s="314">
        <v>1005.8900000000001</v>
      </c>
      <c r="G695" s="190">
        <v>72.59</v>
      </c>
      <c r="H695" s="190">
        <v>72.59</v>
      </c>
      <c r="I695" s="198">
        <f t="shared" si="173"/>
        <v>1</v>
      </c>
      <c r="J695" s="190">
        <v>3.72</v>
      </c>
      <c r="K695" s="198">
        <f t="shared" si="174"/>
        <v>5.124672819947651E-2</v>
      </c>
      <c r="L695" s="314">
        <v>318.32</v>
      </c>
      <c r="M695" s="198">
        <f t="shared" si="175"/>
        <v>1.0512467281994764</v>
      </c>
      <c r="N695" s="314">
        <v>1184.1500000000001</v>
      </c>
      <c r="O695" s="190">
        <v>0.56000000000000005</v>
      </c>
      <c r="P695" s="197">
        <f t="shared" si="176"/>
        <v>7.7145612343297977E-3</v>
      </c>
      <c r="Q695" s="314">
        <f t="shared" si="177"/>
        <v>178.25920000000002</v>
      </c>
      <c r="R695" s="190">
        <f t="shared" si="178"/>
        <v>3.1599999999999988</v>
      </c>
      <c r="S695" s="192">
        <f t="shared" si="179"/>
        <v>4.3532166965146696E-2</v>
      </c>
      <c r="T695" s="190" t="s">
        <v>478</v>
      </c>
      <c r="U695" s="190" t="s">
        <v>222</v>
      </c>
      <c r="V695" s="190" t="s">
        <v>689</v>
      </c>
      <c r="W695" s="196">
        <v>1</v>
      </c>
      <c r="X695" s="190" t="s">
        <v>425</v>
      </c>
    </row>
    <row r="696" spans="2:24" x14ac:dyDescent="0.25">
      <c r="B696" s="662"/>
      <c r="C696" s="493"/>
      <c r="D696" s="245">
        <v>10</v>
      </c>
      <c r="E696" s="190" t="s">
        <v>484</v>
      </c>
      <c r="F696" s="314">
        <v>953.7399999999999</v>
      </c>
      <c r="G696" s="190">
        <v>138.58000000000001</v>
      </c>
      <c r="H696" s="190">
        <v>138.58000000000001</v>
      </c>
      <c r="I696" s="198">
        <f t="shared" si="173"/>
        <v>1</v>
      </c>
      <c r="J696" s="190">
        <v>5.32</v>
      </c>
      <c r="K696" s="198">
        <f t="shared" si="174"/>
        <v>3.8389377976620002E-2</v>
      </c>
      <c r="L696" s="314">
        <v>212.89</v>
      </c>
      <c r="M696" s="198">
        <f t="shared" si="175"/>
        <v>1.03838937797662</v>
      </c>
      <c r="N696" s="314">
        <v>1132.57</v>
      </c>
      <c r="O696" s="190">
        <v>0.84</v>
      </c>
      <c r="P696" s="197">
        <f t="shared" si="176"/>
        <v>6.0614807331505257E-3</v>
      </c>
      <c r="Q696" s="314">
        <f t="shared" si="177"/>
        <v>178.82759999999999</v>
      </c>
      <c r="R696" s="190">
        <f t="shared" si="178"/>
        <v>4.4799999999999933</v>
      </c>
      <c r="S696" s="192">
        <f t="shared" si="179"/>
        <v>3.2327897243469426E-2</v>
      </c>
      <c r="T696" s="190" t="s">
        <v>478</v>
      </c>
      <c r="U696" s="190" t="s">
        <v>715</v>
      </c>
      <c r="V696" s="190" t="s">
        <v>826</v>
      </c>
      <c r="W696" s="196">
        <v>1</v>
      </c>
      <c r="X696" s="190" t="s">
        <v>470</v>
      </c>
    </row>
    <row r="697" spans="2:24" x14ac:dyDescent="0.25">
      <c r="B697" s="661">
        <v>45939</v>
      </c>
      <c r="C697" s="493" t="str">
        <f t="shared" ref="C697" si="181">RIGHT(TEXT(B697,"aaa"),1)</f>
        <v>四</v>
      </c>
      <c r="D697" s="245">
        <v>1</v>
      </c>
      <c r="E697" s="190" t="s">
        <v>702</v>
      </c>
      <c r="F697" s="314">
        <v>10062.879999999999</v>
      </c>
      <c r="G697" s="190">
        <v>74.489999999999995</v>
      </c>
      <c r="H697" s="190">
        <v>111.31</v>
      </c>
      <c r="I697" s="198">
        <f t="shared" si="173"/>
        <v>1.4942945361793532</v>
      </c>
      <c r="J697" s="190">
        <v>0</v>
      </c>
      <c r="K697" s="198">
        <f t="shared" si="174"/>
        <v>0</v>
      </c>
      <c r="L697" s="314">
        <v>278.75</v>
      </c>
      <c r="M697" s="198">
        <f t="shared" si="175"/>
        <v>1.4942945361793532</v>
      </c>
      <c r="N697" s="314">
        <v>10263.58</v>
      </c>
      <c r="O697" s="190">
        <v>0.72</v>
      </c>
      <c r="P697" s="197">
        <f t="shared" si="176"/>
        <v>9.6657269432138537E-3</v>
      </c>
      <c r="Q697" s="314">
        <f t="shared" si="177"/>
        <v>200.7</v>
      </c>
      <c r="R697" s="190">
        <f t="shared" si="178"/>
        <v>36.100000000000009</v>
      </c>
      <c r="S697" s="192">
        <f t="shared" si="179"/>
        <v>0.48462880923613921</v>
      </c>
      <c r="T697" s="190" t="s">
        <v>468</v>
      </c>
      <c r="U697" s="190" t="s">
        <v>221</v>
      </c>
      <c r="V697" s="190" t="s">
        <v>705</v>
      </c>
      <c r="W697" s="196">
        <v>1</v>
      </c>
      <c r="X697" s="190" t="s">
        <v>470</v>
      </c>
    </row>
    <row r="698" spans="2:24" x14ac:dyDescent="0.25">
      <c r="B698" s="662"/>
      <c r="C698" s="493"/>
      <c r="D698" s="245">
        <v>2</v>
      </c>
      <c r="E698" s="190" t="s">
        <v>692</v>
      </c>
      <c r="F698" s="314">
        <v>5325</v>
      </c>
      <c r="G698" s="190">
        <v>7373</v>
      </c>
      <c r="H698" s="190">
        <v>7373</v>
      </c>
      <c r="I698" s="198">
        <f t="shared" si="173"/>
        <v>1</v>
      </c>
      <c r="J698" s="190">
        <v>300</v>
      </c>
      <c r="K698" s="198">
        <f t="shared" si="174"/>
        <v>4.0689000406890004E-2</v>
      </c>
      <c r="L698" s="314">
        <v>17.75</v>
      </c>
      <c r="M698" s="198">
        <f t="shared" si="175"/>
        <v>1.0406890004068901</v>
      </c>
      <c r="N698" s="314">
        <v>5325</v>
      </c>
      <c r="O698" s="190">
        <v>0</v>
      </c>
      <c r="P698" s="197">
        <f t="shared" si="176"/>
        <v>0</v>
      </c>
      <c r="Q698" s="314">
        <f t="shared" si="177"/>
        <v>0</v>
      </c>
      <c r="R698" s="190">
        <f t="shared" si="178"/>
        <v>300</v>
      </c>
      <c r="S698" s="192">
        <f t="shared" si="179"/>
        <v>4.0689000406890004E-2</v>
      </c>
      <c r="T698" s="190" t="s">
        <v>468</v>
      </c>
      <c r="U698" s="190" t="s">
        <v>221</v>
      </c>
      <c r="V698" s="190" t="s">
        <v>704</v>
      </c>
      <c r="W698" s="196">
        <v>1</v>
      </c>
      <c r="X698" s="190" t="s">
        <v>433</v>
      </c>
    </row>
    <row r="699" spans="2:24" x14ac:dyDescent="0.25">
      <c r="B699" s="662"/>
      <c r="C699" s="493"/>
      <c r="D699" s="245">
        <v>3</v>
      </c>
      <c r="E699" s="190" t="s">
        <v>691</v>
      </c>
      <c r="F699" s="314">
        <v>1680.89</v>
      </c>
      <c r="G699" s="190">
        <v>79.47</v>
      </c>
      <c r="H699" s="190">
        <v>79.47</v>
      </c>
      <c r="I699" s="198">
        <f t="shared" si="173"/>
        <v>1</v>
      </c>
      <c r="J699" s="190">
        <v>6.92</v>
      </c>
      <c r="K699" s="198">
        <f t="shared" si="174"/>
        <v>8.707688435887756E-2</v>
      </c>
      <c r="L699" s="314">
        <v>313.60000000000002</v>
      </c>
      <c r="M699" s="198">
        <f t="shared" si="175"/>
        <v>1.0870768843588776</v>
      </c>
      <c r="N699" s="314">
        <v>2170.11</v>
      </c>
      <c r="O699" s="190">
        <v>1.56</v>
      </c>
      <c r="P699" s="197">
        <f t="shared" si="176"/>
        <v>1.9630049075122689E-2</v>
      </c>
      <c r="Q699" s="314">
        <f t="shared" si="177"/>
        <v>489.21600000000007</v>
      </c>
      <c r="R699" s="190">
        <f t="shared" si="178"/>
        <v>5.3600000000000012</v>
      </c>
      <c r="S699" s="192">
        <f t="shared" si="179"/>
        <v>6.7446835283754891E-2</v>
      </c>
      <c r="T699" s="190" t="s">
        <v>478</v>
      </c>
      <c r="U699" s="190" t="s">
        <v>715</v>
      </c>
      <c r="V699" s="190" t="s">
        <v>469</v>
      </c>
      <c r="W699" s="196">
        <v>1</v>
      </c>
      <c r="X699" s="190" t="s">
        <v>470</v>
      </c>
    </row>
    <row r="700" spans="2:24" x14ac:dyDescent="0.25">
      <c r="B700" s="662"/>
      <c r="C700" s="493"/>
      <c r="D700" s="245">
        <v>4</v>
      </c>
      <c r="E700" s="190" t="s">
        <v>466</v>
      </c>
      <c r="F700" s="314">
        <v>1498.05</v>
      </c>
      <c r="G700" s="190">
        <v>28.14</v>
      </c>
      <c r="H700" s="190">
        <v>28.14</v>
      </c>
      <c r="I700" s="198">
        <f t="shared" si="173"/>
        <v>1</v>
      </c>
      <c r="J700" s="190">
        <v>2.44</v>
      </c>
      <c r="K700" s="198">
        <f t="shared" si="174"/>
        <v>8.6709310589907607E-2</v>
      </c>
      <c r="L700" s="314">
        <v>814.16</v>
      </c>
      <c r="M700" s="198">
        <f t="shared" si="175"/>
        <v>1.0867093105899077</v>
      </c>
      <c r="N700" s="314">
        <v>1986.55</v>
      </c>
      <c r="O700" s="190">
        <v>0.6</v>
      </c>
      <c r="P700" s="197">
        <f t="shared" si="176"/>
        <v>2.1321961620469083E-2</v>
      </c>
      <c r="Q700" s="314">
        <f t="shared" si="177"/>
        <v>488.49599999999998</v>
      </c>
      <c r="R700" s="190">
        <f t="shared" si="178"/>
        <v>1.8400000000000012</v>
      </c>
      <c r="S700" s="192">
        <f t="shared" si="179"/>
        <v>6.5387348969438569E-2</v>
      </c>
      <c r="T700" s="190" t="s">
        <v>478</v>
      </c>
      <c r="U700" s="190" t="s">
        <v>222</v>
      </c>
      <c r="V700" s="190" t="s">
        <v>689</v>
      </c>
      <c r="W700" s="196">
        <v>1</v>
      </c>
      <c r="X700" s="190" t="s">
        <v>415</v>
      </c>
    </row>
    <row r="701" spans="2:24" x14ac:dyDescent="0.25">
      <c r="B701" s="662"/>
      <c r="C701" s="493"/>
      <c r="D701" s="245">
        <v>5</v>
      </c>
      <c r="E701" s="190" t="s">
        <v>487</v>
      </c>
      <c r="F701" s="314">
        <v>1427.36</v>
      </c>
      <c r="G701" s="190">
        <v>74.16</v>
      </c>
      <c r="H701" s="190">
        <v>74.16</v>
      </c>
      <c r="I701" s="198">
        <f t="shared" si="173"/>
        <v>1</v>
      </c>
      <c r="J701" s="190">
        <v>3.87</v>
      </c>
      <c r="K701" s="198">
        <f t="shared" si="174"/>
        <v>5.218446601941748E-2</v>
      </c>
      <c r="L701" s="314">
        <v>410.16</v>
      </c>
      <c r="M701" s="198">
        <f t="shared" si="175"/>
        <v>1.0521844660194175</v>
      </c>
      <c r="N701" s="314">
        <v>1587.32</v>
      </c>
      <c r="O701" s="190">
        <v>0.39</v>
      </c>
      <c r="P701" s="197">
        <f t="shared" si="176"/>
        <v>5.2588996763754054E-3</v>
      </c>
      <c r="Q701" s="314">
        <f t="shared" si="177"/>
        <v>159.9624</v>
      </c>
      <c r="R701" s="190">
        <f t="shared" si="178"/>
        <v>3.4800000000000044</v>
      </c>
      <c r="S701" s="192">
        <f t="shared" si="179"/>
        <v>4.6925566343042131E-2</v>
      </c>
      <c r="T701" s="190" t="s">
        <v>478</v>
      </c>
      <c r="U701" s="190" t="s">
        <v>715</v>
      </c>
      <c r="V701" s="190" t="s">
        <v>646</v>
      </c>
      <c r="W701" s="196">
        <v>1</v>
      </c>
      <c r="X701" s="190" t="s">
        <v>470</v>
      </c>
    </row>
    <row r="702" spans="2:24" x14ac:dyDescent="0.25">
      <c r="B702" s="662"/>
      <c r="C702" s="493"/>
      <c r="D702" s="245">
        <v>6</v>
      </c>
      <c r="E702" s="190" t="s">
        <v>497</v>
      </c>
      <c r="F702" s="314">
        <v>1254.19</v>
      </c>
      <c r="G702" s="190">
        <v>65.75</v>
      </c>
      <c r="H702" s="190">
        <v>65.75</v>
      </c>
      <c r="I702" s="198">
        <f t="shared" si="173"/>
        <v>1</v>
      </c>
      <c r="J702" s="190">
        <v>4.58</v>
      </c>
      <c r="K702" s="198">
        <f t="shared" si="174"/>
        <v>6.9657794676806079E-2</v>
      </c>
      <c r="L702" s="314">
        <v>318.32</v>
      </c>
      <c r="M702" s="198">
        <f t="shared" si="175"/>
        <v>1.069657794676806</v>
      </c>
      <c r="N702" s="314">
        <v>1457.91</v>
      </c>
      <c r="O702" s="190">
        <v>0.64</v>
      </c>
      <c r="P702" s="197">
        <f t="shared" si="176"/>
        <v>9.7338403041825096E-3</v>
      </c>
      <c r="Q702" s="314">
        <f t="shared" si="177"/>
        <v>203.72479999999999</v>
      </c>
      <c r="R702" s="190">
        <f t="shared" si="178"/>
        <v>3.9399999999999982</v>
      </c>
      <c r="S702" s="192">
        <f t="shared" si="179"/>
        <v>5.9923954372623545E-2</v>
      </c>
      <c r="T702" s="190" t="s">
        <v>478</v>
      </c>
      <c r="U702" s="190" t="s">
        <v>222</v>
      </c>
      <c r="V702" s="190" t="s">
        <v>689</v>
      </c>
      <c r="W702" s="196">
        <v>1</v>
      </c>
      <c r="X702" s="190" t="s">
        <v>425</v>
      </c>
    </row>
    <row r="703" spans="2:24" x14ac:dyDescent="0.25">
      <c r="B703" s="662"/>
      <c r="C703" s="493"/>
      <c r="D703" s="245">
        <v>7</v>
      </c>
      <c r="E703" s="190" t="s">
        <v>527</v>
      </c>
      <c r="F703" s="314">
        <v>1171.99</v>
      </c>
      <c r="G703" s="190">
        <v>59.07</v>
      </c>
      <c r="H703" s="190">
        <v>59.07</v>
      </c>
      <c r="I703" s="198">
        <f t="shared" si="173"/>
        <v>1</v>
      </c>
      <c r="J703" s="190">
        <v>4.12</v>
      </c>
      <c r="K703" s="198">
        <f t="shared" si="174"/>
        <v>6.9747756898594887E-2</v>
      </c>
      <c r="L703" s="314">
        <v>333.9</v>
      </c>
      <c r="M703" s="198">
        <f t="shared" si="175"/>
        <v>1.0697477568985949</v>
      </c>
      <c r="N703" s="314">
        <v>1375.67</v>
      </c>
      <c r="O703" s="190">
        <v>0.61</v>
      </c>
      <c r="P703" s="197">
        <f t="shared" si="176"/>
        <v>1.0326730997122058E-2</v>
      </c>
      <c r="Q703" s="314">
        <f t="shared" si="177"/>
        <v>203.67899999999997</v>
      </c>
      <c r="R703" s="190">
        <f t="shared" si="178"/>
        <v>3.5099999999999976</v>
      </c>
      <c r="S703" s="192">
        <f t="shared" si="179"/>
        <v>5.9421025901472788E-2</v>
      </c>
      <c r="T703" s="190" t="s">
        <v>478</v>
      </c>
      <c r="U703" s="190" t="s">
        <v>222</v>
      </c>
      <c r="V703" s="190" t="s">
        <v>689</v>
      </c>
      <c r="W703" s="196">
        <v>1</v>
      </c>
      <c r="X703" s="190" t="s">
        <v>416</v>
      </c>
    </row>
    <row r="704" spans="2:24" x14ac:dyDescent="0.25">
      <c r="B704" s="662"/>
      <c r="C704" s="493"/>
      <c r="D704" s="245">
        <v>8</v>
      </c>
      <c r="E704" s="190" t="s">
        <v>549</v>
      </c>
      <c r="F704" s="314">
        <v>1051.31</v>
      </c>
      <c r="G704" s="190">
        <v>19.55</v>
      </c>
      <c r="H704" s="190">
        <v>19.55</v>
      </c>
      <c r="I704" s="198">
        <f t="shared" si="173"/>
        <v>1</v>
      </c>
      <c r="J704" s="190">
        <v>1.36</v>
      </c>
      <c r="K704" s="198">
        <f t="shared" si="174"/>
        <v>6.9565217391304349E-2</v>
      </c>
      <c r="L704" s="314">
        <v>930.36</v>
      </c>
      <c r="M704" s="198">
        <f t="shared" si="175"/>
        <v>1.0695652173913044</v>
      </c>
      <c r="N704" s="314">
        <v>1265.29</v>
      </c>
      <c r="O704" s="190">
        <v>0.23</v>
      </c>
      <c r="P704" s="197">
        <f t="shared" si="176"/>
        <v>1.1764705882352941E-2</v>
      </c>
      <c r="Q704" s="314">
        <f t="shared" si="177"/>
        <v>213.98280000000003</v>
      </c>
      <c r="R704" s="190">
        <f t="shared" si="178"/>
        <v>1.1299999999999994</v>
      </c>
      <c r="S704" s="192">
        <f t="shared" si="179"/>
        <v>5.7800511508951373E-2</v>
      </c>
      <c r="T704" s="190" t="s">
        <v>478</v>
      </c>
      <c r="U704" s="190" t="s">
        <v>715</v>
      </c>
      <c r="V704" s="190" t="s">
        <v>799</v>
      </c>
      <c r="W704" s="196">
        <v>1</v>
      </c>
      <c r="X704" s="190" t="s">
        <v>425</v>
      </c>
    </row>
    <row r="705" spans="2:24" x14ac:dyDescent="0.25">
      <c r="B705" s="662"/>
      <c r="C705" s="493"/>
      <c r="D705" s="245">
        <v>9</v>
      </c>
      <c r="E705" s="190" t="s">
        <v>517</v>
      </c>
      <c r="F705" s="314">
        <v>981.48000000000013</v>
      </c>
      <c r="G705" s="190">
        <v>78.930000000000007</v>
      </c>
      <c r="H705" s="190">
        <v>78.930000000000007</v>
      </c>
      <c r="I705" s="198">
        <f t="shared" si="173"/>
        <v>1</v>
      </c>
      <c r="J705" s="190">
        <v>3.44</v>
      </c>
      <c r="K705" s="198">
        <f t="shared" si="174"/>
        <v>4.3582921576080069E-2</v>
      </c>
      <c r="L705" s="314">
        <v>331.58</v>
      </c>
      <c r="M705" s="198">
        <f t="shared" si="175"/>
        <v>1.0435829215760801</v>
      </c>
      <c r="N705" s="314">
        <v>1140.6400000000001</v>
      </c>
      <c r="O705" s="190">
        <v>0.48</v>
      </c>
      <c r="P705" s="197">
        <f t="shared" si="176"/>
        <v>6.0813378943367531E-3</v>
      </c>
      <c r="Q705" s="314">
        <f t="shared" si="177"/>
        <v>159.1584</v>
      </c>
      <c r="R705" s="190">
        <f t="shared" si="178"/>
        <v>2.9599999999999977</v>
      </c>
      <c r="S705" s="192">
        <f t="shared" si="179"/>
        <v>3.7501583681743285E-2</v>
      </c>
      <c r="T705" s="190" t="s">
        <v>478</v>
      </c>
      <c r="U705" s="190" t="s">
        <v>222</v>
      </c>
      <c r="V705" s="190" t="s">
        <v>689</v>
      </c>
      <c r="W705" s="196">
        <v>1</v>
      </c>
      <c r="X705" s="190" t="s">
        <v>422</v>
      </c>
    </row>
    <row r="706" spans="2:24" x14ac:dyDescent="0.25">
      <c r="B706" s="662"/>
      <c r="C706" s="493"/>
      <c r="D706" s="245">
        <v>10</v>
      </c>
      <c r="E706" s="190" t="s">
        <v>484</v>
      </c>
      <c r="F706" s="314">
        <v>977.16000000000008</v>
      </c>
      <c r="G706" s="190">
        <v>102.19</v>
      </c>
      <c r="H706" s="190">
        <v>102.19</v>
      </c>
      <c r="I706" s="198">
        <f t="shared" si="173"/>
        <v>1</v>
      </c>
      <c r="J706" s="190">
        <v>5.33</v>
      </c>
      <c r="K706" s="198">
        <f t="shared" si="174"/>
        <v>5.2157745376259911E-2</v>
      </c>
      <c r="L706" s="314">
        <v>212.89</v>
      </c>
      <c r="M706" s="198">
        <f t="shared" si="175"/>
        <v>1.0521577453762598</v>
      </c>
      <c r="N706" s="314">
        <v>1134.7</v>
      </c>
      <c r="O706" s="190">
        <v>0.74</v>
      </c>
      <c r="P706" s="197">
        <f t="shared" si="176"/>
        <v>7.2414130541148839E-3</v>
      </c>
      <c r="Q706" s="314">
        <f t="shared" si="177"/>
        <v>157.53859999999997</v>
      </c>
      <c r="R706" s="190">
        <f t="shared" si="178"/>
        <v>4.5899999999999981</v>
      </c>
      <c r="S706" s="192">
        <f t="shared" si="179"/>
        <v>4.4916332322145008E-2</v>
      </c>
      <c r="T706" s="190" t="s">
        <v>478</v>
      </c>
      <c r="U706" s="190" t="s">
        <v>715</v>
      </c>
      <c r="V706" s="190" t="s">
        <v>826</v>
      </c>
      <c r="W706" s="196">
        <v>1</v>
      </c>
      <c r="X706" s="190" t="s">
        <v>470</v>
      </c>
    </row>
    <row r="707" spans="2:24" x14ac:dyDescent="0.25">
      <c r="B707" s="661">
        <v>45940</v>
      </c>
      <c r="C707" s="493" t="str">
        <f t="shared" ref="C707" si="182">RIGHT(TEXT(B707,"aaa"),1)</f>
        <v>五</v>
      </c>
      <c r="D707" s="245">
        <v>1</v>
      </c>
      <c r="E707" s="190" t="s">
        <v>702</v>
      </c>
      <c r="F707" s="314">
        <v>9602.94</v>
      </c>
      <c r="G707" s="190">
        <v>70.39</v>
      </c>
      <c r="H707" s="190">
        <v>103.64</v>
      </c>
      <c r="I707" s="198">
        <f t="shared" si="173"/>
        <v>1.4723682341241653</v>
      </c>
      <c r="J707" s="190">
        <v>1.2</v>
      </c>
      <c r="K707" s="198">
        <f t="shared" si="174"/>
        <v>1.7047876118766868E-2</v>
      </c>
      <c r="L707" s="314">
        <v>278.75</v>
      </c>
      <c r="M707" s="198">
        <f t="shared" si="175"/>
        <v>1.4894161102429322</v>
      </c>
      <c r="N707" s="314">
        <v>9602.94</v>
      </c>
      <c r="O707" s="190">
        <v>0</v>
      </c>
      <c r="P707" s="197">
        <f t="shared" si="176"/>
        <v>0</v>
      </c>
      <c r="Q707" s="314">
        <f t="shared" si="177"/>
        <v>0</v>
      </c>
      <c r="R707" s="190">
        <f t="shared" si="178"/>
        <v>34.450000000000003</v>
      </c>
      <c r="S707" s="192">
        <f t="shared" si="179"/>
        <v>0.48941611024293225</v>
      </c>
      <c r="T707" s="190" t="s">
        <v>468</v>
      </c>
      <c r="U707" s="190" t="s">
        <v>221</v>
      </c>
      <c r="V707" s="190" t="s">
        <v>705</v>
      </c>
      <c r="W707" s="196">
        <v>1</v>
      </c>
      <c r="X707" s="190" t="s">
        <v>470</v>
      </c>
    </row>
    <row r="708" spans="2:24" x14ac:dyDescent="0.25">
      <c r="B708" s="662"/>
      <c r="C708" s="493"/>
      <c r="D708" s="245">
        <v>2</v>
      </c>
      <c r="E708" s="190" t="s">
        <v>692</v>
      </c>
      <c r="F708" s="314">
        <v>1775</v>
      </c>
      <c r="G708" s="190">
        <v>6090</v>
      </c>
      <c r="H708" s="190">
        <v>6090</v>
      </c>
      <c r="I708" s="198">
        <f t="shared" si="173"/>
        <v>1</v>
      </c>
      <c r="J708" s="190">
        <v>100</v>
      </c>
      <c r="K708" s="198">
        <f t="shared" si="174"/>
        <v>1.6420361247947456E-2</v>
      </c>
      <c r="L708" s="314">
        <v>17.75</v>
      </c>
      <c r="M708" s="198">
        <f t="shared" si="175"/>
        <v>1.0164203612479474</v>
      </c>
      <c r="N708" s="314">
        <v>1775</v>
      </c>
      <c r="O708" s="190">
        <v>0</v>
      </c>
      <c r="P708" s="197">
        <f t="shared" si="176"/>
        <v>0</v>
      </c>
      <c r="Q708" s="314">
        <f t="shared" si="177"/>
        <v>0</v>
      </c>
      <c r="R708" s="190">
        <f t="shared" si="178"/>
        <v>100</v>
      </c>
      <c r="S708" s="192">
        <f t="shared" si="179"/>
        <v>1.6420361247947456E-2</v>
      </c>
      <c r="T708" s="190" t="s">
        <v>468</v>
      </c>
      <c r="U708" s="190" t="s">
        <v>221</v>
      </c>
      <c r="V708" s="190" t="s">
        <v>704</v>
      </c>
      <c r="W708" s="196">
        <v>1</v>
      </c>
      <c r="X708" s="190" t="s">
        <v>433</v>
      </c>
    </row>
    <row r="709" spans="2:24" x14ac:dyDescent="0.25">
      <c r="B709" s="662"/>
      <c r="C709" s="493"/>
      <c r="D709" s="245">
        <v>3</v>
      </c>
      <c r="E709" s="190" t="s">
        <v>466</v>
      </c>
      <c r="F709" s="314">
        <v>1465.4900000000002</v>
      </c>
      <c r="G709" s="190">
        <v>30.17</v>
      </c>
      <c r="H709" s="190">
        <v>30.17</v>
      </c>
      <c r="I709" s="198">
        <f t="shared" si="173"/>
        <v>1</v>
      </c>
      <c r="J709" s="190">
        <v>2.11</v>
      </c>
      <c r="K709" s="198">
        <f t="shared" si="174"/>
        <v>6.9937023533311229E-2</v>
      </c>
      <c r="L709" s="314">
        <v>814.16</v>
      </c>
      <c r="M709" s="198">
        <f t="shared" si="175"/>
        <v>1.0699370235333112</v>
      </c>
      <c r="N709" s="314">
        <v>1717.88</v>
      </c>
      <c r="O709" s="190">
        <v>0.31</v>
      </c>
      <c r="P709" s="197">
        <f t="shared" si="176"/>
        <v>1.0275107722903546E-2</v>
      </c>
      <c r="Q709" s="314">
        <f t="shared" si="177"/>
        <v>252.3896</v>
      </c>
      <c r="R709" s="190">
        <f t="shared" si="178"/>
        <v>1.7999999999999994</v>
      </c>
      <c r="S709" s="192">
        <f t="shared" si="179"/>
        <v>5.9661915810407667E-2</v>
      </c>
      <c r="T709" s="190" t="s">
        <v>478</v>
      </c>
      <c r="U709" s="190" t="s">
        <v>222</v>
      </c>
      <c r="V709" s="190" t="s">
        <v>689</v>
      </c>
      <c r="W709" s="196">
        <v>1</v>
      </c>
      <c r="X709" s="190" t="s">
        <v>415</v>
      </c>
    </row>
    <row r="710" spans="2:24" x14ac:dyDescent="0.25">
      <c r="B710" s="662"/>
      <c r="C710" s="493"/>
      <c r="D710" s="245">
        <v>4</v>
      </c>
      <c r="E710" s="190" t="s">
        <v>691</v>
      </c>
      <c r="F710" s="314">
        <v>1433.16</v>
      </c>
      <c r="G710" s="190">
        <v>76.53</v>
      </c>
      <c r="H710" s="190">
        <v>76.53</v>
      </c>
      <c r="I710" s="198">
        <f t="shared" si="173"/>
        <v>1</v>
      </c>
      <c r="J710" s="190">
        <v>5.36</v>
      </c>
      <c r="K710" s="198">
        <f t="shared" si="174"/>
        <v>7.0037893636482426E-2</v>
      </c>
      <c r="L710" s="314">
        <v>313.60000000000002</v>
      </c>
      <c r="M710" s="198">
        <f t="shared" si="175"/>
        <v>1.0700378936364825</v>
      </c>
      <c r="N710" s="314">
        <v>1680.9</v>
      </c>
      <c r="O710" s="190">
        <v>0.79</v>
      </c>
      <c r="P710" s="197">
        <f t="shared" si="176"/>
        <v>1.0322749248660655E-2</v>
      </c>
      <c r="Q710" s="314">
        <f t="shared" si="177"/>
        <v>247.74400000000003</v>
      </c>
      <c r="R710" s="190">
        <f t="shared" si="178"/>
        <v>4.5699999999999994</v>
      </c>
      <c r="S710" s="192">
        <f t="shared" si="179"/>
        <v>5.9715144387821759E-2</v>
      </c>
      <c r="T710" s="190" t="s">
        <v>478</v>
      </c>
      <c r="U710" s="190" t="s">
        <v>715</v>
      </c>
      <c r="V710" s="190" t="s">
        <v>469</v>
      </c>
      <c r="W710" s="196">
        <v>1</v>
      </c>
      <c r="X710" s="190" t="s">
        <v>470</v>
      </c>
    </row>
    <row r="711" spans="2:24" x14ac:dyDescent="0.25">
      <c r="B711" s="662"/>
      <c r="C711" s="493"/>
      <c r="D711" s="245">
        <v>5</v>
      </c>
      <c r="E711" s="190" t="s">
        <v>482</v>
      </c>
      <c r="F711" s="314">
        <v>1125.3400000000001</v>
      </c>
      <c r="G711" s="190">
        <v>271.89999999999998</v>
      </c>
      <c r="H711" s="190">
        <v>271.89999999999998</v>
      </c>
      <c r="I711" s="198">
        <f t="shared" si="173"/>
        <v>1</v>
      </c>
      <c r="J711" s="190">
        <v>13.32</v>
      </c>
      <c r="K711" s="198">
        <f t="shared" si="174"/>
        <v>4.8988598749540278E-2</v>
      </c>
      <c r="L711" s="314">
        <v>111.2</v>
      </c>
      <c r="M711" s="198">
        <f t="shared" si="175"/>
        <v>1.0489885987495402</v>
      </c>
      <c r="N711" s="314">
        <v>1481.18</v>
      </c>
      <c r="O711" s="190">
        <v>3.2</v>
      </c>
      <c r="P711" s="197">
        <f t="shared" si="176"/>
        <v>1.176903273262229E-2</v>
      </c>
      <c r="Q711" s="314">
        <f t="shared" si="177"/>
        <v>355.84000000000003</v>
      </c>
      <c r="R711" s="190">
        <f t="shared" si="178"/>
        <v>10.119999999999994</v>
      </c>
      <c r="S711" s="192">
        <f t="shared" si="179"/>
        <v>3.7219566016917963E-2</v>
      </c>
      <c r="T711" s="190" t="s">
        <v>478</v>
      </c>
      <c r="U711" s="190" t="s">
        <v>715</v>
      </c>
      <c r="V711" s="190" t="s">
        <v>799</v>
      </c>
      <c r="W711" s="196">
        <v>1</v>
      </c>
      <c r="X711" s="190" t="s">
        <v>430</v>
      </c>
    </row>
    <row r="712" spans="2:24" x14ac:dyDescent="0.25">
      <c r="B712" s="662"/>
      <c r="C712" s="493"/>
      <c r="D712" s="245">
        <v>6</v>
      </c>
      <c r="E712" s="190" t="s">
        <v>497</v>
      </c>
      <c r="F712" s="314">
        <v>1095.02</v>
      </c>
      <c r="G712" s="190">
        <v>70.23</v>
      </c>
      <c r="H712" s="190">
        <v>70.23</v>
      </c>
      <c r="I712" s="198">
        <f t="shared" si="173"/>
        <v>1</v>
      </c>
      <c r="J712" s="190">
        <v>3.93</v>
      </c>
      <c r="K712" s="198">
        <f t="shared" si="174"/>
        <v>5.5958991883810337E-2</v>
      </c>
      <c r="L712" s="314">
        <v>318.32</v>
      </c>
      <c r="M712" s="198">
        <f t="shared" si="175"/>
        <v>1.0559589918838104</v>
      </c>
      <c r="N712" s="314">
        <v>1251</v>
      </c>
      <c r="O712" s="190">
        <v>0.49</v>
      </c>
      <c r="P712" s="197">
        <f t="shared" si="176"/>
        <v>6.9770753239356397E-3</v>
      </c>
      <c r="Q712" s="314">
        <f t="shared" si="177"/>
        <v>155.9768</v>
      </c>
      <c r="R712" s="190">
        <f t="shared" si="178"/>
        <v>3.4400000000000066</v>
      </c>
      <c r="S712" s="192">
        <f t="shared" si="179"/>
        <v>4.8981916559874786E-2</v>
      </c>
      <c r="T712" s="190" t="s">
        <v>478</v>
      </c>
      <c r="U712" s="190" t="s">
        <v>222</v>
      </c>
      <c r="V712" s="190" t="s">
        <v>689</v>
      </c>
      <c r="W712" s="196">
        <v>1</v>
      </c>
      <c r="X712" s="190" t="s">
        <v>425</v>
      </c>
    </row>
    <row r="713" spans="2:24" x14ac:dyDescent="0.25">
      <c r="B713" s="662"/>
      <c r="C713" s="493"/>
      <c r="D713" s="245">
        <v>7</v>
      </c>
      <c r="E713" s="190" t="s">
        <v>487</v>
      </c>
      <c r="F713" s="314">
        <v>1066.42</v>
      </c>
      <c r="G713" s="190">
        <v>71.040000000000006</v>
      </c>
      <c r="H713" s="190">
        <v>71.040000000000006</v>
      </c>
      <c r="I713" s="198">
        <f t="shared" si="173"/>
        <v>1</v>
      </c>
      <c r="J713" s="190">
        <v>2.98</v>
      </c>
      <c r="K713" s="198">
        <f t="shared" si="174"/>
        <v>4.1948198198198193E-2</v>
      </c>
      <c r="L713" s="314">
        <v>410.16</v>
      </c>
      <c r="M713" s="198">
        <f t="shared" si="175"/>
        <v>1.0419481981981982</v>
      </c>
      <c r="N713" s="314">
        <v>1222.28</v>
      </c>
      <c r="O713" s="190">
        <v>0.38</v>
      </c>
      <c r="P713" s="197">
        <f t="shared" si="176"/>
        <v>5.3490990990990991E-3</v>
      </c>
      <c r="Q713" s="314">
        <f t="shared" si="177"/>
        <v>155.86080000000001</v>
      </c>
      <c r="R713" s="190">
        <f t="shared" si="178"/>
        <v>2.6000000000000041</v>
      </c>
      <c r="S713" s="192">
        <f t="shared" si="179"/>
        <v>3.6599099099099155E-2</v>
      </c>
      <c r="T713" s="190" t="s">
        <v>478</v>
      </c>
      <c r="U713" s="190" t="s">
        <v>715</v>
      </c>
      <c r="V713" s="190" t="s">
        <v>646</v>
      </c>
      <c r="W713" s="196">
        <v>1</v>
      </c>
      <c r="X713" s="190" t="s">
        <v>470</v>
      </c>
    </row>
    <row r="714" spans="2:24" x14ac:dyDescent="0.25">
      <c r="B714" s="662"/>
      <c r="C714" s="493"/>
      <c r="D714" s="245">
        <v>8</v>
      </c>
      <c r="E714" s="190" t="s">
        <v>527</v>
      </c>
      <c r="F714" s="314">
        <v>1005.0400000000001</v>
      </c>
      <c r="G714" s="190">
        <v>61.88</v>
      </c>
      <c r="H714" s="190">
        <v>61.88</v>
      </c>
      <c r="I714" s="198">
        <f t="shared" si="173"/>
        <v>1</v>
      </c>
      <c r="J714" s="190">
        <v>3.47</v>
      </c>
      <c r="K714" s="198">
        <f t="shared" si="174"/>
        <v>5.6076276664511961E-2</v>
      </c>
      <c r="L714" s="314">
        <v>333.9</v>
      </c>
      <c r="M714" s="198">
        <f t="shared" si="175"/>
        <v>1.056076276664512</v>
      </c>
      <c r="N714" s="314">
        <v>1158.6300000000001</v>
      </c>
      <c r="O714" s="190">
        <v>0.46</v>
      </c>
      <c r="P714" s="197">
        <f t="shared" si="176"/>
        <v>7.4337427278603745E-3</v>
      </c>
      <c r="Q714" s="314">
        <f t="shared" si="177"/>
        <v>153.59399999999999</v>
      </c>
      <c r="R714" s="190">
        <f t="shared" si="178"/>
        <v>3.010000000000006</v>
      </c>
      <c r="S714" s="192">
        <f t="shared" si="179"/>
        <v>4.8642533936651682E-2</v>
      </c>
      <c r="T714" s="190" t="s">
        <v>478</v>
      </c>
      <c r="U714" s="190" t="s">
        <v>222</v>
      </c>
      <c r="V714" s="190" t="s">
        <v>689</v>
      </c>
      <c r="W714" s="196">
        <v>1</v>
      </c>
      <c r="X714" s="190" t="s">
        <v>416</v>
      </c>
    </row>
    <row r="715" spans="2:24" x14ac:dyDescent="0.25">
      <c r="B715" s="662"/>
      <c r="C715" s="493"/>
      <c r="D715" s="245">
        <v>9</v>
      </c>
      <c r="E715" s="190" t="s">
        <v>707</v>
      </c>
      <c r="F715" s="314">
        <v>937.54</v>
      </c>
      <c r="G715" s="190">
        <v>101.04</v>
      </c>
      <c r="H715" s="190">
        <v>101.04</v>
      </c>
      <c r="I715" s="198">
        <f t="shared" si="173"/>
        <v>1</v>
      </c>
      <c r="J715" s="190">
        <v>5.66</v>
      </c>
      <c r="K715" s="198">
        <f t="shared" si="174"/>
        <v>5.6017418844022164E-2</v>
      </c>
      <c r="L715" s="314">
        <v>195.73</v>
      </c>
      <c r="M715" s="198">
        <f t="shared" si="175"/>
        <v>1.0560174188440221</v>
      </c>
      <c r="N715" s="314">
        <v>1107.83</v>
      </c>
      <c r="O715" s="190">
        <v>0.87</v>
      </c>
      <c r="P715" s="197">
        <f t="shared" si="176"/>
        <v>8.6104513064133009E-3</v>
      </c>
      <c r="Q715" s="314">
        <f t="shared" si="177"/>
        <v>170.2851</v>
      </c>
      <c r="R715" s="190">
        <f t="shared" si="178"/>
        <v>4.7899999999999965</v>
      </c>
      <c r="S715" s="192">
        <f t="shared" si="179"/>
        <v>4.7406967537608827E-2</v>
      </c>
      <c r="T715" s="190" t="s">
        <v>478</v>
      </c>
      <c r="U715" s="190" t="s">
        <v>715</v>
      </c>
      <c r="V715" s="190" t="s">
        <v>799</v>
      </c>
      <c r="W715" s="196">
        <v>1</v>
      </c>
      <c r="X715" s="190" t="s">
        <v>706</v>
      </c>
    </row>
    <row r="716" spans="2:24" x14ac:dyDescent="0.25">
      <c r="B716" s="662"/>
      <c r="C716" s="493"/>
      <c r="D716" s="245">
        <v>10</v>
      </c>
      <c r="E716" s="190" t="s">
        <v>549</v>
      </c>
      <c r="F716" s="314">
        <v>930.36</v>
      </c>
      <c r="G716" s="190">
        <v>20.88</v>
      </c>
      <c r="H716" s="190">
        <v>20.88</v>
      </c>
      <c r="I716" s="198">
        <f t="shared" si="173"/>
        <v>1</v>
      </c>
      <c r="J716" s="190">
        <v>1.17</v>
      </c>
      <c r="K716" s="198">
        <f t="shared" si="174"/>
        <v>5.6034482758620691E-2</v>
      </c>
      <c r="L716" s="314">
        <v>930.36</v>
      </c>
      <c r="M716" s="198">
        <f t="shared" si="175"/>
        <v>1.0560344827586206</v>
      </c>
      <c r="N716" s="314">
        <v>1088.52</v>
      </c>
      <c r="O716" s="190">
        <v>0.17</v>
      </c>
      <c r="P716" s="197">
        <f t="shared" si="176"/>
        <v>8.1417624521072807E-3</v>
      </c>
      <c r="Q716" s="314">
        <f t="shared" si="177"/>
        <v>158.16120000000001</v>
      </c>
      <c r="R716" s="190">
        <f t="shared" si="178"/>
        <v>0.99999999999999811</v>
      </c>
      <c r="S716" s="192">
        <f t="shared" si="179"/>
        <v>4.7892720306513321E-2</v>
      </c>
      <c r="T716" s="190" t="s">
        <v>478</v>
      </c>
      <c r="U716" s="190" t="s">
        <v>715</v>
      </c>
      <c r="V716" s="190" t="s">
        <v>799</v>
      </c>
      <c r="W716" s="196">
        <v>1</v>
      </c>
      <c r="X716" s="190" t="s">
        <v>425</v>
      </c>
    </row>
    <row r="717" spans="2:24" x14ac:dyDescent="0.25">
      <c r="B717" s="661">
        <v>45941</v>
      </c>
      <c r="C717" s="493" t="str">
        <f t="shared" ref="C717" si="183">RIGHT(TEXT(B717,"aaa"),1)</f>
        <v>六</v>
      </c>
      <c r="D717" s="245">
        <v>1</v>
      </c>
      <c r="E717" s="190" t="s">
        <v>702</v>
      </c>
      <c r="F717" s="314">
        <v>8359.7100000000009</v>
      </c>
      <c r="G717" s="190">
        <v>74.349999999999994</v>
      </c>
      <c r="H717" s="190">
        <v>107.27</v>
      </c>
      <c r="I717" s="198">
        <f t="shared" si="173"/>
        <v>1.442770679219906</v>
      </c>
      <c r="J717" s="190">
        <v>0.6</v>
      </c>
      <c r="K717" s="198">
        <f t="shared" si="174"/>
        <v>8.0699394754539348E-3</v>
      </c>
      <c r="L717" s="314">
        <v>278.75</v>
      </c>
      <c r="M717" s="198">
        <f t="shared" si="175"/>
        <v>1.4508406186953597</v>
      </c>
      <c r="N717" s="314">
        <v>9343.7000000000007</v>
      </c>
      <c r="O717" s="190">
        <v>3.53</v>
      </c>
      <c r="P717" s="197">
        <f t="shared" si="176"/>
        <v>4.7478143913920648E-2</v>
      </c>
      <c r="Q717" s="314">
        <f t="shared" si="177"/>
        <v>983.98749999999995</v>
      </c>
      <c r="R717" s="190">
        <f t="shared" si="178"/>
        <v>29.989999999999995</v>
      </c>
      <c r="S717" s="192">
        <f t="shared" si="179"/>
        <v>0.40336247478143911</v>
      </c>
      <c r="T717" s="190" t="s">
        <v>468</v>
      </c>
      <c r="U717" s="190" t="s">
        <v>221</v>
      </c>
      <c r="V717" s="190" t="s">
        <v>705</v>
      </c>
      <c r="W717" s="196">
        <v>1</v>
      </c>
      <c r="X717" s="190" t="s">
        <v>470</v>
      </c>
    </row>
    <row r="718" spans="2:24" x14ac:dyDescent="0.25">
      <c r="B718" s="662"/>
      <c r="C718" s="493"/>
      <c r="D718" s="245">
        <v>2</v>
      </c>
      <c r="E718" s="190" t="s">
        <v>692</v>
      </c>
      <c r="F718" s="314">
        <v>3550</v>
      </c>
      <c r="G718" s="190">
        <v>6747</v>
      </c>
      <c r="H718" s="190">
        <v>6747</v>
      </c>
      <c r="I718" s="198">
        <f t="shared" si="173"/>
        <v>1</v>
      </c>
      <c r="J718" s="190">
        <v>200</v>
      </c>
      <c r="K718" s="198">
        <f t="shared" si="174"/>
        <v>2.9642804209278197E-2</v>
      </c>
      <c r="L718" s="314">
        <v>17.75</v>
      </c>
      <c r="M718" s="198">
        <f t="shared" si="175"/>
        <v>1.0296428042092782</v>
      </c>
      <c r="N718" s="314">
        <v>3550</v>
      </c>
      <c r="O718" s="190">
        <v>0</v>
      </c>
      <c r="P718" s="197">
        <f t="shared" si="176"/>
        <v>0</v>
      </c>
      <c r="Q718" s="314">
        <f t="shared" si="177"/>
        <v>0</v>
      </c>
      <c r="R718" s="190">
        <f t="shared" si="178"/>
        <v>200</v>
      </c>
      <c r="S718" s="192">
        <f t="shared" si="179"/>
        <v>2.9642804209278197E-2</v>
      </c>
      <c r="T718" s="190" t="s">
        <v>468</v>
      </c>
      <c r="U718" s="190" t="s">
        <v>221</v>
      </c>
      <c r="V718" s="190" t="s">
        <v>704</v>
      </c>
      <c r="W718" s="196">
        <v>1</v>
      </c>
      <c r="X718" s="190" t="s">
        <v>433</v>
      </c>
    </row>
    <row r="719" spans="2:24" x14ac:dyDescent="0.25">
      <c r="B719" s="662"/>
      <c r="C719" s="493"/>
      <c r="D719" s="245">
        <v>3</v>
      </c>
      <c r="E719" s="190" t="s">
        <v>466</v>
      </c>
      <c r="F719" s="314">
        <v>2629.7299999999996</v>
      </c>
      <c r="G719" s="190">
        <v>35.32</v>
      </c>
      <c r="H719" s="190">
        <v>35.32</v>
      </c>
      <c r="I719" s="198">
        <f t="shared" si="173"/>
        <v>1</v>
      </c>
      <c r="J719" s="190">
        <v>3.46</v>
      </c>
      <c r="K719" s="198">
        <f t="shared" si="174"/>
        <v>9.7961494903737262E-2</v>
      </c>
      <c r="L719" s="314">
        <v>814.16</v>
      </c>
      <c r="M719" s="198">
        <f t="shared" si="175"/>
        <v>1.0979614949037373</v>
      </c>
      <c r="N719" s="314">
        <v>2816.99</v>
      </c>
      <c r="O719" s="190">
        <v>0.23</v>
      </c>
      <c r="P719" s="197">
        <f t="shared" si="176"/>
        <v>6.5118912797281995E-3</v>
      </c>
      <c r="Q719" s="314">
        <f t="shared" si="177"/>
        <v>187.2568</v>
      </c>
      <c r="R719" s="190">
        <f t="shared" si="178"/>
        <v>3.2300000000000009</v>
      </c>
      <c r="S719" s="192">
        <f t="shared" si="179"/>
        <v>9.1449603624009085E-2</v>
      </c>
      <c r="T719" s="190" t="s">
        <v>478</v>
      </c>
      <c r="U719" s="190" t="s">
        <v>222</v>
      </c>
      <c r="V719" s="190" t="s">
        <v>689</v>
      </c>
      <c r="W719" s="196">
        <v>1</v>
      </c>
      <c r="X719" s="190" t="s">
        <v>415</v>
      </c>
    </row>
    <row r="720" spans="2:24" x14ac:dyDescent="0.25">
      <c r="B720" s="662"/>
      <c r="C720" s="493"/>
      <c r="D720" s="245">
        <v>4</v>
      </c>
      <c r="E720" s="190" t="s">
        <v>691</v>
      </c>
      <c r="F720" s="314">
        <v>2166.98</v>
      </c>
      <c r="G720" s="190">
        <v>76.61</v>
      </c>
      <c r="H720" s="190">
        <v>76.61</v>
      </c>
      <c r="I720" s="198">
        <f t="shared" si="173"/>
        <v>1</v>
      </c>
      <c r="J720" s="190">
        <v>7.51</v>
      </c>
      <c r="K720" s="198">
        <f t="shared" si="174"/>
        <v>9.8028977940216686E-2</v>
      </c>
      <c r="L720" s="314">
        <v>313.60000000000002</v>
      </c>
      <c r="M720" s="198">
        <f t="shared" si="175"/>
        <v>1.0980289779402168</v>
      </c>
      <c r="N720" s="314">
        <v>2355.14</v>
      </c>
      <c r="O720" s="190">
        <v>0.6</v>
      </c>
      <c r="P720" s="197">
        <f t="shared" si="176"/>
        <v>7.8318757342383492E-3</v>
      </c>
      <c r="Q720" s="314">
        <f t="shared" si="177"/>
        <v>188.16</v>
      </c>
      <c r="R720" s="190">
        <f t="shared" si="178"/>
        <v>6.9100000000000055</v>
      </c>
      <c r="S720" s="192">
        <f t="shared" si="179"/>
        <v>9.0197102205978402E-2</v>
      </c>
      <c r="T720" s="190" t="s">
        <v>478</v>
      </c>
      <c r="U720" s="190" t="s">
        <v>715</v>
      </c>
      <c r="V720" s="190" t="s">
        <v>469</v>
      </c>
      <c r="W720" s="196">
        <v>1</v>
      </c>
      <c r="X720" s="190" t="s">
        <v>470</v>
      </c>
    </row>
    <row r="721" spans="2:24" x14ac:dyDescent="0.25">
      <c r="B721" s="662"/>
      <c r="C721" s="493"/>
      <c r="D721" s="245">
        <v>5</v>
      </c>
      <c r="E721" s="190" t="s">
        <v>497</v>
      </c>
      <c r="F721" s="314">
        <v>1839.89</v>
      </c>
      <c r="G721" s="190">
        <v>81.290000000000006</v>
      </c>
      <c r="H721" s="190">
        <v>81.290000000000006</v>
      </c>
      <c r="I721" s="198">
        <f t="shared" si="173"/>
        <v>1</v>
      </c>
      <c r="J721" s="190">
        <v>6.37</v>
      </c>
      <c r="K721" s="198">
        <f t="shared" si="174"/>
        <v>7.8361422069135184E-2</v>
      </c>
      <c r="L721" s="314">
        <v>318.32</v>
      </c>
      <c r="M721" s="198">
        <f t="shared" si="175"/>
        <v>1.0783614220691353</v>
      </c>
      <c r="N721" s="314">
        <v>2027.7</v>
      </c>
      <c r="O721" s="190">
        <v>0.59</v>
      </c>
      <c r="P721" s="197">
        <f t="shared" si="176"/>
        <v>7.2579653093861477E-3</v>
      </c>
      <c r="Q721" s="314">
        <f t="shared" si="177"/>
        <v>187.80879999999999</v>
      </c>
      <c r="R721" s="190">
        <f t="shared" si="178"/>
        <v>5.7800000000000047</v>
      </c>
      <c r="S721" s="192">
        <f t="shared" si="179"/>
        <v>7.1103456759749092E-2</v>
      </c>
      <c r="T721" s="190" t="s">
        <v>478</v>
      </c>
      <c r="U721" s="190" t="s">
        <v>222</v>
      </c>
      <c r="V721" s="190" t="s">
        <v>689</v>
      </c>
      <c r="W721" s="196">
        <v>1</v>
      </c>
      <c r="X721" s="190" t="s">
        <v>425</v>
      </c>
    </row>
    <row r="722" spans="2:24" x14ac:dyDescent="0.25">
      <c r="B722" s="662"/>
      <c r="C722" s="493"/>
      <c r="D722" s="245">
        <v>6</v>
      </c>
      <c r="E722" s="190" t="s">
        <v>527</v>
      </c>
      <c r="F722" s="314">
        <v>1679.52</v>
      </c>
      <c r="G722" s="190">
        <v>71.239999999999995</v>
      </c>
      <c r="H722" s="190">
        <v>71.239999999999995</v>
      </c>
      <c r="I722" s="198">
        <f t="shared" si="173"/>
        <v>1</v>
      </c>
      <c r="J722" s="190">
        <v>5.59</v>
      </c>
      <c r="K722" s="198">
        <f t="shared" si="174"/>
        <v>7.8467153284671534E-2</v>
      </c>
      <c r="L722" s="314">
        <v>333.9</v>
      </c>
      <c r="M722" s="198">
        <f t="shared" si="175"/>
        <v>1.0784671532846717</v>
      </c>
      <c r="N722" s="314">
        <v>1866.5</v>
      </c>
      <c r="O722" s="190">
        <v>0.56000000000000005</v>
      </c>
      <c r="P722" s="197">
        <f t="shared" si="176"/>
        <v>7.8607523862998328E-3</v>
      </c>
      <c r="Q722" s="314">
        <f t="shared" si="177"/>
        <v>186.98400000000001</v>
      </c>
      <c r="R722" s="190">
        <f t="shared" si="178"/>
        <v>5.0300000000000029</v>
      </c>
      <c r="S722" s="192">
        <f t="shared" si="179"/>
        <v>7.0606400898371752E-2</v>
      </c>
      <c r="T722" s="190" t="s">
        <v>478</v>
      </c>
      <c r="U722" s="190" t="s">
        <v>222</v>
      </c>
      <c r="V722" s="190" t="s">
        <v>689</v>
      </c>
      <c r="W722" s="196">
        <v>1</v>
      </c>
      <c r="X722" s="190" t="s">
        <v>416</v>
      </c>
    </row>
    <row r="723" spans="2:24" x14ac:dyDescent="0.25">
      <c r="B723" s="662"/>
      <c r="C723" s="493"/>
      <c r="D723" s="245">
        <v>7</v>
      </c>
      <c r="E723" s="190" t="s">
        <v>487</v>
      </c>
      <c r="F723" s="314">
        <v>1644.75</v>
      </c>
      <c r="G723" s="190">
        <v>76.02</v>
      </c>
      <c r="H723" s="190">
        <v>76.02</v>
      </c>
      <c r="I723" s="198">
        <f t="shared" si="173"/>
        <v>1</v>
      </c>
      <c r="J723" s="190">
        <v>4.47</v>
      </c>
      <c r="K723" s="198">
        <f t="shared" si="174"/>
        <v>5.8800315706393054E-2</v>
      </c>
      <c r="L723" s="314">
        <v>410.16</v>
      </c>
      <c r="M723" s="198">
        <f t="shared" si="175"/>
        <v>1.058800315706393</v>
      </c>
      <c r="N723" s="314">
        <v>1833.42</v>
      </c>
      <c r="O723" s="190">
        <v>0.46</v>
      </c>
      <c r="P723" s="197">
        <f t="shared" si="176"/>
        <v>6.0510392002104717E-3</v>
      </c>
      <c r="Q723" s="314">
        <f t="shared" si="177"/>
        <v>188.67360000000002</v>
      </c>
      <c r="R723" s="190">
        <f t="shared" si="178"/>
        <v>4.0099999999999989</v>
      </c>
      <c r="S723" s="192">
        <f t="shared" si="179"/>
        <v>5.2749276506182573E-2</v>
      </c>
      <c r="T723" s="190" t="s">
        <v>478</v>
      </c>
      <c r="U723" s="190" t="s">
        <v>715</v>
      </c>
      <c r="V723" s="190" t="s">
        <v>646</v>
      </c>
      <c r="W723" s="196">
        <v>1</v>
      </c>
      <c r="X723" s="190" t="s">
        <v>470</v>
      </c>
    </row>
    <row r="724" spans="2:24" x14ac:dyDescent="0.25">
      <c r="B724" s="662"/>
      <c r="C724" s="493"/>
      <c r="D724" s="245">
        <v>8</v>
      </c>
      <c r="E724" s="190" t="s">
        <v>549</v>
      </c>
      <c r="F724" s="314">
        <v>1572.3100000000002</v>
      </c>
      <c r="G724" s="190">
        <v>24.17</v>
      </c>
      <c r="H724" s="190">
        <v>24.17</v>
      </c>
      <c r="I724" s="198">
        <f t="shared" si="173"/>
        <v>1</v>
      </c>
      <c r="J724" s="190">
        <v>1.89</v>
      </c>
      <c r="K724" s="198">
        <f t="shared" si="174"/>
        <v>7.8196110881257747E-2</v>
      </c>
      <c r="L724" s="314">
        <v>930.36</v>
      </c>
      <c r="M724" s="198">
        <f t="shared" si="175"/>
        <v>1.0781961108812579</v>
      </c>
      <c r="N724" s="314">
        <v>1758.38</v>
      </c>
      <c r="O724" s="190">
        <v>0.2</v>
      </c>
      <c r="P724" s="197">
        <f t="shared" si="176"/>
        <v>8.2747207281754238E-3</v>
      </c>
      <c r="Q724" s="314">
        <f t="shared" si="177"/>
        <v>186.072</v>
      </c>
      <c r="R724" s="190">
        <f t="shared" si="178"/>
        <v>1.6900000000000006</v>
      </c>
      <c r="S724" s="192">
        <f t="shared" si="179"/>
        <v>6.9921390153082352E-2</v>
      </c>
      <c r="T724" s="190" t="s">
        <v>478</v>
      </c>
      <c r="U724" s="190" t="s">
        <v>715</v>
      </c>
      <c r="V724" s="190" t="s">
        <v>799</v>
      </c>
      <c r="W724" s="196">
        <v>1</v>
      </c>
      <c r="X724" s="190" t="s">
        <v>425</v>
      </c>
    </row>
    <row r="725" spans="2:24" x14ac:dyDescent="0.25">
      <c r="B725" s="662"/>
      <c r="C725" s="493"/>
      <c r="D725" s="245">
        <v>9</v>
      </c>
      <c r="E725" s="190" t="s">
        <v>517</v>
      </c>
      <c r="F725" s="314">
        <v>1336.27</v>
      </c>
      <c r="G725" s="190">
        <v>93.56</v>
      </c>
      <c r="H725" s="190">
        <v>93.56</v>
      </c>
      <c r="I725" s="198">
        <f t="shared" si="173"/>
        <v>1</v>
      </c>
      <c r="J725" s="190">
        <v>4.59</v>
      </c>
      <c r="K725" s="198">
        <f t="shared" si="174"/>
        <v>4.9059427105600684E-2</v>
      </c>
      <c r="L725" s="314">
        <v>331.58</v>
      </c>
      <c r="M725" s="198">
        <f t="shared" si="175"/>
        <v>1.0490594271056006</v>
      </c>
      <c r="N725" s="314">
        <v>1521.95</v>
      </c>
      <c r="O725" s="190">
        <v>0.56000000000000005</v>
      </c>
      <c r="P725" s="197">
        <f t="shared" si="176"/>
        <v>5.9854638734501931E-3</v>
      </c>
      <c r="Q725" s="314">
        <f t="shared" si="177"/>
        <v>185.6848</v>
      </c>
      <c r="R725" s="190">
        <f t="shared" si="178"/>
        <v>4.0300000000000029</v>
      </c>
      <c r="S725" s="192">
        <f t="shared" si="179"/>
        <v>4.3073963232150521E-2</v>
      </c>
      <c r="T725" s="190" t="s">
        <v>478</v>
      </c>
      <c r="U725" s="190" t="s">
        <v>222</v>
      </c>
      <c r="V725" s="190" t="s">
        <v>689</v>
      </c>
      <c r="W725" s="196">
        <v>1</v>
      </c>
      <c r="X725" s="190" t="s">
        <v>422</v>
      </c>
    </row>
    <row r="726" spans="2:24" x14ac:dyDescent="0.25">
      <c r="B726" s="662"/>
      <c r="C726" s="493"/>
      <c r="D726" s="245">
        <v>10</v>
      </c>
      <c r="E726" s="190" t="s">
        <v>524</v>
      </c>
      <c r="F726" s="314">
        <v>1148.22</v>
      </c>
      <c r="G726" s="190">
        <v>49.79</v>
      </c>
      <c r="H726" s="190">
        <v>49.79</v>
      </c>
      <c r="I726" s="198">
        <f t="shared" si="173"/>
        <v>1</v>
      </c>
      <c r="J726" s="190">
        <v>3.9</v>
      </c>
      <c r="K726" s="198">
        <f t="shared" si="174"/>
        <v>7.8328981723237601E-2</v>
      </c>
      <c r="L726" s="314">
        <v>342.75</v>
      </c>
      <c r="M726" s="198">
        <f t="shared" si="175"/>
        <v>1.0783289817232375</v>
      </c>
      <c r="N726" s="314">
        <v>1336.73</v>
      </c>
      <c r="O726" s="190">
        <v>0.55000000000000004</v>
      </c>
      <c r="P726" s="197">
        <f t="shared" si="176"/>
        <v>1.1046394858405303E-2</v>
      </c>
      <c r="Q726" s="314">
        <f t="shared" si="177"/>
        <v>188.51250000000002</v>
      </c>
      <c r="R726" s="190">
        <f t="shared" si="178"/>
        <v>3.3499999999999988</v>
      </c>
      <c r="S726" s="192">
        <f t="shared" si="179"/>
        <v>6.7282586864832267E-2</v>
      </c>
      <c r="T726" s="190" t="s">
        <v>478</v>
      </c>
      <c r="U726" s="190" t="s">
        <v>222</v>
      </c>
      <c r="V726" s="190" t="s">
        <v>689</v>
      </c>
      <c r="W726" s="196">
        <v>1</v>
      </c>
      <c r="X726" s="190" t="s">
        <v>426</v>
      </c>
    </row>
    <row r="727" spans="2:24" x14ac:dyDescent="0.25">
      <c r="B727" s="661">
        <v>45942</v>
      </c>
      <c r="C727" s="493" t="str">
        <f t="shared" ref="C727" si="184">RIGHT(TEXT(B727,"aaa"),1)</f>
        <v>日</v>
      </c>
      <c r="D727" s="245">
        <v>1</v>
      </c>
      <c r="E727" s="190" t="s">
        <v>702</v>
      </c>
      <c r="F727" s="314">
        <v>14333.33</v>
      </c>
      <c r="G727" s="190">
        <v>112.45</v>
      </c>
      <c r="H727" s="190">
        <v>162.07</v>
      </c>
      <c r="I727" s="198">
        <f t="shared" si="173"/>
        <v>1.4412627834593152</v>
      </c>
      <c r="J727" s="190">
        <v>1.8</v>
      </c>
      <c r="K727" s="198">
        <f t="shared" si="174"/>
        <v>1.6007114273010228E-2</v>
      </c>
      <c r="L727" s="314">
        <v>278.75</v>
      </c>
      <c r="M727" s="198">
        <f t="shared" si="175"/>
        <v>1.4572698977323255</v>
      </c>
      <c r="N727" s="314">
        <v>14333.33</v>
      </c>
      <c r="O727" s="190">
        <v>0</v>
      </c>
      <c r="P727" s="197">
        <f t="shared" si="176"/>
        <v>0</v>
      </c>
      <c r="Q727" s="314">
        <f t="shared" si="177"/>
        <v>0</v>
      </c>
      <c r="R727" s="190">
        <f t="shared" si="178"/>
        <v>51.42</v>
      </c>
      <c r="S727" s="192">
        <f t="shared" si="179"/>
        <v>0.45726989773232546</v>
      </c>
      <c r="T727" s="190" t="s">
        <v>468</v>
      </c>
      <c r="U727" s="190" t="s">
        <v>221</v>
      </c>
      <c r="V727" s="190" t="s">
        <v>705</v>
      </c>
      <c r="W727" s="196">
        <v>1</v>
      </c>
      <c r="X727" s="190" t="s">
        <v>470</v>
      </c>
    </row>
    <row r="728" spans="2:24" x14ac:dyDescent="0.25">
      <c r="B728" s="662"/>
      <c r="C728" s="493"/>
      <c r="D728" s="245">
        <v>2</v>
      </c>
      <c r="E728" s="190" t="s">
        <v>692</v>
      </c>
      <c r="F728" s="314">
        <v>3550</v>
      </c>
      <c r="G728" s="190">
        <v>10090</v>
      </c>
      <c r="H728" s="190">
        <v>10090</v>
      </c>
      <c r="I728" s="198">
        <f t="shared" si="173"/>
        <v>1</v>
      </c>
      <c r="J728" s="190">
        <v>200</v>
      </c>
      <c r="K728" s="198">
        <f t="shared" si="174"/>
        <v>1.9821605550049554E-2</v>
      </c>
      <c r="L728" s="314">
        <v>17.75</v>
      </c>
      <c r="M728" s="198">
        <f t="shared" si="175"/>
        <v>1.0198216055500495</v>
      </c>
      <c r="N728" s="314">
        <v>3550</v>
      </c>
      <c r="O728" s="190">
        <v>0</v>
      </c>
      <c r="P728" s="197">
        <f t="shared" si="176"/>
        <v>0</v>
      </c>
      <c r="Q728" s="314">
        <f t="shared" si="177"/>
        <v>0</v>
      </c>
      <c r="R728" s="190">
        <f t="shared" si="178"/>
        <v>200</v>
      </c>
      <c r="S728" s="192">
        <f t="shared" si="179"/>
        <v>1.9821605550049554E-2</v>
      </c>
      <c r="T728" s="190" t="s">
        <v>468</v>
      </c>
      <c r="U728" s="190" t="s">
        <v>221</v>
      </c>
      <c r="V728" s="190" t="s">
        <v>704</v>
      </c>
      <c r="W728" s="196">
        <v>1</v>
      </c>
      <c r="X728" s="190" t="s">
        <v>433</v>
      </c>
    </row>
    <row r="729" spans="2:24" x14ac:dyDescent="0.25">
      <c r="B729" s="662"/>
      <c r="C729" s="493"/>
      <c r="D729" s="245">
        <v>3</v>
      </c>
      <c r="E729" s="190" t="s">
        <v>691</v>
      </c>
      <c r="F729" s="314">
        <v>1643.26</v>
      </c>
      <c r="G729" s="190">
        <v>114.69</v>
      </c>
      <c r="H729" s="190">
        <v>114.69</v>
      </c>
      <c r="I729" s="198">
        <f t="shared" si="173"/>
        <v>1</v>
      </c>
      <c r="J729" s="190">
        <v>5.85</v>
      </c>
      <c r="K729" s="198">
        <f t="shared" si="174"/>
        <v>5.1007062516348414E-2</v>
      </c>
      <c r="L729" s="314">
        <v>313.60000000000002</v>
      </c>
      <c r="M729" s="198">
        <f t="shared" si="175"/>
        <v>1.0510070625163483</v>
      </c>
      <c r="N729" s="314">
        <v>1834.56</v>
      </c>
      <c r="O729" s="190">
        <v>0.61</v>
      </c>
      <c r="P729" s="197">
        <f t="shared" si="176"/>
        <v>5.3186851512773562E-3</v>
      </c>
      <c r="Q729" s="314">
        <f t="shared" si="177"/>
        <v>191.29600000000002</v>
      </c>
      <c r="R729" s="190">
        <f t="shared" si="178"/>
        <v>5.239999999999994</v>
      </c>
      <c r="S729" s="192">
        <f t="shared" si="179"/>
        <v>4.568837736507101E-2</v>
      </c>
      <c r="T729" s="190" t="s">
        <v>478</v>
      </c>
      <c r="U729" s="190" t="s">
        <v>715</v>
      </c>
      <c r="V729" s="190" t="s">
        <v>469</v>
      </c>
      <c r="W729" s="196">
        <v>1</v>
      </c>
      <c r="X729" s="190" t="s">
        <v>470</v>
      </c>
    </row>
    <row r="730" spans="2:24" x14ac:dyDescent="0.25">
      <c r="B730" s="662"/>
      <c r="C730" s="493"/>
      <c r="D730" s="245">
        <v>4</v>
      </c>
      <c r="E730" s="190" t="s">
        <v>466</v>
      </c>
      <c r="F730" s="314">
        <v>1432.9199999999998</v>
      </c>
      <c r="G730" s="190">
        <v>39.33</v>
      </c>
      <c r="H730" s="190">
        <v>39.33</v>
      </c>
      <c r="I730" s="198">
        <f t="shared" si="173"/>
        <v>1</v>
      </c>
      <c r="J730" s="190">
        <v>2</v>
      </c>
      <c r="K730" s="198">
        <f t="shared" si="174"/>
        <v>5.0851767098906688E-2</v>
      </c>
      <c r="L730" s="314">
        <v>814.16</v>
      </c>
      <c r="M730" s="198">
        <f t="shared" si="175"/>
        <v>1.0508517670989066</v>
      </c>
      <c r="N730" s="314">
        <v>1628.32</v>
      </c>
      <c r="O730" s="190">
        <v>0.24</v>
      </c>
      <c r="P730" s="197">
        <f t="shared" si="176"/>
        <v>6.1022120518688027E-3</v>
      </c>
      <c r="Q730" s="314">
        <f t="shared" si="177"/>
        <v>195.39839999999998</v>
      </c>
      <c r="R730" s="190">
        <f t="shared" si="178"/>
        <v>1.76</v>
      </c>
      <c r="S730" s="192">
        <f t="shared" si="179"/>
        <v>4.4749555047037884E-2</v>
      </c>
      <c r="T730" s="190" t="s">
        <v>478</v>
      </c>
      <c r="U730" s="190" t="s">
        <v>222</v>
      </c>
      <c r="V730" s="190" t="s">
        <v>689</v>
      </c>
      <c r="W730" s="196">
        <v>1</v>
      </c>
      <c r="X730" s="190" t="s">
        <v>415</v>
      </c>
    </row>
    <row r="731" spans="2:24" x14ac:dyDescent="0.25">
      <c r="B731" s="662"/>
      <c r="C731" s="493"/>
      <c r="D731" s="245">
        <v>5</v>
      </c>
      <c r="E731" s="190" t="s">
        <v>560</v>
      </c>
      <c r="F731" s="314">
        <v>1360.22</v>
      </c>
      <c r="G731" s="190">
        <v>223.95</v>
      </c>
      <c r="H731" s="190">
        <v>223.95</v>
      </c>
      <c r="I731" s="198">
        <f t="shared" si="173"/>
        <v>1</v>
      </c>
      <c r="J731" s="190">
        <v>8</v>
      </c>
      <c r="K731" s="198">
        <f t="shared" si="174"/>
        <v>3.5722259432909131E-2</v>
      </c>
      <c r="L731" s="314">
        <v>194.04</v>
      </c>
      <c r="M731" s="198">
        <f t="shared" si="175"/>
        <v>1.0357222594329092</v>
      </c>
      <c r="N731" s="314">
        <v>1552.32</v>
      </c>
      <c r="O731" s="190">
        <v>0.99</v>
      </c>
      <c r="P731" s="197">
        <f t="shared" si="176"/>
        <v>4.4206296048225052E-3</v>
      </c>
      <c r="Q731" s="314">
        <f t="shared" si="177"/>
        <v>192.09959999999998</v>
      </c>
      <c r="R731" s="190">
        <f t="shared" si="178"/>
        <v>7.01</v>
      </c>
      <c r="S731" s="192">
        <f t="shared" si="179"/>
        <v>3.1301629828086625E-2</v>
      </c>
      <c r="T731" s="190" t="s">
        <v>478</v>
      </c>
      <c r="U731" s="190" t="s">
        <v>715</v>
      </c>
      <c r="V731" s="190" t="s">
        <v>799</v>
      </c>
      <c r="W731" s="196">
        <v>1</v>
      </c>
      <c r="X731" s="190" t="s">
        <v>436</v>
      </c>
    </row>
    <row r="732" spans="2:24" x14ac:dyDescent="0.25">
      <c r="B732" s="662"/>
      <c r="C732" s="493"/>
      <c r="D732" s="245">
        <v>6</v>
      </c>
      <c r="E732" s="190" t="s">
        <v>527</v>
      </c>
      <c r="F732" s="314">
        <v>1242.1100000000001</v>
      </c>
      <c r="G732" s="190">
        <v>80.81</v>
      </c>
      <c r="H732" s="190">
        <v>80.81</v>
      </c>
      <c r="I732" s="198">
        <f t="shared" si="173"/>
        <v>1</v>
      </c>
      <c r="J732" s="190">
        <v>4.29</v>
      </c>
      <c r="K732" s="198">
        <f t="shared" si="174"/>
        <v>5.3087489172132157E-2</v>
      </c>
      <c r="L732" s="314">
        <v>333.9</v>
      </c>
      <c r="M732" s="198">
        <f t="shared" si="175"/>
        <v>1.0530874891721322</v>
      </c>
      <c r="N732" s="314">
        <v>1432.43</v>
      </c>
      <c r="O732" s="190">
        <v>0.56999999999999995</v>
      </c>
      <c r="P732" s="197">
        <f t="shared" si="176"/>
        <v>7.0535824774161605E-3</v>
      </c>
      <c r="Q732" s="314">
        <f t="shared" si="177"/>
        <v>190.32299999999998</v>
      </c>
      <c r="R732" s="190">
        <f t="shared" si="178"/>
        <v>3.7200000000000064</v>
      </c>
      <c r="S732" s="192">
        <f t="shared" si="179"/>
        <v>4.6033906694716076E-2</v>
      </c>
      <c r="T732" s="190" t="s">
        <v>478</v>
      </c>
      <c r="U732" s="190" t="s">
        <v>222</v>
      </c>
      <c r="V732" s="190" t="s">
        <v>689</v>
      </c>
      <c r="W732" s="196">
        <v>1</v>
      </c>
      <c r="X732" s="190" t="s">
        <v>416</v>
      </c>
    </row>
    <row r="733" spans="2:24" x14ac:dyDescent="0.25">
      <c r="B733" s="662"/>
      <c r="C733" s="493"/>
      <c r="D733" s="245">
        <v>7</v>
      </c>
      <c r="E733" s="190" t="s">
        <v>620</v>
      </c>
      <c r="F733" s="314">
        <v>1161.8</v>
      </c>
      <c r="G733" s="190">
        <v>248.05</v>
      </c>
      <c r="H733" s="190">
        <v>248.05</v>
      </c>
      <c r="I733" s="198">
        <f t="shared" si="173"/>
        <v>1</v>
      </c>
      <c r="J733" s="190">
        <v>7.32</v>
      </c>
      <c r="K733" s="198">
        <f t="shared" si="174"/>
        <v>2.9510179399314655E-2</v>
      </c>
      <c r="L733" s="314">
        <v>185</v>
      </c>
      <c r="M733" s="198">
        <f t="shared" si="175"/>
        <v>1.0295101793993147</v>
      </c>
      <c r="N733" s="314">
        <v>1354.2</v>
      </c>
      <c r="O733" s="190">
        <v>1.04</v>
      </c>
      <c r="P733" s="197">
        <f t="shared" si="176"/>
        <v>4.1927030840556339E-3</v>
      </c>
      <c r="Q733" s="314">
        <f t="shared" si="177"/>
        <v>192.4</v>
      </c>
      <c r="R733" s="190">
        <f t="shared" si="178"/>
        <v>6.2799999999999931</v>
      </c>
      <c r="S733" s="192">
        <f t="shared" si="179"/>
        <v>2.5317476315258991E-2</v>
      </c>
      <c r="T733" s="190" t="s">
        <v>478</v>
      </c>
      <c r="U733" s="190" t="s">
        <v>715</v>
      </c>
      <c r="V733" s="190" t="s">
        <v>799</v>
      </c>
      <c r="W733" s="196">
        <v>1</v>
      </c>
      <c r="X733" s="190" t="s">
        <v>445</v>
      </c>
    </row>
    <row r="734" spans="2:24" x14ac:dyDescent="0.25">
      <c r="B734" s="662"/>
      <c r="C734" s="493"/>
      <c r="D734" s="245">
        <v>8</v>
      </c>
      <c r="E734" s="190" t="s">
        <v>487</v>
      </c>
      <c r="F734" s="314">
        <v>1091.02</v>
      </c>
      <c r="G734" s="190">
        <v>102.18</v>
      </c>
      <c r="H734" s="190">
        <v>102.18</v>
      </c>
      <c r="I734" s="198">
        <f t="shared" si="173"/>
        <v>1</v>
      </c>
      <c r="J734" s="190">
        <v>3.13</v>
      </c>
      <c r="K734" s="198">
        <f t="shared" si="174"/>
        <v>3.0632217655118414E-2</v>
      </c>
      <c r="L734" s="314">
        <v>410.16</v>
      </c>
      <c r="M734" s="198">
        <f t="shared" si="175"/>
        <v>1.0306322176551184</v>
      </c>
      <c r="N734" s="314">
        <v>1283.8</v>
      </c>
      <c r="O734" s="190">
        <v>0.47</v>
      </c>
      <c r="P734" s="197">
        <f t="shared" si="176"/>
        <v>4.5997259737717748E-3</v>
      </c>
      <c r="Q734" s="314">
        <f t="shared" si="177"/>
        <v>192.77520000000001</v>
      </c>
      <c r="R734" s="190">
        <f t="shared" si="178"/>
        <v>2.6599999999999957</v>
      </c>
      <c r="S734" s="192">
        <f t="shared" si="179"/>
        <v>2.6032491681346599E-2</v>
      </c>
      <c r="T734" s="190" t="s">
        <v>478</v>
      </c>
      <c r="U734" s="190" t="s">
        <v>715</v>
      </c>
      <c r="V734" s="190" t="s">
        <v>646</v>
      </c>
      <c r="W734" s="196">
        <v>1</v>
      </c>
      <c r="X734" s="190" t="s">
        <v>470</v>
      </c>
    </row>
    <row r="735" spans="2:24" x14ac:dyDescent="0.25">
      <c r="B735" s="662"/>
      <c r="C735" s="493"/>
      <c r="D735" s="245">
        <v>9</v>
      </c>
      <c r="E735" s="190" t="s">
        <v>467</v>
      </c>
      <c r="F735" s="314">
        <v>1050.0600000000002</v>
      </c>
      <c r="G735" s="190">
        <v>122.77</v>
      </c>
      <c r="H735" s="190">
        <v>122.77</v>
      </c>
      <c r="I735" s="198">
        <f t="shared" si="173"/>
        <v>1</v>
      </c>
      <c r="J735" s="190">
        <v>6.26</v>
      </c>
      <c r="K735" s="198">
        <f t="shared" si="174"/>
        <v>5.0989655453286632E-2</v>
      </c>
      <c r="L735" s="314">
        <v>203.5</v>
      </c>
      <c r="M735" s="198">
        <f t="shared" si="175"/>
        <v>1.0509896554532867</v>
      </c>
      <c r="N735" s="314">
        <v>1273.9100000000001</v>
      </c>
      <c r="O735" s="190">
        <v>1.1000000000000001</v>
      </c>
      <c r="P735" s="197">
        <f t="shared" si="176"/>
        <v>8.9598436100024447E-3</v>
      </c>
      <c r="Q735" s="314">
        <f t="shared" si="177"/>
        <v>223.85000000000002</v>
      </c>
      <c r="R735" s="190">
        <f t="shared" si="178"/>
        <v>5.1600000000000055</v>
      </c>
      <c r="S735" s="192">
        <f t="shared" si="179"/>
        <v>4.2029811843284234E-2</v>
      </c>
      <c r="T735" s="190" t="s">
        <v>478</v>
      </c>
      <c r="U735" s="190" t="s">
        <v>715</v>
      </c>
      <c r="V735" s="190" t="s">
        <v>469</v>
      </c>
      <c r="W735" s="196">
        <v>1</v>
      </c>
      <c r="X735" s="190" t="s">
        <v>470</v>
      </c>
    </row>
    <row r="736" spans="2:24" x14ac:dyDescent="0.25">
      <c r="B736" s="662"/>
      <c r="C736" s="493"/>
      <c r="D736" s="245">
        <v>10</v>
      </c>
      <c r="E736" s="190" t="s">
        <v>497</v>
      </c>
      <c r="F736" s="314">
        <v>983.61000000000013</v>
      </c>
      <c r="G736" s="190">
        <v>93.02</v>
      </c>
      <c r="H736" s="190">
        <v>93.02</v>
      </c>
      <c r="I736" s="198">
        <f t="shared" si="173"/>
        <v>1</v>
      </c>
      <c r="J736" s="190">
        <v>3.79</v>
      </c>
      <c r="K736" s="198">
        <f t="shared" si="174"/>
        <v>4.074392603741131E-2</v>
      </c>
      <c r="L736" s="314">
        <v>318.32</v>
      </c>
      <c r="M736" s="198">
        <f t="shared" si="175"/>
        <v>1.0407439260374114</v>
      </c>
      <c r="N736" s="314">
        <v>1206.43</v>
      </c>
      <c r="O736" s="190">
        <v>0.7</v>
      </c>
      <c r="P736" s="197">
        <f t="shared" si="176"/>
        <v>7.5252633842184478E-3</v>
      </c>
      <c r="Q736" s="314">
        <f t="shared" si="177"/>
        <v>222.82399999999998</v>
      </c>
      <c r="R736" s="190">
        <f t="shared" si="178"/>
        <v>3.0900000000000061</v>
      </c>
      <c r="S736" s="192">
        <f t="shared" si="179"/>
        <v>3.3218662653192926E-2</v>
      </c>
      <c r="T736" s="190" t="s">
        <v>478</v>
      </c>
      <c r="U736" s="190" t="s">
        <v>222</v>
      </c>
      <c r="V736" s="190" t="s">
        <v>689</v>
      </c>
      <c r="W736" s="196">
        <v>1</v>
      </c>
      <c r="X736" s="190" t="s">
        <v>425</v>
      </c>
    </row>
    <row r="737" spans="2:24" x14ac:dyDescent="0.25">
      <c r="B737" s="661">
        <v>45943</v>
      </c>
      <c r="C737" s="493" t="str">
        <f t="shared" ref="C737" si="185">RIGHT(TEXT(B737,"aaa"),1)</f>
        <v>一</v>
      </c>
      <c r="D737" s="245">
        <v>1</v>
      </c>
      <c r="E737" s="190" t="s">
        <v>702</v>
      </c>
      <c r="F737" s="314">
        <v>12571.63</v>
      </c>
      <c r="G737" s="190">
        <v>109.7</v>
      </c>
      <c r="H737" s="190">
        <v>154.19999999999999</v>
      </c>
      <c r="I737" s="198">
        <f t="shared" si="173"/>
        <v>1.4056517775752049</v>
      </c>
      <c r="J737" s="190">
        <v>0.6</v>
      </c>
      <c r="K737" s="198">
        <f t="shared" si="174"/>
        <v>5.4694621695533267E-3</v>
      </c>
      <c r="L737" s="314">
        <v>278.75</v>
      </c>
      <c r="M737" s="198">
        <f t="shared" si="175"/>
        <v>1.4111212397447583</v>
      </c>
      <c r="N737" s="314">
        <v>12571.63</v>
      </c>
      <c r="O737" s="190">
        <v>0</v>
      </c>
      <c r="P737" s="197">
        <f t="shared" si="176"/>
        <v>0</v>
      </c>
      <c r="Q737" s="314">
        <f t="shared" si="177"/>
        <v>0</v>
      </c>
      <c r="R737" s="190">
        <f t="shared" si="178"/>
        <v>45.09999999999998</v>
      </c>
      <c r="S737" s="192">
        <f t="shared" si="179"/>
        <v>0.41112123974475823</v>
      </c>
      <c r="T737" s="190" t="s">
        <v>468</v>
      </c>
      <c r="U737" s="190" t="s">
        <v>221</v>
      </c>
      <c r="V737" s="190" t="s">
        <v>705</v>
      </c>
      <c r="W737" s="196">
        <v>1</v>
      </c>
      <c r="X737" s="190" t="s">
        <v>470</v>
      </c>
    </row>
    <row r="738" spans="2:24" x14ac:dyDescent="0.25">
      <c r="B738" s="662"/>
      <c r="C738" s="493"/>
      <c r="D738" s="245">
        <v>2</v>
      </c>
      <c r="E738" s="190" t="s">
        <v>692</v>
      </c>
      <c r="F738" s="314">
        <v>4957.04</v>
      </c>
      <c r="G738" s="190">
        <v>10617</v>
      </c>
      <c r="H738" s="190">
        <v>10617</v>
      </c>
      <c r="I738" s="198">
        <f t="shared" si="173"/>
        <v>1</v>
      </c>
      <c r="J738" s="190">
        <v>300</v>
      </c>
      <c r="K738" s="198">
        <f t="shared" si="174"/>
        <v>2.8256569652444195E-2</v>
      </c>
      <c r="L738" s="314">
        <v>17.75</v>
      </c>
      <c r="M738" s="198">
        <f t="shared" si="175"/>
        <v>1.0282565696524442</v>
      </c>
      <c r="N738" s="314">
        <v>5325</v>
      </c>
      <c r="O738" s="190">
        <v>20.73</v>
      </c>
      <c r="P738" s="197">
        <f t="shared" si="176"/>
        <v>1.9525289629838938E-3</v>
      </c>
      <c r="Q738" s="314">
        <f t="shared" si="177"/>
        <v>367.95749999999998</v>
      </c>
      <c r="R738" s="190">
        <f t="shared" si="178"/>
        <v>279.27</v>
      </c>
      <c r="S738" s="192">
        <f t="shared" si="179"/>
        <v>2.6304040689460299E-2</v>
      </c>
      <c r="T738" s="190" t="s">
        <v>468</v>
      </c>
      <c r="U738" s="190" t="s">
        <v>221</v>
      </c>
      <c r="V738" s="190" t="s">
        <v>704</v>
      </c>
      <c r="W738" s="196">
        <v>1</v>
      </c>
      <c r="X738" s="190" t="s">
        <v>433</v>
      </c>
    </row>
    <row r="739" spans="2:24" x14ac:dyDescent="0.25">
      <c r="B739" s="662"/>
      <c r="C739" s="493"/>
      <c r="D739" s="245">
        <v>3</v>
      </c>
      <c r="E739" s="190" t="s">
        <v>487</v>
      </c>
      <c r="F739" s="314">
        <v>2674.25</v>
      </c>
      <c r="G739" s="190">
        <v>102.32</v>
      </c>
      <c r="H739" s="190">
        <v>102.32</v>
      </c>
      <c r="I739" s="198">
        <f t="shared" si="173"/>
        <v>1</v>
      </c>
      <c r="J739" s="190">
        <v>7.23</v>
      </c>
      <c r="K739" s="198">
        <f t="shared" si="174"/>
        <v>7.0660672400312749E-2</v>
      </c>
      <c r="L739" s="314">
        <v>410.16</v>
      </c>
      <c r="M739" s="198">
        <f t="shared" si="175"/>
        <v>1.0706606724003127</v>
      </c>
      <c r="N739" s="314">
        <v>2965.46</v>
      </c>
      <c r="O739" s="190">
        <v>0.71</v>
      </c>
      <c r="P739" s="197">
        <f t="shared" si="176"/>
        <v>6.9390148553557466E-3</v>
      </c>
      <c r="Q739" s="314">
        <f t="shared" si="177"/>
        <v>291.21359999999999</v>
      </c>
      <c r="R739" s="190">
        <f t="shared" si="178"/>
        <v>6.520000000000004</v>
      </c>
      <c r="S739" s="192">
        <f t="shared" si="179"/>
        <v>6.3721657544957039E-2</v>
      </c>
      <c r="T739" s="190" t="s">
        <v>478</v>
      </c>
      <c r="U739" s="190" t="s">
        <v>715</v>
      </c>
      <c r="V739" s="190" t="s">
        <v>646</v>
      </c>
      <c r="W739" s="196">
        <v>1</v>
      </c>
      <c r="X739" s="190" t="s">
        <v>470</v>
      </c>
    </row>
    <row r="740" spans="2:24" x14ac:dyDescent="0.25">
      <c r="B740" s="662"/>
      <c r="C740" s="493"/>
      <c r="D740" s="245">
        <v>4</v>
      </c>
      <c r="E740" s="190" t="s">
        <v>520</v>
      </c>
      <c r="F740" s="314">
        <v>2125.13</v>
      </c>
      <c r="G740" s="190">
        <v>272.16000000000003</v>
      </c>
      <c r="H740" s="190">
        <v>272.16000000000003</v>
      </c>
      <c r="I740" s="198">
        <f t="shared" si="173"/>
        <v>1</v>
      </c>
      <c r="J740" s="190">
        <v>23.53</v>
      </c>
      <c r="K740" s="198">
        <f t="shared" si="174"/>
        <v>8.6456496178718395E-2</v>
      </c>
      <c r="L740" s="314">
        <v>99.12</v>
      </c>
      <c r="M740" s="198">
        <f t="shared" si="175"/>
        <v>1.0864564961787184</v>
      </c>
      <c r="N740" s="314">
        <v>2332.29</v>
      </c>
      <c r="O740" s="190">
        <v>2.09</v>
      </c>
      <c r="P740" s="197">
        <f t="shared" si="176"/>
        <v>7.6793062904174005E-3</v>
      </c>
      <c r="Q740" s="314">
        <f t="shared" si="177"/>
        <v>207.16079999999999</v>
      </c>
      <c r="R740" s="190">
        <f t="shared" si="178"/>
        <v>21.44000000000003</v>
      </c>
      <c r="S740" s="192">
        <f t="shared" si="179"/>
        <v>7.8777189888301097E-2</v>
      </c>
      <c r="T740" s="190" t="s">
        <v>478</v>
      </c>
      <c r="U740" s="190" t="s">
        <v>715</v>
      </c>
      <c r="V740" s="190" t="s">
        <v>510</v>
      </c>
      <c r="W740" s="196">
        <v>1</v>
      </c>
      <c r="X740" s="190" t="s">
        <v>470</v>
      </c>
    </row>
    <row r="741" spans="2:24" x14ac:dyDescent="0.25">
      <c r="B741" s="662"/>
      <c r="C741" s="493"/>
      <c r="D741" s="245">
        <v>5</v>
      </c>
      <c r="E741" s="190" t="s">
        <v>466</v>
      </c>
      <c r="F741" s="314">
        <v>1994.69</v>
      </c>
      <c r="G741" s="190">
        <v>39.119999999999997</v>
      </c>
      <c r="H741" s="190">
        <v>39.119999999999997</v>
      </c>
      <c r="I741" s="198">
        <f t="shared" si="173"/>
        <v>1</v>
      </c>
      <c r="J741" s="190">
        <v>3.3</v>
      </c>
      <c r="K741" s="198">
        <f t="shared" si="174"/>
        <v>8.4355828220858894E-2</v>
      </c>
      <c r="L741" s="314">
        <v>814.16</v>
      </c>
      <c r="M741" s="198">
        <f t="shared" si="175"/>
        <v>1.0843558282208587</v>
      </c>
      <c r="N741" s="314">
        <v>2686.73</v>
      </c>
      <c r="O741" s="190">
        <v>0.85</v>
      </c>
      <c r="P741" s="197">
        <f t="shared" si="176"/>
        <v>2.1728016359918202E-2</v>
      </c>
      <c r="Q741" s="314">
        <f t="shared" si="177"/>
        <v>692.03599999999994</v>
      </c>
      <c r="R741" s="190">
        <f t="shared" si="178"/>
        <v>2.4499999999999971</v>
      </c>
      <c r="S741" s="192">
        <f t="shared" si="179"/>
        <v>6.262781186094063E-2</v>
      </c>
      <c r="T741" s="190" t="s">
        <v>478</v>
      </c>
      <c r="U741" s="190" t="s">
        <v>222</v>
      </c>
      <c r="V741" s="190" t="s">
        <v>689</v>
      </c>
      <c r="W741" s="196">
        <v>1</v>
      </c>
      <c r="X741" s="190" t="s">
        <v>415</v>
      </c>
    </row>
    <row r="742" spans="2:24" x14ac:dyDescent="0.25">
      <c r="B742" s="662"/>
      <c r="C742" s="493"/>
      <c r="D742" s="245">
        <v>6</v>
      </c>
      <c r="E742" s="190" t="s">
        <v>497</v>
      </c>
      <c r="F742" s="314">
        <v>1989.5</v>
      </c>
      <c r="G742" s="190">
        <v>93.39</v>
      </c>
      <c r="H742" s="190">
        <v>93.39</v>
      </c>
      <c r="I742" s="198">
        <f t="shared" si="173"/>
        <v>1</v>
      </c>
      <c r="J742" s="190">
        <v>7.87</v>
      </c>
      <c r="K742" s="198">
        <f t="shared" si="174"/>
        <v>8.4270264482278617E-2</v>
      </c>
      <c r="L742" s="314">
        <v>318.32</v>
      </c>
      <c r="M742" s="198">
        <f t="shared" si="175"/>
        <v>1.0842702644822786</v>
      </c>
      <c r="N742" s="314">
        <v>2505.1799999999998</v>
      </c>
      <c r="O742" s="190">
        <v>1.62</v>
      </c>
      <c r="P742" s="197">
        <f t="shared" si="176"/>
        <v>1.734661098618696E-2</v>
      </c>
      <c r="Q742" s="314">
        <f t="shared" si="177"/>
        <v>515.67840000000001</v>
      </c>
      <c r="R742" s="190">
        <f t="shared" si="178"/>
        <v>6.2500000000000044</v>
      </c>
      <c r="S742" s="192">
        <f t="shared" si="179"/>
        <v>6.6923653496091709E-2</v>
      </c>
      <c r="T742" s="190" t="s">
        <v>478</v>
      </c>
      <c r="U742" s="190" t="s">
        <v>222</v>
      </c>
      <c r="V742" s="190" t="s">
        <v>689</v>
      </c>
      <c r="W742" s="196">
        <v>1</v>
      </c>
      <c r="X742" s="190" t="s">
        <v>425</v>
      </c>
    </row>
    <row r="743" spans="2:24" x14ac:dyDescent="0.25">
      <c r="B743" s="662"/>
      <c r="C743" s="493"/>
      <c r="D743" s="245">
        <v>7</v>
      </c>
      <c r="E743" s="190" t="s">
        <v>527</v>
      </c>
      <c r="F743" s="314">
        <v>1973.35</v>
      </c>
      <c r="G743" s="190">
        <v>81.95</v>
      </c>
      <c r="H743" s="190">
        <v>81.95</v>
      </c>
      <c r="I743" s="198">
        <f t="shared" si="173"/>
        <v>1</v>
      </c>
      <c r="J743" s="190">
        <v>8.01</v>
      </c>
      <c r="K743" s="198">
        <f t="shared" si="174"/>
        <v>9.7742525930445384E-2</v>
      </c>
      <c r="L743" s="314">
        <v>333.9</v>
      </c>
      <c r="M743" s="198">
        <f t="shared" si="175"/>
        <v>1.0977425259304454</v>
      </c>
      <c r="N743" s="314">
        <v>2674.54</v>
      </c>
      <c r="O743" s="190">
        <v>2.1</v>
      </c>
      <c r="P743" s="197">
        <f t="shared" si="176"/>
        <v>2.5625381330079317E-2</v>
      </c>
      <c r="Q743" s="314">
        <f t="shared" si="177"/>
        <v>701.18999999999994</v>
      </c>
      <c r="R743" s="190">
        <f t="shared" si="178"/>
        <v>5.9100000000000055</v>
      </c>
      <c r="S743" s="192">
        <f t="shared" si="179"/>
        <v>7.211714460036614E-2</v>
      </c>
      <c r="T743" s="190" t="s">
        <v>478</v>
      </c>
      <c r="U743" s="190" t="s">
        <v>222</v>
      </c>
      <c r="V743" s="190" t="s">
        <v>689</v>
      </c>
      <c r="W743" s="196">
        <v>1</v>
      </c>
      <c r="X743" s="190" t="s">
        <v>416</v>
      </c>
    </row>
    <row r="744" spans="2:24" x14ac:dyDescent="0.25">
      <c r="B744" s="662"/>
      <c r="C744" s="493"/>
      <c r="D744" s="245">
        <v>8</v>
      </c>
      <c r="E744" s="190" t="s">
        <v>549</v>
      </c>
      <c r="F744" s="314">
        <v>1842.1099999999997</v>
      </c>
      <c r="G744" s="190">
        <v>27.76</v>
      </c>
      <c r="H744" s="190">
        <v>27.76</v>
      </c>
      <c r="I744" s="198">
        <f t="shared" si="173"/>
        <v>1</v>
      </c>
      <c r="J744" s="190">
        <v>2.65</v>
      </c>
      <c r="K744" s="198">
        <f t="shared" si="174"/>
        <v>9.5461095100864549E-2</v>
      </c>
      <c r="L744" s="314">
        <v>930.36</v>
      </c>
      <c r="M744" s="198">
        <f t="shared" si="175"/>
        <v>1.0954610951008645</v>
      </c>
      <c r="N744" s="314">
        <v>2465.4499999999998</v>
      </c>
      <c r="O744" s="190">
        <v>0.67</v>
      </c>
      <c r="P744" s="197">
        <f t="shared" si="176"/>
        <v>2.4135446685878963E-2</v>
      </c>
      <c r="Q744" s="314">
        <f t="shared" si="177"/>
        <v>623.34120000000007</v>
      </c>
      <c r="R744" s="190">
        <f t="shared" si="178"/>
        <v>1.9799999999999986</v>
      </c>
      <c r="S744" s="192">
        <f t="shared" si="179"/>
        <v>7.1325648414985537E-2</v>
      </c>
      <c r="T744" s="190" t="s">
        <v>478</v>
      </c>
      <c r="U744" s="190" t="s">
        <v>715</v>
      </c>
      <c r="V744" s="190" t="s">
        <v>799</v>
      </c>
      <c r="W744" s="196">
        <v>1</v>
      </c>
      <c r="X744" s="190" t="s">
        <v>425</v>
      </c>
    </row>
    <row r="745" spans="2:24" x14ac:dyDescent="0.25">
      <c r="B745" s="662"/>
      <c r="C745" s="493"/>
      <c r="D745" s="245">
        <v>9</v>
      </c>
      <c r="E745" s="190" t="s">
        <v>517</v>
      </c>
      <c r="F745" s="314">
        <v>1827.0099999999998</v>
      </c>
      <c r="G745" s="190">
        <v>108.72</v>
      </c>
      <c r="H745" s="190">
        <v>108.72</v>
      </c>
      <c r="I745" s="198">
        <f t="shared" ref="I745:I808" si="186">H745/G745</f>
        <v>1</v>
      </c>
      <c r="J745" s="190">
        <v>6.29</v>
      </c>
      <c r="K745" s="198">
        <f t="shared" ref="K745:K808" si="187">J745/G745</f>
        <v>5.785504047093451E-2</v>
      </c>
      <c r="L745" s="314">
        <v>331.58</v>
      </c>
      <c r="M745" s="198">
        <f t="shared" ref="M745:M808" si="188">(H745+J745)/G745</f>
        <v>1.0578550404709346</v>
      </c>
      <c r="N745" s="314">
        <v>2085.64</v>
      </c>
      <c r="O745" s="190">
        <v>0.78</v>
      </c>
      <c r="P745" s="197">
        <f t="shared" ref="P745:P808" si="189">O745/G745</f>
        <v>7.1743929359823402E-3</v>
      </c>
      <c r="Q745" s="314">
        <f t="shared" ref="Q745:Q808" si="190">O745*L745</f>
        <v>258.63240000000002</v>
      </c>
      <c r="R745" s="190">
        <f t="shared" ref="R745:R808" si="191">(H745+J745)-G745-O745</f>
        <v>5.510000000000006</v>
      </c>
      <c r="S745" s="192">
        <f t="shared" ref="S745:S808" si="192">R745/G745</f>
        <v>5.0680647534952224E-2</v>
      </c>
      <c r="T745" s="190" t="s">
        <v>478</v>
      </c>
      <c r="U745" s="190" t="s">
        <v>222</v>
      </c>
      <c r="V745" s="190" t="s">
        <v>689</v>
      </c>
      <c r="W745" s="196">
        <v>1</v>
      </c>
      <c r="X745" s="190" t="s">
        <v>422</v>
      </c>
    </row>
    <row r="746" spans="2:24" x14ac:dyDescent="0.25">
      <c r="B746" s="662"/>
      <c r="C746" s="493"/>
      <c r="D746" s="245">
        <v>10</v>
      </c>
      <c r="E746" s="190" t="s">
        <v>489</v>
      </c>
      <c r="F746" s="314">
        <v>1568.43</v>
      </c>
      <c r="G746" s="190">
        <v>72.84</v>
      </c>
      <c r="H746" s="190">
        <v>72.84</v>
      </c>
      <c r="I746" s="198">
        <f t="shared" si="186"/>
        <v>1</v>
      </c>
      <c r="J746" s="190">
        <v>4.88</v>
      </c>
      <c r="K746" s="198">
        <f t="shared" si="187"/>
        <v>6.6996155958264691E-2</v>
      </c>
      <c r="L746" s="314">
        <v>365.6</v>
      </c>
      <c r="M746" s="198">
        <f t="shared" si="188"/>
        <v>1.0669961559582646</v>
      </c>
      <c r="N746" s="314">
        <v>1784.13</v>
      </c>
      <c r="O746" s="190">
        <v>0.59</v>
      </c>
      <c r="P746" s="197">
        <f t="shared" si="189"/>
        <v>8.0999450851180661E-3</v>
      </c>
      <c r="Q746" s="314">
        <f t="shared" si="190"/>
        <v>215.70400000000001</v>
      </c>
      <c r="R746" s="190">
        <f t="shared" si="191"/>
        <v>4.2899999999999956</v>
      </c>
      <c r="S746" s="192">
        <f t="shared" si="192"/>
        <v>5.8896210873146559E-2</v>
      </c>
      <c r="T746" s="190" t="s">
        <v>478</v>
      </c>
      <c r="U746" s="190" t="s">
        <v>222</v>
      </c>
      <c r="V746" s="190" t="s">
        <v>689</v>
      </c>
      <c r="W746" s="196">
        <v>1</v>
      </c>
      <c r="X746" s="190" t="s">
        <v>419</v>
      </c>
    </row>
    <row r="747" spans="2:24" x14ac:dyDescent="0.25">
      <c r="B747" s="661">
        <v>45944</v>
      </c>
      <c r="C747" s="493" t="str">
        <f t="shared" ref="C747" si="193">RIGHT(TEXT(B747,"aaa"),1)</f>
        <v>二</v>
      </c>
      <c r="D747" s="245">
        <v>1</v>
      </c>
      <c r="E747" s="190"/>
      <c r="F747" s="314"/>
      <c r="G747" s="190"/>
      <c r="H747" s="190"/>
      <c r="I747" s="198" t="e">
        <f t="shared" si="186"/>
        <v>#DIV/0!</v>
      </c>
      <c r="J747" s="190"/>
      <c r="K747" s="198" t="e">
        <f t="shared" si="187"/>
        <v>#DIV/0!</v>
      </c>
      <c r="L747" s="314"/>
      <c r="M747" s="198" t="e">
        <f t="shared" si="188"/>
        <v>#DIV/0!</v>
      </c>
      <c r="N747" s="314"/>
      <c r="O747" s="190"/>
      <c r="P747" s="197" t="e">
        <f t="shared" si="189"/>
        <v>#DIV/0!</v>
      </c>
      <c r="Q747" s="314">
        <f t="shared" si="190"/>
        <v>0</v>
      </c>
      <c r="R747" s="190">
        <f t="shared" si="191"/>
        <v>0</v>
      </c>
      <c r="S747" s="192" t="e">
        <f t="shared" si="192"/>
        <v>#DIV/0!</v>
      </c>
      <c r="T747" s="190"/>
      <c r="U747" s="190"/>
      <c r="V747" s="190"/>
      <c r="W747" s="196">
        <v>1</v>
      </c>
      <c r="X747" s="190"/>
    </row>
    <row r="748" spans="2:24" x14ac:dyDescent="0.25">
      <c r="B748" s="662"/>
      <c r="C748" s="493"/>
      <c r="D748" s="245">
        <v>2</v>
      </c>
      <c r="E748" s="190"/>
      <c r="F748" s="314"/>
      <c r="G748" s="190"/>
      <c r="H748" s="190"/>
      <c r="I748" s="198" t="e">
        <f t="shared" si="186"/>
        <v>#DIV/0!</v>
      </c>
      <c r="J748" s="190"/>
      <c r="K748" s="198" t="e">
        <f t="shared" si="187"/>
        <v>#DIV/0!</v>
      </c>
      <c r="L748" s="314"/>
      <c r="M748" s="198" t="e">
        <f t="shared" si="188"/>
        <v>#DIV/0!</v>
      </c>
      <c r="N748" s="314"/>
      <c r="O748" s="190"/>
      <c r="P748" s="197" t="e">
        <f t="shared" si="189"/>
        <v>#DIV/0!</v>
      </c>
      <c r="Q748" s="314">
        <f t="shared" si="190"/>
        <v>0</v>
      </c>
      <c r="R748" s="190">
        <f t="shared" si="191"/>
        <v>0</v>
      </c>
      <c r="S748" s="192" t="e">
        <f t="shared" si="192"/>
        <v>#DIV/0!</v>
      </c>
      <c r="T748" s="190"/>
      <c r="U748" s="190"/>
      <c r="V748" s="190"/>
      <c r="W748" s="196">
        <v>1</v>
      </c>
      <c r="X748" s="190"/>
    </row>
    <row r="749" spans="2:24" x14ac:dyDescent="0.25">
      <c r="B749" s="662"/>
      <c r="C749" s="493"/>
      <c r="D749" s="245">
        <v>3</v>
      </c>
      <c r="E749" s="190"/>
      <c r="F749" s="314"/>
      <c r="G749" s="190"/>
      <c r="H749" s="190"/>
      <c r="I749" s="198" t="e">
        <f t="shared" si="186"/>
        <v>#DIV/0!</v>
      </c>
      <c r="J749" s="190"/>
      <c r="K749" s="198" t="e">
        <f t="shared" si="187"/>
        <v>#DIV/0!</v>
      </c>
      <c r="L749" s="314"/>
      <c r="M749" s="198" t="e">
        <f t="shared" si="188"/>
        <v>#DIV/0!</v>
      </c>
      <c r="N749" s="314"/>
      <c r="O749" s="190"/>
      <c r="P749" s="197" t="e">
        <f t="shared" si="189"/>
        <v>#DIV/0!</v>
      </c>
      <c r="Q749" s="314">
        <f t="shared" si="190"/>
        <v>0</v>
      </c>
      <c r="R749" s="190">
        <f t="shared" si="191"/>
        <v>0</v>
      </c>
      <c r="S749" s="192" t="e">
        <f t="shared" si="192"/>
        <v>#DIV/0!</v>
      </c>
      <c r="T749" s="190"/>
      <c r="U749" s="190"/>
      <c r="V749" s="190"/>
      <c r="W749" s="196">
        <v>1</v>
      </c>
      <c r="X749" s="190"/>
    </row>
    <row r="750" spans="2:24" x14ac:dyDescent="0.25">
      <c r="B750" s="662"/>
      <c r="C750" s="493"/>
      <c r="D750" s="245">
        <v>4</v>
      </c>
      <c r="E750" s="190"/>
      <c r="F750" s="314"/>
      <c r="G750" s="190"/>
      <c r="H750" s="190"/>
      <c r="I750" s="198" t="e">
        <f t="shared" si="186"/>
        <v>#DIV/0!</v>
      </c>
      <c r="J750" s="190"/>
      <c r="K750" s="198" t="e">
        <f t="shared" si="187"/>
        <v>#DIV/0!</v>
      </c>
      <c r="L750" s="314"/>
      <c r="M750" s="198" t="e">
        <f t="shared" si="188"/>
        <v>#DIV/0!</v>
      </c>
      <c r="N750" s="314"/>
      <c r="O750" s="190"/>
      <c r="P750" s="197" t="e">
        <f t="shared" si="189"/>
        <v>#DIV/0!</v>
      </c>
      <c r="Q750" s="314">
        <f t="shared" si="190"/>
        <v>0</v>
      </c>
      <c r="R750" s="190">
        <f t="shared" si="191"/>
        <v>0</v>
      </c>
      <c r="S750" s="192" t="e">
        <f t="shared" si="192"/>
        <v>#DIV/0!</v>
      </c>
      <c r="T750" s="190"/>
      <c r="U750" s="190"/>
      <c r="V750" s="190"/>
      <c r="W750" s="196">
        <v>1</v>
      </c>
      <c r="X750" s="190"/>
    </row>
    <row r="751" spans="2:24" x14ac:dyDescent="0.25">
      <c r="B751" s="662"/>
      <c r="C751" s="493"/>
      <c r="D751" s="245">
        <v>5</v>
      </c>
      <c r="E751" s="190"/>
      <c r="F751" s="314"/>
      <c r="G751" s="190"/>
      <c r="H751" s="190"/>
      <c r="I751" s="198" t="e">
        <f t="shared" si="186"/>
        <v>#DIV/0!</v>
      </c>
      <c r="J751" s="190"/>
      <c r="K751" s="198" t="e">
        <f t="shared" si="187"/>
        <v>#DIV/0!</v>
      </c>
      <c r="L751" s="314"/>
      <c r="M751" s="198" t="e">
        <f t="shared" si="188"/>
        <v>#DIV/0!</v>
      </c>
      <c r="N751" s="314"/>
      <c r="O751" s="190"/>
      <c r="P751" s="197" t="e">
        <f t="shared" si="189"/>
        <v>#DIV/0!</v>
      </c>
      <c r="Q751" s="314">
        <f t="shared" si="190"/>
        <v>0</v>
      </c>
      <c r="R751" s="190">
        <f t="shared" si="191"/>
        <v>0</v>
      </c>
      <c r="S751" s="192" t="e">
        <f t="shared" si="192"/>
        <v>#DIV/0!</v>
      </c>
      <c r="T751" s="190"/>
      <c r="U751" s="190"/>
      <c r="V751" s="190"/>
      <c r="W751" s="196">
        <v>1</v>
      </c>
      <c r="X751" s="190"/>
    </row>
    <row r="752" spans="2:24" x14ac:dyDescent="0.25">
      <c r="B752" s="662"/>
      <c r="C752" s="493"/>
      <c r="D752" s="245">
        <v>6</v>
      </c>
      <c r="E752" s="190"/>
      <c r="F752" s="314"/>
      <c r="G752" s="190"/>
      <c r="H752" s="190"/>
      <c r="I752" s="198" t="e">
        <f t="shared" si="186"/>
        <v>#DIV/0!</v>
      </c>
      <c r="J752" s="190"/>
      <c r="K752" s="198" t="e">
        <f t="shared" si="187"/>
        <v>#DIV/0!</v>
      </c>
      <c r="L752" s="314"/>
      <c r="M752" s="198" t="e">
        <f t="shared" si="188"/>
        <v>#DIV/0!</v>
      </c>
      <c r="N752" s="314"/>
      <c r="O752" s="190"/>
      <c r="P752" s="197" t="e">
        <f t="shared" si="189"/>
        <v>#DIV/0!</v>
      </c>
      <c r="Q752" s="314">
        <f t="shared" si="190"/>
        <v>0</v>
      </c>
      <c r="R752" s="190">
        <f t="shared" si="191"/>
        <v>0</v>
      </c>
      <c r="S752" s="192" t="e">
        <f t="shared" si="192"/>
        <v>#DIV/0!</v>
      </c>
      <c r="T752" s="190"/>
      <c r="U752" s="190"/>
      <c r="V752" s="190"/>
      <c r="W752" s="196">
        <v>1</v>
      </c>
      <c r="X752" s="190"/>
    </row>
    <row r="753" spans="2:24" x14ac:dyDescent="0.25">
      <c r="B753" s="662"/>
      <c r="C753" s="493"/>
      <c r="D753" s="245">
        <v>7</v>
      </c>
      <c r="E753" s="190"/>
      <c r="F753" s="314"/>
      <c r="G753" s="190"/>
      <c r="H753" s="190"/>
      <c r="I753" s="198" t="e">
        <f t="shared" si="186"/>
        <v>#DIV/0!</v>
      </c>
      <c r="J753" s="190"/>
      <c r="K753" s="198" t="e">
        <f t="shared" si="187"/>
        <v>#DIV/0!</v>
      </c>
      <c r="L753" s="314"/>
      <c r="M753" s="198" t="e">
        <f t="shared" si="188"/>
        <v>#DIV/0!</v>
      </c>
      <c r="N753" s="314"/>
      <c r="O753" s="190"/>
      <c r="P753" s="197" t="e">
        <f t="shared" si="189"/>
        <v>#DIV/0!</v>
      </c>
      <c r="Q753" s="314">
        <f t="shared" si="190"/>
        <v>0</v>
      </c>
      <c r="R753" s="190">
        <f t="shared" si="191"/>
        <v>0</v>
      </c>
      <c r="S753" s="192" t="e">
        <f t="shared" si="192"/>
        <v>#DIV/0!</v>
      </c>
      <c r="T753" s="190"/>
      <c r="U753" s="190"/>
      <c r="V753" s="190"/>
      <c r="W753" s="196">
        <v>1</v>
      </c>
      <c r="X753" s="190"/>
    </row>
    <row r="754" spans="2:24" x14ac:dyDescent="0.25">
      <c r="B754" s="662"/>
      <c r="C754" s="493"/>
      <c r="D754" s="245">
        <v>8</v>
      </c>
      <c r="E754" s="190"/>
      <c r="F754" s="314"/>
      <c r="G754" s="190"/>
      <c r="H754" s="190"/>
      <c r="I754" s="198" t="e">
        <f t="shared" si="186"/>
        <v>#DIV/0!</v>
      </c>
      <c r="J754" s="190"/>
      <c r="K754" s="198" t="e">
        <f t="shared" si="187"/>
        <v>#DIV/0!</v>
      </c>
      <c r="L754" s="314"/>
      <c r="M754" s="198" t="e">
        <f t="shared" si="188"/>
        <v>#DIV/0!</v>
      </c>
      <c r="N754" s="314"/>
      <c r="O754" s="190"/>
      <c r="P754" s="197" t="e">
        <f t="shared" si="189"/>
        <v>#DIV/0!</v>
      </c>
      <c r="Q754" s="314">
        <f t="shared" si="190"/>
        <v>0</v>
      </c>
      <c r="R754" s="190">
        <f t="shared" si="191"/>
        <v>0</v>
      </c>
      <c r="S754" s="192" t="e">
        <f t="shared" si="192"/>
        <v>#DIV/0!</v>
      </c>
      <c r="T754" s="190"/>
      <c r="U754" s="190"/>
      <c r="V754" s="190"/>
      <c r="W754" s="196">
        <v>1</v>
      </c>
      <c r="X754" s="190"/>
    </row>
    <row r="755" spans="2:24" x14ac:dyDescent="0.25">
      <c r="B755" s="662"/>
      <c r="C755" s="493"/>
      <c r="D755" s="245">
        <v>9</v>
      </c>
      <c r="E755" s="190"/>
      <c r="F755" s="314"/>
      <c r="G755" s="190"/>
      <c r="H755" s="190"/>
      <c r="I755" s="198" t="e">
        <f t="shared" si="186"/>
        <v>#DIV/0!</v>
      </c>
      <c r="J755" s="190"/>
      <c r="K755" s="198" t="e">
        <f t="shared" si="187"/>
        <v>#DIV/0!</v>
      </c>
      <c r="L755" s="314"/>
      <c r="M755" s="198" t="e">
        <f t="shared" si="188"/>
        <v>#DIV/0!</v>
      </c>
      <c r="N755" s="314"/>
      <c r="O755" s="190"/>
      <c r="P755" s="197" t="e">
        <f t="shared" si="189"/>
        <v>#DIV/0!</v>
      </c>
      <c r="Q755" s="314">
        <f t="shared" si="190"/>
        <v>0</v>
      </c>
      <c r="R755" s="190">
        <f t="shared" si="191"/>
        <v>0</v>
      </c>
      <c r="S755" s="192" t="e">
        <f t="shared" si="192"/>
        <v>#DIV/0!</v>
      </c>
      <c r="T755" s="190"/>
      <c r="U755" s="190"/>
      <c r="V755" s="190"/>
      <c r="W755" s="196">
        <v>1</v>
      </c>
      <c r="X755" s="190"/>
    </row>
    <row r="756" spans="2:24" x14ac:dyDescent="0.25">
      <c r="B756" s="662"/>
      <c r="C756" s="493"/>
      <c r="D756" s="245">
        <v>10</v>
      </c>
      <c r="E756" s="190"/>
      <c r="F756" s="314"/>
      <c r="G756" s="190"/>
      <c r="H756" s="190"/>
      <c r="I756" s="198" t="e">
        <f t="shared" si="186"/>
        <v>#DIV/0!</v>
      </c>
      <c r="J756" s="190"/>
      <c r="K756" s="198" t="e">
        <f t="shared" si="187"/>
        <v>#DIV/0!</v>
      </c>
      <c r="L756" s="314"/>
      <c r="M756" s="198" t="e">
        <f t="shared" si="188"/>
        <v>#DIV/0!</v>
      </c>
      <c r="N756" s="314"/>
      <c r="O756" s="190"/>
      <c r="P756" s="197" t="e">
        <f t="shared" si="189"/>
        <v>#DIV/0!</v>
      </c>
      <c r="Q756" s="314">
        <f t="shared" si="190"/>
        <v>0</v>
      </c>
      <c r="R756" s="190">
        <f t="shared" si="191"/>
        <v>0</v>
      </c>
      <c r="S756" s="192" t="e">
        <f t="shared" si="192"/>
        <v>#DIV/0!</v>
      </c>
      <c r="T756" s="190"/>
      <c r="U756" s="190"/>
      <c r="V756" s="190"/>
      <c r="W756" s="196">
        <v>1</v>
      </c>
      <c r="X756" s="190"/>
    </row>
    <row r="757" spans="2:24" x14ac:dyDescent="0.25">
      <c r="B757" s="661">
        <v>45945</v>
      </c>
      <c r="C757" s="493" t="str">
        <f t="shared" ref="C757" si="194">RIGHT(TEXT(B757,"aaa"),1)</f>
        <v>三</v>
      </c>
      <c r="D757" s="245">
        <v>1</v>
      </c>
      <c r="E757" s="190"/>
      <c r="F757" s="314"/>
      <c r="G757" s="190"/>
      <c r="H757" s="190"/>
      <c r="I757" s="198" t="e">
        <f t="shared" si="186"/>
        <v>#DIV/0!</v>
      </c>
      <c r="J757" s="190"/>
      <c r="K757" s="198" t="e">
        <f t="shared" si="187"/>
        <v>#DIV/0!</v>
      </c>
      <c r="L757" s="314"/>
      <c r="M757" s="198" t="e">
        <f t="shared" si="188"/>
        <v>#DIV/0!</v>
      </c>
      <c r="N757" s="314"/>
      <c r="O757" s="190"/>
      <c r="P757" s="197" t="e">
        <f t="shared" si="189"/>
        <v>#DIV/0!</v>
      </c>
      <c r="Q757" s="314">
        <f t="shared" si="190"/>
        <v>0</v>
      </c>
      <c r="R757" s="190">
        <f t="shared" si="191"/>
        <v>0</v>
      </c>
      <c r="S757" s="192" t="e">
        <f t="shared" si="192"/>
        <v>#DIV/0!</v>
      </c>
      <c r="T757" s="190"/>
      <c r="U757" s="190"/>
      <c r="V757" s="190"/>
      <c r="W757" s="196">
        <v>1</v>
      </c>
      <c r="X757" s="190"/>
    </row>
    <row r="758" spans="2:24" x14ac:dyDescent="0.25">
      <c r="B758" s="662"/>
      <c r="C758" s="493"/>
      <c r="D758" s="245">
        <v>2</v>
      </c>
      <c r="E758" s="190"/>
      <c r="F758" s="314"/>
      <c r="G758" s="190"/>
      <c r="H758" s="190"/>
      <c r="I758" s="198" t="e">
        <f t="shared" si="186"/>
        <v>#DIV/0!</v>
      </c>
      <c r="J758" s="190"/>
      <c r="K758" s="198" t="e">
        <f t="shared" si="187"/>
        <v>#DIV/0!</v>
      </c>
      <c r="L758" s="314"/>
      <c r="M758" s="198" t="e">
        <f t="shared" si="188"/>
        <v>#DIV/0!</v>
      </c>
      <c r="N758" s="314"/>
      <c r="O758" s="190"/>
      <c r="P758" s="197" t="e">
        <f t="shared" si="189"/>
        <v>#DIV/0!</v>
      </c>
      <c r="Q758" s="314">
        <f t="shared" si="190"/>
        <v>0</v>
      </c>
      <c r="R758" s="190">
        <f t="shared" si="191"/>
        <v>0</v>
      </c>
      <c r="S758" s="192" t="e">
        <f t="shared" si="192"/>
        <v>#DIV/0!</v>
      </c>
      <c r="T758" s="190"/>
      <c r="U758" s="190"/>
      <c r="V758" s="190"/>
      <c r="W758" s="196">
        <v>1</v>
      </c>
      <c r="X758" s="190"/>
    </row>
    <row r="759" spans="2:24" x14ac:dyDescent="0.25">
      <c r="B759" s="662"/>
      <c r="C759" s="493"/>
      <c r="D759" s="245">
        <v>3</v>
      </c>
      <c r="E759" s="190"/>
      <c r="F759" s="314"/>
      <c r="G759" s="190"/>
      <c r="H759" s="190"/>
      <c r="I759" s="198" t="e">
        <f t="shared" si="186"/>
        <v>#DIV/0!</v>
      </c>
      <c r="J759" s="190"/>
      <c r="K759" s="198" t="e">
        <f t="shared" si="187"/>
        <v>#DIV/0!</v>
      </c>
      <c r="L759" s="314"/>
      <c r="M759" s="198" t="e">
        <f t="shared" si="188"/>
        <v>#DIV/0!</v>
      </c>
      <c r="N759" s="314"/>
      <c r="O759" s="190"/>
      <c r="P759" s="197" t="e">
        <f t="shared" si="189"/>
        <v>#DIV/0!</v>
      </c>
      <c r="Q759" s="314">
        <f t="shared" si="190"/>
        <v>0</v>
      </c>
      <c r="R759" s="190">
        <f t="shared" si="191"/>
        <v>0</v>
      </c>
      <c r="S759" s="192" t="e">
        <f t="shared" si="192"/>
        <v>#DIV/0!</v>
      </c>
      <c r="T759" s="190"/>
      <c r="U759" s="190"/>
      <c r="V759" s="190"/>
      <c r="W759" s="196">
        <v>1</v>
      </c>
      <c r="X759" s="190"/>
    </row>
    <row r="760" spans="2:24" x14ac:dyDescent="0.25">
      <c r="B760" s="662"/>
      <c r="C760" s="493"/>
      <c r="D760" s="245">
        <v>4</v>
      </c>
      <c r="E760" s="190"/>
      <c r="F760" s="314"/>
      <c r="G760" s="190"/>
      <c r="H760" s="190"/>
      <c r="I760" s="198" t="e">
        <f t="shared" si="186"/>
        <v>#DIV/0!</v>
      </c>
      <c r="J760" s="190"/>
      <c r="K760" s="198" t="e">
        <f t="shared" si="187"/>
        <v>#DIV/0!</v>
      </c>
      <c r="L760" s="314"/>
      <c r="M760" s="198" t="e">
        <f t="shared" si="188"/>
        <v>#DIV/0!</v>
      </c>
      <c r="N760" s="314"/>
      <c r="O760" s="190"/>
      <c r="P760" s="197" t="e">
        <f t="shared" si="189"/>
        <v>#DIV/0!</v>
      </c>
      <c r="Q760" s="314">
        <f t="shared" si="190"/>
        <v>0</v>
      </c>
      <c r="R760" s="190">
        <f t="shared" si="191"/>
        <v>0</v>
      </c>
      <c r="S760" s="192" t="e">
        <f t="shared" si="192"/>
        <v>#DIV/0!</v>
      </c>
      <c r="T760" s="190"/>
      <c r="U760" s="190"/>
      <c r="V760" s="190"/>
      <c r="W760" s="196">
        <v>1</v>
      </c>
      <c r="X760" s="190"/>
    </row>
    <row r="761" spans="2:24" x14ac:dyDescent="0.25">
      <c r="B761" s="662"/>
      <c r="C761" s="493"/>
      <c r="D761" s="245">
        <v>5</v>
      </c>
      <c r="E761" s="190"/>
      <c r="F761" s="314"/>
      <c r="G761" s="190"/>
      <c r="H761" s="190"/>
      <c r="I761" s="198" t="e">
        <f t="shared" si="186"/>
        <v>#DIV/0!</v>
      </c>
      <c r="J761" s="190"/>
      <c r="K761" s="198" t="e">
        <f t="shared" si="187"/>
        <v>#DIV/0!</v>
      </c>
      <c r="L761" s="314"/>
      <c r="M761" s="198" t="e">
        <f t="shared" si="188"/>
        <v>#DIV/0!</v>
      </c>
      <c r="N761" s="314"/>
      <c r="O761" s="190"/>
      <c r="P761" s="197" t="e">
        <f t="shared" si="189"/>
        <v>#DIV/0!</v>
      </c>
      <c r="Q761" s="314">
        <f t="shared" si="190"/>
        <v>0</v>
      </c>
      <c r="R761" s="190">
        <f t="shared" si="191"/>
        <v>0</v>
      </c>
      <c r="S761" s="192" t="e">
        <f t="shared" si="192"/>
        <v>#DIV/0!</v>
      </c>
      <c r="T761" s="190"/>
      <c r="U761" s="190"/>
      <c r="V761" s="190"/>
      <c r="W761" s="196">
        <v>1</v>
      </c>
      <c r="X761" s="190"/>
    </row>
    <row r="762" spans="2:24" x14ac:dyDescent="0.25">
      <c r="B762" s="662"/>
      <c r="C762" s="493"/>
      <c r="D762" s="245">
        <v>6</v>
      </c>
      <c r="E762" s="190"/>
      <c r="F762" s="314"/>
      <c r="G762" s="190"/>
      <c r="H762" s="190"/>
      <c r="I762" s="198" t="e">
        <f t="shared" si="186"/>
        <v>#DIV/0!</v>
      </c>
      <c r="J762" s="190"/>
      <c r="K762" s="198" t="e">
        <f t="shared" si="187"/>
        <v>#DIV/0!</v>
      </c>
      <c r="L762" s="314"/>
      <c r="M762" s="198" t="e">
        <f t="shared" si="188"/>
        <v>#DIV/0!</v>
      </c>
      <c r="N762" s="314"/>
      <c r="O762" s="190"/>
      <c r="P762" s="197" t="e">
        <f t="shared" si="189"/>
        <v>#DIV/0!</v>
      </c>
      <c r="Q762" s="314">
        <f t="shared" si="190"/>
        <v>0</v>
      </c>
      <c r="R762" s="190">
        <f t="shared" si="191"/>
        <v>0</v>
      </c>
      <c r="S762" s="192" t="e">
        <f t="shared" si="192"/>
        <v>#DIV/0!</v>
      </c>
      <c r="T762" s="190"/>
      <c r="U762" s="190"/>
      <c r="V762" s="190"/>
      <c r="W762" s="196">
        <v>1</v>
      </c>
      <c r="X762" s="190"/>
    </row>
    <row r="763" spans="2:24" x14ac:dyDescent="0.25">
      <c r="B763" s="662"/>
      <c r="C763" s="493"/>
      <c r="D763" s="245">
        <v>7</v>
      </c>
      <c r="E763" s="190"/>
      <c r="F763" s="314"/>
      <c r="G763" s="190"/>
      <c r="H763" s="190"/>
      <c r="I763" s="198" t="e">
        <f t="shared" si="186"/>
        <v>#DIV/0!</v>
      </c>
      <c r="J763" s="190"/>
      <c r="K763" s="198" t="e">
        <f t="shared" si="187"/>
        <v>#DIV/0!</v>
      </c>
      <c r="L763" s="314"/>
      <c r="M763" s="198" t="e">
        <f t="shared" si="188"/>
        <v>#DIV/0!</v>
      </c>
      <c r="N763" s="314"/>
      <c r="O763" s="190"/>
      <c r="P763" s="197" t="e">
        <f t="shared" si="189"/>
        <v>#DIV/0!</v>
      </c>
      <c r="Q763" s="314">
        <f t="shared" si="190"/>
        <v>0</v>
      </c>
      <c r="R763" s="190">
        <f t="shared" si="191"/>
        <v>0</v>
      </c>
      <c r="S763" s="192" t="e">
        <f t="shared" si="192"/>
        <v>#DIV/0!</v>
      </c>
      <c r="T763" s="190"/>
      <c r="U763" s="190"/>
      <c r="V763" s="190"/>
      <c r="W763" s="196">
        <v>1</v>
      </c>
      <c r="X763" s="190"/>
    </row>
    <row r="764" spans="2:24" x14ac:dyDescent="0.25">
      <c r="B764" s="662"/>
      <c r="C764" s="493"/>
      <c r="D764" s="245">
        <v>8</v>
      </c>
      <c r="E764" s="190"/>
      <c r="F764" s="314"/>
      <c r="G764" s="190"/>
      <c r="H764" s="190"/>
      <c r="I764" s="198" t="e">
        <f t="shared" si="186"/>
        <v>#DIV/0!</v>
      </c>
      <c r="J764" s="190"/>
      <c r="K764" s="198" t="e">
        <f t="shared" si="187"/>
        <v>#DIV/0!</v>
      </c>
      <c r="L764" s="314"/>
      <c r="M764" s="198" t="e">
        <f t="shared" si="188"/>
        <v>#DIV/0!</v>
      </c>
      <c r="N764" s="314"/>
      <c r="O764" s="190"/>
      <c r="P764" s="197" t="e">
        <f t="shared" si="189"/>
        <v>#DIV/0!</v>
      </c>
      <c r="Q764" s="314">
        <f t="shared" si="190"/>
        <v>0</v>
      </c>
      <c r="R764" s="190">
        <f t="shared" si="191"/>
        <v>0</v>
      </c>
      <c r="S764" s="192" t="e">
        <f t="shared" si="192"/>
        <v>#DIV/0!</v>
      </c>
      <c r="T764" s="190"/>
      <c r="U764" s="190"/>
      <c r="V764" s="190"/>
      <c r="W764" s="196">
        <v>1</v>
      </c>
      <c r="X764" s="190"/>
    </row>
    <row r="765" spans="2:24" x14ac:dyDescent="0.25">
      <c r="B765" s="662"/>
      <c r="C765" s="493"/>
      <c r="D765" s="245">
        <v>9</v>
      </c>
      <c r="E765" s="190"/>
      <c r="F765" s="314"/>
      <c r="G765" s="190"/>
      <c r="H765" s="190"/>
      <c r="I765" s="198" t="e">
        <f t="shared" si="186"/>
        <v>#DIV/0!</v>
      </c>
      <c r="J765" s="190"/>
      <c r="K765" s="198" t="e">
        <f t="shared" si="187"/>
        <v>#DIV/0!</v>
      </c>
      <c r="L765" s="314"/>
      <c r="M765" s="198" t="e">
        <f t="shared" si="188"/>
        <v>#DIV/0!</v>
      </c>
      <c r="N765" s="314"/>
      <c r="O765" s="190"/>
      <c r="P765" s="197" t="e">
        <f t="shared" si="189"/>
        <v>#DIV/0!</v>
      </c>
      <c r="Q765" s="314">
        <f t="shared" si="190"/>
        <v>0</v>
      </c>
      <c r="R765" s="190">
        <f t="shared" si="191"/>
        <v>0</v>
      </c>
      <c r="S765" s="192" t="e">
        <f t="shared" si="192"/>
        <v>#DIV/0!</v>
      </c>
      <c r="T765" s="190"/>
      <c r="U765" s="190"/>
      <c r="V765" s="190"/>
      <c r="W765" s="196">
        <v>1</v>
      </c>
      <c r="X765" s="190"/>
    </row>
    <row r="766" spans="2:24" x14ac:dyDescent="0.25">
      <c r="B766" s="662"/>
      <c r="C766" s="493"/>
      <c r="D766" s="245">
        <v>10</v>
      </c>
      <c r="E766" s="190"/>
      <c r="F766" s="314"/>
      <c r="G766" s="190"/>
      <c r="H766" s="190"/>
      <c r="I766" s="198" t="e">
        <f t="shared" si="186"/>
        <v>#DIV/0!</v>
      </c>
      <c r="J766" s="190"/>
      <c r="K766" s="198" t="e">
        <f t="shared" si="187"/>
        <v>#DIV/0!</v>
      </c>
      <c r="L766" s="314"/>
      <c r="M766" s="198" t="e">
        <f t="shared" si="188"/>
        <v>#DIV/0!</v>
      </c>
      <c r="N766" s="314"/>
      <c r="O766" s="190"/>
      <c r="P766" s="197" t="e">
        <f t="shared" si="189"/>
        <v>#DIV/0!</v>
      </c>
      <c r="Q766" s="314">
        <f t="shared" si="190"/>
        <v>0</v>
      </c>
      <c r="R766" s="190">
        <f t="shared" si="191"/>
        <v>0</v>
      </c>
      <c r="S766" s="192" t="e">
        <f t="shared" si="192"/>
        <v>#DIV/0!</v>
      </c>
      <c r="T766" s="190"/>
      <c r="U766" s="190"/>
      <c r="V766" s="190"/>
      <c r="W766" s="196">
        <v>1</v>
      </c>
      <c r="X766" s="190"/>
    </row>
    <row r="767" spans="2:24" x14ac:dyDescent="0.25">
      <c r="B767" s="661">
        <v>45946</v>
      </c>
      <c r="C767" s="493" t="str">
        <f t="shared" ref="C767" si="195">RIGHT(TEXT(B767,"aaa"),1)</f>
        <v>四</v>
      </c>
      <c r="D767" s="245">
        <v>1</v>
      </c>
      <c r="E767" s="190"/>
      <c r="F767" s="314"/>
      <c r="G767" s="190"/>
      <c r="H767" s="190"/>
      <c r="I767" s="198" t="e">
        <f t="shared" si="186"/>
        <v>#DIV/0!</v>
      </c>
      <c r="J767" s="190"/>
      <c r="K767" s="198" t="e">
        <f t="shared" si="187"/>
        <v>#DIV/0!</v>
      </c>
      <c r="L767" s="314"/>
      <c r="M767" s="198" t="e">
        <f t="shared" si="188"/>
        <v>#DIV/0!</v>
      </c>
      <c r="N767" s="314"/>
      <c r="O767" s="190"/>
      <c r="P767" s="197" t="e">
        <f t="shared" si="189"/>
        <v>#DIV/0!</v>
      </c>
      <c r="Q767" s="314">
        <f t="shared" si="190"/>
        <v>0</v>
      </c>
      <c r="R767" s="190">
        <f t="shared" si="191"/>
        <v>0</v>
      </c>
      <c r="S767" s="192" t="e">
        <f t="shared" si="192"/>
        <v>#DIV/0!</v>
      </c>
      <c r="T767" s="190"/>
      <c r="U767" s="190"/>
      <c r="V767" s="190"/>
      <c r="W767" s="196">
        <v>1</v>
      </c>
      <c r="X767" s="190"/>
    </row>
    <row r="768" spans="2:24" x14ac:dyDescent="0.25">
      <c r="B768" s="662"/>
      <c r="C768" s="493"/>
      <c r="D768" s="245">
        <v>2</v>
      </c>
      <c r="E768" s="190"/>
      <c r="F768" s="314"/>
      <c r="G768" s="190"/>
      <c r="H768" s="190"/>
      <c r="I768" s="198" t="e">
        <f t="shared" si="186"/>
        <v>#DIV/0!</v>
      </c>
      <c r="J768" s="190"/>
      <c r="K768" s="198" t="e">
        <f t="shared" si="187"/>
        <v>#DIV/0!</v>
      </c>
      <c r="L768" s="314"/>
      <c r="M768" s="198" t="e">
        <f t="shared" si="188"/>
        <v>#DIV/0!</v>
      </c>
      <c r="N768" s="314"/>
      <c r="O768" s="190"/>
      <c r="P768" s="197" t="e">
        <f t="shared" si="189"/>
        <v>#DIV/0!</v>
      </c>
      <c r="Q768" s="314">
        <f t="shared" si="190"/>
        <v>0</v>
      </c>
      <c r="R768" s="190">
        <f t="shared" si="191"/>
        <v>0</v>
      </c>
      <c r="S768" s="192" t="e">
        <f t="shared" si="192"/>
        <v>#DIV/0!</v>
      </c>
      <c r="T768" s="190"/>
      <c r="U768" s="190"/>
      <c r="V768" s="190"/>
      <c r="W768" s="196">
        <v>1</v>
      </c>
      <c r="X768" s="190"/>
    </row>
    <row r="769" spans="2:24" x14ac:dyDescent="0.25">
      <c r="B769" s="662"/>
      <c r="C769" s="493"/>
      <c r="D769" s="245">
        <v>3</v>
      </c>
      <c r="E769" s="190"/>
      <c r="F769" s="314"/>
      <c r="G769" s="190"/>
      <c r="H769" s="190"/>
      <c r="I769" s="198" t="e">
        <f t="shared" si="186"/>
        <v>#DIV/0!</v>
      </c>
      <c r="J769" s="190"/>
      <c r="K769" s="198" t="e">
        <f t="shared" si="187"/>
        <v>#DIV/0!</v>
      </c>
      <c r="L769" s="314"/>
      <c r="M769" s="198" t="e">
        <f t="shared" si="188"/>
        <v>#DIV/0!</v>
      </c>
      <c r="N769" s="314"/>
      <c r="O769" s="190"/>
      <c r="P769" s="197" t="e">
        <f t="shared" si="189"/>
        <v>#DIV/0!</v>
      </c>
      <c r="Q769" s="314">
        <f t="shared" si="190"/>
        <v>0</v>
      </c>
      <c r="R769" s="190">
        <f t="shared" si="191"/>
        <v>0</v>
      </c>
      <c r="S769" s="192" t="e">
        <f t="shared" si="192"/>
        <v>#DIV/0!</v>
      </c>
      <c r="T769" s="190"/>
      <c r="U769" s="190"/>
      <c r="V769" s="190"/>
      <c r="W769" s="196">
        <v>1</v>
      </c>
      <c r="X769" s="190"/>
    </row>
    <row r="770" spans="2:24" x14ac:dyDescent="0.25">
      <c r="B770" s="662"/>
      <c r="C770" s="493"/>
      <c r="D770" s="245">
        <v>4</v>
      </c>
      <c r="E770" s="190"/>
      <c r="F770" s="314"/>
      <c r="G770" s="190"/>
      <c r="H770" s="190"/>
      <c r="I770" s="198" t="e">
        <f t="shared" si="186"/>
        <v>#DIV/0!</v>
      </c>
      <c r="J770" s="190"/>
      <c r="K770" s="198" t="e">
        <f t="shared" si="187"/>
        <v>#DIV/0!</v>
      </c>
      <c r="L770" s="314"/>
      <c r="M770" s="198" t="e">
        <f t="shared" si="188"/>
        <v>#DIV/0!</v>
      </c>
      <c r="N770" s="314"/>
      <c r="O770" s="190"/>
      <c r="P770" s="197" t="e">
        <f t="shared" si="189"/>
        <v>#DIV/0!</v>
      </c>
      <c r="Q770" s="314">
        <f t="shared" si="190"/>
        <v>0</v>
      </c>
      <c r="R770" s="190">
        <f t="shared" si="191"/>
        <v>0</v>
      </c>
      <c r="S770" s="192" t="e">
        <f t="shared" si="192"/>
        <v>#DIV/0!</v>
      </c>
      <c r="T770" s="190"/>
      <c r="U770" s="190"/>
      <c r="V770" s="190"/>
      <c r="W770" s="196">
        <v>1</v>
      </c>
      <c r="X770" s="190"/>
    </row>
    <row r="771" spans="2:24" x14ac:dyDescent="0.25">
      <c r="B771" s="662"/>
      <c r="C771" s="493"/>
      <c r="D771" s="245">
        <v>5</v>
      </c>
      <c r="E771" s="190"/>
      <c r="F771" s="314"/>
      <c r="G771" s="190"/>
      <c r="H771" s="190"/>
      <c r="I771" s="198" t="e">
        <f t="shared" si="186"/>
        <v>#DIV/0!</v>
      </c>
      <c r="J771" s="190"/>
      <c r="K771" s="198" t="e">
        <f t="shared" si="187"/>
        <v>#DIV/0!</v>
      </c>
      <c r="L771" s="314"/>
      <c r="M771" s="198" t="e">
        <f t="shared" si="188"/>
        <v>#DIV/0!</v>
      </c>
      <c r="N771" s="314"/>
      <c r="O771" s="190"/>
      <c r="P771" s="197" t="e">
        <f t="shared" si="189"/>
        <v>#DIV/0!</v>
      </c>
      <c r="Q771" s="314">
        <f t="shared" si="190"/>
        <v>0</v>
      </c>
      <c r="R771" s="190">
        <f t="shared" si="191"/>
        <v>0</v>
      </c>
      <c r="S771" s="192" t="e">
        <f t="shared" si="192"/>
        <v>#DIV/0!</v>
      </c>
      <c r="T771" s="190"/>
      <c r="U771" s="190"/>
      <c r="V771" s="190"/>
      <c r="W771" s="196">
        <v>1</v>
      </c>
      <c r="X771" s="190"/>
    </row>
    <row r="772" spans="2:24" x14ac:dyDescent="0.25">
      <c r="B772" s="662"/>
      <c r="C772" s="493"/>
      <c r="D772" s="245">
        <v>6</v>
      </c>
      <c r="E772" s="190"/>
      <c r="F772" s="314"/>
      <c r="G772" s="190"/>
      <c r="H772" s="190"/>
      <c r="I772" s="198" t="e">
        <f t="shared" si="186"/>
        <v>#DIV/0!</v>
      </c>
      <c r="J772" s="190"/>
      <c r="K772" s="198" t="e">
        <f t="shared" si="187"/>
        <v>#DIV/0!</v>
      </c>
      <c r="L772" s="314"/>
      <c r="M772" s="198" t="e">
        <f t="shared" si="188"/>
        <v>#DIV/0!</v>
      </c>
      <c r="N772" s="314"/>
      <c r="O772" s="190"/>
      <c r="P772" s="197" t="e">
        <f t="shared" si="189"/>
        <v>#DIV/0!</v>
      </c>
      <c r="Q772" s="314">
        <f t="shared" si="190"/>
        <v>0</v>
      </c>
      <c r="R772" s="190">
        <f t="shared" si="191"/>
        <v>0</v>
      </c>
      <c r="S772" s="192" t="e">
        <f t="shared" si="192"/>
        <v>#DIV/0!</v>
      </c>
      <c r="T772" s="190"/>
      <c r="U772" s="190"/>
      <c r="V772" s="190"/>
      <c r="W772" s="196">
        <v>1</v>
      </c>
      <c r="X772" s="190"/>
    </row>
    <row r="773" spans="2:24" x14ac:dyDescent="0.25">
      <c r="B773" s="662"/>
      <c r="C773" s="493"/>
      <c r="D773" s="245">
        <v>7</v>
      </c>
      <c r="E773" s="190"/>
      <c r="F773" s="314"/>
      <c r="G773" s="190"/>
      <c r="H773" s="190"/>
      <c r="I773" s="198" t="e">
        <f t="shared" si="186"/>
        <v>#DIV/0!</v>
      </c>
      <c r="J773" s="190"/>
      <c r="K773" s="198" t="e">
        <f t="shared" si="187"/>
        <v>#DIV/0!</v>
      </c>
      <c r="L773" s="314"/>
      <c r="M773" s="198" t="e">
        <f t="shared" si="188"/>
        <v>#DIV/0!</v>
      </c>
      <c r="N773" s="314"/>
      <c r="O773" s="190"/>
      <c r="P773" s="197" t="e">
        <f t="shared" si="189"/>
        <v>#DIV/0!</v>
      </c>
      <c r="Q773" s="314">
        <f t="shared" si="190"/>
        <v>0</v>
      </c>
      <c r="R773" s="190">
        <f t="shared" si="191"/>
        <v>0</v>
      </c>
      <c r="S773" s="192" t="e">
        <f t="shared" si="192"/>
        <v>#DIV/0!</v>
      </c>
      <c r="T773" s="190"/>
      <c r="U773" s="190"/>
      <c r="V773" s="190"/>
      <c r="W773" s="196">
        <v>1</v>
      </c>
      <c r="X773" s="190"/>
    </row>
    <row r="774" spans="2:24" x14ac:dyDescent="0.25">
      <c r="B774" s="662"/>
      <c r="C774" s="493"/>
      <c r="D774" s="245">
        <v>8</v>
      </c>
      <c r="E774" s="190"/>
      <c r="F774" s="314"/>
      <c r="G774" s="190"/>
      <c r="H774" s="190"/>
      <c r="I774" s="198" t="e">
        <f t="shared" si="186"/>
        <v>#DIV/0!</v>
      </c>
      <c r="J774" s="190"/>
      <c r="K774" s="198" t="e">
        <f t="shared" si="187"/>
        <v>#DIV/0!</v>
      </c>
      <c r="L774" s="314"/>
      <c r="M774" s="198" t="e">
        <f t="shared" si="188"/>
        <v>#DIV/0!</v>
      </c>
      <c r="N774" s="314"/>
      <c r="O774" s="190"/>
      <c r="P774" s="197" t="e">
        <f t="shared" si="189"/>
        <v>#DIV/0!</v>
      </c>
      <c r="Q774" s="314">
        <f t="shared" si="190"/>
        <v>0</v>
      </c>
      <c r="R774" s="190">
        <f t="shared" si="191"/>
        <v>0</v>
      </c>
      <c r="S774" s="192" t="e">
        <f t="shared" si="192"/>
        <v>#DIV/0!</v>
      </c>
      <c r="T774" s="190"/>
      <c r="U774" s="190"/>
      <c r="V774" s="190"/>
      <c r="W774" s="196">
        <v>1</v>
      </c>
      <c r="X774" s="190"/>
    </row>
    <row r="775" spans="2:24" x14ac:dyDescent="0.25">
      <c r="B775" s="662"/>
      <c r="C775" s="493"/>
      <c r="D775" s="245">
        <v>9</v>
      </c>
      <c r="E775" s="190"/>
      <c r="F775" s="314"/>
      <c r="G775" s="190"/>
      <c r="H775" s="190"/>
      <c r="I775" s="198" t="e">
        <f t="shared" si="186"/>
        <v>#DIV/0!</v>
      </c>
      <c r="J775" s="190"/>
      <c r="K775" s="198" t="e">
        <f t="shared" si="187"/>
        <v>#DIV/0!</v>
      </c>
      <c r="L775" s="314"/>
      <c r="M775" s="198" t="e">
        <f t="shared" si="188"/>
        <v>#DIV/0!</v>
      </c>
      <c r="N775" s="314"/>
      <c r="O775" s="190"/>
      <c r="P775" s="197" t="e">
        <f t="shared" si="189"/>
        <v>#DIV/0!</v>
      </c>
      <c r="Q775" s="314">
        <f t="shared" si="190"/>
        <v>0</v>
      </c>
      <c r="R775" s="190">
        <f t="shared" si="191"/>
        <v>0</v>
      </c>
      <c r="S775" s="192" t="e">
        <f t="shared" si="192"/>
        <v>#DIV/0!</v>
      </c>
      <c r="T775" s="190"/>
      <c r="U775" s="190"/>
      <c r="V775" s="190"/>
      <c r="W775" s="196">
        <v>1</v>
      </c>
      <c r="X775" s="190"/>
    </row>
    <row r="776" spans="2:24" x14ac:dyDescent="0.25">
      <c r="B776" s="662"/>
      <c r="C776" s="493"/>
      <c r="D776" s="245">
        <v>10</v>
      </c>
      <c r="E776" s="190"/>
      <c r="F776" s="314"/>
      <c r="G776" s="190"/>
      <c r="H776" s="190"/>
      <c r="I776" s="198" t="e">
        <f t="shared" si="186"/>
        <v>#DIV/0!</v>
      </c>
      <c r="J776" s="190"/>
      <c r="K776" s="198" t="e">
        <f t="shared" si="187"/>
        <v>#DIV/0!</v>
      </c>
      <c r="L776" s="314"/>
      <c r="M776" s="198" t="e">
        <f t="shared" si="188"/>
        <v>#DIV/0!</v>
      </c>
      <c r="N776" s="314"/>
      <c r="O776" s="190"/>
      <c r="P776" s="197" t="e">
        <f t="shared" si="189"/>
        <v>#DIV/0!</v>
      </c>
      <c r="Q776" s="314">
        <f t="shared" si="190"/>
        <v>0</v>
      </c>
      <c r="R776" s="190">
        <f t="shared" si="191"/>
        <v>0</v>
      </c>
      <c r="S776" s="192" t="e">
        <f t="shared" si="192"/>
        <v>#DIV/0!</v>
      </c>
      <c r="T776" s="190"/>
      <c r="U776" s="190"/>
      <c r="V776" s="190"/>
      <c r="W776" s="196">
        <v>1</v>
      </c>
      <c r="X776" s="190"/>
    </row>
    <row r="777" spans="2:24" x14ac:dyDescent="0.25">
      <c r="B777" s="661">
        <v>45947</v>
      </c>
      <c r="C777" s="493" t="str">
        <f t="shared" ref="C777" si="196">RIGHT(TEXT(B777,"aaa"),1)</f>
        <v>五</v>
      </c>
      <c r="D777" s="245">
        <v>1</v>
      </c>
      <c r="E777" s="190"/>
      <c r="F777" s="314"/>
      <c r="G777" s="190"/>
      <c r="H777" s="190"/>
      <c r="I777" s="198" t="e">
        <f t="shared" si="186"/>
        <v>#DIV/0!</v>
      </c>
      <c r="J777" s="190"/>
      <c r="K777" s="198" t="e">
        <f t="shared" si="187"/>
        <v>#DIV/0!</v>
      </c>
      <c r="L777" s="314"/>
      <c r="M777" s="198" t="e">
        <f t="shared" si="188"/>
        <v>#DIV/0!</v>
      </c>
      <c r="N777" s="314"/>
      <c r="O777" s="190"/>
      <c r="P777" s="197" t="e">
        <f t="shared" si="189"/>
        <v>#DIV/0!</v>
      </c>
      <c r="Q777" s="314">
        <f t="shared" si="190"/>
        <v>0</v>
      </c>
      <c r="R777" s="190">
        <f t="shared" si="191"/>
        <v>0</v>
      </c>
      <c r="S777" s="192" t="e">
        <f t="shared" si="192"/>
        <v>#DIV/0!</v>
      </c>
      <c r="T777" s="190"/>
      <c r="U777" s="190"/>
      <c r="V777" s="190"/>
      <c r="W777" s="196">
        <v>1</v>
      </c>
      <c r="X777" s="190"/>
    </row>
    <row r="778" spans="2:24" x14ac:dyDescent="0.25">
      <c r="B778" s="662"/>
      <c r="C778" s="493"/>
      <c r="D778" s="245">
        <v>2</v>
      </c>
      <c r="E778" s="190"/>
      <c r="F778" s="314"/>
      <c r="G778" s="190"/>
      <c r="H778" s="190"/>
      <c r="I778" s="198" t="e">
        <f t="shared" si="186"/>
        <v>#DIV/0!</v>
      </c>
      <c r="J778" s="190"/>
      <c r="K778" s="198" t="e">
        <f t="shared" si="187"/>
        <v>#DIV/0!</v>
      </c>
      <c r="L778" s="314"/>
      <c r="M778" s="198" t="e">
        <f t="shared" si="188"/>
        <v>#DIV/0!</v>
      </c>
      <c r="N778" s="314"/>
      <c r="O778" s="190"/>
      <c r="P778" s="197" t="e">
        <f t="shared" si="189"/>
        <v>#DIV/0!</v>
      </c>
      <c r="Q778" s="314">
        <f t="shared" si="190"/>
        <v>0</v>
      </c>
      <c r="R778" s="190">
        <f t="shared" si="191"/>
        <v>0</v>
      </c>
      <c r="S778" s="192" t="e">
        <f t="shared" si="192"/>
        <v>#DIV/0!</v>
      </c>
      <c r="T778" s="190"/>
      <c r="U778" s="190"/>
      <c r="V778" s="190"/>
      <c r="W778" s="196">
        <v>1</v>
      </c>
      <c r="X778" s="190"/>
    </row>
    <row r="779" spans="2:24" x14ac:dyDescent="0.25">
      <c r="B779" s="662"/>
      <c r="C779" s="493"/>
      <c r="D779" s="245">
        <v>3</v>
      </c>
      <c r="E779" s="190"/>
      <c r="F779" s="314"/>
      <c r="G779" s="190"/>
      <c r="H779" s="190"/>
      <c r="I779" s="198" t="e">
        <f t="shared" si="186"/>
        <v>#DIV/0!</v>
      </c>
      <c r="J779" s="190"/>
      <c r="K779" s="198" t="e">
        <f t="shared" si="187"/>
        <v>#DIV/0!</v>
      </c>
      <c r="L779" s="314"/>
      <c r="M779" s="198" t="e">
        <f t="shared" si="188"/>
        <v>#DIV/0!</v>
      </c>
      <c r="N779" s="314"/>
      <c r="O779" s="190"/>
      <c r="P779" s="197" t="e">
        <f t="shared" si="189"/>
        <v>#DIV/0!</v>
      </c>
      <c r="Q779" s="314">
        <f t="shared" si="190"/>
        <v>0</v>
      </c>
      <c r="R779" s="190">
        <f t="shared" si="191"/>
        <v>0</v>
      </c>
      <c r="S779" s="192" t="e">
        <f t="shared" si="192"/>
        <v>#DIV/0!</v>
      </c>
      <c r="T779" s="190"/>
      <c r="U779" s="190"/>
      <c r="V779" s="190"/>
      <c r="W779" s="196">
        <v>1</v>
      </c>
      <c r="X779" s="190"/>
    </row>
    <row r="780" spans="2:24" x14ac:dyDescent="0.25">
      <c r="B780" s="662"/>
      <c r="C780" s="493"/>
      <c r="D780" s="245">
        <v>4</v>
      </c>
      <c r="E780" s="190"/>
      <c r="F780" s="314"/>
      <c r="G780" s="190"/>
      <c r="H780" s="190"/>
      <c r="I780" s="198" t="e">
        <f t="shared" si="186"/>
        <v>#DIV/0!</v>
      </c>
      <c r="J780" s="190"/>
      <c r="K780" s="198" t="e">
        <f t="shared" si="187"/>
        <v>#DIV/0!</v>
      </c>
      <c r="L780" s="314"/>
      <c r="M780" s="198" t="e">
        <f t="shared" si="188"/>
        <v>#DIV/0!</v>
      </c>
      <c r="N780" s="314"/>
      <c r="O780" s="190"/>
      <c r="P780" s="197" t="e">
        <f t="shared" si="189"/>
        <v>#DIV/0!</v>
      </c>
      <c r="Q780" s="314">
        <f t="shared" si="190"/>
        <v>0</v>
      </c>
      <c r="R780" s="190">
        <f t="shared" si="191"/>
        <v>0</v>
      </c>
      <c r="S780" s="192" t="e">
        <f t="shared" si="192"/>
        <v>#DIV/0!</v>
      </c>
      <c r="T780" s="190"/>
      <c r="U780" s="190"/>
      <c r="V780" s="190"/>
      <c r="W780" s="196">
        <v>1</v>
      </c>
      <c r="X780" s="190"/>
    </row>
    <row r="781" spans="2:24" x14ac:dyDescent="0.25">
      <c r="B781" s="662"/>
      <c r="C781" s="493"/>
      <c r="D781" s="245">
        <v>5</v>
      </c>
      <c r="E781" s="190"/>
      <c r="F781" s="314"/>
      <c r="G781" s="190"/>
      <c r="H781" s="190"/>
      <c r="I781" s="198" t="e">
        <f t="shared" si="186"/>
        <v>#DIV/0!</v>
      </c>
      <c r="J781" s="190"/>
      <c r="K781" s="198" t="e">
        <f t="shared" si="187"/>
        <v>#DIV/0!</v>
      </c>
      <c r="L781" s="314"/>
      <c r="M781" s="198" t="e">
        <f t="shared" si="188"/>
        <v>#DIV/0!</v>
      </c>
      <c r="N781" s="314"/>
      <c r="O781" s="190"/>
      <c r="P781" s="197" t="e">
        <f t="shared" si="189"/>
        <v>#DIV/0!</v>
      </c>
      <c r="Q781" s="314">
        <f t="shared" si="190"/>
        <v>0</v>
      </c>
      <c r="R781" s="190">
        <f t="shared" si="191"/>
        <v>0</v>
      </c>
      <c r="S781" s="192" t="e">
        <f t="shared" si="192"/>
        <v>#DIV/0!</v>
      </c>
      <c r="T781" s="190"/>
      <c r="U781" s="190"/>
      <c r="V781" s="190"/>
      <c r="W781" s="196">
        <v>1</v>
      </c>
      <c r="X781" s="190"/>
    </row>
    <row r="782" spans="2:24" x14ac:dyDescent="0.25">
      <c r="B782" s="662"/>
      <c r="C782" s="493"/>
      <c r="D782" s="245">
        <v>6</v>
      </c>
      <c r="E782" s="190"/>
      <c r="F782" s="314"/>
      <c r="G782" s="190"/>
      <c r="H782" s="190"/>
      <c r="I782" s="198" t="e">
        <f t="shared" si="186"/>
        <v>#DIV/0!</v>
      </c>
      <c r="J782" s="190"/>
      <c r="K782" s="198" t="e">
        <f t="shared" si="187"/>
        <v>#DIV/0!</v>
      </c>
      <c r="L782" s="314"/>
      <c r="M782" s="198" t="e">
        <f t="shared" si="188"/>
        <v>#DIV/0!</v>
      </c>
      <c r="N782" s="314"/>
      <c r="O782" s="190"/>
      <c r="P782" s="197" t="e">
        <f t="shared" si="189"/>
        <v>#DIV/0!</v>
      </c>
      <c r="Q782" s="314">
        <f t="shared" si="190"/>
        <v>0</v>
      </c>
      <c r="R782" s="190">
        <f t="shared" si="191"/>
        <v>0</v>
      </c>
      <c r="S782" s="192" t="e">
        <f t="shared" si="192"/>
        <v>#DIV/0!</v>
      </c>
      <c r="T782" s="190"/>
      <c r="U782" s="190"/>
      <c r="V782" s="190"/>
      <c r="W782" s="196">
        <v>1</v>
      </c>
      <c r="X782" s="190"/>
    </row>
    <row r="783" spans="2:24" x14ac:dyDescent="0.25">
      <c r="B783" s="662"/>
      <c r="C783" s="493"/>
      <c r="D783" s="245">
        <v>7</v>
      </c>
      <c r="E783" s="190"/>
      <c r="F783" s="314"/>
      <c r="G783" s="190"/>
      <c r="H783" s="190"/>
      <c r="I783" s="198" t="e">
        <f t="shared" si="186"/>
        <v>#DIV/0!</v>
      </c>
      <c r="J783" s="190"/>
      <c r="K783" s="198" t="e">
        <f t="shared" si="187"/>
        <v>#DIV/0!</v>
      </c>
      <c r="L783" s="314"/>
      <c r="M783" s="198" t="e">
        <f t="shared" si="188"/>
        <v>#DIV/0!</v>
      </c>
      <c r="N783" s="314"/>
      <c r="O783" s="190"/>
      <c r="P783" s="197" t="e">
        <f t="shared" si="189"/>
        <v>#DIV/0!</v>
      </c>
      <c r="Q783" s="314">
        <f t="shared" si="190"/>
        <v>0</v>
      </c>
      <c r="R783" s="190">
        <f t="shared" si="191"/>
        <v>0</v>
      </c>
      <c r="S783" s="192" t="e">
        <f t="shared" si="192"/>
        <v>#DIV/0!</v>
      </c>
      <c r="T783" s="190"/>
      <c r="U783" s="190"/>
      <c r="V783" s="190"/>
      <c r="W783" s="196">
        <v>1</v>
      </c>
      <c r="X783" s="190"/>
    </row>
    <row r="784" spans="2:24" x14ac:dyDescent="0.25">
      <c r="B784" s="662"/>
      <c r="C784" s="493"/>
      <c r="D784" s="245">
        <v>8</v>
      </c>
      <c r="E784" s="190"/>
      <c r="F784" s="314"/>
      <c r="G784" s="190"/>
      <c r="H784" s="190"/>
      <c r="I784" s="198" t="e">
        <f t="shared" si="186"/>
        <v>#DIV/0!</v>
      </c>
      <c r="J784" s="190"/>
      <c r="K784" s="198" t="e">
        <f t="shared" si="187"/>
        <v>#DIV/0!</v>
      </c>
      <c r="L784" s="314"/>
      <c r="M784" s="198" t="e">
        <f t="shared" si="188"/>
        <v>#DIV/0!</v>
      </c>
      <c r="N784" s="314"/>
      <c r="O784" s="190"/>
      <c r="P784" s="197" t="e">
        <f t="shared" si="189"/>
        <v>#DIV/0!</v>
      </c>
      <c r="Q784" s="314">
        <f t="shared" si="190"/>
        <v>0</v>
      </c>
      <c r="R784" s="190">
        <f t="shared" si="191"/>
        <v>0</v>
      </c>
      <c r="S784" s="192" t="e">
        <f t="shared" si="192"/>
        <v>#DIV/0!</v>
      </c>
      <c r="T784" s="190"/>
      <c r="U784" s="190"/>
      <c r="V784" s="190"/>
      <c r="W784" s="196">
        <v>1</v>
      </c>
      <c r="X784" s="190"/>
    </row>
    <row r="785" spans="2:24" x14ac:dyDescent="0.25">
      <c r="B785" s="662"/>
      <c r="C785" s="493"/>
      <c r="D785" s="245">
        <v>9</v>
      </c>
      <c r="E785" s="190"/>
      <c r="F785" s="314"/>
      <c r="G785" s="190"/>
      <c r="H785" s="190"/>
      <c r="I785" s="198" t="e">
        <f t="shared" si="186"/>
        <v>#DIV/0!</v>
      </c>
      <c r="J785" s="190"/>
      <c r="K785" s="198" t="e">
        <f t="shared" si="187"/>
        <v>#DIV/0!</v>
      </c>
      <c r="L785" s="314"/>
      <c r="M785" s="198" t="e">
        <f t="shared" si="188"/>
        <v>#DIV/0!</v>
      </c>
      <c r="N785" s="314"/>
      <c r="O785" s="190"/>
      <c r="P785" s="197" t="e">
        <f t="shared" si="189"/>
        <v>#DIV/0!</v>
      </c>
      <c r="Q785" s="314">
        <f t="shared" si="190"/>
        <v>0</v>
      </c>
      <c r="R785" s="190">
        <f t="shared" si="191"/>
        <v>0</v>
      </c>
      <c r="S785" s="192" t="e">
        <f t="shared" si="192"/>
        <v>#DIV/0!</v>
      </c>
      <c r="T785" s="190"/>
      <c r="U785" s="190"/>
      <c r="V785" s="190"/>
      <c r="W785" s="196">
        <v>1</v>
      </c>
      <c r="X785" s="190"/>
    </row>
    <row r="786" spans="2:24" x14ac:dyDescent="0.25">
      <c r="B786" s="662"/>
      <c r="C786" s="493"/>
      <c r="D786" s="245">
        <v>10</v>
      </c>
      <c r="E786" s="190"/>
      <c r="F786" s="314"/>
      <c r="G786" s="190"/>
      <c r="H786" s="190"/>
      <c r="I786" s="198" t="e">
        <f t="shared" si="186"/>
        <v>#DIV/0!</v>
      </c>
      <c r="J786" s="190"/>
      <c r="K786" s="198" t="e">
        <f t="shared" si="187"/>
        <v>#DIV/0!</v>
      </c>
      <c r="L786" s="314"/>
      <c r="M786" s="198" t="e">
        <f t="shared" si="188"/>
        <v>#DIV/0!</v>
      </c>
      <c r="N786" s="314"/>
      <c r="O786" s="190"/>
      <c r="P786" s="197" t="e">
        <f t="shared" si="189"/>
        <v>#DIV/0!</v>
      </c>
      <c r="Q786" s="314">
        <f t="shared" si="190"/>
        <v>0</v>
      </c>
      <c r="R786" s="190">
        <f t="shared" si="191"/>
        <v>0</v>
      </c>
      <c r="S786" s="192" t="e">
        <f t="shared" si="192"/>
        <v>#DIV/0!</v>
      </c>
      <c r="T786" s="190"/>
      <c r="U786" s="190"/>
      <c r="V786" s="190"/>
      <c r="W786" s="196">
        <v>1</v>
      </c>
      <c r="X786" s="190"/>
    </row>
    <row r="787" spans="2:24" x14ac:dyDescent="0.25">
      <c r="B787" s="661">
        <v>45948</v>
      </c>
      <c r="C787" s="493" t="str">
        <f t="shared" ref="C787" si="197">RIGHT(TEXT(B787,"aaa"),1)</f>
        <v>六</v>
      </c>
      <c r="D787" s="245">
        <v>1</v>
      </c>
      <c r="E787" s="190"/>
      <c r="F787" s="314"/>
      <c r="G787" s="190"/>
      <c r="H787" s="190"/>
      <c r="I787" s="198" t="e">
        <f t="shared" si="186"/>
        <v>#DIV/0!</v>
      </c>
      <c r="J787" s="190"/>
      <c r="K787" s="198" t="e">
        <f t="shared" si="187"/>
        <v>#DIV/0!</v>
      </c>
      <c r="L787" s="314"/>
      <c r="M787" s="198" t="e">
        <f t="shared" si="188"/>
        <v>#DIV/0!</v>
      </c>
      <c r="N787" s="314"/>
      <c r="O787" s="190"/>
      <c r="P787" s="197" t="e">
        <f t="shared" si="189"/>
        <v>#DIV/0!</v>
      </c>
      <c r="Q787" s="314">
        <f t="shared" si="190"/>
        <v>0</v>
      </c>
      <c r="R787" s="190">
        <f t="shared" si="191"/>
        <v>0</v>
      </c>
      <c r="S787" s="192" t="e">
        <f t="shared" si="192"/>
        <v>#DIV/0!</v>
      </c>
      <c r="T787" s="190"/>
      <c r="U787" s="190"/>
      <c r="V787" s="190"/>
      <c r="W787" s="196">
        <v>1</v>
      </c>
      <c r="X787" s="190"/>
    </row>
    <row r="788" spans="2:24" x14ac:dyDescent="0.25">
      <c r="B788" s="662"/>
      <c r="C788" s="493"/>
      <c r="D788" s="245">
        <v>2</v>
      </c>
      <c r="E788" s="190"/>
      <c r="F788" s="314"/>
      <c r="G788" s="190"/>
      <c r="H788" s="190"/>
      <c r="I788" s="198" t="e">
        <f t="shared" si="186"/>
        <v>#DIV/0!</v>
      </c>
      <c r="J788" s="190"/>
      <c r="K788" s="198" t="e">
        <f t="shared" si="187"/>
        <v>#DIV/0!</v>
      </c>
      <c r="L788" s="314"/>
      <c r="M788" s="198" t="e">
        <f t="shared" si="188"/>
        <v>#DIV/0!</v>
      </c>
      <c r="N788" s="314"/>
      <c r="O788" s="190"/>
      <c r="P788" s="197" t="e">
        <f t="shared" si="189"/>
        <v>#DIV/0!</v>
      </c>
      <c r="Q788" s="314">
        <f t="shared" si="190"/>
        <v>0</v>
      </c>
      <c r="R788" s="190">
        <f t="shared" si="191"/>
        <v>0</v>
      </c>
      <c r="S788" s="192" t="e">
        <f t="shared" si="192"/>
        <v>#DIV/0!</v>
      </c>
      <c r="T788" s="190"/>
      <c r="U788" s="190"/>
      <c r="V788" s="190"/>
      <c r="W788" s="196">
        <v>1</v>
      </c>
      <c r="X788" s="190"/>
    </row>
    <row r="789" spans="2:24" x14ac:dyDescent="0.25">
      <c r="B789" s="662"/>
      <c r="C789" s="493"/>
      <c r="D789" s="245">
        <v>3</v>
      </c>
      <c r="E789" s="190"/>
      <c r="F789" s="314"/>
      <c r="G789" s="190"/>
      <c r="H789" s="190"/>
      <c r="I789" s="198" t="e">
        <f t="shared" si="186"/>
        <v>#DIV/0!</v>
      </c>
      <c r="J789" s="190"/>
      <c r="K789" s="198" t="e">
        <f t="shared" si="187"/>
        <v>#DIV/0!</v>
      </c>
      <c r="L789" s="314"/>
      <c r="M789" s="198" t="e">
        <f t="shared" si="188"/>
        <v>#DIV/0!</v>
      </c>
      <c r="N789" s="314"/>
      <c r="O789" s="190"/>
      <c r="P789" s="197" t="e">
        <f t="shared" si="189"/>
        <v>#DIV/0!</v>
      </c>
      <c r="Q789" s="314">
        <f t="shared" si="190"/>
        <v>0</v>
      </c>
      <c r="R789" s="190">
        <f t="shared" si="191"/>
        <v>0</v>
      </c>
      <c r="S789" s="192" t="e">
        <f t="shared" si="192"/>
        <v>#DIV/0!</v>
      </c>
      <c r="T789" s="190"/>
      <c r="U789" s="190"/>
      <c r="V789" s="190"/>
      <c r="W789" s="196">
        <v>1</v>
      </c>
      <c r="X789" s="190"/>
    </row>
    <row r="790" spans="2:24" x14ac:dyDescent="0.25">
      <c r="B790" s="662"/>
      <c r="C790" s="493"/>
      <c r="D790" s="245">
        <v>4</v>
      </c>
      <c r="E790" s="190"/>
      <c r="F790" s="314"/>
      <c r="G790" s="190"/>
      <c r="H790" s="190"/>
      <c r="I790" s="198" t="e">
        <f t="shared" si="186"/>
        <v>#DIV/0!</v>
      </c>
      <c r="J790" s="190"/>
      <c r="K790" s="198" t="e">
        <f t="shared" si="187"/>
        <v>#DIV/0!</v>
      </c>
      <c r="L790" s="314"/>
      <c r="M790" s="198" t="e">
        <f t="shared" si="188"/>
        <v>#DIV/0!</v>
      </c>
      <c r="N790" s="314"/>
      <c r="O790" s="190"/>
      <c r="P790" s="197" t="e">
        <f t="shared" si="189"/>
        <v>#DIV/0!</v>
      </c>
      <c r="Q790" s="314">
        <f t="shared" si="190"/>
        <v>0</v>
      </c>
      <c r="R790" s="190">
        <f t="shared" si="191"/>
        <v>0</v>
      </c>
      <c r="S790" s="192" t="e">
        <f t="shared" si="192"/>
        <v>#DIV/0!</v>
      </c>
      <c r="T790" s="190"/>
      <c r="U790" s="190"/>
      <c r="V790" s="190"/>
      <c r="W790" s="196">
        <v>1</v>
      </c>
      <c r="X790" s="190"/>
    </row>
    <row r="791" spans="2:24" x14ac:dyDescent="0.25">
      <c r="B791" s="662"/>
      <c r="C791" s="493"/>
      <c r="D791" s="245">
        <v>5</v>
      </c>
      <c r="E791" s="190"/>
      <c r="F791" s="314"/>
      <c r="G791" s="190"/>
      <c r="H791" s="190"/>
      <c r="I791" s="198" t="e">
        <f t="shared" si="186"/>
        <v>#DIV/0!</v>
      </c>
      <c r="J791" s="190"/>
      <c r="K791" s="198" t="e">
        <f t="shared" si="187"/>
        <v>#DIV/0!</v>
      </c>
      <c r="L791" s="314"/>
      <c r="M791" s="198" t="e">
        <f t="shared" si="188"/>
        <v>#DIV/0!</v>
      </c>
      <c r="N791" s="314"/>
      <c r="O791" s="190"/>
      <c r="P791" s="197" t="e">
        <f t="shared" si="189"/>
        <v>#DIV/0!</v>
      </c>
      <c r="Q791" s="314">
        <f t="shared" si="190"/>
        <v>0</v>
      </c>
      <c r="R791" s="190">
        <f t="shared" si="191"/>
        <v>0</v>
      </c>
      <c r="S791" s="192" t="e">
        <f t="shared" si="192"/>
        <v>#DIV/0!</v>
      </c>
      <c r="T791" s="190"/>
      <c r="U791" s="190"/>
      <c r="V791" s="190"/>
      <c r="W791" s="196">
        <v>1</v>
      </c>
      <c r="X791" s="190"/>
    </row>
    <row r="792" spans="2:24" x14ac:dyDescent="0.25">
      <c r="B792" s="662"/>
      <c r="C792" s="493"/>
      <c r="D792" s="245">
        <v>6</v>
      </c>
      <c r="E792" s="190"/>
      <c r="F792" s="314"/>
      <c r="G792" s="190"/>
      <c r="H792" s="190"/>
      <c r="I792" s="198" t="e">
        <f t="shared" si="186"/>
        <v>#DIV/0!</v>
      </c>
      <c r="J792" s="190"/>
      <c r="K792" s="198" t="e">
        <f t="shared" si="187"/>
        <v>#DIV/0!</v>
      </c>
      <c r="L792" s="314"/>
      <c r="M792" s="198" t="e">
        <f t="shared" si="188"/>
        <v>#DIV/0!</v>
      </c>
      <c r="N792" s="314"/>
      <c r="O792" s="190"/>
      <c r="P792" s="197" t="e">
        <f t="shared" si="189"/>
        <v>#DIV/0!</v>
      </c>
      <c r="Q792" s="314">
        <f t="shared" si="190"/>
        <v>0</v>
      </c>
      <c r="R792" s="190">
        <f t="shared" si="191"/>
        <v>0</v>
      </c>
      <c r="S792" s="192" t="e">
        <f t="shared" si="192"/>
        <v>#DIV/0!</v>
      </c>
      <c r="T792" s="190"/>
      <c r="U792" s="190"/>
      <c r="V792" s="190"/>
      <c r="W792" s="196">
        <v>1</v>
      </c>
      <c r="X792" s="190"/>
    </row>
    <row r="793" spans="2:24" x14ac:dyDescent="0.25">
      <c r="B793" s="662"/>
      <c r="C793" s="493"/>
      <c r="D793" s="245">
        <v>7</v>
      </c>
      <c r="E793" s="190"/>
      <c r="F793" s="314"/>
      <c r="G793" s="190"/>
      <c r="H793" s="190"/>
      <c r="I793" s="198" t="e">
        <f t="shared" si="186"/>
        <v>#DIV/0!</v>
      </c>
      <c r="J793" s="190"/>
      <c r="K793" s="198" t="e">
        <f t="shared" si="187"/>
        <v>#DIV/0!</v>
      </c>
      <c r="L793" s="314"/>
      <c r="M793" s="198" t="e">
        <f t="shared" si="188"/>
        <v>#DIV/0!</v>
      </c>
      <c r="N793" s="314"/>
      <c r="O793" s="190"/>
      <c r="P793" s="197" t="e">
        <f t="shared" si="189"/>
        <v>#DIV/0!</v>
      </c>
      <c r="Q793" s="314">
        <f t="shared" si="190"/>
        <v>0</v>
      </c>
      <c r="R793" s="190">
        <f t="shared" si="191"/>
        <v>0</v>
      </c>
      <c r="S793" s="192" t="e">
        <f t="shared" si="192"/>
        <v>#DIV/0!</v>
      </c>
      <c r="T793" s="190"/>
      <c r="U793" s="190"/>
      <c r="V793" s="190"/>
      <c r="W793" s="196">
        <v>1</v>
      </c>
      <c r="X793" s="190"/>
    </row>
    <row r="794" spans="2:24" x14ac:dyDescent="0.25">
      <c r="B794" s="662"/>
      <c r="C794" s="493"/>
      <c r="D794" s="245">
        <v>8</v>
      </c>
      <c r="E794" s="190"/>
      <c r="F794" s="314"/>
      <c r="G794" s="190"/>
      <c r="H794" s="190"/>
      <c r="I794" s="198" t="e">
        <f t="shared" si="186"/>
        <v>#DIV/0!</v>
      </c>
      <c r="J794" s="190"/>
      <c r="K794" s="198" t="e">
        <f t="shared" si="187"/>
        <v>#DIV/0!</v>
      </c>
      <c r="L794" s="314"/>
      <c r="M794" s="198" t="e">
        <f t="shared" si="188"/>
        <v>#DIV/0!</v>
      </c>
      <c r="N794" s="314"/>
      <c r="O794" s="190"/>
      <c r="P794" s="197" t="e">
        <f t="shared" si="189"/>
        <v>#DIV/0!</v>
      </c>
      <c r="Q794" s="314">
        <f t="shared" si="190"/>
        <v>0</v>
      </c>
      <c r="R794" s="190">
        <f t="shared" si="191"/>
        <v>0</v>
      </c>
      <c r="S794" s="192" t="e">
        <f t="shared" si="192"/>
        <v>#DIV/0!</v>
      </c>
      <c r="T794" s="190"/>
      <c r="U794" s="190"/>
      <c r="V794" s="190"/>
      <c r="W794" s="196">
        <v>1</v>
      </c>
      <c r="X794" s="190"/>
    </row>
    <row r="795" spans="2:24" x14ac:dyDescent="0.25">
      <c r="B795" s="662"/>
      <c r="C795" s="493"/>
      <c r="D795" s="245">
        <v>9</v>
      </c>
      <c r="E795" s="190"/>
      <c r="F795" s="314"/>
      <c r="G795" s="190"/>
      <c r="H795" s="190"/>
      <c r="I795" s="198" t="e">
        <f t="shared" si="186"/>
        <v>#DIV/0!</v>
      </c>
      <c r="J795" s="190"/>
      <c r="K795" s="198" t="e">
        <f t="shared" si="187"/>
        <v>#DIV/0!</v>
      </c>
      <c r="L795" s="314"/>
      <c r="M795" s="198" t="e">
        <f t="shared" si="188"/>
        <v>#DIV/0!</v>
      </c>
      <c r="N795" s="314"/>
      <c r="O795" s="190"/>
      <c r="P795" s="197" t="e">
        <f t="shared" si="189"/>
        <v>#DIV/0!</v>
      </c>
      <c r="Q795" s="314">
        <f t="shared" si="190"/>
        <v>0</v>
      </c>
      <c r="R795" s="190">
        <f t="shared" si="191"/>
        <v>0</v>
      </c>
      <c r="S795" s="192" t="e">
        <f t="shared" si="192"/>
        <v>#DIV/0!</v>
      </c>
      <c r="T795" s="190"/>
      <c r="U795" s="190"/>
      <c r="V795" s="190"/>
      <c r="W795" s="196">
        <v>1</v>
      </c>
      <c r="X795" s="190"/>
    </row>
    <row r="796" spans="2:24" x14ac:dyDescent="0.25">
      <c r="B796" s="662"/>
      <c r="C796" s="493"/>
      <c r="D796" s="245">
        <v>10</v>
      </c>
      <c r="E796" s="190"/>
      <c r="F796" s="314"/>
      <c r="G796" s="190"/>
      <c r="H796" s="190"/>
      <c r="I796" s="198" t="e">
        <f t="shared" si="186"/>
        <v>#DIV/0!</v>
      </c>
      <c r="J796" s="190"/>
      <c r="K796" s="198" t="e">
        <f t="shared" si="187"/>
        <v>#DIV/0!</v>
      </c>
      <c r="L796" s="314"/>
      <c r="M796" s="198" t="e">
        <f t="shared" si="188"/>
        <v>#DIV/0!</v>
      </c>
      <c r="N796" s="314"/>
      <c r="O796" s="190"/>
      <c r="P796" s="197" t="e">
        <f t="shared" si="189"/>
        <v>#DIV/0!</v>
      </c>
      <c r="Q796" s="314">
        <f t="shared" si="190"/>
        <v>0</v>
      </c>
      <c r="R796" s="190">
        <f t="shared" si="191"/>
        <v>0</v>
      </c>
      <c r="S796" s="192" t="e">
        <f t="shared" si="192"/>
        <v>#DIV/0!</v>
      </c>
      <c r="T796" s="190"/>
      <c r="U796" s="190"/>
      <c r="V796" s="190"/>
      <c r="W796" s="196">
        <v>1</v>
      </c>
      <c r="X796" s="190"/>
    </row>
    <row r="797" spans="2:24" x14ac:dyDescent="0.25">
      <c r="B797" s="661">
        <v>45949</v>
      </c>
      <c r="C797" s="493" t="str">
        <f t="shared" ref="C797" si="198">RIGHT(TEXT(B797,"aaa"),1)</f>
        <v>日</v>
      </c>
      <c r="D797" s="245">
        <v>1</v>
      </c>
      <c r="E797" s="190"/>
      <c r="F797" s="314"/>
      <c r="G797" s="190"/>
      <c r="H797" s="190"/>
      <c r="I797" s="198" t="e">
        <f t="shared" si="186"/>
        <v>#DIV/0!</v>
      </c>
      <c r="J797" s="190"/>
      <c r="K797" s="198" t="e">
        <f t="shared" si="187"/>
        <v>#DIV/0!</v>
      </c>
      <c r="L797" s="314"/>
      <c r="M797" s="198" t="e">
        <f t="shared" si="188"/>
        <v>#DIV/0!</v>
      </c>
      <c r="N797" s="314"/>
      <c r="O797" s="190"/>
      <c r="P797" s="197" t="e">
        <f t="shared" si="189"/>
        <v>#DIV/0!</v>
      </c>
      <c r="Q797" s="314">
        <f t="shared" si="190"/>
        <v>0</v>
      </c>
      <c r="R797" s="190">
        <f t="shared" si="191"/>
        <v>0</v>
      </c>
      <c r="S797" s="192" t="e">
        <f t="shared" si="192"/>
        <v>#DIV/0!</v>
      </c>
      <c r="T797" s="190"/>
      <c r="U797" s="190"/>
      <c r="V797" s="190"/>
      <c r="W797" s="196">
        <v>1</v>
      </c>
      <c r="X797" s="190"/>
    </row>
    <row r="798" spans="2:24" x14ac:dyDescent="0.25">
      <c r="B798" s="662"/>
      <c r="C798" s="493"/>
      <c r="D798" s="245">
        <v>2</v>
      </c>
      <c r="E798" s="190"/>
      <c r="F798" s="314"/>
      <c r="G798" s="190"/>
      <c r="H798" s="190"/>
      <c r="I798" s="198" t="e">
        <f t="shared" si="186"/>
        <v>#DIV/0!</v>
      </c>
      <c r="J798" s="190"/>
      <c r="K798" s="198" t="e">
        <f t="shared" si="187"/>
        <v>#DIV/0!</v>
      </c>
      <c r="L798" s="314"/>
      <c r="M798" s="198" t="e">
        <f t="shared" si="188"/>
        <v>#DIV/0!</v>
      </c>
      <c r="N798" s="314"/>
      <c r="O798" s="190"/>
      <c r="P798" s="197" t="e">
        <f t="shared" si="189"/>
        <v>#DIV/0!</v>
      </c>
      <c r="Q798" s="314">
        <f t="shared" si="190"/>
        <v>0</v>
      </c>
      <c r="R798" s="190">
        <f t="shared" si="191"/>
        <v>0</v>
      </c>
      <c r="S798" s="192" t="e">
        <f t="shared" si="192"/>
        <v>#DIV/0!</v>
      </c>
      <c r="T798" s="190"/>
      <c r="U798" s="190"/>
      <c r="V798" s="190"/>
      <c r="W798" s="196">
        <v>1</v>
      </c>
      <c r="X798" s="190"/>
    </row>
    <row r="799" spans="2:24" x14ac:dyDescent="0.25">
      <c r="B799" s="662"/>
      <c r="C799" s="493"/>
      <c r="D799" s="245">
        <v>3</v>
      </c>
      <c r="E799" s="190"/>
      <c r="F799" s="314"/>
      <c r="G799" s="190"/>
      <c r="H799" s="190"/>
      <c r="I799" s="198" t="e">
        <f t="shared" si="186"/>
        <v>#DIV/0!</v>
      </c>
      <c r="J799" s="190"/>
      <c r="K799" s="198" t="e">
        <f t="shared" si="187"/>
        <v>#DIV/0!</v>
      </c>
      <c r="L799" s="314"/>
      <c r="M799" s="198" t="e">
        <f t="shared" si="188"/>
        <v>#DIV/0!</v>
      </c>
      <c r="N799" s="314"/>
      <c r="O799" s="190"/>
      <c r="P799" s="197" t="e">
        <f t="shared" si="189"/>
        <v>#DIV/0!</v>
      </c>
      <c r="Q799" s="314">
        <f t="shared" si="190"/>
        <v>0</v>
      </c>
      <c r="R799" s="190">
        <f t="shared" si="191"/>
        <v>0</v>
      </c>
      <c r="S799" s="192" t="e">
        <f t="shared" si="192"/>
        <v>#DIV/0!</v>
      </c>
      <c r="T799" s="190"/>
      <c r="U799" s="190"/>
      <c r="V799" s="190"/>
      <c r="W799" s="196">
        <v>1</v>
      </c>
      <c r="X799" s="190"/>
    </row>
    <row r="800" spans="2:24" x14ac:dyDescent="0.25">
      <c r="B800" s="662"/>
      <c r="C800" s="493"/>
      <c r="D800" s="245">
        <v>4</v>
      </c>
      <c r="E800" s="190"/>
      <c r="F800" s="314"/>
      <c r="G800" s="190"/>
      <c r="H800" s="190"/>
      <c r="I800" s="198" t="e">
        <f t="shared" si="186"/>
        <v>#DIV/0!</v>
      </c>
      <c r="J800" s="190"/>
      <c r="K800" s="198" t="e">
        <f t="shared" si="187"/>
        <v>#DIV/0!</v>
      </c>
      <c r="L800" s="314"/>
      <c r="M800" s="198" t="e">
        <f t="shared" si="188"/>
        <v>#DIV/0!</v>
      </c>
      <c r="N800" s="314"/>
      <c r="O800" s="190"/>
      <c r="P800" s="197" t="e">
        <f t="shared" si="189"/>
        <v>#DIV/0!</v>
      </c>
      <c r="Q800" s="314">
        <f t="shared" si="190"/>
        <v>0</v>
      </c>
      <c r="R800" s="190">
        <f t="shared" si="191"/>
        <v>0</v>
      </c>
      <c r="S800" s="192" t="e">
        <f t="shared" si="192"/>
        <v>#DIV/0!</v>
      </c>
      <c r="T800" s="190"/>
      <c r="U800" s="190"/>
      <c r="V800" s="190"/>
      <c r="W800" s="196">
        <v>1</v>
      </c>
      <c r="X800" s="190"/>
    </row>
    <row r="801" spans="2:24" x14ac:dyDescent="0.25">
      <c r="B801" s="662"/>
      <c r="C801" s="493"/>
      <c r="D801" s="245">
        <v>5</v>
      </c>
      <c r="E801" s="190"/>
      <c r="F801" s="314"/>
      <c r="G801" s="190"/>
      <c r="H801" s="190"/>
      <c r="I801" s="198" t="e">
        <f t="shared" si="186"/>
        <v>#DIV/0!</v>
      </c>
      <c r="J801" s="190"/>
      <c r="K801" s="198" t="e">
        <f t="shared" si="187"/>
        <v>#DIV/0!</v>
      </c>
      <c r="L801" s="314"/>
      <c r="M801" s="198" t="e">
        <f t="shared" si="188"/>
        <v>#DIV/0!</v>
      </c>
      <c r="N801" s="314"/>
      <c r="O801" s="190"/>
      <c r="P801" s="197" t="e">
        <f t="shared" si="189"/>
        <v>#DIV/0!</v>
      </c>
      <c r="Q801" s="314">
        <f t="shared" si="190"/>
        <v>0</v>
      </c>
      <c r="R801" s="190">
        <f t="shared" si="191"/>
        <v>0</v>
      </c>
      <c r="S801" s="192" t="e">
        <f t="shared" si="192"/>
        <v>#DIV/0!</v>
      </c>
      <c r="T801" s="190"/>
      <c r="U801" s="190"/>
      <c r="V801" s="190"/>
      <c r="W801" s="196">
        <v>1</v>
      </c>
      <c r="X801" s="190"/>
    </row>
    <row r="802" spans="2:24" x14ac:dyDescent="0.25">
      <c r="B802" s="662"/>
      <c r="C802" s="493"/>
      <c r="D802" s="245">
        <v>6</v>
      </c>
      <c r="E802" s="190"/>
      <c r="F802" s="314"/>
      <c r="G802" s="190"/>
      <c r="H802" s="190"/>
      <c r="I802" s="198" t="e">
        <f t="shared" si="186"/>
        <v>#DIV/0!</v>
      </c>
      <c r="J802" s="190"/>
      <c r="K802" s="198" t="e">
        <f t="shared" si="187"/>
        <v>#DIV/0!</v>
      </c>
      <c r="L802" s="314"/>
      <c r="M802" s="198" t="e">
        <f t="shared" si="188"/>
        <v>#DIV/0!</v>
      </c>
      <c r="N802" s="314"/>
      <c r="O802" s="190"/>
      <c r="P802" s="197" t="e">
        <f t="shared" si="189"/>
        <v>#DIV/0!</v>
      </c>
      <c r="Q802" s="314">
        <f t="shared" si="190"/>
        <v>0</v>
      </c>
      <c r="R802" s="190">
        <f t="shared" si="191"/>
        <v>0</v>
      </c>
      <c r="S802" s="192" t="e">
        <f t="shared" si="192"/>
        <v>#DIV/0!</v>
      </c>
      <c r="T802" s="190"/>
      <c r="U802" s="190"/>
      <c r="V802" s="190"/>
      <c r="W802" s="196">
        <v>1</v>
      </c>
      <c r="X802" s="190"/>
    </row>
    <row r="803" spans="2:24" x14ac:dyDescent="0.25">
      <c r="B803" s="662"/>
      <c r="C803" s="493"/>
      <c r="D803" s="245">
        <v>7</v>
      </c>
      <c r="E803" s="190"/>
      <c r="F803" s="314"/>
      <c r="G803" s="190"/>
      <c r="H803" s="190"/>
      <c r="I803" s="198" t="e">
        <f t="shared" si="186"/>
        <v>#DIV/0!</v>
      </c>
      <c r="J803" s="190"/>
      <c r="K803" s="198" t="e">
        <f t="shared" si="187"/>
        <v>#DIV/0!</v>
      </c>
      <c r="L803" s="314"/>
      <c r="M803" s="198" t="e">
        <f t="shared" si="188"/>
        <v>#DIV/0!</v>
      </c>
      <c r="N803" s="314"/>
      <c r="O803" s="190"/>
      <c r="P803" s="197" t="e">
        <f t="shared" si="189"/>
        <v>#DIV/0!</v>
      </c>
      <c r="Q803" s="314">
        <f t="shared" si="190"/>
        <v>0</v>
      </c>
      <c r="R803" s="190">
        <f t="shared" si="191"/>
        <v>0</v>
      </c>
      <c r="S803" s="192" t="e">
        <f t="shared" si="192"/>
        <v>#DIV/0!</v>
      </c>
      <c r="T803" s="190"/>
      <c r="U803" s="190"/>
      <c r="V803" s="190"/>
      <c r="W803" s="196">
        <v>1</v>
      </c>
      <c r="X803" s="190"/>
    </row>
    <row r="804" spans="2:24" x14ac:dyDescent="0.25">
      <c r="B804" s="662"/>
      <c r="C804" s="493"/>
      <c r="D804" s="245">
        <v>8</v>
      </c>
      <c r="E804" s="190"/>
      <c r="F804" s="314"/>
      <c r="G804" s="190"/>
      <c r="H804" s="190"/>
      <c r="I804" s="198" t="e">
        <f t="shared" si="186"/>
        <v>#DIV/0!</v>
      </c>
      <c r="J804" s="190"/>
      <c r="K804" s="198" t="e">
        <f t="shared" si="187"/>
        <v>#DIV/0!</v>
      </c>
      <c r="L804" s="314"/>
      <c r="M804" s="198" t="e">
        <f t="shared" si="188"/>
        <v>#DIV/0!</v>
      </c>
      <c r="N804" s="314"/>
      <c r="O804" s="190"/>
      <c r="P804" s="197" t="e">
        <f t="shared" si="189"/>
        <v>#DIV/0!</v>
      </c>
      <c r="Q804" s="314">
        <f t="shared" si="190"/>
        <v>0</v>
      </c>
      <c r="R804" s="190">
        <f t="shared" si="191"/>
        <v>0</v>
      </c>
      <c r="S804" s="192" t="e">
        <f t="shared" si="192"/>
        <v>#DIV/0!</v>
      </c>
      <c r="T804" s="190"/>
      <c r="U804" s="190"/>
      <c r="V804" s="190"/>
      <c r="W804" s="196">
        <v>1</v>
      </c>
      <c r="X804" s="190"/>
    </row>
    <row r="805" spans="2:24" x14ac:dyDescent="0.25">
      <c r="B805" s="662"/>
      <c r="C805" s="493"/>
      <c r="D805" s="245">
        <v>9</v>
      </c>
      <c r="E805" s="190"/>
      <c r="F805" s="314"/>
      <c r="G805" s="190"/>
      <c r="H805" s="190"/>
      <c r="I805" s="198" t="e">
        <f t="shared" si="186"/>
        <v>#DIV/0!</v>
      </c>
      <c r="J805" s="190"/>
      <c r="K805" s="198" t="e">
        <f t="shared" si="187"/>
        <v>#DIV/0!</v>
      </c>
      <c r="L805" s="314"/>
      <c r="M805" s="198" t="e">
        <f t="shared" si="188"/>
        <v>#DIV/0!</v>
      </c>
      <c r="N805" s="314"/>
      <c r="O805" s="190"/>
      <c r="P805" s="197" t="e">
        <f t="shared" si="189"/>
        <v>#DIV/0!</v>
      </c>
      <c r="Q805" s="314">
        <f t="shared" si="190"/>
        <v>0</v>
      </c>
      <c r="R805" s="190">
        <f t="shared" si="191"/>
        <v>0</v>
      </c>
      <c r="S805" s="192" t="e">
        <f t="shared" si="192"/>
        <v>#DIV/0!</v>
      </c>
      <c r="T805" s="190"/>
      <c r="U805" s="190"/>
      <c r="V805" s="190"/>
      <c r="W805" s="196">
        <v>1</v>
      </c>
      <c r="X805" s="190"/>
    </row>
    <row r="806" spans="2:24" x14ac:dyDescent="0.25">
      <c r="B806" s="662"/>
      <c r="C806" s="493"/>
      <c r="D806" s="245">
        <v>10</v>
      </c>
      <c r="E806" s="190"/>
      <c r="F806" s="314"/>
      <c r="G806" s="190"/>
      <c r="H806" s="190"/>
      <c r="I806" s="198" t="e">
        <f t="shared" si="186"/>
        <v>#DIV/0!</v>
      </c>
      <c r="J806" s="190"/>
      <c r="K806" s="198" t="e">
        <f t="shared" si="187"/>
        <v>#DIV/0!</v>
      </c>
      <c r="L806" s="314"/>
      <c r="M806" s="198" t="e">
        <f t="shared" si="188"/>
        <v>#DIV/0!</v>
      </c>
      <c r="N806" s="314"/>
      <c r="O806" s="190"/>
      <c r="P806" s="197" t="e">
        <f t="shared" si="189"/>
        <v>#DIV/0!</v>
      </c>
      <c r="Q806" s="314">
        <f t="shared" si="190"/>
        <v>0</v>
      </c>
      <c r="R806" s="190">
        <f t="shared" si="191"/>
        <v>0</v>
      </c>
      <c r="S806" s="192" t="e">
        <f t="shared" si="192"/>
        <v>#DIV/0!</v>
      </c>
      <c r="T806" s="190"/>
      <c r="U806" s="190"/>
      <c r="V806" s="190"/>
      <c r="W806" s="196">
        <v>1</v>
      </c>
      <c r="X806" s="190"/>
    </row>
    <row r="807" spans="2:24" x14ac:dyDescent="0.25">
      <c r="B807" s="661">
        <v>45950</v>
      </c>
      <c r="C807" s="493" t="str">
        <f t="shared" ref="C807" si="199">RIGHT(TEXT(B807,"aaa"),1)</f>
        <v>一</v>
      </c>
      <c r="D807" s="245">
        <v>1</v>
      </c>
      <c r="E807" s="190"/>
      <c r="F807" s="314"/>
      <c r="G807" s="190"/>
      <c r="H807" s="190"/>
      <c r="I807" s="198" t="e">
        <f t="shared" si="186"/>
        <v>#DIV/0!</v>
      </c>
      <c r="J807" s="190"/>
      <c r="K807" s="198" t="e">
        <f t="shared" si="187"/>
        <v>#DIV/0!</v>
      </c>
      <c r="L807" s="314"/>
      <c r="M807" s="198" t="e">
        <f t="shared" si="188"/>
        <v>#DIV/0!</v>
      </c>
      <c r="N807" s="314"/>
      <c r="O807" s="190"/>
      <c r="P807" s="197" t="e">
        <f t="shared" si="189"/>
        <v>#DIV/0!</v>
      </c>
      <c r="Q807" s="314">
        <f t="shared" si="190"/>
        <v>0</v>
      </c>
      <c r="R807" s="190">
        <f t="shared" si="191"/>
        <v>0</v>
      </c>
      <c r="S807" s="192" t="e">
        <f t="shared" si="192"/>
        <v>#DIV/0!</v>
      </c>
      <c r="T807" s="190"/>
      <c r="U807" s="190"/>
      <c r="V807" s="190"/>
      <c r="W807" s="196">
        <v>1</v>
      </c>
      <c r="X807" s="190"/>
    </row>
    <row r="808" spans="2:24" x14ac:dyDescent="0.25">
      <c r="B808" s="662"/>
      <c r="C808" s="493"/>
      <c r="D808" s="245">
        <v>2</v>
      </c>
      <c r="E808" s="190"/>
      <c r="F808" s="314"/>
      <c r="G808" s="190"/>
      <c r="H808" s="190"/>
      <c r="I808" s="198" t="e">
        <f t="shared" si="186"/>
        <v>#DIV/0!</v>
      </c>
      <c r="J808" s="190"/>
      <c r="K808" s="198" t="e">
        <f t="shared" si="187"/>
        <v>#DIV/0!</v>
      </c>
      <c r="L808" s="314"/>
      <c r="M808" s="198" t="e">
        <f t="shared" si="188"/>
        <v>#DIV/0!</v>
      </c>
      <c r="N808" s="314"/>
      <c r="O808" s="190"/>
      <c r="P808" s="197" t="e">
        <f t="shared" si="189"/>
        <v>#DIV/0!</v>
      </c>
      <c r="Q808" s="314">
        <f t="shared" si="190"/>
        <v>0</v>
      </c>
      <c r="R808" s="190">
        <f t="shared" si="191"/>
        <v>0</v>
      </c>
      <c r="S808" s="192" t="e">
        <f t="shared" si="192"/>
        <v>#DIV/0!</v>
      </c>
      <c r="T808" s="190"/>
      <c r="U808" s="190"/>
      <c r="V808" s="190"/>
      <c r="W808" s="196">
        <v>1</v>
      </c>
      <c r="X808" s="190"/>
    </row>
    <row r="809" spans="2:24" x14ac:dyDescent="0.25">
      <c r="B809" s="662"/>
      <c r="C809" s="493"/>
      <c r="D809" s="245">
        <v>3</v>
      </c>
      <c r="E809" s="190"/>
      <c r="F809" s="314"/>
      <c r="G809" s="190"/>
      <c r="H809" s="190"/>
      <c r="I809" s="198" t="e">
        <f t="shared" ref="I809:I872" si="200">H809/G809</f>
        <v>#DIV/0!</v>
      </c>
      <c r="J809" s="190"/>
      <c r="K809" s="198" t="e">
        <f t="shared" ref="K809:K872" si="201">J809/G809</f>
        <v>#DIV/0!</v>
      </c>
      <c r="L809" s="314"/>
      <c r="M809" s="198" t="e">
        <f t="shared" ref="M809:M872" si="202">(H809+J809)/G809</f>
        <v>#DIV/0!</v>
      </c>
      <c r="N809" s="314"/>
      <c r="O809" s="190"/>
      <c r="P809" s="197" t="e">
        <f t="shared" ref="P809:P872" si="203">O809/G809</f>
        <v>#DIV/0!</v>
      </c>
      <c r="Q809" s="314">
        <f t="shared" ref="Q809:Q872" si="204">O809*L809</f>
        <v>0</v>
      </c>
      <c r="R809" s="190">
        <f t="shared" ref="R809:R872" si="205">(H809+J809)-G809-O809</f>
        <v>0</v>
      </c>
      <c r="S809" s="192" t="e">
        <f t="shared" ref="S809:S872" si="206">R809/G809</f>
        <v>#DIV/0!</v>
      </c>
      <c r="T809" s="190"/>
      <c r="U809" s="190"/>
      <c r="V809" s="190"/>
      <c r="W809" s="196">
        <v>1</v>
      </c>
      <c r="X809" s="190"/>
    </row>
    <row r="810" spans="2:24" x14ac:dyDescent="0.25">
      <c r="B810" s="662"/>
      <c r="C810" s="493"/>
      <c r="D810" s="245">
        <v>4</v>
      </c>
      <c r="E810" s="190"/>
      <c r="F810" s="314"/>
      <c r="G810" s="190"/>
      <c r="H810" s="190"/>
      <c r="I810" s="198" t="e">
        <f t="shared" si="200"/>
        <v>#DIV/0!</v>
      </c>
      <c r="J810" s="190"/>
      <c r="K810" s="198" t="e">
        <f t="shared" si="201"/>
        <v>#DIV/0!</v>
      </c>
      <c r="L810" s="314"/>
      <c r="M810" s="198" t="e">
        <f t="shared" si="202"/>
        <v>#DIV/0!</v>
      </c>
      <c r="N810" s="314"/>
      <c r="O810" s="190"/>
      <c r="P810" s="197" t="e">
        <f t="shared" si="203"/>
        <v>#DIV/0!</v>
      </c>
      <c r="Q810" s="314">
        <f t="shared" si="204"/>
        <v>0</v>
      </c>
      <c r="R810" s="190">
        <f t="shared" si="205"/>
        <v>0</v>
      </c>
      <c r="S810" s="192" t="e">
        <f t="shared" si="206"/>
        <v>#DIV/0!</v>
      </c>
      <c r="T810" s="190"/>
      <c r="U810" s="190"/>
      <c r="V810" s="190"/>
      <c r="W810" s="196">
        <v>1</v>
      </c>
      <c r="X810" s="190"/>
    </row>
    <row r="811" spans="2:24" x14ac:dyDescent="0.25">
      <c r="B811" s="662"/>
      <c r="C811" s="493"/>
      <c r="D811" s="245">
        <v>5</v>
      </c>
      <c r="E811" s="190"/>
      <c r="F811" s="314"/>
      <c r="G811" s="190"/>
      <c r="H811" s="190"/>
      <c r="I811" s="198" t="e">
        <f t="shared" si="200"/>
        <v>#DIV/0!</v>
      </c>
      <c r="J811" s="190"/>
      <c r="K811" s="198" t="e">
        <f t="shared" si="201"/>
        <v>#DIV/0!</v>
      </c>
      <c r="L811" s="314"/>
      <c r="M811" s="198" t="e">
        <f t="shared" si="202"/>
        <v>#DIV/0!</v>
      </c>
      <c r="N811" s="314"/>
      <c r="O811" s="190"/>
      <c r="P811" s="197" t="e">
        <f t="shared" si="203"/>
        <v>#DIV/0!</v>
      </c>
      <c r="Q811" s="314">
        <f t="shared" si="204"/>
        <v>0</v>
      </c>
      <c r="R811" s="190">
        <f t="shared" si="205"/>
        <v>0</v>
      </c>
      <c r="S811" s="192" t="e">
        <f t="shared" si="206"/>
        <v>#DIV/0!</v>
      </c>
      <c r="T811" s="190"/>
      <c r="U811" s="190"/>
      <c r="V811" s="190"/>
      <c r="W811" s="196">
        <v>1</v>
      </c>
      <c r="X811" s="190"/>
    </row>
    <row r="812" spans="2:24" x14ac:dyDescent="0.25">
      <c r="B812" s="662"/>
      <c r="C812" s="493"/>
      <c r="D812" s="245">
        <v>6</v>
      </c>
      <c r="E812" s="190"/>
      <c r="F812" s="314"/>
      <c r="G812" s="190"/>
      <c r="H812" s="190"/>
      <c r="I812" s="198" t="e">
        <f t="shared" si="200"/>
        <v>#DIV/0!</v>
      </c>
      <c r="J812" s="190"/>
      <c r="K812" s="198" t="e">
        <f t="shared" si="201"/>
        <v>#DIV/0!</v>
      </c>
      <c r="L812" s="314"/>
      <c r="M812" s="198" t="e">
        <f t="shared" si="202"/>
        <v>#DIV/0!</v>
      </c>
      <c r="N812" s="314"/>
      <c r="O812" s="190"/>
      <c r="P812" s="197" t="e">
        <f t="shared" si="203"/>
        <v>#DIV/0!</v>
      </c>
      <c r="Q812" s="314">
        <f t="shared" si="204"/>
        <v>0</v>
      </c>
      <c r="R812" s="190">
        <f t="shared" si="205"/>
        <v>0</v>
      </c>
      <c r="S812" s="192" t="e">
        <f t="shared" si="206"/>
        <v>#DIV/0!</v>
      </c>
      <c r="T812" s="190"/>
      <c r="U812" s="190"/>
      <c r="V812" s="190"/>
      <c r="W812" s="196">
        <v>1</v>
      </c>
      <c r="X812" s="190"/>
    </row>
    <row r="813" spans="2:24" x14ac:dyDescent="0.25">
      <c r="B813" s="662"/>
      <c r="C813" s="493"/>
      <c r="D813" s="245">
        <v>7</v>
      </c>
      <c r="E813" s="190"/>
      <c r="F813" s="314"/>
      <c r="G813" s="190"/>
      <c r="H813" s="190"/>
      <c r="I813" s="198" t="e">
        <f t="shared" si="200"/>
        <v>#DIV/0!</v>
      </c>
      <c r="J813" s="190"/>
      <c r="K813" s="198" t="e">
        <f t="shared" si="201"/>
        <v>#DIV/0!</v>
      </c>
      <c r="L813" s="314"/>
      <c r="M813" s="198" t="e">
        <f t="shared" si="202"/>
        <v>#DIV/0!</v>
      </c>
      <c r="N813" s="314"/>
      <c r="O813" s="190"/>
      <c r="P813" s="197" t="e">
        <f t="shared" si="203"/>
        <v>#DIV/0!</v>
      </c>
      <c r="Q813" s="314">
        <f t="shared" si="204"/>
        <v>0</v>
      </c>
      <c r="R813" s="190">
        <f t="shared" si="205"/>
        <v>0</v>
      </c>
      <c r="S813" s="192" t="e">
        <f t="shared" si="206"/>
        <v>#DIV/0!</v>
      </c>
      <c r="T813" s="190"/>
      <c r="U813" s="190"/>
      <c r="V813" s="190"/>
      <c r="W813" s="196">
        <v>1</v>
      </c>
      <c r="X813" s="190"/>
    </row>
    <row r="814" spans="2:24" x14ac:dyDescent="0.25">
      <c r="B814" s="662"/>
      <c r="C814" s="493"/>
      <c r="D814" s="245">
        <v>8</v>
      </c>
      <c r="E814" s="190"/>
      <c r="F814" s="314"/>
      <c r="G814" s="190"/>
      <c r="H814" s="190"/>
      <c r="I814" s="198" t="e">
        <f t="shared" si="200"/>
        <v>#DIV/0!</v>
      </c>
      <c r="J814" s="190"/>
      <c r="K814" s="198" t="e">
        <f t="shared" si="201"/>
        <v>#DIV/0!</v>
      </c>
      <c r="L814" s="314"/>
      <c r="M814" s="198" t="e">
        <f t="shared" si="202"/>
        <v>#DIV/0!</v>
      </c>
      <c r="N814" s="314"/>
      <c r="O814" s="190"/>
      <c r="P814" s="197" t="e">
        <f t="shared" si="203"/>
        <v>#DIV/0!</v>
      </c>
      <c r="Q814" s="314">
        <f t="shared" si="204"/>
        <v>0</v>
      </c>
      <c r="R814" s="190">
        <f t="shared" si="205"/>
        <v>0</v>
      </c>
      <c r="S814" s="192" t="e">
        <f t="shared" si="206"/>
        <v>#DIV/0!</v>
      </c>
      <c r="T814" s="190"/>
      <c r="U814" s="190"/>
      <c r="V814" s="190"/>
      <c r="W814" s="196">
        <v>1</v>
      </c>
      <c r="X814" s="190"/>
    </row>
    <row r="815" spans="2:24" x14ac:dyDescent="0.25">
      <c r="B815" s="662"/>
      <c r="C815" s="493"/>
      <c r="D815" s="245">
        <v>9</v>
      </c>
      <c r="E815" s="190"/>
      <c r="F815" s="314"/>
      <c r="G815" s="190"/>
      <c r="H815" s="190"/>
      <c r="I815" s="198" t="e">
        <f t="shared" si="200"/>
        <v>#DIV/0!</v>
      </c>
      <c r="J815" s="190"/>
      <c r="K815" s="198" t="e">
        <f t="shared" si="201"/>
        <v>#DIV/0!</v>
      </c>
      <c r="L815" s="314"/>
      <c r="M815" s="198" t="e">
        <f t="shared" si="202"/>
        <v>#DIV/0!</v>
      </c>
      <c r="N815" s="314"/>
      <c r="O815" s="190"/>
      <c r="P815" s="197" t="e">
        <f t="shared" si="203"/>
        <v>#DIV/0!</v>
      </c>
      <c r="Q815" s="314">
        <f t="shared" si="204"/>
        <v>0</v>
      </c>
      <c r="R815" s="190">
        <f t="shared" si="205"/>
        <v>0</v>
      </c>
      <c r="S815" s="192" t="e">
        <f t="shared" si="206"/>
        <v>#DIV/0!</v>
      </c>
      <c r="T815" s="190"/>
      <c r="U815" s="190"/>
      <c r="V815" s="190"/>
      <c r="W815" s="196">
        <v>1</v>
      </c>
      <c r="X815" s="190"/>
    </row>
    <row r="816" spans="2:24" x14ac:dyDescent="0.25">
      <c r="B816" s="662"/>
      <c r="C816" s="493"/>
      <c r="D816" s="245">
        <v>10</v>
      </c>
      <c r="E816" s="190"/>
      <c r="F816" s="314"/>
      <c r="G816" s="190"/>
      <c r="H816" s="190"/>
      <c r="I816" s="198" t="e">
        <f t="shared" si="200"/>
        <v>#DIV/0!</v>
      </c>
      <c r="J816" s="190"/>
      <c r="K816" s="198" t="e">
        <f t="shared" si="201"/>
        <v>#DIV/0!</v>
      </c>
      <c r="L816" s="314"/>
      <c r="M816" s="198" t="e">
        <f t="shared" si="202"/>
        <v>#DIV/0!</v>
      </c>
      <c r="N816" s="314"/>
      <c r="O816" s="190"/>
      <c r="P816" s="197" t="e">
        <f t="shared" si="203"/>
        <v>#DIV/0!</v>
      </c>
      <c r="Q816" s="314">
        <f t="shared" si="204"/>
        <v>0</v>
      </c>
      <c r="R816" s="190">
        <f t="shared" si="205"/>
        <v>0</v>
      </c>
      <c r="S816" s="192" t="e">
        <f t="shared" si="206"/>
        <v>#DIV/0!</v>
      </c>
      <c r="T816" s="190"/>
      <c r="U816" s="190"/>
      <c r="V816" s="190"/>
      <c r="W816" s="196">
        <v>1</v>
      </c>
      <c r="X816" s="190"/>
    </row>
    <row r="817" spans="2:24" x14ac:dyDescent="0.25">
      <c r="B817" s="661">
        <v>45951</v>
      </c>
      <c r="C817" s="493" t="str">
        <f t="shared" ref="C817" si="207">RIGHT(TEXT(B817,"aaa"),1)</f>
        <v>二</v>
      </c>
      <c r="D817" s="245">
        <v>1</v>
      </c>
      <c r="E817" s="190"/>
      <c r="F817" s="314"/>
      <c r="G817" s="190"/>
      <c r="H817" s="190"/>
      <c r="I817" s="198" t="e">
        <f t="shared" si="200"/>
        <v>#DIV/0!</v>
      </c>
      <c r="J817" s="190"/>
      <c r="K817" s="198" t="e">
        <f t="shared" si="201"/>
        <v>#DIV/0!</v>
      </c>
      <c r="L817" s="314"/>
      <c r="M817" s="198" t="e">
        <f t="shared" si="202"/>
        <v>#DIV/0!</v>
      </c>
      <c r="N817" s="314"/>
      <c r="O817" s="190"/>
      <c r="P817" s="197" t="e">
        <f t="shared" si="203"/>
        <v>#DIV/0!</v>
      </c>
      <c r="Q817" s="314">
        <f t="shared" si="204"/>
        <v>0</v>
      </c>
      <c r="R817" s="190">
        <f t="shared" si="205"/>
        <v>0</v>
      </c>
      <c r="S817" s="192" t="e">
        <f t="shared" si="206"/>
        <v>#DIV/0!</v>
      </c>
      <c r="T817" s="190"/>
      <c r="U817" s="190"/>
      <c r="V817" s="190"/>
      <c r="W817" s="196">
        <v>1</v>
      </c>
      <c r="X817" s="190"/>
    </row>
    <row r="818" spans="2:24" x14ac:dyDescent="0.25">
      <c r="B818" s="662"/>
      <c r="C818" s="493"/>
      <c r="D818" s="245">
        <v>2</v>
      </c>
      <c r="E818" s="190"/>
      <c r="F818" s="314"/>
      <c r="G818" s="190"/>
      <c r="H818" s="190"/>
      <c r="I818" s="198" t="e">
        <f t="shared" si="200"/>
        <v>#DIV/0!</v>
      </c>
      <c r="J818" s="190"/>
      <c r="K818" s="198" t="e">
        <f t="shared" si="201"/>
        <v>#DIV/0!</v>
      </c>
      <c r="L818" s="314"/>
      <c r="M818" s="198" t="e">
        <f t="shared" si="202"/>
        <v>#DIV/0!</v>
      </c>
      <c r="N818" s="314"/>
      <c r="O818" s="190"/>
      <c r="P818" s="197" t="e">
        <f t="shared" si="203"/>
        <v>#DIV/0!</v>
      </c>
      <c r="Q818" s="314">
        <f t="shared" si="204"/>
        <v>0</v>
      </c>
      <c r="R818" s="190">
        <f t="shared" si="205"/>
        <v>0</v>
      </c>
      <c r="S818" s="192" t="e">
        <f t="shared" si="206"/>
        <v>#DIV/0!</v>
      </c>
      <c r="T818" s="190"/>
      <c r="U818" s="190"/>
      <c r="V818" s="190"/>
      <c r="W818" s="196">
        <v>1</v>
      </c>
      <c r="X818" s="190"/>
    </row>
    <row r="819" spans="2:24" x14ac:dyDescent="0.25">
      <c r="B819" s="662"/>
      <c r="C819" s="493"/>
      <c r="D819" s="245">
        <v>3</v>
      </c>
      <c r="E819" s="190"/>
      <c r="F819" s="314"/>
      <c r="G819" s="190"/>
      <c r="H819" s="190"/>
      <c r="I819" s="198" t="e">
        <f t="shared" si="200"/>
        <v>#DIV/0!</v>
      </c>
      <c r="J819" s="190"/>
      <c r="K819" s="198" t="e">
        <f t="shared" si="201"/>
        <v>#DIV/0!</v>
      </c>
      <c r="L819" s="314"/>
      <c r="M819" s="198" t="e">
        <f t="shared" si="202"/>
        <v>#DIV/0!</v>
      </c>
      <c r="N819" s="314"/>
      <c r="O819" s="190"/>
      <c r="P819" s="197" t="e">
        <f t="shared" si="203"/>
        <v>#DIV/0!</v>
      </c>
      <c r="Q819" s="314">
        <f t="shared" si="204"/>
        <v>0</v>
      </c>
      <c r="R819" s="190">
        <f t="shared" si="205"/>
        <v>0</v>
      </c>
      <c r="S819" s="192" t="e">
        <f t="shared" si="206"/>
        <v>#DIV/0!</v>
      </c>
      <c r="T819" s="190"/>
      <c r="U819" s="190"/>
      <c r="V819" s="190"/>
      <c r="W819" s="196">
        <v>1</v>
      </c>
      <c r="X819" s="190"/>
    </row>
    <row r="820" spans="2:24" x14ac:dyDescent="0.25">
      <c r="B820" s="662"/>
      <c r="C820" s="493"/>
      <c r="D820" s="245">
        <v>4</v>
      </c>
      <c r="E820" s="190"/>
      <c r="F820" s="314"/>
      <c r="G820" s="190"/>
      <c r="H820" s="190"/>
      <c r="I820" s="198" t="e">
        <f t="shared" si="200"/>
        <v>#DIV/0!</v>
      </c>
      <c r="J820" s="190"/>
      <c r="K820" s="198" t="e">
        <f t="shared" si="201"/>
        <v>#DIV/0!</v>
      </c>
      <c r="L820" s="314"/>
      <c r="M820" s="198" t="e">
        <f t="shared" si="202"/>
        <v>#DIV/0!</v>
      </c>
      <c r="N820" s="314"/>
      <c r="O820" s="190"/>
      <c r="P820" s="197" t="e">
        <f t="shared" si="203"/>
        <v>#DIV/0!</v>
      </c>
      <c r="Q820" s="314">
        <f t="shared" si="204"/>
        <v>0</v>
      </c>
      <c r="R820" s="190">
        <f t="shared" si="205"/>
        <v>0</v>
      </c>
      <c r="S820" s="192" t="e">
        <f t="shared" si="206"/>
        <v>#DIV/0!</v>
      </c>
      <c r="T820" s="190"/>
      <c r="U820" s="190"/>
      <c r="V820" s="190"/>
      <c r="W820" s="196">
        <v>1</v>
      </c>
      <c r="X820" s="190"/>
    </row>
    <row r="821" spans="2:24" x14ac:dyDescent="0.25">
      <c r="B821" s="662"/>
      <c r="C821" s="493"/>
      <c r="D821" s="245">
        <v>5</v>
      </c>
      <c r="E821" s="190"/>
      <c r="F821" s="314"/>
      <c r="G821" s="190"/>
      <c r="H821" s="190"/>
      <c r="I821" s="198" t="e">
        <f t="shared" si="200"/>
        <v>#DIV/0!</v>
      </c>
      <c r="J821" s="190"/>
      <c r="K821" s="198" t="e">
        <f t="shared" si="201"/>
        <v>#DIV/0!</v>
      </c>
      <c r="L821" s="314"/>
      <c r="M821" s="198" t="e">
        <f t="shared" si="202"/>
        <v>#DIV/0!</v>
      </c>
      <c r="N821" s="314"/>
      <c r="O821" s="190"/>
      <c r="P821" s="197" t="e">
        <f t="shared" si="203"/>
        <v>#DIV/0!</v>
      </c>
      <c r="Q821" s="314">
        <f t="shared" si="204"/>
        <v>0</v>
      </c>
      <c r="R821" s="190">
        <f t="shared" si="205"/>
        <v>0</v>
      </c>
      <c r="S821" s="192" t="e">
        <f t="shared" si="206"/>
        <v>#DIV/0!</v>
      </c>
      <c r="T821" s="190"/>
      <c r="U821" s="190"/>
      <c r="V821" s="190"/>
      <c r="W821" s="196">
        <v>1</v>
      </c>
      <c r="X821" s="190"/>
    </row>
    <row r="822" spans="2:24" x14ac:dyDescent="0.25">
      <c r="B822" s="662"/>
      <c r="C822" s="493"/>
      <c r="D822" s="245">
        <v>6</v>
      </c>
      <c r="E822" s="190"/>
      <c r="F822" s="314"/>
      <c r="G822" s="190"/>
      <c r="H822" s="190"/>
      <c r="I822" s="198" t="e">
        <f t="shared" si="200"/>
        <v>#DIV/0!</v>
      </c>
      <c r="J822" s="190"/>
      <c r="K822" s="198" t="e">
        <f t="shared" si="201"/>
        <v>#DIV/0!</v>
      </c>
      <c r="L822" s="314"/>
      <c r="M822" s="198" t="e">
        <f t="shared" si="202"/>
        <v>#DIV/0!</v>
      </c>
      <c r="N822" s="314"/>
      <c r="O822" s="190"/>
      <c r="P822" s="197" t="e">
        <f t="shared" si="203"/>
        <v>#DIV/0!</v>
      </c>
      <c r="Q822" s="314">
        <f t="shared" si="204"/>
        <v>0</v>
      </c>
      <c r="R822" s="190">
        <f t="shared" si="205"/>
        <v>0</v>
      </c>
      <c r="S822" s="192" t="e">
        <f t="shared" si="206"/>
        <v>#DIV/0!</v>
      </c>
      <c r="T822" s="190"/>
      <c r="U822" s="190"/>
      <c r="V822" s="190"/>
      <c r="W822" s="196">
        <v>1</v>
      </c>
      <c r="X822" s="190"/>
    </row>
    <row r="823" spans="2:24" x14ac:dyDescent="0.25">
      <c r="B823" s="662"/>
      <c r="C823" s="493"/>
      <c r="D823" s="245">
        <v>7</v>
      </c>
      <c r="E823" s="190"/>
      <c r="F823" s="314"/>
      <c r="G823" s="190"/>
      <c r="H823" s="190"/>
      <c r="I823" s="198" t="e">
        <f t="shared" si="200"/>
        <v>#DIV/0!</v>
      </c>
      <c r="J823" s="190"/>
      <c r="K823" s="198" t="e">
        <f t="shared" si="201"/>
        <v>#DIV/0!</v>
      </c>
      <c r="L823" s="314"/>
      <c r="M823" s="198" t="e">
        <f t="shared" si="202"/>
        <v>#DIV/0!</v>
      </c>
      <c r="N823" s="314"/>
      <c r="O823" s="190"/>
      <c r="P823" s="197" t="e">
        <f t="shared" si="203"/>
        <v>#DIV/0!</v>
      </c>
      <c r="Q823" s="314">
        <f t="shared" si="204"/>
        <v>0</v>
      </c>
      <c r="R823" s="190">
        <f t="shared" si="205"/>
        <v>0</v>
      </c>
      <c r="S823" s="192" t="e">
        <f t="shared" si="206"/>
        <v>#DIV/0!</v>
      </c>
      <c r="T823" s="190"/>
      <c r="U823" s="190"/>
      <c r="V823" s="190"/>
      <c r="W823" s="196">
        <v>1</v>
      </c>
      <c r="X823" s="190"/>
    </row>
    <row r="824" spans="2:24" x14ac:dyDescent="0.25">
      <c r="B824" s="662"/>
      <c r="C824" s="493"/>
      <c r="D824" s="245">
        <v>8</v>
      </c>
      <c r="E824" s="190"/>
      <c r="F824" s="314"/>
      <c r="G824" s="190"/>
      <c r="H824" s="190"/>
      <c r="I824" s="198" t="e">
        <f t="shared" si="200"/>
        <v>#DIV/0!</v>
      </c>
      <c r="J824" s="190"/>
      <c r="K824" s="198" t="e">
        <f t="shared" si="201"/>
        <v>#DIV/0!</v>
      </c>
      <c r="L824" s="314"/>
      <c r="M824" s="198" t="e">
        <f t="shared" si="202"/>
        <v>#DIV/0!</v>
      </c>
      <c r="N824" s="314"/>
      <c r="O824" s="190"/>
      <c r="P824" s="197" t="e">
        <f t="shared" si="203"/>
        <v>#DIV/0!</v>
      </c>
      <c r="Q824" s="314">
        <f t="shared" si="204"/>
        <v>0</v>
      </c>
      <c r="R824" s="190">
        <f t="shared" si="205"/>
        <v>0</v>
      </c>
      <c r="S824" s="192" t="e">
        <f t="shared" si="206"/>
        <v>#DIV/0!</v>
      </c>
      <c r="T824" s="190"/>
      <c r="U824" s="190"/>
      <c r="V824" s="190"/>
      <c r="W824" s="196">
        <v>1</v>
      </c>
      <c r="X824" s="190"/>
    </row>
    <row r="825" spans="2:24" x14ac:dyDescent="0.25">
      <c r="B825" s="662"/>
      <c r="C825" s="493"/>
      <c r="D825" s="245">
        <v>9</v>
      </c>
      <c r="E825" s="190"/>
      <c r="F825" s="314"/>
      <c r="G825" s="190"/>
      <c r="H825" s="190"/>
      <c r="I825" s="198" t="e">
        <f t="shared" si="200"/>
        <v>#DIV/0!</v>
      </c>
      <c r="J825" s="190"/>
      <c r="K825" s="198" t="e">
        <f t="shared" si="201"/>
        <v>#DIV/0!</v>
      </c>
      <c r="L825" s="314"/>
      <c r="M825" s="198" t="e">
        <f t="shared" si="202"/>
        <v>#DIV/0!</v>
      </c>
      <c r="N825" s="314"/>
      <c r="O825" s="190"/>
      <c r="P825" s="197" t="e">
        <f t="shared" si="203"/>
        <v>#DIV/0!</v>
      </c>
      <c r="Q825" s="314">
        <f t="shared" si="204"/>
        <v>0</v>
      </c>
      <c r="R825" s="190">
        <f t="shared" si="205"/>
        <v>0</v>
      </c>
      <c r="S825" s="192" t="e">
        <f t="shared" si="206"/>
        <v>#DIV/0!</v>
      </c>
      <c r="T825" s="190"/>
      <c r="U825" s="190"/>
      <c r="V825" s="190"/>
      <c r="W825" s="196">
        <v>1</v>
      </c>
      <c r="X825" s="190"/>
    </row>
    <row r="826" spans="2:24" x14ac:dyDescent="0.25">
      <c r="B826" s="662"/>
      <c r="C826" s="493"/>
      <c r="D826" s="245">
        <v>10</v>
      </c>
      <c r="E826" s="190"/>
      <c r="F826" s="314"/>
      <c r="G826" s="190"/>
      <c r="H826" s="190"/>
      <c r="I826" s="198" t="e">
        <f t="shared" si="200"/>
        <v>#DIV/0!</v>
      </c>
      <c r="J826" s="190"/>
      <c r="K826" s="198" t="e">
        <f t="shared" si="201"/>
        <v>#DIV/0!</v>
      </c>
      <c r="L826" s="314"/>
      <c r="M826" s="198" t="e">
        <f t="shared" si="202"/>
        <v>#DIV/0!</v>
      </c>
      <c r="N826" s="314"/>
      <c r="O826" s="190"/>
      <c r="P826" s="197" t="e">
        <f t="shared" si="203"/>
        <v>#DIV/0!</v>
      </c>
      <c r="Q826" s="314">
        <f t="shared" si="204"/>
        <v>0</v>
      </c>
      <c r="R826" s="190">
        <f t="shared" si="205"/>
        <v>0</v>
      </c>
      <c r="S826" s="192" t="e">
        <f t="shared" si="206"/>
        <v>#DIV/0!</v>
      </c>
      <c r="T826" s="190"/>
      <c r="U826" s="190"/>
      <c r="V826" s="190"/>
      <c r="W826" s="196">
        <v>1</v>
      </c>
      <c r="X826" s="190"/>
    </row>
    <row r="827" spans="2:24" x14ac:dyDescent="0.25">
      <c r="B827" s="661">
        <v>45952</v>
      </c>
      <c r="C827" s="493" t="str">
        <f t="shared" ref="C827" si="208">RIGHT(TEXT(B827,"aaa"),1)</f>
        <v>三</v>
      </c>
      <c r="D827" s="245">
        <v>1</v>
      </c>
      <c r="E827" s="190"/>
      <c r="F827" s="314"/>
      <c r="G827" s="190"/>
      <c r="H827" s="190"/>
      <c r="I827" s="198" t="e">
        <f t="shared" si="200"/>
        <v>#DIV/0!</v>
      </c>
      <c r="J827" s="190"/>
      <c r="K827" s="198" t="e">
        <f t="shared" si="201"/>
        <v>#DIV/0!</v>
      </c>
      <c r="L827" s="314"/>
      <c r="M827" s="198" t="e">
        <f t="shared" si="202"/>
        <v>#DIV/0!</v>
      </c>
      <c r="N827" s="314"/>
      <c r="O827" s="190"/>
      <c r="P827" s="197" t="e">
        <f t="shared" si="203"/>
        <v>#DIV/0!</v>
      </c>
      <c r="Q827" s="314">
        <f t="shared" si="204"/>
        <v>0</v>
      </c>
      <c r="R827" s="190">
        <f t="shared" si="205"/>
        <v>0</v>
      </c>
      <c r="S827" s="192" t="e">
        <f t="shared" si="206"/>
        <v>#DIV/0!</v>
      </c>
      <c r="T827" s="190"/>
      <c r="U827" s="190"/>
      <c r="V827" s="190"/>
      <c r="W827" s="196">
        <v>1</v>
      </c>
      <c r="X827" s="190"/>
    </row>
    <row r="828" spans="2:24" x14ac:dyDescent="0.25">
      <c r="B828" s="662"/>
      <c r="C828" s="493"/>
      <c r="D828" s="245">
        <v>2</v>
      </c>
      <c r="E828" s="190"/>
      <c r="F828" s="314"/>
      <c r="G828" s="190"/>
      <c r="H828" s="190"/>
      <c r="I828" s="198" t="e">
        <f t="shared" si="200"/>
        <v>#DIV/0!</v>
      </c>
      <c r="J828" s="190"/>
      <c r="K828" s="198" t="e">
        <f t="shared" si="201"/>
        <v>#DIV/0!</v>
      </c>
      <c r="L828" s="314"/>
      <c r="M828" s="198" t="e">
        <f t="shared" si="202"/>
        <v>#DIV/0!</v>
      </c>
      <c r="N828" s="314"/>
      <c r="O828" s="190"/>
      <c r="P828" s="197" t="e">
        <f t="shared" si="203"/>
        <v>#DIV/0!</v>
      </c>
      <c r="Q828" s="314">
        <f t="shared" si="204"/>
        <v>0</v>
      </c>
      <c r="R828" s="190">
        <f t="shared" si="205"/>
        <v>0</v>
      </c>
      <c r="S828" s="192" t="e">
        <f t="shared" si="206"/>
        <v>#DIV/0!</v>
      </c>
      <c r="T828" s="190"/>
      <c r="U828" s="190"/>
      <c r="V828" s="190"/>
      <c r="W828" s="196">
        <v>1</v>
      </c>
      <c r="X828" s="190"/>
    </row>
    <row r="829" spans="2:24" x14ac:dyDescent="0.25">
      <c r="B829" s="662"/>
      <c r="C829" s="493"/>
      <c r="D829" s="245">
        <v>3</v>
      </c>
      <c r="E829" s="190"/>
      <c r="F829" s="314"/>
      <c r="G829" s="190"/>
      <c r="H829" s="190"/>
      <c r="I829" s="198" t="e">
        <f t="shared" si="200"/>
        <v>#DIV/0!</v>
      </c>
      <c r="J829" s="190"/>
      <c r="K829" s="198" t="e">
        <f t="shared" si="201"/>
        <v>#DIV/0!</v>
      </c>
      <c r="L829" s="314"/>
      <c r="M829" s="198" t="e">
        <f t="shared" si="202"/>
        <v>#DIV/0!</v>
      </c>
      <c r="N829" s="314"/>
      <c r="O829" s="190"/>
      <c r="P829" s="197" t="e">
        <f t="shared" si="203"/>
        <v>#DIV/0!</v>
      </c>
      <c r="Q829" s="314">
        <f t="shared" si="204"/>
        <v>0</v>
      </c>
      <c r="R829" s="190">
        <f t="shared" si="205"/>
        <v>0</v>
      </c>
      <c r="S829" s="192" t="e">
        <f t="shared" si="206"/>
        <v>#DIV/0!</v>
      </c>
      <c r="T829" s="190"/>
      <c r="U829" s="190"/>
      <c r="V829" s="190"/>
      <c r="W829" s="196">
        <v>1</v>
      </c>
      <c r="X829" s="190"/>
    </row>
    <row r="830" spans="2:24" x14ac:dyDescent="0.25">
      <c r="B830" s="662"/>
      <c r="C830" s="493"/>
      <c r="D830" s="245">
        <v>4</v>
      </c>
      <c r="E830" s="190"/>
      <c r="F830" s="314"/>
      <c r="G830" s="190"/>
      <c r="H830" s="190"/>
      <c r="I830" s="198" t="e">
        <f t="shared" si="200"/>
        <v>#DIV/0!</v>
      </c>
      <c r="J830" s="190"/>
      <c r="K830" s="198" t="e">
        <f t="shared" si="201"/>
        <v>#DIV/0!</v>
      </c>
      <c r="L830" s="314"/>
      <c r="M830" s="198" t="e">
        <f t="shared" si="202"/>
        <v>#DIV/0!</v>
      </c>
      <c r="N830" s="314"/>
      <c r="O830" s="190"/>
      <c r="P830" s="197" t="e">
        <f t="shared" si="203"/>
        <v>#DIV/0!</v>
      </c>
      <c r="Q830" s="314">
        <f t="shared" si="204"/>
        <v>0</v>
      </c>
      <c r="R830" s="190">
        <f t="shared" si="205"/>
        <v>0</v>
      </c>
      <c r="S830" s="192" t="e">
        <f t="shared" si="206"/>
        <v>#DIV/0!</v>
      </c>
      <c r="T830" s="190"/>
      <c r="U830" s="190"/>
      <c r="V830" s="190"/>
      <c r="W830" s="196">
        <v>1</v>
      </c>
      <c r="X830" s="190"/>
    </row>
    <row r="831" spans="2:24" x14ac:dyDescent="0.25">
      <c r="B831" s="662"/>
      <c r="C831" s="493"/>
      <c r="D831" s="245">
        <v>5</v>
      </c>
      <c r="E831" s="190"/>
      <c r="F831" s="314"/>
      <c r="G831" s="190"/>
      <c r="H831" s="190"/>
      <c r="I831" s="198" t="e">
        <f t="shared" si="200"/>
        <v>#DIV/0!</v>
      </c>
      <c r="J831" s="190"/>
      <c r="K831" s="198" t="e">
        <f t="shared" si="201"/>
        <v>#DIV/0!</v>
      </c>
      <c r="L831" s="314"/>
      <c r="M831" s="198" t="e">
        <f t="shared" si="202"/>
        <v>#DIV/0!</v>
      </c>
      <c r="N831" s="314"/>
      <c r="O831" s="190"/>
      <c r="P831" s="197" t="e">
        <f t="shared" si="203"/>
        <v>#DIV/0!</v>
      </c>
      <c r="Q831" s="314">
        <f t="shared" si="204"/>
        <v>0</v>
      </c>
      <c r="R831" s="190">
        <f t="shared" si="205"/>
        <v>0</v>
      </c>
      <c r="S831" s="192" t="e">
        <f t="shared" si="206"/>
        <v>#DIV/0!</v>
      </c>
      <c r="T831" s="190"/>
      <c r="U831" s="190"/>
      <c r="V831" s="190"/>
      <c r="W831" s="196">
        <v>1</v>
      </c>
      <c r="X831" s="190"/>
    </row>
    <row r="832" spans="2:24" x14ac:dyDescent="0.25">
      <c r="B832" s="662"/>
      <c r="C832" s="493"/>
      <c r="D832" s="245">
        <v>6</v>
      </c>
      <c r="E832" s="190"/>
      <c r="F832" s="314"/>
      <c r="G832" s="190"/>
      <c r="H832" s="190"/>
      <c r="I832" s="198" t="e">
        <f t="shared" si="200"/>
        <v>#DIV/0!</v>
      </c>
      <c r="J832" s="190"/>
      <c r="K832" s="198" t="e">
        <f t="shared" si="201"/>
        <v>#DIV/0!</v>
      </c>
      <c r="L832" s="314"/>
      <c r="M832" s="198" t="e">
        <f t="shared" si="202"/>
        <v>#DIV/0!</v>
      </c>
      <c r="N832" s="314"/>
      <c r="O832" s="190"/>
      <c r="P832" s="197" t="e">
        <f t="shared" si="203"/>
        <v>#DIV/0!</v>
      </c>
      <c r="Q832" s="314">
        <f t="shared" si="204"/>
        <v>0</v>
      </c>
      <c r="R832" s="190">
        <f t="shared" si="205"/>
        <v>0</v>
      </c>
      <c r="S832" s="192" t="e">
        <f t="shared" si="206"/>
        <v>#DIV/0!</v>
      </c>
      <c r="T832" s="190"/>
      <c r="U832" s="190"/>
      <c r="V832" s="190"/>
      <c r="W832" s="196">
        <v>1</v>
      </c>
      <c r="X832" s="190"/>
    </row>
    <row r="833" spans="2:24" x14ac:dyDescent="0.25">
      <c r="B833" s="662"/>
      <c r="C833" s="493"/>
      <c r="D833" s="245">
        <v>7</v>
      </c>
      <c r="E833" s="190"/>
      <c r="F833" s="314"/>
      <c r="G833" s="190"/>
      <c r="H833" s="190"/>
      <c r="I833" s="198" t="e">
        <f t="shared" si="200"/>
        <v>#DIV/0!</v>
      </c>
      <c r="J833" s="190"/>
      <c r="K833" s="198" t="e">
        <f t="shared" si="201"/>
        <v>#DIV/0!</v>
      </c>
      <c r="L833" s="314"/>
      <c r="M833" s="198" t="e">
        <f t="shared" si="202"/>
        <v>#DIV/0!</v>
      </c>
      <c r="N833" s="314"/>
      <c r="O833" s="190"/>
      <c r="P833" s="197" t="e">
        <f t="shared" si="203"/>
        <v>#DIV/0!</v>
      </c>
      <c r="Q833" s="314">
        <f t="shared" si="204"/>
        <v>0</v>
      </c>
      <c r="R833" s="190">
        <f t="shared" si="205"/>
        <v>0</v>
      </c>
      <c r="S833" s="192" t="e">
        <f t="shared" si="206"/>
        <v>#DIV/0!</v>
      </c>
      <c r="T833" s="190"/>
      <c r="U833" s="190"/>
      <c r="V833" s="190"/>
      <c r="W833" s="196">
        <v>1</v>
      </c>
      <c r="X833" s="190"/>
    </row>
    <row r="834" spans="2:24" x14ac:dyDescent="0.25">
      <c r="B834" s="662"/>
      <c r="C834" s="493"/>
      <c r="D834" s="245">
        <v>8</v>
      </c>
      <c r="E834" s="190"/>
      <c r="F834" s="314"/>
      <c r="G834" s="190"/>
      <c r="H834" s="190"/>
      <c r="I834" s="198" t="e">
        <f t="shared" si="200"/>
        <v>#DIV/0!</v>
      </c>
      <c r="J834" s="190"/>
      <c r="K834" s="198" t="e">
        <f t="shared" si="201"/>
        <v>#DIV/0!</v>
      </c>
      <c r="L834" s="314"/>
      <c r="M834" s="198" t="e">
        <f t="shared" si="202"/>
        <v>#DIV/0!</v>
      </c>
      <c r="N834" s="314"/>
      <c r="O834" s="190"/>
      <c r="P834" s="197" t="e">
        <f t="shared" si="203"/>
        <v>#DIV/0!</v>
      </c>
      <c r="Q834" s="314">
        <f t="shared" si="204"/>
        <v>0</v>
      </c>
      <c r="R834" s="190">
        <f t="shared" si="205"/>
        <v>0</v>
      </c>
      <c r="S834" s="192" t="e">
        <f t="shared" si="206"/>
        <v>#DIV/0!</v>
      </c>
      <c r="T834" s="190"/>
      <c r="U834" s="190"/>
      <c r="V834" s="190"/>
      <c r="W834" s="196">
        <v>1</v>
      </c>
      <c r="X834" s="190"/>
    </row>
    <row r="835" spans="2:24" x14ac:dyDescent="0.25">
      <c r="B835" s="662"/>
      <c r="C835" s="493"/>
      <c r="D835" s="245">
        <v>9</v>
      </c>
      <c r="E835" s="190"/>
      <c r="F835" s="314"/>
      <c r="G835" s="190"/>
      <c r="H835" s="190"/>
      <c r="I835" s="198" t="e">
        <f t="shared" si="200"/>
        <v>#DIV/0!</v>
      </c>
      <c r="J835" s="190"/>
      <c r="K835" s="198" t="e">
        <f t="shared" si="201"/>
        <v>#DIV/0!</v>
      </c>
      <c r="L835" s="314"/>
      <c r="M835" s="198" t="e">
        <f t="shared" si="202"/>
        <v>#DIV/0!</v>
      </c>
      <c r="N835" s="314"/>
      <c r="O835" s="190"/>
      <c r="P835" s="197" t="e">
        <f t="shared" si="203"/>
        <v>#DIV/0!</v>
      </c>
      <c r="Q835" s="314">
        <f t="shared" si="204"/>
        <v>0</v>
      </c>
      <c r="R835" s="190">
        <f t="shared" si="205"/>
        <v>0</v>
      </c>
      <c r="S835" s="192" t="e">
        <f t="shared" si="206"/>
        <v>#DIV/0!</v>
      </c>
      <c r="T835" s="190"/>
      <c r="U835" s="190"/>
      <c r="V835" s="190"/>
      <c r="W835" s="196">
        <v>1</v>
      </c>
      <c r="X835" s="190"/>
    </row>
    <row r="836" spans="2:24" x14ac:dyDescent="0.25">
      <c r="B836" s="662"/>
      <c r="C836" s="493"/>
      <c r="D836" s="245">
        <v>10</v>
      </c>
      <c r="E836" s="190"/>
      <c r="F836" s="314"/>
      <c r="G836" s="190"/>
      <c r="H836" s="190"/>
      <c r="I836" s="198" t="e">
        <f t="shared" si="200"/>
        <v>#DIV/0!</v>
      </c>
      <c r="J836" s="190"/>
      <c r="K836" s="198" t="e">
        <f t="shared" si="201"/>
        <v>#DIV/0!</v>
      </c>
      <c r="L836" s="314"/>
      <c r="M836" s="198" t="e">
        <f t="shared" si="202"/>
        <v>#DIV/0!</v>
      </c>
      <c r="N836" s="314"/>
      <c r="O836" s="190"/>
      <c r="P836" s="197" t="e">
        <f t="shared" si="203"/>
        <v>#DIV/0!</v>
      </c>
      <c r="Q836" s="314">
        <f t="shared" si="204"/>
        <v>0</v>
      </c>
      <c r="R836" s="190">
        <f t="shared" si="205"/>
        <v>0</v>
      </c>
      <c r="S836" s="192" t="e">
        <f t="shared" si="206"/>
        <v>#DIV/0!</v>
      </c>
      <c r="T836" s="190"/>
      <c r="U836" s="190"/>
      <c r="V836" s="190"/>
      <c r="W836" s="196">
        <v>1</v>
      </c>
      <c r="X836" s="190"/>
    </row>
    <row r="837" spans="2:24" x14ac:dyDescent="0.25">
      <c r="B837" s="661">
        <v>45953</v>
      </c>
      <c r="C837" s="493" t="str">
        <f t="shared" ref="C837" si="209">RIGHT(TEXT(B837,"aaa"),1)</f>
        <v>四</v>
      </c>
      <c r="D837" s="245">
        <v>1</v>
      </c>
      <c r="E837" s="190"/>
      <c r="F837" s="314"/>
      <c r="G837" s="190"/>
      <c r="H837" s="190"/>
      <c r="I837" s="198" t="e">
        <f t="shared" si="200"/>
        <v>#DIV/0!</v>
      </c>
      <c r="J837" s="190"/>
      <c r="K837" s="198" t="e">
        <f t="shared" si="201"/>
        <v>#DIV/0!</v>
      </c>
      <c r="L837" s="314"/>
      <c r="M837" s="198" t="e">
        <f t="shared" si="202"/>
        <v>#DIV/0!</v>
      </c>
      <c r="N837" s="314"/>
      <c r="O837" s="190"/>
      <c r="P837" s="197" t="e">
        <f t="shared" si="203"/>
        <v>#DIV/0!</v>
      </c>
      <c r="Q837" s="314">
        <f t="shared" si="204"/>
        <v>0</v>
      </c>
      <c r="R837" s="190">
        <f t="shared" si="205"/>
        <v>0</v>
      </c>
      <c r="S837" s="192" t="e">
        <f t="shared" si="206"/>
        <v>#DIV/0!</v>
      </c>
      <c r="T837" s="190"/>
      <c r="U837" s="190"/>
      <c r="V837" s="190"/>
      <c r="W837" s="196">
        <v>1</v>
      </c>
      <c r="X837" s="190"/>
    </row>
    <row r="838" spans="2:24" x14ac:dyDescent="0.25">
      <c r="B838" s="662"/>
      <c r="C838" s="493"/>
      <c r="D838" s="245">
        <v>2</v>
      </c>
      <c r="E838" s="190"/>
      <c r="F838" s="314"/>
      <c r="G838" s="190"/>
      <c r="H838" s="190"/>
      <c r="I838" s="198" t="e">
        <f t="shared" si="200"/>
        <v>#DIV/0!</v>
      </c>
      <c r="J838" s="190"/>
      <c r="K838" s="198" t="e">
        <f t="shared" si="201"/>
        <v>#DIV/0!</v>
      </c>
      <c r="L838" s="314"/>
      <c r="M838" s="198" t="e">
        <f t="shared" si="202"/>
        <v>#DIV/0!</v>
      </c>
      <c r="N838" s="314"/>
      <c r="O838" s="190"/>
      <c r="P838" s="197" t="e">
        <f t="shared" si="203"/>
        <v>#DIV/0!</v>
      </c>
      <c r="Q838" s="314">
        <f t="shared" si="204"/>
        <v>0</v>
      </c>
      <c r="R838" s="190">
        <f t="shared" si="205"/>
        <v>0</v>
      </c>
      <c r="S838" s="192" t="e">
        <f t="shared" si="206"/>
        <v>#DIV/0!</v>
      </c>
      <c r="T838" s="190"/>
      <c r="U838" s="190"/>
      <c r="V838" s="190"/>
      <c r="W838" s="196">
        <v>1</v>
      </c>
      <c r="X838" s="190"/>
    </row>
    <row r="839" spans="2:24" x14ac:dyDescent="0.25">
      <c r="B839" s="662"/>
      <c r="C839" s="493"/>
      <c r="D839" s="245">
        <v>3</v>
      </c>
      <c r="E839" s="190"/>
      <c r="F839" s="314"/>
      <c r="G839" s="190"/>
      <c r="H839" s="190"/>
      <c r="I839" s="198" t="e">
        <f t="shared" si="200"/>
        <v>#DIV/0!</v>
      </c>
      <c r="J839" s="190"/>
      <c r="K839" s="198" t="e">
        <f t="shared" si="201"/>
        <v>#DIV/0!</v>
      </c>
      <c r="L839" s="314"/>
      <c r="M839" s="198" t="e">
        <f t="shared" si="202"/>
        <v>#DIV/0!</v>
      </c>
      <c r="N839" s="314"/>
      <c r="O839" s="190"/>
      <c r="P839" s="197" t="e">
        <f t="shared" si="203"/>
        <v>#DIV/0!</v>
      </c>
      <c r="Q839" s="314">
        <f t="shared" si="204"/>
        <v>0</v>
      </c>
      <c r="R839" s="190">
        <f t="shared" si="205"/>
        <v>0</v>
      </c>
      <c r="S839" s="192" t="e">
        <f t="shared" si="206"/>
        <v>#DIV/0!</v>
      </c>
      <c r="T839" s="190"/>
      <c r="U839" s="190"/>
      <c r="V839" s="190"/>
      <c r="W839" s="196">
        <v>1</v>
      </c>
      <c r="X839" s="190"/>
    </row>
    <row r="840" spans="2:24" x14ac:dyDescent="0.25">
      <c r="B840" s="662"/>
      <c r="C840" s="493"/>
      <c r="D840" s="245">
        <v>4</v>
      </c>
      <c r="E840" s="190"/>
      <c r="F840" s="314"/>
      <c r="G840" s="190"/>
      <c r="H840" s="190"/>
      <c r="I840" s="198" t="e">
        <f t="shared" si="200"/>
        <v>#DIV/0!</v>
      </c>
      <c r="J840" s="190"/>
      <c r="K840" s="198" t="e">
        <f t="shared" si="201"/>
        <v>#DIV/0!</v>
      </c>
      <c r="L840" s="314"/>
      <c r="M840" s="198" t="e">
        <f t="shared" si="202"/>
        <v>#DIV/0!</v>
      </c>
      <c r="N840" s="314"/>
      <c r="O840" s="190"/>
      <c r="P840" s="197" t="e">
        <f t="shared" si="203"/>
        <v>#DIV/0!</v>
      </c>
      <c r="Q840" s="314">
        <f t="shared" si="204"/>
        <v>0</v>
      </c>
      <c r="R840" s="190">
        <f t="shared" si="205"/>
        <v>0</v>
      </c>
      <c r="S840" s="192" t="e">
        <f t="shared" si="206"/>
        <v>#DIV/0!</v>
      </c>
      <c r="T840" s="190"/>
      <c r="U840" s="190"/>
      <c r="V840" s="190"/>
      <c r="W840" s="196">
        <v>1</v>
      </c>
      <c r="X840" s="190"/>
    </row>
    <row r="841" spans="2:24" x14ac:dyDescent="0.25">
      <c r="B841" s="662"/>
      <c r="C841" s="493"/>
      <c r="D841" s="245">
        <v>5</v>
      </c>
      <c r="E841" s="190"/>
      <c r="F841" s="314"/>
      <c r="G841" s="190"/>
      <c r="H841" s="190"/>
      <c r="I841" s="198" t="e">
        <f t="shared" si="200"/>
        <v>#DIV/0!</v>
      </c>
      <c r="J841" s="190"/>
      <c r="K841" s="198" t="e">
        <f t="shared" si="201"/>
        <v>#DIV/0!</v>
      </c>
      <c r="L841" s="314"/>
      <c r="M841" s="198" t="e">
        <f t="shared" si="202"/>
        <v>#DIV/0!</v>
      </c>
      <c r="N841" s="314"/>
      <c r="O841" s="190"/>
      <c r="P841" s="197" t="e">
        <f t="shared" si="203"/>
        <v>#DIV/0!</v>
      </c>
      <c r="Q841" s="314">
        <f t="shared" si="204"/>
        <v>0</v>
      </c>
      <c r="R841" s="190">
        <f t="shared" si="205"/>
        <v>0</v>
      </c>
      <c r="S841" s="192" t="e">
        <f t="shared" si="206"/>
        <v>#DIV/0!</v>
      </c>
      <c r="T841" s="190"/>
      <c r="U841" s="190"/>
      <c r="V841" s="190"/>
      <c r="W841" s="196">
        <v>1</v>
      </c>
      <c r="X841" s="190"/>
    </row>
    <row r="842" spans="2:24" x14ac:dyDescent="0.25">
      <c r="B842" s="662"/>
      <c r="C842" s="493"/>
      <c r="D842" s="245">
        <v>6</v>
      </c>
      <c r="E842" s="190"/>
      <c r="F842" s="314"/>
      <c r="G842" s="190"/>
      <c r="H842" s="190"/>
      <c r="I842" s="198" t="e">
        <f t="shared" si="200"/>
        <v>#DIV/0!</v>
      </c>
      <c r="J842" s="190"/>
      <c r="K842" s="198" t="e">
        <f t="shared" si="201"/>
        <v>#DIV/0!</v>
      </c>
      <c r="L842" s="314"/>
      <c r="M842" s="198" t="e">
        <f t="shared" si="202"/>
        <v>#DIV/0!</v>
      </c>
      <c r="N842" s="314"/>
      <c r="O842" s="190"/>
      <c r="P842" s="197" t="e">
        <f t="shared" si="203"/>
        <v>#DIV/0!</v>
      </c>
      <c r="Q842" s="314">
        <f t="shared" si="204"/>
        <v>0</v>
      </c>
      <c r="R842" s="190">
        <f t="shared" si="205"/>
        <v>0</v>
      </c>
      <c r="S842" s="192" t="e">
        <f t="shared" si="206"/>
        <v>#DIV/0!</v>
      </c>
      <c r="T842" s="190"/>
      <c r="U842" s="190"/>
      <c r="V842" s="190"/>
      <c r="W842" s="196">
        <v>1</v>
      </c>
      <c r="X842" s="190"/>
    </row>
    <row r="843" spans="2:24" x14ac:dyDescent="0.25">
      <c r="B843" s="662"/>
      <c r="C843" s="493"/>
      <c r="D843" s="245">
        <v>7</v>
      </c>
      <c r="E843" s="190"/>
      <c r="F843" s="314"/>
      <c r="G843" s="190"/>
      <c r="H843" s="190"/>
      <c r="I843" s="198" t="e">
        <f t="shared" si="200"/>
        <v>#DIV/0!</v>
      </c>
      <c r="J843" s="190"/>
      <c r="K843" s="198" t="e">
        <f t="shared" si="201"/>
        <v>#DIV/0!</v>
      </c>
      <c r="L843" s="314"/>
      <c r="M843" s="198" t="e">
        <f t="shared" si="202"/>
        <v>#DIV/0!</v>
      </c>
      <c r="N843" s="314"/>
      <c r="O843" s="190"/>
      <c r="P843" s="197" t="e">
        <f t="shared" si="203"/>
        <v>#DIV/0!</v>
      </c>
      <c r="Q843" s="314">
        <f t="shared" si="204"/>
        <v>0</v>
      </c>
      <c r="R843" s="190">
        <f t="shared" si="205"/>
        <v>0</v>
      </c>
      <c r="S843" s="192" t="e">
        <f t="shared" si="206"/>
        <v>#DIV/0!</v>
      </c>
      <c r="T843" s="190"/>
      <c r="U843" s="190"/>
      <c r="V843" s="190"/>
      <c r="W843" s="196">
        <v>1</v>
      </c>
      <c r="X843" s="190"/>
    </row>
    <row r="844" spans="2:24" x14ac:dyDescent="0.25">
      <c r="B844" s="662"/>
      <c r="C844" s="493"/>
      <c r="D844" s="245">
        <v>8</v>
      </c>
      <c r="E844" s="190"/>
      <c r="F844" s="314"/>
      <c r="G844" s="190"/>
      <c r="H844" s="190"/>
      <c r="I844" s="198" t="e">
        <f t="shared" si="200"/>
        <v>#DIV/0!</v>
      </c>
      <c r="J844" s="190"/>
      <c r="K844" s="198" t="e">
        <f t="shared" si="201"/>
        <v>#DIV/0!</v>
      </c>
      <c r="L844" s="314"/>
      <c r="M844" s="198" t="e">
        <f t="shared" si="202"/>
        <v>#DIV/0!</v>
      </c>
      <c r="N844" s="314"/>
      <c r="O844" s="190"/>
      <c r="P844" s="197" t="e">
        <f t="shared" si="203"/>
        <v>#DIV/0!</v>
      </c>
      <c r="Q844" s="314">
        <f t="shared" si="204"/>
        <v>0</v>
      </c>
      <c r="R844" s="190">
        <f t="shared" si="205"/>
        <v>0</v>
      </c>
      <c r="S844" s="192" t="e">
        <f t="shared" si="206"/>
        <v>#DIV/0!</v>
      </c>
      <c r="T844" s="190"/>
      <c r="U844" s="190"/>
      <c r="V844" s="190"/>
      <c r="W844" s="196">
        <v>1</v>
      </c>
      <c r="X844" s="190"/>
    </row>
    <row r="845" spans="2:24" x14ac:dyDescent="0.25">
      <c r="B845" s="662"/>
      <c r="C845" s="493"/>
      <c r="D845" s="245">
        <v>9</v>
      </c>
      <c r="E845" s="190"/>
      <c r="F845" s="314"/>
      <c r="G845" s="190"/>
      <c r="H845" s="190"/>
      <c r="I845" s="198" t="e">
        <f t="shared" si="200"/>
        <v>#DIV/0!</v>
      </c>
      <c r="J845" s="190"/>
      <c r="K845" s="198" t="e">
        <f t="shared" si="201"/>
        <v>#DIV/0!</v>
      </c>
      <c r="L845" s="314"/>
      <c r="M845" s="198" t="e">
        <f t="shared" si="202"/>
        <v>#DIV/0!</v>
      </c>
      <c r="N845" s="314"/>
      <c r="O845" s="190"/>
      <c r="P845" s="197" t="e">
        <f t="shared" si="203"/>
        <v>#DIV/0!</v>
      </c>
      <c r="Q845" s="314">
        <f t="shared" si="204"/>
        <v>0</v>
      </c>
      <c r="R845" s="190">
        <f t="shared" si="205"/>
        <v>0</v>
      </c>
      <c r="S845" s="192" t="e">
        <f t="shared" si="206"/>
        <v>#DIV/0!</v>
      </c>
      <c r="T845" s="190"/>
      <c r="U845" s="190"/>
      <c r="V845" s="190"/>
      <c r="W845" s="196">
        <v>1</v>
      </c>
      <c r="X845" s="190"/>
    </row>
    <row r="846" spans="2:24" x14ac:dyDescent="0.25">
      <c r="B846" s="662"/>
      <c r="C846" s="493"/>
      <c r="D846" s="245">
        <v>10</v>
      </c>
      <c r="E846" s="190"/>
      <c r="F846" s="314"/>
      <c r="G846" s="190"/>
      <c r="H846" s="190"/>
      <c r="I846" s="198" t="e">
        <f t="shared" si="200"/>
        <v>#DIV/0!</v>
      </c>
      <c r="J846" s="190"/>
      <c r="K846" s="198" t="e">
        <f t="shared" si="201"/>
        <v>#DIV/0!</v>
      </c>
      <c r="L846" s="314"/>
      <c r="M846" s="198" t="e">
        <f t="shared" si="202"/>
        <v>#DIV/0!</v>
      </c>
      <c r="N846" s="314"/>
      <c r="O846" s="190"/>
      <c r="P846" s="197" t="e">
        <f t="shared" si="203"/>
        <v>#DIV/0!</v>
      </c>
      <c r="Q846" s="314">
        <f t="shared" si="204"/>
        <v>0</v>
      </c>
      <c r="R846" s="190">
        <f t="shared" si="205"/>
        <v>0</v>
      </c>
      <c r="S846" s="192" t="e">
        <f t="shared" si="206"/>
        <v>#DIV/0!</v>
      </c>
      <c r="T846" s="190"/>
      <c r="U846" s="190"/>
      <c r="V846" s="190"/>
      <c r="W846" s="196">
        <v>1</v>
      </c>
      <c r="X846" s="190"/>
    </row>
    <row r="847" spans="2:24" x14ac:dyDescent="0.25">
      <c r="B847" s="661">
        <v>45954</v>
      </c>
      <c r="C847" s="493" t="str">
        <f t="shared" ref="C847" si="210">RIGHT(TEXT(B847,"aaa"),1)</f>
        <v>五</v>
      </c>
      <c r="D847" s="245">
        <v>1</v>
      </c>
      <c r="E847" s="190"/>
      <c r="F847" s="314"/>
      <c r="G847" s="190"/>
      <c r="H847" s="190"/>
      <c r="I847" s="198" t="e">
        <f t="shared" si="200"/>
        <v>#DIV/0!</v>
      </c>
      <c r="J847" s="190"/>
      <c r="K847" s="198" t="e">
        <f t="shared" si="201"/>
        <v>#DIV/0!</v>
      </c>
      <c r="L847" s="314"/>
      <c r="M847" s="198" t="e">
        <f t="shared" si="202"/>
        <v>#DIV/0!</v>
      </c>
      <c r="N847" s="314"/>
      <c r="O847" s="190"/>
      <c r="P847" s="197" t="e">
        <f t="shared" si="203"/>
        <v>#DIV/0!</v>
      </c>
      <c r="Q847" s="314">
        <f t="shared" si="204"/>
        <v>0</v>
      </c>
      <c r="R847" s="190">
        <f t="shared" si="205"/>
        <v>0</v>
      </c>
      <c r="S847" s="192" t="e">
        <f t="shared" si="206"/>
        <v>#DIV/0!</v>
      </c>
      <c r="T847" s="190"/>
      <c r="U847" s="190"/>
      <c r="V847" s="190"/>
      <c r="W847" s="196">
        <v>1</v>
      </c>
      <c r="X847" s="190"/>
    </row>
    <row r="848" spans="2:24" x14ac:dyDescent="0.25">
      <c r="B848" s="662"/>
      <c r="C848" s="493"/>
      <c r="D848" s="245">
        <v>2</v>
      </c>
      <c r="E848" s="190"/>
      <c r="F848" s="314"/>
      <c r="G848" s="190"/>
      <c r="H848" s="190"/>
      <c r="I848" s="198" t="e">
        <f t="shared" si="200"/>
        <v>#DIV/0!</v>
      </c>
      <c r="J848" s="190"/>
      <c r="K848" s="198" t="e">
        <f t="shared" si="201"/>
        <v>#DIV/0!</v>
      </c>
      <c r="L848" s="314"/>
      <c r="M848" s="198" t="e">
        <f t="shared" si="202"/>
        <v>#DIV/0!</v>
      </c>
      <c r="N848" s="314"/>
      <c r="O848" s="190"/>
      <c r="P848" s="197" t="e">
        <f t="shared" si="203"/>
        <v>#DIV/0!</v>
      </c>
      <c r="Q848" s="314">
        <f t="shared" si="204"/>
        <v>0</v>
      </c>
      <c r="R848" s="190">
        <f t="shared" si="205"/>
        <v>0</v>
      </c>
      <c r="S848" s="192" t="e">
        <f t="shared" si="206"/>
        <v>#DIV/0!</v>
      </c>
      <c r="T848" s="190"/>
      <c r="U848" s="190"/>
      <c r="V848" s="190"/>
      <c r="W848" s="196">
        <v>1</v>
      </c>
      <c r="X848" s="190"/>
    </row>
    <row r="849" spans="2:24" x14ac:dyDescent="0.25">
      <c r="B849" s="662"/>
      <c r="C849" s="493"/>
      <c r="D849" s="245">
        <v>3</v>
      </c>
      <c r="E849" s="190"/>
      <c r="F849" s="314"/>
      <c r="G849" s="190"/>
      <c r="H849" s="190"/>
      <c r="I849" s="198" t="e">
        <f t="shared" si="200"/>
        <v>#DIV/0!</v>
      </c>
      <c r="J849" s="190"/>
      <c r="K849" s="198" t="e">
        <f t="shared" si="201"/>
        <v>#DIV/0!</v>
      </c>
      <c r="L849" s="314"/>
      <c r="M849" s="198" t="e">
        <f t="shared" si="202"/>
        <v>#DIV/0!</v>
      </c>
      <c r="N849" s="314"/>
      <c r="O849" s="190"/>
      <c r="P849" s="197" t="e">
        <f t="shared" si="203"/>
        <v>#DIV/0!</v>
      </c>
      <c r="Q849" s="314">
        <f t="shared" si="204"/>
        <v>0</v>
      </c>
      <c r="R849" s="190">
        <f t="shared" si="205"/>
        <v>0</v>
      </c>
      <c r="S849" s="192" t="e">
        <f t="shared" si="206"/>
        <v>#DIV/0!</v>
      </c>
      <c r="T849" s="190"/>
      <c r="U849" s="190"/>
      <c r="V849" s="190"/>
      <c r="W849" s="196">
        <v>1</v>
      </c>
      <c r="X849" s="190"/>
    </row>
    <row r="850" spans="2:24" x14ac:dyDescent="0.25">
      <c r="B850" s="662"/>
      <c r="C850" s="493"/>
      <c r="D850" s="245">
        <v>4</v>
      </c>
      <c r="E850" s="190"/>
      <c r="F850" s="314"/>
      <c r="G850" s="190"/>
      <c r="H850" s="190"/>
      <c r="I850" s="198" t="e">
        <f t="shared" si="200"/>
        <v>#DIV/0!</v>
      </c>
      <c r="J850" s="190"/>
      <c r="K850" s="198" t="e">
        <f t="shared" si="201"/>
        <v>#DIV/0!</v>
      </c>
      <c r="L850" s="314"/>
      <c r="M850" s="198" t="e">
        <f t="shared" si="202"/>
        <v>#DIV/0!</v>
      </c>
      <c r="N850" s="314"/>
      <c r="O850" s="190"/>
      <c r="P850" s="197" t="e">
        <f t="shared" si="203"/>
        <v>#DIV/0!</v>
      </c>
      <c r="Q850" s="314">
        <f t="shared" si="204"/>
        <v>0</v>
      </c>
      <c r="R850" s="190">
        <f t="shared" si="205"/>
        <v>0</v>
      </c>
      <c r="S850" s="192" t="e">
        <f t="shared" si="206"/>
        <v>#DIV/0!</v>
      </c>
      <c r="T850" s="190"/>
      <c r="U850" s="190"/>
      <c r="V850" s="190"/>
      <c r="W850" s="196">
        <v>1</v>
      </c>
      <c r="X850" s="190"/>
    </row>
    <row r="851" spans="2:24" x14ac:dyDescent="0.25">
      <c r="B851" s="662"/>
      <c r="C851" s="493"/>
      <c r="D851" s="245">
        <v>5</v>
      </c>
      <c r="E851" s="190"/>
      <c r="F851" s="314"/>
      <c r="G851" s="190"/>
      <c r="H851" s="190"/>
      <c r="I851" s="198" t="e">
        <f t="shared" si="200"/>
        <v>#DIV/0!</v>
      </c>
      <c r="J851" s="190"/>
      <c r="K851" s="198" t="e">
        <f t="shared" si="201"/>
        <v>#DIV/0!</v>
      </c>
      <c r="L851" s="314"/>
      <c r="M851" s="198" t="e">
        <f t="shared" si="202"/>
        <v>#DIV/0!</v>
      </c>
      <c r="N851" s="314"/>
      <c r="O851" s="190"/>
      <c r="P851" s="197" t="e">
        <f t="shared" si="203"/>
        <v>#DIV/0!</v>
      </c>
      <c r="Q851" s="314">
        <f t="shared" si="204"/>
        <v>0</v>
      </c>
      <c r="R851" s="190">
        <f t="shared" si="205"/>
        <v>0</v>
      </c>
      <c r="S851" s="192" t="e">
        <f t="shared" si="206"/>
        <v>#DIV/0!</v>
      </c>
      <c r="T851" s="190"/>
      <c r="U851" s="190"/>
      <c r="V851" s="190"/>
      <c r="W851" s="196">
        <v>1</v>
      </c>
      <c r="X851" s="190"/>
    </row>
    <row r="852" spans="2:24" x14ac:dyDescent="0.25">
      <c r="B852" s="662"/>
      <c r="C852" s="493"/>
      <c r="D852" s="245">
        <v>6</v>
      </c>
      <c r="E852" s="190"/>
      <c r="F852" s="314"/>
      <c r="G852" s="190"/>
      <c r="H852" s="190"/>
      <c r="I852" s="198" t="e">
        <f t="shared" si="200"/>
        <v>#DIV/0!</v>
      </c>
      <c r="J852" s="190"/>
      <c r="K852" s="198" t="e">
        <f t="shared" si="201"/>
        <v>#DIV/0!</v>
      </c>
      <c r="L852" s="314"/>
      <c r="M852" s="198" t="e">
        <f t="shared" si="202"/>
        <v>#DIV/0!</v>
      </c>
      <c r="N852" s="314"/>
      <c r="O852" s="190"/>
      <c r="P852" s="197" t="e">
        <f t="shared" si="203"/>
        <v>#DIV/0!</v>
      </c>
      <c r="Q852" s="314">
        <f t="shared" si="204"/>
        <v>0</v>
      </c>
      <c r="R852" s="190">
        <f t="shared" si="205"/>
        <v>0</v>
      </c>
      <c r="S852" s="192" t="e">
        <f t="shared" si="206"/>
        <v>#DIV/0!</v>
      </c>
      <c r="T852" s="190"/>
      <c r="U852" s="190"/>
      <c r="V852" s="190"/>
      <c r="W852" s="196">
        <v>1</v>
      </c>
      <c r="X852" s="190"/>
    </row>
    <row r="853" spans="2:24" x14ac:dyDescent="0.25">
      <c r="B853" s="662"/>
      <c r="C853" s="493"/>
      <c r="D853" s="245">
        <v>7</v>
      </c>
      <c r="E853" s="190"/>
      <c r="F853" s="314"/>
      <c r="G853" s="190"/>
      <c r="H853" s="190"/>
      <c r="I853" s="198" t="e">
        <f t="shared" si="200"/>
        <v>#DIV/0!</v>
      </c>
      <c r="J853" s="190"/>
      <c r="K853" s="198" t="e">
        <f t="shared" si="201"/>
        <v>#DIV/0!</v>
      </c>
      <c r="L853" s="314"/>
      <c r="M853" s="198" t="e">
        <f t="shared" si="202"/>
        <v>#DIV/0!</v>
      </c>
      <c r="N853" s="314"/>
      <c r="O853" s="190"/>
      <c r="P853" s="197" t="e">
        <f t="shared" si="203"/>
        <v>#DIV/0!</v>
      </c>
      <c r="Q853" s="314">
        <f t="shared" si="204"/>
        <v>0</v>
      </c>
      <c r="R853" s="190">
        <f t="shared" si="205"/>
        <v>0</v>
      </c>
      <c r="S853" s="192" t="e">
        <f t="shared" si="206"/>
        <v>#DIV/0!</v>
      </c>
      <c r="T853" s="190"/>
      <c r="U853" s="190"/>
      <c r="V853" s="190"/>
      <c r="W853" s="196">
        <v>1</v>
      </c>
      <c r="X853" s="190"/>
    </row>
    <row r="854" spans="2:24" x14ac:dyDescent="0.25">
      <c r="B854" s="662"/>
      <c r="C854" s="493"/>
      <c r="D854" s="245">
        <v>8</v>
      </c>
      <c r="E854" s="190"/>
      <c r="F854" s="314"/>
      <c r="G854" s="190"/>
      <c r="H854" s="190"/>
      <c r="I854" s="198" t="e">
        <f t="shared" si="200"/>
        <v>#DIV/0!</v>
      </c>
      <c r="J854" s="190"/>
      <c r="K854" s="198" t="e">
        <f t="shared" si="201"/>
        <v>#DIV/0!</v>
      </c>
      <c r="L854" s="314"/>
      <c r="M854" s="198" t="e">
        <f t="shared" si="202"/>
        <v>#DIV/0!</v>
      </c>
      <c r="N854" s="314"/>
      <c r="O854" s="190"/>
      <c r="P854" s="197" t="e">
        <f t="shared" si="203"/>
        <v>#DIV/0!</v>
      </c>
      <c r="Q854" s="314">
        <f t="shared" si="204"/>
        <v>0</v>
      </c>
      <c r="R854" s="190">
        <f t="shared" si="205"/>
        <v>0</v>
      </c>
      <c r="S854" s="192" t="e">
        <f t="shared" si="206"/>
        <v>#DIV/0!</v>
      </c>
      <c r="T854" s="190"/>
      <c r="U854" s="190"/>
      <c r="V854" s="190"/>
      <c r="W854" s="196">
        <v>1</v>
      </c>
      <c r="X854" s="190"/>
    </row>
    <row r="855" spans="2:24" x14ac:dyDescent="0.25">
      <c r="B855" s="662"/>
      <c r="C855" s="493"/>
      <c r="D855" s="245">
        <v>9</v>
      </c>
      <c r="E855" s="190"/>
      <c r="F855" s="314"/>
      <c r="G855" s="190"/>
      <c r="H855" s="190"/>
      <c r="I855" s="198" t="e">
        <f t="shared" si="200"/>
        <v>#DIV/0!</v>
      </c>
      <c r="J855" s="190"/>
      <c r="K855" s="198" t="e">
        <f t="shared" si="201"/>
        <v>#DIV/0!</v>
      </c>
      <c r="L855" s="314"/>
      <c r="M855" s="198" t="e">
        <f t="shared" si="202"/>
        <v>#DIV/0!</v>
      </c>
      <c r="N855" s="314"/>
      <c r="O855" s="190"/>
      <c r="P855" s="197" t="e">
        <f t="shared" si="203"/>
        <v>#DIV/0!</v>
      </c>
      <c r="Q855" s="314">
        <f t="shared" si="204"/>
        <v>0</v>
      </c>
      <c r="R855" s="190">
        <f t="shared" si="205"/>
        <v>0</v>
      </c>
      <c r="S855" s="192" t="e">
        <f t="shared" si="206"/>
        <v>#DIV/0!</v>
      </c>
      <c r="T855" s="190"/>
      <c r="U855" s="190"/>
      <c r="V855" s="190"/>
      <c r="W855" s="196">
        <v>1</v>
      </c>
      <c r="X855" s="190"/>
    </row>
    <row r="856" spans="2:24" x14ac:dyDescent="0.25">
      <c r="B856" s="662"/>
      <c r="C856" s="493"/>
      <c r="D856" s="245">
        <v>10</v>
      </c>
      <c r="E856" s="190"/>
      <c r="F856" s="314"/>
      <c r="G856" s="190"/>
      <c r="H856" s="190"/>
      <c r="I856" s="198" t="e">
        <f t="shared" si="200"/>
        <v>#DIV/0!</v>
      </c>
      <c r="J856" s="190"/>
      <c r="K856" s="198" t="e">
        <f t="shared" si="201"/>
        <v>#DIV/0!</v>
      </c>
      <c r="L856" s="314"/>
      <c r="M856" s="198" t="e">
        <f t="shared" si="202"/>
        <v>#DIV/0!</v>
      </c>
      <c r="N856" s="314"/>
      <c r="O856" s="190"/>
      <c r="P856" s="197" t="e">
        <f t="shared" si="203"/>
        <v>#DIV/0!</v>
      </c>
      <c r="Q856" s="314">
        <f t="shared" si="204"/>
        <v>0</v>
      </c>
      <c r="R856" s="190">
        <f t="shared" si="205"/>
        <v>0</v>
      </c>
      <c r="S856" s="192" t="e">
        <f t="shared" si="206"/>
        <v>#DIV/0!</v>
      </c>
      <c r="T856" s="190"/>
      <c r="U856" s="190"/>
      <c r="V856" s="190"/>
      <c r="W856" s="196">
        <v>1</v>
      </c>
      <c r="X856" s="190"/>
    </row>
    <row r="857" spans="2:24" x14ac:dyDescent="0.25">
      <c r="B857" s="661">
        <v>45955</v>
      </c>
      <c r="C857" s="493" t="str">
        <f t="shared" ref="C857" si="211">RIGHT(TEXT(B857,"aaa"),1)</f>
        <v>六</v>
      </c>
      <c r="D857" s="245">
        <v>1</v>
      </c>
      <c r="E857" s="190"/>
      <c r="F857" s="314"/>
      <c r="G857" s="190"/>
      <c r="H857" s="190"/>
      <c r="I857" s="198" t="e">
        <f t="shared" si="200"/>
        <v>#DIV/0!</v>
      </c>
      <c r="J857" s="190"/>
      <c r="K857" s="198" t="e">
        <f t="shared" si="201"/>
        <v>#DIV/0!</v>
      </c>
      <c r="L857" s="314"/>
      <c r="M857" s="198" t="e">
        <f t="shared" si="202"/>
        <v>#DIV/0!</v>
      </c>
      <c r="N857" s="314"/>
      <c r="O857" s="190"/>
      <c r="P857" s="197" t="e">
        <f t="shared" si="203"/>
        <v>#DIV/0!</v>
      </c>
      <c r="Q857" s="314">
        <f t="shared" si="204"/>
        <v>0</v>
      </c>
      <c r="R857" s="190">
        <f t="shared" si="205"/>
        <v>0</v>
      </c>
      <c r="S857" s="192" t="e">
        <f t="shared" si="206"/>
        <v>#DIV/0!</v>
      </c>
      <c r="T857" s="190"/>
      <c r="U857" s="190"/>
      <c r="V857" s="190"/>
      <c r="W857" s="196">
        <v>1</v>
      </c>
      <c r="X857" s="190"/>
    </row>
    <row r="858" spans="2:24" x14ac:dyDescent="0.25">
      <c r="B858" s="662"/>
      <c r="C858" s="493"/>
      <c r="D858" s="245">
        <v>2</v>
      </c>
      <c r="E858" s="190"/>
      <c r="F858" s="314"/>
      <c r="G858" s="190"/>
      <c r="H858" s="190"/>
      <c r="I858" s="198" t="e">
        <f t="shared" si="200"/>
        <v>#DIV/0!</v>
      </c>
      <c r="J858" s="190"/>
      <c r="K858" s="198" t="e">
        <f t="shared" si="201"/>
        <v>#DIV/0!</v>
      </c>
      <c r="L858" s="314"/>
      <c r="M858" s="198" t="e">
        <f t="shared" si="202"/>
        <v>#DIV/0!</v>
      </c>
      <c r="N858" s="314"/>
      <c r="O858" s="190"/>
      <c r="P858" s="197" t="e">
        <f t="shared" si="203"/>
        <v>#DIV/0!</v>
      </c>
      <c r="Q858" s="314">
        <f t="shared" si="204"/>
        <v>0</v>
      </c>
      <c r="R858" s="190">
        <f t="shared" si="205"/>
        <v>0</v>
      </c>
      <c r="S858" s="192" t="e">
        <f t="shared" si="206"/>
        <v>#DIV/0!</v>
      </c>
      <c r="T858" s="190"/>
      <c r="U858" s="190"/>
      <c r="V858" s="190"/>
      <c r="W858" s="196">
        <v>1</v>
      </c>
      <c r="X858" s="190"/>
    </row>
    <row r="859" spans="2:24" x14ac:dyDescent="0.25">
      <c r="B859" s="662"/>
      <c r="C859" s="493"/>
      <c r="D859" s="245">
        <v>3</v>
      </c>
      <c r="E859" s="190"/>
      <c r="F859" s="314"/>
      <c r="G859" s="190"/>
      <c r="H859" s="190"/>
      <c r="I859" s="198" t="e">
        <f t="shared" si="200"/>
        <v>#DIV/0!</v>
      </c>
      <c r="J859" s="190"/>
      <c r="K859" s="198" t="e">
        <f t="shared" si="201"/>
        <v>#DIV/0!</v>
      </c>
      <c r="L859" s="314"/>
      <c r="M859" s="198" t="e">
        <f t="shared" si="202"/>
        <v>#DIV/0!</v>
      </c>
      <c r="N859" s="314"/>
      <c r="O859" s="190"/>
      <c r="P859" s="197" t="e">
        <f t="shared" si="203"/>
        <v>#DIV/0!</v>
      </c>
      <c r="Q859" s="314">
        <f t="shared" si="204"/>
        <v>0</v>
      </c>
      <c r="R859" s="190">
        <f t="shared" si="205"/>
        <v>0</v>
      </c>
      <c r="S859" s="192" t="e">
        <f t="shared" si="206"/>
        <v>#DIV/0!</v>
      </c>
      <c r="T859" s="190"/>
      <c r="U859" s="190"/>
      <c r="V859" s="190"/>
      <c r="W859" s="196">
        <v>1</v>
      </c>
      <c r="X859" s="190"/>
    </row>
    <row r="860" spans="2:24" x14ac:dyDescent="0.25">
      <c r="B860" s="662"/>
      <c r="C860" s="493"/>
      <c r="D860" s="245">
        <v>4</v>
      </c>
      <c r="E860" s="190"/>
      <c r="F860" s="314"/>
      <c r="G860" s="190"/>
      <c r="H860" s="190"/>
      <c r="I860" s="198" t="e">
        <f t="shared" si="200"/>
        <v>#DIV/0!</v>
      </c>
      <c r="J860" s="190"/>
      <c r="K860" s="198" t="e">
        <f t="shared" si="201"/>
        <v>#DIV/0!</v>
      </c>
      <c r="L860" s="314"/>
      <c r="M860" s="198" t="e">
        <f t="shared" si="202"/>
        <v>#DIV/0!</v>
      </c>
      <c r="N860" s="314"/>
      <c r="O860" s="190"/>
      <c r="P860" s="197" t="e">
        <f t="shared" si="203"/>
        <v>#DIV/0!</v>
      </c>
      <c r="Q860" s="314">
        <f t="shared" si="204"/>
        <v>0</v>
      </c>
      <c r="R860" s="190">
        <f t="shared" si="205"/>
        <v>0</v>
      </c>
      <c r="S860" s="192" t="e">
        <f t="shared" si="206"/>
        <v>#DIV/0!</v>
      </c>
      <c r="T860" s="190"/>
      <c r="U860" s="190"/>
      <c r="V860" s="190"/>
      <c r="W860" s="196">
        <v>1</v>
      </c>
      <c r="X860" s="190"/>
    </row>
    <row r="861" spans="2:24" x14ac:dyDescent="0.25">
      <c r="B861" s="662"/>
      <c r="C861" s="493"/>
      <c r="D861" s="245">
        <v>5</v>
      </c>
      <c r="E861" s="190"/>
      <c r="F861" s="314"/>
      <c r="G861" s="190"/>
      <c r="H861" s="190"/>
      <c r="I861" s="198" t="e">
        <f t="shared" si="200"/>
        <v>#DIV/0!</v>
      </c>
      <c r="J861" s="190"/>
      <c r="K861" s="198" t="e">
        <f t="shared" si="201"/>
        <v>#DIV/0!</v>
      </c>
      <c r="L861" s="314"/>
      <c r="M861" s="198" t="e">
        <f t="shared" si="202"/>
        <v>#DIV/0!</v>
      </c>
      <c r="N861" s="314"/>
      <c r="O861" s="190"/>
      <c r="P861" s="197" t="e">
        <f t="shared" si="203"/>
        <v>#DIV/0!</v>
      </c>
      <c r="Q861" s="314">
        <f t="shared" si="204"/>
        <v>0</v>
      </c>
      <c r="R861" s="190">
        <f t="shared" si="205"/>
        <v>0</v>
      </c>
      <c r="S861" s="192" t="e">
        <f t="shared" si="206"/>
        <v>#DIV/0!</v>
      </c>
      <c r="T861" s="190"/>
      <c r="U861" s="190"/>
      <c r="V861" s="190"/>
      <c r="W861" s="196">
        <v>1</v>
      </c>
      <c r="X861" s="190"/>
    </row>
    <row r="862" spans="2:24" x14ac:dyDescent="0.25">
      <c r="B862" s="662"/>
      <c r="C862" s="493"/>
      <c r="D862" s="245">
        <v>6</v>
      </c>
      <c r="E862" s="190"/>
      <c r="F862" s="314"/>
      <c r="G862" s="190"/>
      <c r="H862" s="190"/>
      <c r="I862" s="198" t="e">
        <f t="shared" si="200"/>
        <v>#DIV/0!</v>
      </c>
      <c r="J862" s="190"/>
      <c r="K862" s="198" t="e">
        <f t="shared" si="201"/>
        <v>#DIV/0!</v>
      </c>
      <c r="L862" s="314"/>
      <c r="M862" s="198" t="e">
        <f t="shared" si="202"/>
        <v>#DIV/0!</v>
      </c>
      <c r="N862" s="314"/>
      <c r="O862" s="190"/>
      <c r="P862" s="197" t="e">
        <f t="shared" si="203"/>
        <v>#DIV/0!</v>
      </c>
      <c r="Q862" s="314">
        <f t="shared" si="204"/>
        <v>0</v>
      </c>
      <c r="R862" s="190">
        <f t="shared" si="205"/>
        <v>0</v>
      </c>
      <c r="S862" s="192" t="e">
        <f t="shared" si="206"/>
        <v>#DIV/0!</v>
      </c>
      <c r="T862" s="190"/>
      <c r="U862" s="190"/>
      <c r="V862" s="190"/>
      <c r="W862" s="196">
        <v>1</v>
      </c>
      <c r="X862" s="190"/>
    </row>
    <row r="863" spans="2:24" x14ac:dyDescent="0.25">
      <c r="B863" s="662"/>
      <c r="C863" s="493"/>
      <c r="D863" s="245">
        <v>7</v>
      </c>
      <c r="E863" s="190"/>
      <c r="F863" s="314"/>
      <c r="G863" s="190"/>
      <c r="H863" s="190"/>
      <c r="I863" s="198" t="e">
        <f t="shared" si="200"/>
        <v>#DIV/0!</v>
      </c>
      <c r="J863" s="190"/>
      <c r="K863" s="198" t="e">
        <f t="shared" si="201"/>
        <v>#DIV/0!</v>
      </c>
      <c r="L863" s="314"/>
      <c r="M863" s="198" t="e">
        <f t="shared" si="202"/>
        <v>#DIV/0!</v>
      </c>
      <c r="N863" s="314"/>
      <c r="O863" s="190"/>
      <c r="P863" s="197" t="e">
        <f t="shared" si="203"/>
        <v>#DIV/0!</v>
      </c>
      <c r="Q863" s="314">
        <f t="shared" si="204"/>
        <v>0</v>
      </c>
      <c r="R863" s="190">
        <f t="shared" si="205"/>
        <v>0</v>
      </c>
      <c r="S863" s="192" t="e">
        <f t="shared" si="206"/>
        <v>#DIV/0!</v>
      </c>
      <c r="T863" s="190"/>
      <c r="U863" s="190"/>
      <c r="V863" s="190"/>
      <c r="W863" s="196">
        <v>1</v>
      </c>
      <c r="X863" s="190"/>
    </row>
    <row r="864" spans="2:24" x14ac:dyDescent="0.25">
      <c r="B864" s="662"/>
      <c r="C864" s="493"/>
      <c r="D864" s="245">
        <v>8</v>
      </c>
      <c r="E864" s="190"/>
      <c r="F864" s="314"/>
      <c r="G864" s="190"/>
      <c r="H864" s="190"/>
      <c r="I864" s="198" t="e">
        <f t="shared" si="200"/>
        <v>#DIV/0!</v>
      </c>
      <c r="J864" s="190"/>
      <c r="K864" s="198" t="e">
        <f t="shared" si="201"/>
        <v>#DIV/0!</v>
      </c>
      <c r="L864" s="314"/>
      <c r="M864" s="198" t="e">
        <f t="shared" si="202"/>
        <v>#DIV/0!</v>
      </c>
      <c r="N864" s="314"/>
      <c r="O864" s="190"/>
      <c r="P864" s="197" t="e">
        <f t="shared" si="203"/>
        <v>#DIV/0!</v>
      </c>
      <c r="Q864" s="314">
        <f t="shared" si="204"/>
        <v>0</v>
      </c>
      <c r="R864" s="190">
        <f t="shared" si="205"/>
        <v>0</v>
      </c>
      <c r="S864" s="192" t="e">
        <f t="shared" si="206"/>
        <v>#DIV/0!</v>
      </c>
      <c r="T864" s="190"/>
      <c r="U864" s="190"/>
      <c r="V864" s="190"/>
      <c r="W864" s="196">
        <v>1</v>
      </c>
      <c r="X864" s="190"/>
    </row>
    <row r="865" spans="2:24" x14ac:dyDescent="0.25">
      <c r="B865" s="662"/>
      <c r="C865" s="493"/>
      <c r="D865" s="245">
        <v>9</v>
      </c>
      <c r="E865" s="190"/>
      <c r="F865" s="314"/>
      <c r="G865" s="190"/>
      <c r="H865" s="190"/>
      <c r="I865" s="198" t="e">
        <f t="shared" si="200"/>
        <v>#DIV/0!</v>
      </c>
      <c r="J865" s="190"/>
      <c r="K865" s="198" t="e">
        <f t="shared" si="201"/>
        <v>#DIV/0!</v>
      </c>
      <c r="L865" s="314"/>
      <c r="M865" s="198" t="e">
        <f t="shared" si="202"/>
        <v>#DIV/0!</v>
      </c>
      <c r="N865" s="314"/>
      <c r="O865" s="190"/>
      <c r="P865" s="197" t="e">
        <f t="shared" si="203"/>
        <v>#DIV/0!</v>
      </c>
      <c r="Q865" s="314">
        <f t="shared" si="204"/>
        <v>0</v>
      </c>
      <c r="R865" s="190">
        <f t="shared" si="205"/>
        <v>0</v>
      </c>
      <c r="S865" s="192" t="e">
        <f t="shared" si="206"/>
        <v>#DIV/0!</v>
      </c>
      <c r="T865" s="190"/>
      <c r="U865" s="190"/>
      <c r="V865" s="190"/>
      <c r="W865" s="196">
        <v>1</v>
      </c>
      <c r="X865" s="190"/>
    </row>
    <row r="866" spans="2:24" x14ac:dyDescent="0.25">
      <c r="B866" s="662"/>
      <c r="C866" s="493"/>
      <c r="D866" s="245">
        <v>10</v>
      </c>
      <c r="E866" s="190"/>
      <c r="F866" s="314"/>
      <c r="G866" s="190"/>
      <c r="H866" s="190"/>
      <c r="I866" s="198" t="e">
        <f t="shared" si="200"/>
        <v>#DIV/0!</v>
      </c>
      <c r="J866" s="190"/>
      <c r="K866" s="198" t="e">
        <f t="shared" si="201"/>
        <v>#DIV/0!</v>
      </c>
      <c r="L866" s="314"/>
      <c r="M866" s="198" t="e">
        <f t="shared" si="202"/>
        <v>#DIV/0!</v>
      </c>
      <c r="N866" s="314"/>
      <c r="O866" s="190"/>
      <c r="P866" s="197" t="e">
        <f t="shared" si="203"/>
        <v>#DIV/0!</v>
      </c>
      <c r="Q866" s="314">
        <f t="shared" si="204"/>
        <v>0</v>
      </c>
      <c r="R866" s="190">
        <f t="shared" si="205"/>
        <v>0</v>
      </c>
      <c r="S866" s="192" t="e">
        <f t="shared" si="206"/>
        <v>#DIV/0!</v>
      </c>
      <c r="T866" s="190"/>
      <c r="U866" s="190"/>
      <c r="V866" s="190"/>
      <c r="W866" s="196">
        <v>1</v>
      </c>
      <c r="X866" s="190"/>
    </row>
    <row r="867" spans="2:24" x14ac:dyDescent="0.25">
      <c r="B867" s="661">
        <v>45956</v>
      </c>
      <c r="C867" s="493" t="str">
        <f t="shared" ref="C867" si="212">RIGHT(TEXT(B867,"aaa"),1)</f>
        <v>日</v>
      </c>
      <c r="D867" s="245">
        <v>1</v>
      </c>
      <c r="E867" s="190"/>
      <c r="F867" s="314"/>
      <c r="G867" s="190"/>
      <c r="H867" s="190"/>
      <c r="I867" s="198" t="e">
        <f t="shared" si="200"/>
        <v>#DIV/0!</v>
      </c>
      <c r="J867" s="190"/>
      <c r="K867" s="198" t="e">
        <f t="shared" si="201"/>
        <v>#DIV/0!</v>
      </c>
      <c r="L867" s="314"/>
      <c r="M867" s="198" t="e">
        <f t="shared" si="202"/>
        <v>#DIV/0!</v>
      </c>
      <c r="N867" s="314"/>
      <c r="O867" s="190"/>
      <c r="P867" s="197" t="e">
        <f t="shared" si="203"/>
        <v>#DIV/0!</v>
      </c>
      <c r="Q867" s="314">
        <f t="shared" si="204"/>
        <v>0</v>
      </c>
      <c r="R867" s="190">
        <f t="shared" si="205"/>
        <v>0</v>
      </c>
      <c r="S867" s="192" t="e">
        <f t="shared" si="206"/>
        <v>#DIV/0!</v>
      </c>
      <c r="T867" s="190"/>
      <c r="U867" s="190"/>
      <c r="V867" s="190"/>
      <c r="W867" s="196">
        <v>1</v>
      </c>
      <c r="X867" s="190"/>
    </row>
    <row r="868" spans="2:24" x14ac:dyDescent="0.25">
      <c r="B868" s="662"/>
      <c r="C868" s="493"/>
      <c r="D868" s="245">
        <v>2</v>
      </c>
      <c r="E868" s="190"/>
      <c r="F868" s="314"/>
      <c r="G868" s="190"/>
      <c r="H868" s="190"/>
      <c r="I868" s="198" t="e">
        <f t="shared" si="200"/>
        <v>#DIV/0!</v>
      </c>
      <c r="J868" s="190"/>
      <c r="K868" s="198" t="e">
        <f t="shared" si="201"/>
        <v>#DIV/0!</v>
      </c>
      <c r="L868" s="314"/>
      <c r="M868" s="198" t="e">
        <f t="shared" si="202"/>
        <v>#DIV/0!</v>
      </c>
      <c r="N868" s="314"/>
      <c r="O868" s="190"/>
      <c r="P868" s="197" t="e">
        <f t="shared" si="203"/>
        <v>#DIV/0!</v>
      </c>
      <c r="Q868" s="314">
        <f t="shared" si="204"/>
        <v>0</v>
      </c>
      <c r="R868" s="190">
        <f t="shared" si="205"/>
        <v>0</v>
      </c>
      <c r="S868" s="192" t="e">
        <f t="shared" si="206"/>
        <v>#DIV/0!</v>
      </c>
      <c r="T868" s="190"/>
      <c r="U868" s="190"/>
      <c r="V868" s="190"/>
      <c r="W868" s="196">
        <v>1</v>
      </c>
      <c r="X868" s="190"/>
    </row>
    <row r="869" spans="2:24" x14ac:dyDescent="0.25">
      <c r="B869" s="662"/>
      <c r="C869" s="493"/>
      <c r="D869" s="245">
        <v>3</v>
      </c>
      <c r="E869" s="190"/>
      <c r="F869" s="314"/>
      <c r="G869" s="190"/>
      <c r="H869" s="190"/>
      <c r="I869" s="198" t="e">
        <f t="shared" si="200"/>
        <v>#DIV/0!</v>
      </c>
      <c r="J869" s="190"/>
      <c r="K869" s="198" t="e">
        <f t="shared" si="201"/>
        <v>#DIV/0!</v>
      </c>
      <c r="L869" s="314"/>
      <c r="M869" s="198" t="e">
        <f t="shared" si="202"/>
        <v>#DIV/0!</v>
      </c>
      <c r="N869" s="314"/>
      <c r="O869" s="190"/>
      <c r="P869" s="197" t="e">
        <f t="shared" si="203"/>
        <v>#DIV/0!</v>
      </c>
      <c r="Q869" s="314">
        <f t="shared" si="204"/>
        <v>0</v>
      </c>
      <c r="R869" s="190">
        <f t="shared" si="205"/>
        <v>0</v>
      </c>
      <c r="S869" s="192" t="e">
        <f t="shared" si="206"/>
        <v>#DIV/0!</v>
      </c>
      <c r="T869" s="190"/>
      <c r="U869" s="190"/>
      <c r="V869" s="190"/>
      <c r="W869" s="196">
        <v>1</v>
      </c>
      <c r="X869" s="190"/>
    </row>
    <row r="870" spans="2:24" x14ac:dyDescent="0.25">
      <c r="B870" s="662"/>
      <c r="C870" s="493"/>
      <c r="D870" s="245">
        <v>4</v>
      </c>
      <c r="E870" s="190"/>
      <c r="F870" s="314"/>
      <c r="G870" s="190"/>
      <c r="H870" s="190"/>
      <c r="I870" s="198" t="e">
        <f t="shared" si="200"/>
        <v>#DIV/0!</v>
      </c>
      <c r="J870" s="190"/>
      <c r="K870" s="198" t="e">
        <f t="shared" si="201"/>
        <v>#DIV/0!</v>
      </c>
      <c r="L870" s="314"/>
      <c r="M870" s="198" t="e">
        <f t="shared" si="202"/>
        <v>#DIV/0!</v>
      </c>
      <c r="N870" s="314"/>
      <c r="O870" s="190"/>
      <c r="P870" s="197" t="e">
        <f t="shared" si="203"/>
        <v>#DIV/0!</v>
      </c>
      <c r="Q870" s="314">
        <f t="shared" si="204"/>
        <v>0</v>
      </c>
      <c r="R870" s="190">
        <f t="shared" si="205"/>
        <v>0</v>
      </c>
      <c r="S870" s="192" t="e">
        <f t="shared" si="206"/>
        <v>#DIV/0!</v>
      </c>
      <c r="T870" s="190"/>
      <c r="U870" s="190"/>
      <c r="V870" s="190"/>
      <c r="W870" s="196">
        <v>1</v>
      </c>
      <c r="X870" s="190"/>
    </row>
    <row r="871" spans="2:24" x14ac:dyDescent="0.25">
      <c r="B871" s="662"/>
      <c r="C871" s="493"/>
      <c r="D871" s="245">
        <v>5</v>
      </c>
      <c r="E871" s="190"/>
      <c r="F871" s="314"/>
      <c r="G871" s="190"/>
      <c r="H871" s="190"/>
      <c r="I871" s="198" t="e">
        <f t="shared" si="200"/>
        <v>#DIV/0!</v>
      </c>
      <c r="J871" s="190"/>
      <c r="K871" s="198" t="e">
        <f t="shared" si="201"/>
        <v>#DIV/0!</v>
      </c>
      <c r="L871" s="314"/>
      <c r="M871" s="198" t="e">
        <f t="shared" si="202"/>
        <v>#DIV/0!</v>
      </c>
      <c r="N871" s="314"/>
      <c r="O871" s="190"/>
      <c r="P871" s="197" t="e">
        <f t="shared" si="203"/>
        <v>#DIV/0!</v>
      </c>
      <c r="Q871" s="314">
        <f t="shared" si="204"/>
        <v>0</v>
      </c>
      <c r="R871" s="190">
        <f t="shared" si="205"/>
        <v>0</v>
      </c>
      <c r="S871" s="192" t="e">
        <f t="shared" si="206"/>
        <v>#DIV/0!</v>
      </c>
      <c r="T871" s="190"/>
      <c r="U871" s="190"/>
      <c r="V871" s="190"/>
      <c r="W871" s="196">
        <v>1</v>
      </c>
      <c r="X871" s="190"/>
    </row>
    <row r="872" spans="2:24" x14ac:dyDescent="0.25">
      <c r="B872" s="662"/>
      <c r="C872" s="493"/>
      <c r="D872" s="245">
        <v>6</v>
      </c>
      <c r="E872" s="190"/>
      <c r="F872" s="314"/>
      <c r="G872" s="190"/>
      <c r="H872" s="190"/>
      <c r="I872" s="198" t="e">
        <f t="shared" si="200"/>
        <v>#DIV/0!</v>
      </c>
      <c r="J872" s="190"/>
      <c r="K872" s="198" t="e">
        <f t="shared" si="201"/>
        <v>#DIV/0!</v>
      </c>
      <c r="L872" s="314"/>
      <c r="M872" s="198" t="e">
        <f t="shared" si="202"/>
        <v>#DIV/0!</v>
      </c>
      <c r="N872" s="314"/>
      <c r="O872" s="190"/>
      <c r="P872" s="197" t="e">
        <f t="shared" si="203"/>
        <v>#DIV/0!</v>
      </c>
      <c r="Q872" s="314">
        <f t="shared" si="204"/>
        <v>0</v>
      </c>
      <c r="R872" s="190">
        <f t="shared" si="205"/>
        <v>0</v>
      </c>
      <c r="S872" s="192" t="e">
        <f t="shared" si="206"/>
        <v>#DIV/0!</v>
      </c>
      <c r="T872" s="190"/>
      <c r="U872" s="190"/>
      <c r="V872" s="190"/>
      <c r="W872" s="196">
        <v>1</v>
      </c>
      <c r="X872" s="190"/>
    </row>
    <row r="873" spans="2:24" x14ac:dyDescent="0.25">
      <c r="B873" s="662"/>
      <c r="C873" s="493"/>
      <c r="D873" s="245">
        <v>7</v>
      </c>
      <c r="E873" s="190"/>
      <c r="F873" s="314"/>
      <c r="G873" s="190"/>
      <c r="H873" s="190"/>
      <c r="I873" s="198" t="e">
        <f t="shared" ref="I873:I926" si="213">H873/G873</f>
        <v>#DIV/0!</v>
      </c>
      <c r="J873" s="190"/>
      <c r="K873" s="198" t="e">
        <f t="shared" ref="K873:K926" si="214">J873/G873</f>
        <v>#DIV/0!</v>
      </c>
      <c r="L873" s="314"/>
      <c r="M873" s="198" t="e">
        <f t="shared" ref="M873:M926" si="215">(H873+J873)/G873</f>
        <v>#DIV/0!</v>
      </c>
      <c r="N873" s="314"/>
      <c r="O873" s="190"/>
      <c r="P873" s="197" t="e">
        <f t="shared" ref="P873:P926" si="216">O873/G873</f>
        <v>#DIV/0!</v>
      </c>
      <c r="Q873" s="314">
        <f t="shared" ref="Q873:Q926" si="217">O873*L873</f>
        <v>0</v>
      </c>
      <c r="R873" s="190">
        <f t="shared" ref="R873:R926" si="218">(H873+J873)-G873-O873</f>
        <v>0</v>
      </c>
      <c r="S873" s="192" t="e">
        <f t="shared" ref="S873:S926" si="219">R873/G873</f>
        <v>#DIV/0!</v>
      </c>
      <c r="T873" s="190"/>
      <c r="U873" s="190"/>
      <c r="V873" s="190"/>
      <c r="W873" s="196">
        <v>1</v>
      </c>
      <c r="X873" s="190"/>
    </row>
    <row r="874" spans="2:24" x14ac:dyDescent="0.25">
      <c r="B874" s="662"/>
      <c r="C874" s="493"/>
      <c r="D874" s="245">
        <v>8</v>
      </c>
      <c r="E874" s="190"/>
      <c r="F874" s="314"/>
      <c r="G874" s="190"/>
      <c r="H874" s="190"/>
      <c r="I874" s="198" t="e">
        <f t="shared" si="213"/>
        <v>#DIV/0!</v>
      </c>
      <c r="J874" s="190"/>
      <c r="K874" s="198" t="e">
        <f t="shared" si="214"/>
        <v>#DIV/0!</v>
      </c>
      <c r="L874" s="314"/>
      <c r="M874" s="198" t="e">
        <f t="shared" si="215"/>
        <v>#DIV/0!</v>
      </c>
      <c r="N874" s="314"/>
      <c r="O874" s="190"/>
      <c r="P874" s="197" t="e">
        <f t="shared" si="216"/>
        <v>#DIV/0!</v>
      </c>
      <c r="Q874" s="314">
        <f t="shared" si="217"/>
        <v>0</v>
      </c>
      <c r="R874" s="190">
        <f t="shared" si="218"/>
        <v>0</v>
      </c>
      <c r="S874" s="192" t="e">
        <f t="shared" si="219"/>
        <v>#DIV/0!</v>
      </c>
      <c r="T874" s="190"/>
      <c r="U874" s="190"/>
      <c r="V874" s="190"/>
      <c r="W874" s="196">
        <v>1</v>
      </c>
      <c r="X874" s="190"/>
    </row>
    <row r="875" spans="2:24" x14ac:dyDescent="0.25">
      <c r="B875" s="662"/>
      <c r="C875" s="493"/>
      <c r="D875" s="245">
        <v>9</v>
      </c>
      <c r="E875" s="190"/>
      <c r="F875" s="314"/>
      <c r="G875" s="190"/>
      <c r="H875" s="190"/>
      <c r="I875" s="198" t="e">
        <f t="shared" si="213"/>
        <v>#DIV/0!</v>
      </c>
      <c r="J875" s="190"/>
      <c r="K875" s="198" t="e">
        <f t="shared" si="214"/>
        <v>#DIV/0!</v>
      </c>
      <c r="L875" s="314"/>
      <c r="M875" s="198" t="e">
        <f t="shared" si="215"/>
        <v>#DIV/0!</v>
      </c>
      <c r="N875" s="314"/>
      <c r="O875" s="190"/>
      <c r="P875" s="197" t="e">
        <f t="shared" si="216"/>
        <v>#DIV/0!</v>
      </c>
      <c r="Q875" s="314">
        <f t="shared" si="217"/>
        <v>0</v>
      </c>
      <c r="R875" s="190">
        <f t="shared" si="218"/>
        <v>0</v>
      </c>
      <c r="S875" s="192" t="e">
        <f t="shared" si="219"/>
        <v>#DIV/0!</v>
      </c>
      <c r="T875" s="190"/>
      <c r="U875" s="190"/>
      <c r="V875" s="190"/>
      <c r="W875" s="196">
        <v>1</v>
      </c>
      <c r="X875" s="190"/>
    </row>
    <row r="876" spans="2:24" x14ac:dyDescent="0.25">
      <c r="B876" s="662"/>
      <c r="C876" s="493"/>
      <c r="D876" s="245">
        <v>10</v>
      </c>
      <c r="E876" s="190"/>
      <c r="F876" s="314"/>
      <c r="G876" s="190"/>
      <c r="H876" s="190"/>
      <c r="I876" s="198" t="e">
        <f t="shared" si="213"/>
        <v>#DIV/0!</v>
      </c>
      <c r="J876" s="190"/>
      <c r="K876" s="198" t="e">
        <f t="shared" si="214"/>
        <v>#DIV/0!</v>
      </c>
      <c r="L876" s="314"/>
      <c r="M876" s="198" t="e">
        <f t="shared" si="215"/>
        <v>#DIV/0!</v>
      </c>
      <c r="N876" s="314"/>
      <c r="O876" s="190"/>
      <c r="P876" s="197" t="e">
        <f t="shared" si="216"/>
        <v>#DIV/0!</v>
      </c>
      <c r="Q876" s="314">
        <f t="shared" si="217"/>
        <v>0</v>
      </c>
      <c r="R876" s="190">
        <f t="shared" si="218"/>
        <v>0</v>
      </c>
      <c r="S876" s="192" t="e">
        <f t="shared" si="219"/>
        <v>#DIV/0!</v>
      </c>
      <c r="T876" s="190"/>
      <c r="U876" s="190"/>
      <c r="V876" s="190"/>
      <c r="W876" s="196">
        <v>1</v>
      </c>
      <c r="X876" s="190"/>
    </row>
    <row r="877" spans="2:24" x14ac:dyDescent="0.25">
      <c r="B877" s="661">
        <v>45957</v>
      </c>
      <c r="C877" s="493" t="str">
        <f t="shared" ref="C877" si="220">RIGHT(TEXT(B877,"aaa"),1)</f>
        <v>一</v>
      </c>
      <c r="D877" s="245">
        <v>1</v>
      </c>
      <c r="E877" s="190"/>
      <c r="F877" s="314"/>
      <c r="G877" s="190"/>
      <c r="H877" s="190"/>
      <c r="I877" s="198" t="e">
        <f t="shared" si="213"/>
        <v>#DIV/0!</v>
      </c>
      <c r="J877" s="190"/>
      <c r="K877" s="198" t="e">
        <f t="shared" si="214"/>
        <v>#DIV/0!</v>
      </c>
      <c r="L877" s="314"/>
      <c r="M877" s="198" t="e">
        <f t="shared" si="215"/>
        <v>#DIV/0!</v>
      </c>
      <c r="N877" s="314"/>
      <c r="O877" s="190"/>
      <c r="P877" s="197" t="e">
        <f t="shared" si="216"/>
        <v>#DIV/0!</v>
      </c>
      <c r="Q877" s="314">
        <f t="shared" si="217"/>
        <v>0</v>
      </c>
      <c r="R877" s="190">
        <f t="shared" si="218"/>
        <v>0</v>
      </c>
      <c r="S877" s="192" t="e">
        <f t="shared" si="219"/>
        <v>#DIV/0!</v>
      </c>
      <c r="T877" s="190"/>
      <c r="U877" s="190"/>
      <c r="V877" s="190"/>
      <c r="W877" s="196">
        <v>1</v>
      </c>
      <c r="X877" s="190"/>
    </row>
    <row r="878" spans="2:24" x14ac:dyDescent="0.25">
      <c r="B878" s="662"/>
      <c r="C878" s="493"/>
      <c r="D878" s="245">
        <v>2</v>
      </c>
      <c r="E878" s="190"/>
      <c r="F878" s="314"/>
      <c r="G878" s="190"/>
      <c r="H878" s="190"/>
      <c r="I878" s="198" t="e">
        <f t="shared" si="213"/>
        <v>#DIV/0!</v>
      </c>
      <c r="J878" s="190"/>
      <c r="K878" s="198" t="e">
        <f t="shared" si="214"/>
        <v>#DIV/0!</v>
      </c>
      <c r="L878" s="314"/>
      <c r="M878" s="198" t="e">
        <f t="shared" si="215"/>
        <v>#DIV/0!</v>
      </c>
      <c r="N878" s="314"/>
      <c r="O878" s="190"/>
      <c r="P878" s="197" t="e">
        <f t="shared" si="216"/>
        <v>#DIV/0!</v>
      </c>
      <c r="Q878" s="314">
        <f t="shared" si="217"/>
        <v>0</v>
      </c>
      <c r="R878" s="190">
        <f t="shared" si="218"/>
        <v>0</v>
      </c>
      <c r="S878" s="192" t="e">
        <f t="shared" si="219"/>
        <v>#DIV/0!</v>
      </c>
      <c r="T878" s="190"/>
      <c r="U878" s="190"/>
      <c r="V878" s="190"/>
      <c r="W878" s="196">
        <v>1</v>
      </c>
      <c r="X878" s="190"/>
    </row>
    <row r="879" spans="2:24" x14ac:dyDescent="0.25">
      <c r="B879" s="662"/>
      <c r="C879" s="493"/>
      <c r="D879" s="245">
        <v>3</v>
      </c>
      <c r="E879" s="190"/>
      <c r="F879" s="314"/>
      <c r="G879" s="190"/>
      <c r="H879" s="190"/>
      <c r="I879" s="198" t="e">
        <f t="shared" si="213"/>
        <v>#DIV/0!</v>
      </c>
      <c r="J879" s="190"/>
      <c r="K879" s="198" t="e">
        <f t="shared" si="214"/>
        <v>#DIV/0!</v>
      </c>
      <c r="L879" s="314"/>
      <c r="M879" s="198" t="e">
        <f t="shared" si="215"/>
        <v>#DIV/0!</v>
      </c>
      <c r="N879" s="314"/>
      <c r="O879" s="190"/>
      <c r="P879" s="197" t="e">
        <f t="shared" si="216"/>
        <v>#DIV/0!</v>
      </c>
      <c r="Q879" s="314">
        <f t="shared" si="217"/>
        <v>0</v>
      </c>
      <c r="R879" s="190">
        <f t="shared" si="218"/>
        <v>0</v>
      </c>
      <c r="S879" s="192" t="e">
        <f t="shared" si="219"/>
        <v>#DIV/0!</v>
      </c>
      <c r="T879" s="190"/>
      <c r="U879" s="190"/>
      <c r="V879" s="190"/>
      <c r="W879" s="196">
        <v>1</v>
      </c>
      <c r="X879" s="190"/>
    </row>
    <row r="880" spans="2:24" x14ac:dyDescent="0.25">
      <c r="B880" s="662"/>
      <c r="C880" s="493"/>
      <c r="D880" s="245">
        <v>4</v>
      </c>
      <c r="E880" s="190"/>
      <c r="F880" s="314"/>
      <c r="G880" s="190"/>
      <c r="H880" s="190"/>
      <c r="I880" s="198" t="e">
        <f t="shared" si="213"/>
        <v>#DIV/0!</v>
      </c>
      <c r="J880" s="190"/>
      <c r="K880" s="198" t="e">
        <f t="shared" si="214"/>
        <v>#DIV/0!</v>
      </c>
      <c r="L880" s="314"/>
      <c r="M880" s="198" t="e">
        <f t="shared" si="215"/>
        <v>#DIV/0!</v>
      </c>
      <c r="N880" s="314"/>
      <c r="O880" s="190"/>
      <c r="P880" s="197" t="e">
        <f t="shared" si="216"/>
        <v>#DIV/0!</v>
      </c>
      <c r="Q880" s="314">
        <f t="shared" si="217"/>
        <v>0</v>
      </c>
      <c r="R880" s="190">
        <f t="shared" si="218"/>
        <v>0</v>
      </c>
      <c r="S880" s="192" t="e">
        <f t="shared" si="219"/>
        <v>#DIV/0!</v>
      </c>
      <c r="T880" s="190"/>
      <c r="U880" s="190"/>
      <c r="V880" s="190"/>
      <c r="W880" s="196">
        <v>1</v>
      </c>
      <c r="X880" s="190"/>
    </row>
    <row r="881" spans="2:24" x14ac:dyDescent="0.25">
      <c r="B881" s="662"/>
      <c r="C881" s="493"/>
      <c r="D881" s="245">
        <v>5</v>
      </c>
      <c r="E881" s="190"/>
      <c r="F881" s="314"/>
      <c r="G881" s="190"/>
      <c r="H881" s="190"/>
      <c r="I881" s="198" t="e">
        <f t="shared" si="213"/>
        <v>#DIV/0!</v>
      </c>
      <c r="J881" s="190"/>
      <c r="K881" s="198" t="e">
        <f t="shared" si="214"/>
        <v>#DIV/0!</v>
      </c>
      <c r="L881" s="314"/>
      <c r="M881" s="198" t="e">
        <f t="shared" si="215"/>
        <v>#DIV/0!</v>
      </c>
      <c r="N881" s="314"/>
      <c r="O881" s="190"/>
      <c r="P881" s="197" t="e">
        <f t="shared" si="216"/>
        <v>#DIV/0!</v>
      </c>
      <c r="Q881" s="314">
        <f t="shared" si="217"/>
        <v>0</v>
      </c>
      <c r="R881" s="190">
        <f t="shared" si="218"/>
        <v>0</v>
      </c>
      <c r="S881" s="192" t="e">
        <f t="shared" si="219"/>
        <v>#DIV/0!</v>
      </c>
      <c r="T881" s="190"/>
      <c r="U881" s="190"/>
      <c r="V881" s="190"/>
      <c r="W881" s="196">
        <v>1</v>
      </c>
      <c r="X881" s="190"/>
    </row>
    <row r="882" spans="2:24" x14ac:dyDescent="0.25">
      <c r="B882" s="662"/>
      <c r="C882" s="493"/>
      <c r="D882" s="245">
        <v>6</v>
      </c>
      <c r="E882" s="190"/>
      <c r="F882" s="314"/>
      <c r="G882" s="190"/>
      <c r="H882" s="190"/>
      <c r="I882" s="198" t="e">
        <f t="shared" si="213"/>
        <v>#DIV/0!</v>
      </c>
      <c r="J882" s="190"/>
      <c r="K882" s="198" t="e">
        <f t="shared" si="214"/>
        <v>#DIV/0!</v>
      </c>
      <c r="L882" s="314"/>
      <c r="M882" s="198" t="e">
        <f t="shared" si="215"/>
        <v>#DIV/0!</v>
      </c>
      <c r="N882" s="314"/>
      <c r="O882" s="190"/>
      <c r="P882" s="197" t="e">
        <f t="shared" si="216"/>
        <v>#DIV/0!</v>
      </c>
      <c r="Q882" s="314">
        <f t="shared" si="217"/>
        <v>0</v>
      </c>
      <c r="R882" s="190">
        <f t="shared" si="218"/>
        <v>0</v>
      </c>
      <c r="S882" s="192" t="e">
        <f t="shared" si="219"/>
        <v>#DIV/0!</v>
      </c>
      <c r="T882" s="190"/>
      <c r="U882" s="190"/>
      <c r="V882" s="190"/>
      <c r="W882" s="196">
        <v>1</v>
      </c>
      <c r="X882" s="190"/>
    </row>
    <row r="883" spans="2:24" x14ac:dyDescent="0.25">
      <c r="B883" s="662"/>
      <c r="C883" s="493"/>
      <c r="D883" s="245">
        <v>7</v>
      </c>
      <c r="E883" s="190"/>
      <c r="F883" s="314"/>
      <c r="G883" s="190"/>
      <c r="H883" s="190"/>
      <c r="I883" s="198" t="e">
        <f t="shared" si="213"/>
        <v>#DIV/0!</v>
      </c>
      <c r="J883" s="190"/>
      <c r="K883" s="198" t="e">
        <f t="shared" si="214"/>
        <v>#DIV/0!</v>
      </c>
      <c r="L883" s="314"/>
      <c r="M883" s="198" t="e">
        <f t="shared" si="215"/>
        <v>#DIV/0!</v>
      </c>
      <c r="N883" s="314"/>
      <c r="O883" s="190"/>
      <c r="P883" s="197" t="e">
        <f t="shared" si="216"/>
        <v>#DIV/0!</v>
      </c>
      <c r="Q883" s="314">
        <f t="shared" si="217"/>
        <v>0</v>
      </c>
      <c r="R883" s="190">
        <f t="shared" si="218"/>
        <v>0</v>
      </c>
      <c r="S883" s="192" t="e">
        <f t="shared" si="219"/>
        <v>#DIV/0!</v>
      </c>
      <c r="T883" s="190"/>
      <c r="U883" s="190"/>
      <c r="V883" s="190"/>
      <c r="W883" s="196">
        <v>1</v>
      </c>
      <c r="X883" s="190"/>
    </row>
    <row r="884" spans="2:24" x14ac:dyDescent="0.25">
      <c r="B884" s="662"/>
      <c r="C884" s="493"/>
      <c r="D884" s="245">
        <v>8</v>
      </c>
      <c r="E884" s="190"/>
      <c r="F884" s="314"/>
      <c r="G884" s="190"/>
      <c r="H884" s="190"/>
      <c r="I884" s="198" t="e">
        <f t="shared" si="213"/>
        <v>#DIV/0!</v>
      </c>
      <c r="J884" s="190"/>
      <c r="K884" s="198" t="e">
        <f t="shared" si="214"/>
        <v>#DIV/0!</v>
      </c>
      <c r="L884" s="314"/>
      <c r="M884" s="198" t="e">
        <f t="shared" si="215"/>
        <v>#DIV/0!</v>
      </c>
      <c r="N884" s="314"/>
      <c r="O884" s="190"/>
      <c r="P884" s="197" t="e">
        <f t="shared" si="216"/>
        <v>#DIV/0!</v>
      </c>
      <c r="Q884" s="314">
        <f t="shared" si="217"/>
        <v>0</v>
      </c>
      <c r="R884" s="190">
        <f t="shared" si="218"/>
        <v>0</v>
      </c>
      <c r="S884" s="192" t="e">
        <f t="shared" si="219"/>
        <v>#DIV/0!</v>
      </c>
      <c r="T884" s="190"/>
      <c r="U884" s="190"/>
      <c r="V884" s="190"/>
      <c r="W884" s="196">
        <v>1</v>
      </c>
      <c r="X884" s="190"/>
    </row>
    <row r="885" spans="2:24" x14ac:dyDescent="0.25">
      <c r="B885" s="662"/>
      <c r="C885" s="493"/>
      <c r="D885" s="245">
        <v>9</v>
      </c>
      <c r="E885" s="190"/>
      <c r="F885" s="314"/>
      <c r="G885" s="190"/>
      <c r="H885" s="190"/>
      <c r="I885" s="198" t="e">
        <f t="shared" si="213"/>
        <v>#DIV/0!</v>
      </c>
      <c r="J885" s="190"/>
      <c r="K885" s="198" t="e">
        <f t="shared" si="214"/>
        <v>#DIV/0!</v>
      </c>
      <c r="L885" s="314"/>
      <c r="M885" s="198" t="e">
        <f t="shared" si="215"/>
        <v>#DIV/0!</v>
      </c>
      <c r="N885" s="314"/>
      <c r="O885" s="190"/>
      <c r="P885" s="197" t="e">
        <f t="shared" si="216"/>
        <v>#DIV/0!</v>
      </c>
      <c r="Q885" s="314">
        <f t="shared" si="217"/>
        <v>0</v>
      </c>
      <c r="R885" s="190">
        <f t="shared" si="218"/>
        <v>0</v>
      </c>
      <c r="S885" s="192" t="e">
        <f t="shared" si="219"/>
        <v>#DIV/0!</v>
      </c>
      <c r="T885" s="190"/>
      <c r="U885" s="190"/>
      <c r="V885" s="190"/>
      <c r="W885" s="196">
        <v>1</v>
      </c>
      <c r="X885" s="190"/>
    </row>
    <row r="886" spans="2:24" x14ac:dyDescent="0.25">
      <c r="B886" s="662"/>
      <c r="C886" s="493"/>
      <c r="D886" s="245">
        <v>10</v>
      </c>
      <c r="E886" s="190"/>
      <c r="F886" s="314"/>
      <c r="G886" s="190"/>
      <c r="H886" s="190"/>
      <c r="I886" s="198" t="e">
        <f t="shared" si="213"/>
        <v>#DIV/0!</v>
      </c>
      <c r="J886" s="190"/>
      <c r="K886" s="198" t="e">
        <f t="shared" si="214"/>
        <v>#DIV/0!</v>
      </c>
      <c r="L886" s="314"/>
      <c r="M886" s="198" t="e">
        <f t="shared" si="215"/>
        <v>#DIV/0!</v>
      </c>
      <c r="N886" s="314"/>
      <c r="O886" s="190"/>
      <c r="P886" s="197" t="e">
        <f t="shared" si="216"/>
        <v>#DIV/0!</v>
      </c>
      <c r="Q886" s="314">
        <f t="shared" si="217"/>
        <v>0</v>
      </c>
      <c r="R886" s="190">
        <f t="shared" si="218"/>
        <v>0</v>
      </c>
      <c r="S886" s="192" t="e">
        <f t="shared" si="219"/>
        <v>#DIV/0!</v>
      </c>
      <c r="T886" s="190"/>
      <c r="U886" s="190"/>
      <c r="V886" s="190"/>
      <c r="W886" s="196">
        <v>1</v>
      </c>
      <c r="X886" s="190"/>
    </row>
    <row r="887" spans="2:24" x14ac:dyDescent="0.25">
      <c r="B887" s="661">
        <v>45958</v>
      </c>
      <c r="C887" s="493" t="str">
        <f t="shared" ref="C887" si="221">RIGHT(TEXT(B887,"aaa"),1)</f>
        <v>二</v>
      </c>
      <c r="D887" s="245">
        <v>1</v>
      </c>
      <c r="E887" s="190"/>
      <c r="F887" s="314"/>
      <c r="G887" s="190"/>
      <c r="H887" s="190"/>
      <c r="I887" s="198" t="e">
        <f t="shared" si="213"/>
        <v>#DIV/0!</v>
      </c>
      <c r="J887" s="190"/>
      <c r="K887" s="198" t="e">
        <f t="shared" si="214"/>
        <v>#DIV/0!</v>
      </c>
      <c r="L887" s="314"/>
      <c r="M887" s="198" t="e">
        <f t="shared" si="215"/>
        <v>#DIV/0!</v>
      </c>
      <c r="N887" s="314"/>
      <c r="O887" s="190"/>
      <c r="P887" s="197" t="e">
        <f t="shared" si="216"/>
        <v>#DIV/0!</v>
      </c>
      <c r="Q887" s="314">
        <f t="shared" si="217"/>
        <v>0</v>
      </c>
      <c r="R887" s="190">
        <f t="shared" si="218"/>
        <v>0</v>
      </c>
      <c r="S887" s="192" t="e">
        <f t="shared" si="219"/>
        <v>#DIV/0!</v>
      </c>
      <c r="T887" s="190"/>
      <c r="U887" s="190"/>
      <c r="V887" s="190"/>
      <c r="W887" s="196">
        <v>1</v>
      </c>
      <c r="X887" s="190"/>
    </row>
    <row r="888" spans="2:24" x14ac:dyDescent="0.25">
      <c r="B888" s="662"/>
      <c r="C888" s="493"/>
      <c r="D888" s="245">
        <v>2</v>
      </c>
      <c r="E888" s="190"/>
      <c r="F888" s="314"/>
      <c r="G888" s="190"/>
      <c r="H888" s="190"/>
      <c r="I888" s="198" t="e">
        <f t="shared" si="213"/>
        <v>#DIV/0!</v>
      </c>
      <c r="J888" s="190"/>
      <c r="K888" s="198" t="e">
        <f t="shared" si="214"/>
        <v>#DIV/0!</v>
      </c>
      <c r="L888" s="314"/>
      <c r="M888" s="198" t="e">
        <f t="shared" si="215"/>
        <v>#DIV/0!</v>
      </c>
      <c r="N888" s="314"/>
      <c r="O888" s="190"/>
      <c r="P888" s="197" t="e">
        <f t="shared" si="216"/>
        <v>#DIV/0!</v>
      </c>
      <c r="Q888" s="314">
        <f t="shared" si="217"/>
        <v>0</v>
      </c>
      <c r="R888" s="190">
        <f t="shared" si="218"/>
        <v>0</v>
      </c>
      <c r="S888" s="192" t="e">
        <f t="shared" si="219"/>
        <v>#DIV/0!</v>
      </c>
      <c r="T888" s="190"/>
      <c r="U888" s="190"/>
      <c r="V888" s="190"/>
      <c r="W888" s="196">
        <v>1</v>
      </c>
      <c r="X888" s="190"/>
    </row>
    <row r="889" spans="2:24" x14ac:dyDescent="0.25">
      <c r="B889" s="662"/>
      <c r="C889" s="493"/>
      <c r="D889" s="245">
        <v>3</v>
      </c>
      <c r="E889" s="190"/>
      <c r="F889" s="314"/>
      <c r="G889" s="190"/>
      <c r="H889" s="190"/>
      <c r="I889" s="198" t="e">
        <f t="shared" si="213"/>
        <v>#DIV/0!</v>
      </c>
      <c r="J889" s="190"/>
      <c r="K889" s="198" t="e">
        <f t="shared" si="214"/>
        <v>#DIV/0!</v>
      </c>
      <c r="L889" s="314"/>
      <c r="M889" s="198" t="e">
        <f t="shared" si="215"/>
        <v>#DIV/0!</v>
      </c>
      <c r="N889" s="314"/>
      <c r="O889" s="190"/>
      <c r="P889" s="197" t="e">
        <f t="shared" si="216"/>
        <v>#DIV/0!</v>
      </c>
      <c r="Q889" s="314">
        <f t="shared" si="217"/>
        <v>0</v>
      </c>
      <c r="R889" s="190">
        <f t="shared" si="218"/>
        <v>0</v>
      </c>
      <c r="S889" s="192" t="e">
        <f t="shared" si="219"/>
        <v>#DIV/0!</v>
      </c>
      <c r="T889" s="190"/>
      <c r="U889" s="190"/>
      <c r="V889" s="190"/>
      <c r="W889" s="196">
        <v>1</v>
      </c>
      <c r="X889" s="190"/>
    </row>
    <row r="890" spans="2:24" x14ac:dyDescent="0.25">
      <c r="B890" s="662"/>
      <c r="C890" s="493"/>
      <c r="D890" s="245">
        <v>4</v>
      </c>
      <c r="E890" s="190"/>
      <c r="F890" s="314"/>
      <c r="G890" s="190"/>
      <c r="H890" s="190"/>
      <c r="I890" s="198" t="e">
        <f t="shared" si="213"/>
        <v>#DIV/0!</v>
      </c>
      <c r="J890" s="190"/>
      <c r="K890" s="198" t="e">
        <f t="shared" si="214"/>
        <v>#DIV/0!</v>
      </c>
      <c r="L890" s="314"/>
      <c r="M890" s="198" t="e">
        <f t="shared" si="215"/>
        <v>#DIV/0!</v>
      </c>
      <c r="N890" s="314"/>
      <c r="O890" s="190"/>
      <c r="P890" s="197" t="e">
        <f t="shared" si="216"/>
        <v>#DIV/0!</v>
      </c>
      <c r="Q890" s="314">
        <f t="shared" si="217"/>
        <v>0</v>
      </c>
      <c r="R890" s="190">
        <f t="shared" si="218"/>
        <v>0</v>
      </c>
      <c r="S890" s="192" t="e">
        <f t="shared" si="219"/>
        <v>#DIV/0!</v>
      </c>
      <c r="T890" s="190"/>
      <c r="U890" s="190"/>
      <c r="V890" s="190"/>
      <c r="W890" s="196">
        <v>1</v>
      </c>
      <c r="X890" s="190"/>
    </row>
    <row r="891" spans="2:24" x14ac:dyDescent="0.25">
      <c r="B891" s="662"/>
      <c r="C891" s="493"/>
      <c r="D891" s="245">
        <v>5</v>
      </c>
      <c r="E891" s="190"/>
      <c r="F891" s="314"/>
      <c r="G891" s="190"/>
      <c r="H891" s="190"/>
      <c r="I891" s="198" t="e">
        <f t="shared" si="213"/>
        <v>#DIV/0!</v>
      </c>
      <c r="J891" s="190"/>
      <c r="K891" s="198" t="e">
        <f t="shared" si="214"/>
        <v>#DIV/0!</v>
      </c>
      <c r="L891" s="314"/>
      <c r="M891" s="198" t="e">
        <f t="shared" si="215"/>
        <v>#DIV/0!</v>
      </c>
      <c r="N891" s="314"/>
      <c r="O891" s="190"/>
      <c r="P891" s="197" t="e">
        <f t="shared" si="216"/>
        <v>#DIV/0!</v>
      </c>
      <c r="Q891" s="314">
        <f t="shared" si="217"/>
        <v>0</v>
      </c>
      <c r="R891" s="190">
        <f t="shared" si="218"/>
        <v>0</v>
      </c>
      <c r="S891" s="192" t="e">
        <f t="shared" si="219"/>
        <v>#DIV/0!</v>
      </c>
      <c r="T891" s="190"/>
      <c r="U891" s="190"/>
      <c r="V891" s="190"/>
      <c r="W891" s="196">
        <v>1</v>
      </c>
      <c r="X891" s="190"/>
    </row>
    <row r="892" spans="2:24" x14ac:dyDescent="0.25">
      <c r="B892" s="662"/>
      <c r="C892" s="493"/>
      <c r="D892" s="245">
        <v>6</v>
      </c>
      <c r="E892" s="190"/>
      <c r="F892" s="314"/>
      <c r="G892" s="190"/>
      <c r="H892" s="190"/>
      <c r="I892" s="198" t="e">
        <f t="shared" si="213"/>
        <v>#DIV/0!</v>
      </c>
      <c r="J892" s="190"/>
      <c r="K892" s="198" t="e">
        <f t="shared" si="214"/>
        <v>#DIV/0!</v>
      </c>
      <c r="L892" s="314"/>
      <c r="M892" s="198" t="e">
        <f t="shared" si="215"/>
        <v>#DIV/0!</v>
      </c>
      <c r="N892" s="314"/>
      <c r="O892" s="190"/>
      <c r="P892" s="197" t="e">
        <f t="shared" si="216"/>
        <v>#DIV/0!</v>
      </c>
      <c r="Q892" s="314">
        <f t="shared" si="217"/>
        <v>0</v>
      </c>
      <c r="R892" s="190">
        <f t="shared" si="218"/>
        <v>0</v>
      </c>
      <c r="S892" s="192" t="e">
        <f t="shared" si="219"/>
        <v>#DIV/0!</v>
      </c>
      <c r="T892" s="190"/>
      <c r="U892" s="190"/>
      <c r="V892" s="190"/>
      <c r="W892" s="196">
        <v>1</v>
      </c>
      <c r="X892" s="190"/>
    </row>
    <row r="893" spans="2:24" x14ac:dyDescent="0.25">
      <c r="B893" s="662"/>
      <c r="C893" s="493"/>
      <c r="D893" s="245">
        <v>7</v>
      </c>
      <c r="E893" s="190"/>
      <c r="F893" s="314"/>
      <c r="G893" s="190"/>
      <c r="H893" s="190"/>
      <c r="I893" s="198" t="e">
        <f t="shared" si="213"/>
        <v>#DIV/0!</v>
      </c>
      <c r="J893" s="190"/>
      <c r="K893" s="198" t="e">
        <f t="shared" si="214"/>
        <v>#DIV/0!</v>
      </c>
      <c r="L893" s="314"/>
      <c r="M893" s="198" t="e">
        <f t="shared" si="215"/>
        <v>#DIV/0!</v>
      </c>
      <c r="N893" s="314"/>
      <c r="O893" s="190"/>
      <c r="P893" s="197" t="e">
        <f t="shared" si="216"/>
        <v>#DIV/0!</v>
      </c>
      <c r="Q893" s="314">
        <f t="shared" si="217"/>
        <v>0</v>
      </c>
      <c r="R893" s="190">
        <f t="shared" si="218"/>
        <v>0</v>
      </c>
      <c r="S893" s="192" t="e">
        <f t="shared" si="219"/>
        <v>#DIV/0!</v>
      </c>
      <c r="T893" s="190"/>
      <c r="U893" s="190"/>
      <c r="V893" s="190"/>
      <c r="W893" s="196">
        <v>1</v>
      </c>
      <c r="X893" s="190"/>
    </row>
    <row r="894" spans="2:24" x14ac:dyDescent="0.25">
      <c r="B894" s="662"/>
      <c r="C894" s="493"/>
      <c r="D894" s="245">
        <v>8</v>
      </c>
      <c r="E894" s="190"/>
      <c r="F894" s="314"/>
      <c r="G894" s="190"/>
      <c r="H894" s="190"/>
      <c r="I894" s="198" t="e">
        <f t="shared" si="213"/>
        <v>#DIV/0!</v>
      </c>
      <c r="J894" s="190"/>
      <c r="K894" s="198" t="e">
        <f t="shared" si="214"/>
        <v>#DIV/0!</v>
      </c>
      <c r="L894" s="314"/>
      <c r="M894" s="198" t="e">
        <f t="shared" si="215"/>
        <v>#DIV/0!</v>
      </c>
      <c r="N894" s="314"/>
      <c r="O894" s="190"/>
      <c r="P894" s="197" t="e">
        <f t="shared" si="216"/>
        <v>#DIV/0!</v>
      </c>
      <c r="Q894" s="314">
        <f t="shared" si="217"/>
        <v>0</v>
      </c>
      <c r="R894" s="190">
        <f t="shared" si="218"/>
        <v>0</v>
      </c>
      <c r="S894" s="192" t="e">
        <f t="shared" si="219"/>
        <v>#DIV/0!</v>
      </c>
      <c r="T894" s="190"/>
      <c r="U894" s="190"/>
      <c r="V894" s="190"/>
      <c r="W894" s="196">
        <v>1</v>
      </c>
      <c r="X894" s="190"/>
    </row>
    <row r="895" spans="2:24" x14ac:dyDescent="0.25">
      <c r="B895" s="662"/>
      <c r="C895" s="493"/>
      <c r="D895" s="245">
        <v>9</v>
      </c>
      <c r="E895" s="190"/>
      <c r="F895" s="314"/>
      <c r="G895" s="190"/>
      <c r="H895" s="190"/>
      <c r="I895" s="198" t="e">
        <f t="shared" si="213"/>
        <v>#DIV/0!</v>
      </c>
      <c r="J895" s="190"/>
      <c r="K895" s="198" t="e">
        <f t="shared" si="214"/>
        <v>#DIV/0!</v>
      </c>
      <c r="L895" s="314"/>
      <c r="M895" s="198" t="e">
        <f t="shared" si="215"/>
        <v>#DIV/0!</v>
      </c>
      <c r="N895" s="314"/>
      <c r="O895" s="190"/>
      <c r="P895" s="197" t="e">
        <f t="shared" si="216"/>
        <v>#DIV/0!</v>
      </c>
      <c r="Q895" s="314">
        <f t="shared" si="217"/>
        <v>0</v>
      </c>
      <c r="R895" s="190">
        <f t="shared" si="218"/>
        <v>0</v>
      </c>
      <c r="S895" s="192" t="e">
        <f t="shared" si="219"/>
        <v>#DIV/0!</v>
      </c>
      <c r="T895" s="190"/>
      <c r="U895" s="190"/>
      <c r="V895" s="190"/>
      <c r="W895" s="196">
        <v>1</v>
      </c>
      <c r="X895" s="190"/>
    </row>
    <row r="896" spans="2:24" x14ac:dyDescent="0.25">
      <c r="B896" s="662"/>
      <c r="C896" s="493"/>
      <c r="D896" s="245">
        <v>10</v>
      </c>
      <c r="E896" s="190"/>
      <c r="F896" s="314"/>
      <c r="G896" s="190"/>
      <c r="H896" s="190"/>
      <c r="I896" s="198" t="e">
        <f t="shared" si="213"/>
        <v>#DIV/0!</v>
      </c>
      <c r="J896" s="190"/>
      <c r="K896" s="198" t="e">
        <f t="shared" si="214"/>
        <v>#DIV/0!</v>
      </c>
      <c r="L896" s="314"/>
      <c r="M896" s="198" t="e">
        <f t="shared" si="215"/>
        <v>#DIV/0!</v>
      </c>
      <c r="N896" s="314"/>
      <c r="O896" s="190"/>
      <c r="P896" s="197" t="e">
        <f t="shared" si="216"/>
        <v>#DIV/0!</v>
      </c>
      <c r="Q896" s="314">
        <f t="shared" si="217"/>
        <v>0</v>
      </c>
      <c r="R896" s="190">
        <f t="shared" si="218"/>
        <v>0</v>
      </c>
      <c r="S896" s="192" t="e">
        <f t="shared" si="219"/>
        <v>#DIV/0!</v>
      </c>
      <c r="T896" s="190"/>
      <c r="U896" s="190"/>
      <c r="V896" s="190"/>
      <c r="W896" s="196">
        <v>1</v>
      </c>
      <c r="X896" s="190"/>
    </row>
    <row r="897" spans="2:24" x14ac:dyDescent="0.25">
      <c r="B897" s="661">
        <v>45959</v>
      </c>
      <c r="C897" s="493" t="str">
        <f t="shared" ref="C897" si="222">RIGHT(TEXT(B897,"aaa"),1)</f>
        <v>三</v>
      </c>
      <c r="D897" s="245">
        <v>1</v>
      </c>
      <c r="E897" s="190"/>
      <c r="F897" s="314"/>
      <c r="G897" s="190"/>
      <c r="H897" s="190"/>
      <c r="I897" s="198" t="e">
        <f t="shared" si="213"/>
        <v>#DIV/0!</v>
      </c>
      <c r="J897" s="190"/>
      <c r="K897" s="198" t="e">
        <f t="shared" si="214"/>
        <v>#DIV/0!</v>
      </c>
      <c r="L897" s="314"/>
      <c r="M897" s="198" t="e">
        <f t="shared" si="215"/>
        <v>#DIV/0!</v>
      </c>
      <c r="N897" s="314"/>
      <c r="O897" s="190"/>
      <c r="P897" s="197" t="e">
        <f t="shared" si="216"/>
        <v>#DIV/0!</v>
      </c>
      <c r="Q897" s="314">
        <f t="shared" si="217"/>
        <v>0</v>
      </c>
      <c r="R897" s="190">
        <f t="shared" si="218"/>
        <v>0</v>
      </c>
      <c r="S897" s="192" t="e">
        <f t="shared" si="219"/>
        <v>#DIV/0!</v>
      </c>
      <c r="T897" s="190"/>
      <c r="U897" s="190"/>
      <c r="V897" s="190"/>
      <c r="W897" s="196">
        <v>1</v>
      </c>
      <c r="X897" s="190"/>
    </row>
    <row r="898" spans="2:24" x14ac:dyDescent="0.25">
      <c r="B898" s="662"/>
      <c r="C898" s="493"/>
      <c r="D898" s="245">
        <v>2</v>
      </c>
      <c r="E898" s="190"/>
      <c r="F898" s="314"/>
      <c r="G898" s="190"/>
      <c r="H898" s="190"/>
      <c r="I898" s="198" t="e">
        <f t="shared" si="213"/>
        <v>#DIV/0!</v>
      </c>
      <c r="J898" s="190"/>
      <c r="K898" s="198" t="e">
        <f t="shared" si="214"/>
        <v>#DIV/0!</v>
      </c>
      <c r="L898" s="314"/>
      <c r="M898" s="198" t="e">
        <f t="shared" si="215"/>
        <v>#DIV/0!</v>
      </c>
      <c r="N898" s="314"/>
      <c r="O898" s="190"/>
      <c r="P898" s="197" t="e">
        <f t="shared" si="216"/>
        <v>#DIV/0!</v>
      </c>
      <c r="Q898" s="314">
        <f t="shared" si="217"/>
        <v>0</v>
      </c>
      <c r="R898" s="190">
        <f t="shared" si="218"/>
        <v>0</v>
      </c>
      <c r="S898" s="192" t="e">
        <f t="shared" si="219"/>
        <v>#DIV/0!</v>
      </c>
      <c r="T898" s="190"/>
      <c r="U898" s="190"/>
      <c r="V898" s="190"/>
      <c r="W898" s="196">
        <v>1</v>
      </c>
      <c r="X898" s="190"/>
    </row>
    <row r="899" spans="2:24" x14ac:dyDescent="0.25">
      <c r="B899" s="662"/>
      <c r="C899" s="493"/>
      <c r="D899" s="245">
        <v>3</v>
      </c>
      <c r="E899" s="190"/>
      <c r="F899" s="314"/>
      <c r="G899" s="190"/>
      <c r="H899" s="190"/>
      <c r="I899" s="198" t="e">
        <f t="shared" si="213"/>
        <v>#DIV/0!</v>
      </c>
      <c r="J899" s="190"/>
      <c r="K899" s="198" t="e">
        <f t="shared" si="214"/>
        <v>#DIV/0!</v>
      </c>
      <c r="L899" s="314"/>
      <c r="M899" s="198" t="e">
        <f t="shared" si="215"/>
        <v>#DIV/0!</v>
      </c>
      <c r="N899" s="314"/>
      <c r="O899" s="190"/>
      <c r="P899" s="197" t="e">
        <f t="shared" si="216"/>
        <v>#DIV/0!</v>
      </c>
      <c r="Q899" s="314">
        <f t="shared" si="217"/>
        <v>0</v>
      </c>
      <c r="R899" s="190">
        <f t="shared" si="218"/>
        <v>0</v>
      </c>
      <c r="S899" s="192" t="e">
        <f t="shared" si="219"/>
        <v>#DIV/0!</v>
      </c>
      <c r="T899" s="190"/>
      <c r="U899" s="190"/>
      <c r="V899" s="190"/>
      <c r="W899" s="196">
        <v>1</v>
      </c>
      <c r="X899" s="190"/>
    </row>
    <row r="900" spans="2:24" x14ac:dyDescent="0.25">
      <c r="B900" s="662"/>
      <c r="C900" s="493"/>
      <c r="D900" s="245">
        <v>4</v>
      </c>
      <c r="E900" s="190"/>
      <c r="F900" s="314"/>
      <c r="G900" s="190"/>
      <c r="H900" s="190"/>
      <c r="I900" s="198" t="e">
        <f t="shared" si="213"/>
        <v>#DIV/0!</v>
      </c>
      <c r="J900" s="190"/>
      <c r="K900" s="198" t="e">
        <f t="shared" si="214"/>
        <v>#DIV/0!</v>
      </c>
      <c r="L900" s="314"/>
      <c r="M900" s="198" t="e">
        <f t="shared" si="215"/>
        <v>#DIV/0!</v>
      </c>
      <c r="N900" s="314"/>
      <c r="O900" s="190"/>
      <c r="P900" s="197" t="e">
        <f t="shared" si="216"/>
        <v>#DIV/0!</v>
      </c>
      <c r="Q900" s="314">
        <f t="shared" si="217"/>
        <v>0</v>
      </c>
      <c r="R900" s="190">
        <f t="shared" si="218"/>
        <v>0</v>
      </c>
      <c r="S900" s="192" t="e">
        <f t="shared" si="219"/>
        <v>#DIV/0!</v>
      </c>
      <c r="T900" s="190"/>
      <c r="U900" s="190"/>
      <c r="V900" s="190"/>
      <c r="W900" s="196">
        <v>1</v>
      </c>
      <c r="X900" s="190"/>
    </row>
    <row r="901" spans="2:24" x14ac:dyDescent="0.25">
      <c r="B901" s="662"/>
      <c r="C901" s="493"/>
      <c r="D901" s="245">
        <v>5</v>
      </c>
      <c r="E901" s="190"/>
      <c r="F901" s="314"/>
      <c r="G901" s="190"/>
      <c r="H901" s="190"/>
      <c r="I901" s="198" t="e">
        <f t="shared" si="213"/>
        <v>#DIV/0!</v>
      </c>
      <c r="J901" s="190"/>
      <c r="K901" s="198" t="e">
        <f t="shared" si="214"/>
        <v>#DIV/0!</v>
      </c>
      <c r="L901" s="314"/>
      <c r="M901" s="198" t="e">
        <f t="shared" si="215"/>
        <v>#DIV/0!</v>
      </c>
      <c r="N901" s="314"/>
      <c r="O901" s="190"/>
      <c r="P901" s="197" t="e">
        <f t="shared" si="216"/>
        <v>#DIV/0!</v>
      </c>
      <c r="Q901" s="314">
        <f t="shared" si="217"/>
        <v>0</v>
      </c>
      <c r="R901" s="190">
        <f t="shared" si="218"/>
        <v>0</v>
      </c>
      <c r="S901" s="192" t="e">
        <f t="shared" si="219"/>
        <v>#DIV/0!</v>
      </c>
      <c r="T901" s="190"/>
      <c r="U901" s="190"/>
      <c r="V901" s="190"/>
      <c r="W901" s="196">
        <v>1</v>
      </c>
      <c r="X901" s="190"/>
    </row>
    <row r="902" spans="2:24" x14ac:dyDescent="0.25">
      <c r="B902" s="662"/>
      <c r="C902" s="493"/>
      <c r="D902" s="245">
        <v>6</v>
      </c>
      <c r="E902" s="190"/>
      <c r="F902" s="314"/>
      <c r="G902" s="190"/>
      <c r="H902" s="190"/>
      <c r="I902" s="198" t="e">
        <f t="shared" si="213"/>
        <v>#DIV/0!</v>
      </c>
      <c r="J902" s="190"/>
      <c r="K902" s="198" t="e">
        <f t="shared" si="214"/>
        <v>#DIV/0!</v>
      </c>
      <c r="L902" s="314"/>
      <c r="M902" s="198" t="e">
        <f t="shared" si="215"/>
        <v>#DIV/0!</v>
      </c>
      <c r="N902" s="314"/>
      <c r="O902" s="190"/>
      <c r="P902" s="197" t="e">
        <f t="shared" si="216"/>
        <v>#DIV/0!</v>
      </c>
      <c r="Q902" s="314">
        <f t="shared" si="217"/>
        <v>0</v>
      </c>
      <c r="R902" s="190">
        <f t="shared" si="218"/>
        <v>0</v>
      </c>
      <c r="S902" s="192" t="e">
        <f t="shared" si="219"/>
        <v>#DIV/0!</v>
      </c>
      <c r="T902" s="190"/>
      <c r="U902" s="190"/>
      <c r="V902" s="190"/>
      <c r="W902" s="196">
        <v>1</v>
      </c>
      <c r="X902" s="190"/>
    </row>
    <row r="903" spans="2:24" x14ac:dyDescent="0.25">
      <c r="B903" s="662"/>
      <c r="C903" s="493"/>
      <c r="D903" s="245">
        <v>7</v>
      </c>
      <c r="E903" s="190"/>
      <c r="F903" s="314"/>
      <c r="G903" s="190"/>
      <c r="H903" s="190"/>
      <c r="I903" s="198" t="e">
        <f t="shared" si="213"/>
        <v>#DIV/0!</v>
      </c>
      <c r="J903" s="190"/>
      <c r="K903" s="198" t="e">
        <f t="shared" si="214"/>
        <v>#DIV/0!</v>
      </c>
      <c r="L903" s="314"/>
      <c r="M903" s="198" t="e">
        <f t="shared" si="215"/>
        <v>#DIV/0!</v>
      </c>
      <c r="N903" s="314"/>
      <c r="O903" s="190"/>
      <c r="P903" s="197" t="e">
        <f t="shared" si="216"/>
        <v>#DIV/0!</v>
      </c>
      <c r="Q903" s="314">
        <f t="shared" si="217"/>
        <v>0</v>
      </c>
      <c r="R903" s="190">
        <f t="shared" si="218"/>
        <v>0</v>
      </c>
      <c r="S903" s="192" t="e">
        <f t="shared" si="219"/>
        <v>#DIV/0!</v>
      </c>
      <c r="T903" s="190"/>
      <c r="U903" s="190"/>
      <c r="V903" s="190"/>
      <c r="W903" s="196">
        <v>1</v>
      </c>
      <c r="X903" s="190"/>
    </row>
    <row r="904" spans="2:24" x14ac:dyDescent="0.25">
      <c r="B904" s="662"/>
      <c r="C904" s="493"/>
      <c r="D904" s="245">
        <v>8</v>
      </c>
      <c r="E904" s="190"/>
      <c r="F904" s="314"/>
      <c r="G904" s="190"/>
      <c r="H904" s="190"/>
      <c r="I904" s="198" t="e">
        <f t="shared" si="213"/>
        <v>#DIV/0!</v>
      </c>
      <c r="J904" s="190"/>
      <c r="K904" s="198" t="e">
        <f t="shared" si="214"/>
        <v>#DIV/0!</v>
      </c>
      <c r="L904" s="314"/>
      <c r="M904" s="198" t="e">
        <f t="shared" si="215"/>
        <v>#DIV/0!</v>
      </c>
      <c r="N904" s="314"/>
      <c r="O904" s="190"/>
      <c r="P904" s="197" t="e">
        <f t="shared" si="216"/>
        <v>#DIV/0!</v>
      </c>
      <c r="Q904" s="314">
        <f t="shared" si="217"/>
        <v>0</v>
      </c>
      <c r="R904" s="190">
        <f t="shared" si="218"/>
        <v>0</v>
      </c>
      <c r="S904" s="192" t="e">
        <f t="shared" si="219"/>
        <v>#DIV/0!</v>
      </c>
      <c r="T904" s="190"/>
      <c r="U904" s="190"/>
      <c r="V904" s="190"/>
      <c r="W904" s="196">
        <v>1</v>
      </c>
      <c r="X904" s="190"/>
    </row>
    <row r="905" spans="2:24" x14ac:dyDescent="0.25">
      <c r="B905" s="662"/>
      <c r="C905" s="493"/>
      <c r="D905" s="245">
        <v>9</v>
      </c>
      <c r="E905" s="190"/>
      <c r="F905" s="314"/>
      <c r="G905" s="190"/>
      <c r="H905" s="190"/>
      <c r="I905" s="198" t="e">
        <f t="shared" si="213"/>
        <v>#DIV/0!</v>
      </c>
      <c r="J905" s="190"/>
      <c r="K905" s="198" t="e">
        <f t="shared" si="214"/>
        <v>#DIV/0!</v>
      </c>
      <c r="L905" s="314"/>
      <c r="M905" s="198" t="e">
        <f t="shared" si="215"/>
        <v>#DIV/0!</v>
      </c>
      <c r="N905" s="314"/>
      <c r="O905" s="190"/>
      <c r="P905" s="197" t="e">
        <f t="shared" si="216"/>
        <v>#DIV/0!</v>
      </c>
      <c r="Q905" s="314">
        <f t="shared" si="217"/>
        <v>0</v>
      </c>
      <c r="R905" s="190">
        <f t="shared" si="218"/>
        <v>0</v>
      </c>
      <c r="S905" s="192" t="e">
        <f t="shared" si="219"/>
        <v>#DIV/0!</v>
      </c>
      <c r="T905" s="190"/>
      <c r="U905" s="190"/>
      <c r="V905" s="190"/>
      <c r="W905" s="196">
        <v>1</v>
      </c>
      <c r="X905" s="190"/>
    </row>
    <row r="906" spans="2:24" x14ac:dyDescent="0.25">
      <c r="B906" s="662"/>
      <c r="C906" s="493"/>
      <c r="D906" s="245">
        <v>10</v>
      </c>
      <c r="E906" s="190"/>
      <c r="F906" s="314"/>
      <c r="G906" s="190"/>
      <c r="H906" s="190"/>
      <c r="I906" s="198" t="e">
        <f t="shared" si="213"/>
        <v>#DIV/0!</v>
      </c>
      <c r="J906" s="190"/>
      <c r="K906" s="198" t="e">
        <f t="shared" si="214"/>
        <v>#DIV/0!</v>
      </c>
      <c r="L906" s="314"/>
      <c r="M906" s="198" t="e">
        <f t="shared" si="215"/>
        <v>#DIV/0!</v>
      </c>
      <c r="N906" s="314"/>
      <c r="O906" s="190"/>
      <c r="P906" s="197" t="e">
        <f t="shared" si="216"/>
        <v>#DIV/0!</v>
      </c>
      <c r="Q906" s="314">
        <f t="shared" si="217"/>
        <v>0</v>
      </c>
      <c r="R906" s="190">
        <f t="shared" si="218"/>
        <v>0</v>
      </c>
      <c r="S906" s="192" t="e">
        <f t="shared" si="219"/>
        <v>#DIV/0!</v>
      </c>
      <c r="T906" s="190"/>
      <c r="U906" s="190"/>
      <c r="V906" s="190"/>
      <c r="W906" s="196">
        <v>1</v>
      </c>
      <c r="X906" s="190"/>
    </row>
    <row r="907" spans="2:24" x14ac:dyDescent="0.25">
      <c r="B907" s="661">
        <v>45960</v>
      </c>
      <c r="C907" s="493" t="str">
        <f t="shared" ref="C907" si="223">RIGHT(TEXT(B907,"aaa"),1)</f>
        <v>四</v>
      </c>
      <c r="D907" s="245">
        <v>1</v>
      </c>
      <c r="E907" s="190"/>
      <c r="F907" s="314"/>
      <c r="G907" s="190"/>
      <c r="H907" s="190"/>
      <c r="I907" s="198" t="e">
        <f t="shared" si="213"/>
        <v>#DIV/0!</v>
      </c>
      <c r="J907" s="190"/>
      <c r="K907" s="198" t="e">
        <f t="shared" si="214"/>
        <v>#DIV/0!</v>
      </c>
      <c r="L907" s="314"/>
      <c r="M907" s="198" t="e">
        <f t="shared" si="215"/>
        <v>#DIV/0!</v>
      </c>
      <c r="N907" s="314"/>
      <c r="O907" s="190"/>
      <c r="P907" s="197" t="e">
        <f t="shared" si="216"/>
        <v>#DIV/0!</v>
      </c>
      <c r="Q907" s="314">
        <f t="shared" si="217"/>
        <v>0</v>
      </c>
      <c r="R907" s="190">
        <f t="shared" si="218"/>
        <v>0</v>
      </c>
      <c r="S907" s="192" t="e">
        <f t="shared" si="219"/>
        <v>#DIV/0!</v>
      </c>
      <c r="T907" s="190"/>
      <c r="U907" s="190"/>
      <c r="V907" s="190"/>
      <c r="W907" s="196">
        <v>1</v>
      </c>
      <c r="X907" s="190"/>
    </row>
    <row r="908" spans="2:24" x14ac:dyDescent="0.25">
      <c r="B908" s="662"/>
      <c r="C908" s="493"/>
      <c r="D908" s="245">
        <v>2</v>
      </c>
      <c r="E908" s="190"/>
      <c r="F908" s="314"/>
      <c r="G908" s="190"/>
      <c r="H908" s="190"/>
      <c r="I908" s="198" t="e">
        <f t="shared" si="213"/>
        <v>#DIV/0!</v>
      </c>
      <c r="J908" s="190"/>
      <c r="K908" s="198" t="e">
        <f t="shared" si="214"/>
        <v>#DIV/0!</v>
      </c>
      <c r="L908" s="314"/>
      <c r="M908" s="198" t="e">
        <f t="shared" si="215"/>
        <v>#DIV/0!</v>
      </c>
      <c r="N908" s="314"/>
      <c r="O908" s="190"/>
      <c r="P908" s="197" t="e">
        <f t="shared" si="216"/>
        <v>#DIV/0!</v>
      </c>
      <c r="Q908" s="314">
        <f t="shared" si="217"/>
        <v>0</v>
      </c>
      <c r="R908" s="190">
        <f t="shared" si="218"/>
        <v>0</v>
      </c>
      <c r="S908" s="192" t="e">
        <f t="shared" si="219"/>
        <v>#DIV/0!</v>
      </c>
      <c r="T908" s="190"/>
      <c r="U908" s="190"/>
      <c r="V908" s="190"/>
      <c r="W908" s="196">
        <v>1</v>
      </c>
      <c r="X908" s="190"/>
    </row>
    <row r="909" spans="2:24" x14ac:dyDescent="0.25">
      <c r="B909" s="662"/>
      <c r="C909" s="493"/>
      <c r="D909" s="245">
        <v>3</v>
      </c>
      <c r="E909" s="190"/>
      <c r="F909" s="314"/>
      <c r="G909" s="190"/>
      <c r="H909" s="190"/>
      <c r="I909" s="198" t="e">
        <f t="shared" si="213"/>
        <v>#DIV/0!</v>
      </c>
      <c r="J909" s="190"/>
      <c r="K909" s="198" t="e">
        <f t="shared" si="214"/>
        <v>#DIV/0!</v>
      </c>
      <c r="L909" s="314"/>
      <c r="M909" s="198" t="e">
        <f t="shared" si="215"/>
        <v>#DIV/0!</v>
      </c>
      <c r="N909" s="314"/>
      <c r="O909" s="190"/>
      <c r="P909" s="197" t="e">
        <f t="shared" si="216"/>
        <v>#DIV/0!</v>
      </c>
      <c r="Q909" s="314">
        <f t="shared" si="217"/>
        <v>0</v>
      </c>
      <c r="R909" s="190">
        <f t="shared" si="218"/>
        <v>0</v>
      </c>
      <c r="S909" s="192" t="e">
        <f t="shared" si="219"/>
        <v>#DIV/0!</v>
      </c>
      <c r="T909" s="190"/>
      <c r="U909" s="190"/>
      <c r="V909" s="190"/>
      <c r="W909" s="196">
        <v>1</v>
      </c>
      <c r="X909" s="190"/>
    </row>
    <row r="910" spans="2:24" x14ac:dyDescent="0.25">
      <c r="B910" s="662"/>
      <c r="C910" s="493"/>
      <c r="D910" s="245">
        <v>4</v>
      </c>
      <c r="E910" s="190"/>
      <c r="F910" s="314"/>
      <c r="G910" s="190"/>
      <c r="H910" s="190"/>
      <c r="I910" s="198" t="e">
        <f t="shared" si="213"/>
        <v>#DIV/0!</v>
      </c>
      <c r="J910" s="190"/>
      <c r="K910" s="198" t="e">
        <f t="shared" si="214"/>
        <v>#DIV/0!</v>
      </c>
      <c r="L910" s="314"/>
      <c r="M910" s="198" t="e">
        <f t="shared" si="215"/>
        <v>#DIV/0!</v>
      </c>
      <c r="N910" s="314"/>
      <c r="O910" s="190"/>
      <c r="P910" s="197" t="e">
        <f t="shared" si="216"/>
        <v>#DIV/0!</v>
      </c>
      <c r="Q910" s="314">
        <f t="shared" si="217"/>
        <v>0</v>
      </c>
      <c r="R910" s="190">
        <f t="shared" si="218"/>
        <v>0</v>
      </c>
      <c r="S910" s="192" t="e">
        <f t="shared" si="219"/>
        <v>#DIV/0!</v>
      </c>
      <c r="T910" s="190"/>
      <c r="U910" s="190"/>
      <c r="V910" s="190"/>
      <c r="W910" s="196">
        <v>1</v>
      </c>
      <c r="X910" s="190"/>
    </row>
    <row r="911" spans="2:24" x14ac:dyDescent="0.25">
      <c r="B911" s="662"/>
      <c r="C911" s="493"/>
      <c r="D911" s="245">
        <v>5</v>
      </c>
      <c r="E911" s="190"/>
      <c r="F911" s="314"/>
      <c r="G911" s="190"/>
      <c r="H911" s="190"/>
      <c r="I911" s="198" t="e">
        <f t="shared" si="213"/>
        <v>#DIV/0!</v>
      </c>
      <c r="J911" s="190"/>
      <c r="K911" s="198" t="e">
        <f t="shared" si="214"/>
        <v>#DIV/0!</v>
      </c>
      <c r="L911" s="314"/>
      <c r="M911" s="198" t="e">
        <f t="shared" si="215"/>
        <v>#DIV/0!</v>
      </c>
      <c r="N911" s="314"/>
      <c r="O911" s="190"/>
      <c r="P911" s="197" t="e">
        <f t="shared" si="216"/>
        <v>#DIV/0!</v>
      </c>
      <c r="Q911" s="314">
        <f t="shared" si="217"/>
        <v>0</v>
      </c>
      <c r="R911" s="190">
        <f t="shared" si="218"/>
        <v>0</v>
      </c>
      <c r="S911" s="192" t="e">
        <f t="shared" si="219"/>
        <v>#DIV/0!</v>
      </c>
      <c r="T911" s="190"/>
      <c r="U911" s="190"/>
      <c r="V911" s="190"/>
      <c r="W911" s="196">
        <v>1</v>
      </c>
      <c r="X911" s="190"/>
    </row>
    <row r="912" spans="2:24" x14ac:dyDescent="0.25">
      <c r="B912" s="662"/>
      <c r="C912" s="493"/>
      <c r="D912" s="245">
        <v>6</v>
      </c>
      <c r="E912" s="190"/>
      <c r="F912" s="314"/>
      <c r="G912" s="190"/>
      <c r="H912" s="190"/>
      <c r="I912" s="198" t="e">
        <f t="shared" si="213"/>
        <v>#DIV/0!</v>
      </c>
      <c r="J912" s="190"/>
      <c r="K912" s="198" t="e">
        <f t="shared" si="214"/>
        <v>#DIV/0!</v>
      </c>
      <c r="L912" s="314"/>
      <c r="M912" s="198" t="e">
        <f t="shared" si="215"/>
        <v>#DIV/0!</v>
      </c>
      <c r="N912" s="314"/>
      <c r="O912" s="190"/>
      <c r="P912" s="197" t="e">
        <f t="shared" si="216"/>
        <v>#DIV/0!</v>
      </c>
      <c r="Q912" s="314">
        <f t="shared" si="217"/>
        <v>0</v>
      </c>
      <c r="R912" s="190">
        <f t="shared" si="218"/>
        <v>0</v>
      </c>
      <c r="S912" s="192" t="e">
        <f t="shared" si="219"/>
        <v>#DIV/0!</v>
      </c>
      <c r="T912" s="190"/>
      <c r="U912" s="190"/>
      <c r="V912" s="190"/>
      <c r="W912" s="196">
        <v>1</v>
      </c>
      <c r="X912" s="190"/>
    </row>
    <row r="913" spans="2:24" x14ac:dyDescent="0.25">
      <c r="B913" s="662"/>
      <c r="C913" s="493"/>
      <c r="D913" s="245">
        <v>7</v>
      </c>
      <c r="E913" s="190"/>
      <c r="F913" s="314"/>
      <c r="G913" s="190"/>
      <c r="H913" s="190"/>
      <c r="I913" s="198" t="e">
        <f t="shared" si="213"/>
        <v>#DIV/0!</v>
      </c>
      <c r="J913" s="190"/>
      <c r="K913" s="198" t="e">
        <f t="shared" si="214"/>
        <v>#DIV/0!</v>
      </c>
      <c r="L913" s="314"/>
      <c r="M913" s="198" t="e">
        <f t="shared" si="215"/>
        <v>#DIV/0!</v>
      </c>
      <c r="N913" s="314"/>
      <c r="O913" s="190"/>
      <c r="P913" s="197" t="e">
        <f t="shared" si="216"/>
        <v>#DIV/0!</v>
      </c>
      <c r="Q913" s="314">
        <f t="shared" si="217"/>
        <v>0</v>
      </c>
      <c r="R913" s="190">
        <f t="shared" si="218"/>
        <v>0</v>
      </c>
      <c r="S913" s="192" t="e">
        <f t="shared" si="219"/>
        <v>#DIV/0!</v>
      </c>
      <c r="T913" s="190"/>
      <c r="U913" s="190"/>
      <c r="V913" s="190"/>
      <c r="W913" s="196">
        <v>1</v>
      </c>
      <c r="X913" s="190"/>
    </row>
    <row r="914" spans="2:24" x14ac:dyDescent="0.25">
      <c r="B914" s="662"/>
      <c r="C914" s="493"/>
      <c r="D914" s="245">
        <v>8</v>
      </c>
      <c r="E914" s="190"/>
      <c r="F914" s="314"/>
      <c r="G914" s="190"/>
      <c r="H914" s="190"/>
      <c r="I914" s="198" t="e">
        <f t="shared" si="213"/>
        <v>#DIV/0!</v>
      </c>
      <c r="J914" s="190"/>
      <c r="K914" s="198" t="e">
        <f t="shared" si="214"/>
        <v>#DIV/0!</v>
      </c>
      <c r="L914" s="314"/>
      <c r="M914" s="198" t="e">
        <f t="shared" si="215"/>
        <v>#DIV/0!</v>
      </c>
      <c r="N914" s="314"/>
      <c r="O914" s="190"/>
      <c r="P914" s="197" t="e">
        <f t="shared" si="216"/>
        <v>#DIV/0!</v>
      </c>
      <c r="Q914" s="314">
        <f t="shared" si="217"/>
        <v>0</v>
      </c>
      <c r="R914" s="190">
        <f t="shared" si="218"/>
        <v>0</v>
      </c>
      <c r="S914" s="192" t="e">
        <f t="shared" si="219"/>
        <v>#DIV/0!</v>
      </c>
      <c r="T914" s="190"/>
      <c r="U914" s="190"/>
      <c r="V914" s="190"/>
      <c r="W914" s="196">
        <v>1</v>
      </c>
      <c r="X914" s="190"/>
    </row>
    <row r="915" spans="2:24" x14ac:dyDescent="0.25">
      <c r="B915" s="662"/>
      <c r="C915" s="493"/>
      <c r="D915" s="245">
        <v>9</v>
      </c>
      <c r="E915" s="190"/>
      <c r="F915" s="314"/>
      <c r="G915" s="190"/>
      <c r="H915" s="190"/>
      <c r="I915" s="198" t="e">
        <f t="shared" si="213"/>
        <v>#DIV/0!</v>
      </c>
      <c r="J915" s="190"/>
      <c r="K915" s="198" t="e">
        <f t="shared" si="214"/>
        <v>#DIV/0!</v>
      </c>
      <c r="L915" s="314"/>
      <c r="M915" s="198" t="e">
        <f t="shared" si="215"/>
        <v>#DIV/0!</v>
      </c>
      <c r="N915" s="314"/>
      <c r="O915" s="190"/>
      <c r="P915" s="197" t="e">
        <f t="shared" si="216"/>
        <v>#DIV/0!</v>
      </c>
      <c r="Q915" s="314">
        <f t="shared" si="217"/>
        <v>0</v>
      </c>
      <c r="R915" s="190">
        <f t="shared" si="218"/>
        <v>0</v>
      </c>
      <c r="S915" s="192" t="e">
        <f t="shared" si="219"/>
        <v>#DIV/0!</v>
      </c>
      <c r="T915" s="190"/>
      <c r="U915" s="190"/>
      <c r="V915" s="190"/>
      <c r="W915" s="196">
        <v>1</v>
      </c>
      <c r="X915" s="190"/>
    </row>
    <row r="916" spans="2:24" x14ac:dyDescent="0.25">
      <c r="B916" s="662"/>
      <c r="C916" s="493"/>
      <c r="D916" s="245">
        <v>10</v>
      </c>
      <c r="E916" s="190"/>
      <c r="F916" s="314"/>
      <c r="G916" s="190"/>
      <c r="H916" s="190"/>
      <c r="I916" s="198" t="e">
        <f t="shared" si="213"/>
        <v>#DIV/0!</v>
      </c>
      <c r="J916" s="190"/>
      <c r="K916" s="198" t="e">
        <f t="shared" si="214"/>
        <v>#DIV/0!</v>
      </c>
      <c r="L916" s="314"/>
      <c r="M916" s="198" t="e">
        <f t="shared" si="215"/>
        <v>#DIV/0!</v>
      </c>
      <c r="N916" s="314"/>
      <c r="O916" s="190"/>
      <c r="P916" s="197" t="e">
        <f t="shared" si="216"/>
        <v>#DIV/0!</v>
      </c>
      <c r="Q916" s="314">
        <f t="shared" si="217"/>
        <v>0</v>
      </c>
      <c r="R916" s="190">
        <f t="shared" si="218"/>
        <v>0</v>
      </c>
      <c r="S916" s="192" t="e">
        <f t="shared" si="219"/>
        <v>#DIV/0!</v>
      </c>
      <c r="T916" s="190"/>
      <c r="U916" s="190"/>
      <c r="V916" s="190"/>
      <c r="W916" s="196">
        <v>1</v>
      </c>
      <c r="X916" s="190"/>
    </row>
    <row r="917" spans="2:24" x14ac:dyDescent="0.25">
      <c r="B917" s="661">
        <v>45961</v>
      </c>
      <c r="C917" s="493" t="str">
        <f t="shared" ref="C917" si="224">RIGHT(TEXT(B917,"aaa"),1)</f>
        <v>五</v>
      </c>
      <c r="D917" s="245">
        <v>1</v>
      </c>
      <c r="E917" s="190"/>
      <c r="F917" s="314"/>
      <c r="G917" s="190"/>
      <c r="H917" s="190"/>
      <c r="I917" s="198" t="e">
        <f t="shared" si="213"/>
        <v>#DIV/0!</v>
      </c>
      <c r="J917" s="190"/>
      <c r="K917" s="198" t="e">
        <f t="shared" si="214"/>
        <v>#DIV/0!</v>
      </c>
      <c r="L917" s="314"/>
      <c r="M917" s="198" t="e">
        <f t="shared" si="215"/>
        <v>#DIV/0!</v>
      </c>
      <c r="N917" s="314"/>
      <c r="O917" s="190"/>
      <c r="P917" s="197" t="e">
        <f t="shared" si="216"/>
        <v>#DIV/0!</v>
      </c>
      <c r="Q917" s="314">
        <f t="shared" si="217"/>
        <v>0</v>
      </c>
      <c r="R917" s="190">
        <f t="shared" si="218"/>
        <v>0</v>
      </c>
      <c r="S917" s="192" t="e">
        <f t="shared" si="219"/>
        <v>#DIV/0!</v>
      </c>
      <c r="T917" s="190"/>
      <c r="U917" s="190"/>
      <c r="V917" s="190"/>
      <c r="W917" s="196">
        <v>1</v>
      </c>
      <c r="X917" s="190"/>
    </row>
    <row r="918" spans="2:24" x14ac:dyDescent="0.25">
      <c r="B918" s="662"/>
      <c r="C918" s="493"/>
      <c r="D918" s="245">
        <v>2</v>
      </c>
      <c r="E918" s="190"/>
      <c r="F918" s="314"/>
      <c r="G918" s="190"/>
      <c r="H918" s="190"/>
      <c r="I918" s="198" t="e">
        <f t="shared" si="213"/>
        <v>#DIV/0!</v>
      </c>
      <c r="J918" s="190"/>
      <c r="K918" s="198" t="e">
        <f t="shared" si="214"/>
        <v>#DIV/0!</v>
      </c>
      <c r="L918" s="314"/>
      <c r="M918" s="198" t="e">
        <f t="shared" si="215"/>
        <v>#DIV/0!</v>
      </c>
      <c r="N918" s="314"/>
      <c r="O918" s="190"/>
      <c r="P918" s="197" t="e">
        <f t="shared" si="216"/>
        <v>#DIV/0!</v>
      </c>
      <c r="Q918" s="314">
        <f t="shared" si="217"/>
        <v>0</v>
      </c>
      <c r="R918" s="190">
        <f t="shared" si="218"/>
        <v>0</v>
      </c>
      <c r="S918" s="192" t="e">
        <f t="shared" si="219"/>
        <v>#DIV/0!</v>
      </c>
      <c r="T918" s="190"/>
      <c r="U918" s="190"/>
      <c r="V918" s="190"/>
      <c r="W918" s="196">
        <v>1</v>
      </c>
      <c r="X918" s="190"/>
    </row>
    <row r="919" spans="2:24" x14ac:dyDescent="0.25">
      <c r="B919" s="662"/>
      <c r="C919" s="493"/>
      <c r="D919" s="245">
        <v>3</v>
      </c>
      <c r="E919" s="190"/>
      <c r="F919" s="314"/>
      <c r="G919" s="190"/>
      <c r="H919" s="190"/>
      <c r="I919" s="198" t="e">
        <f t="shared" si="213"/>
        <v>#DIV/0!</v>
      </c>
      <c r="J919" s="190"/>
      <c r="K919" s="198" t="e">
        <f t="shared" si="214"/>
        <v>#DIV/0!</v>
      </c>
      <c r="L919" s="314"/>
      <c r="M919" s="198" t="e">
        <f t="shared" si="215"/>
        <v>#DIV/0!</v>
      </c>
      <c r="N919" s="314"/>
      <c r="O919" s="190"/>
      <c r="P919" s="197" t="e">
        <f t="shared" si="216"/>
        <v>#DIV/0!</v>
      </c>
      <c r="Q919" s="314">
        <f t="shared" si="217"/>
        <v>0</v>
      </c>
      <c r="R919" s="190">
        <f t="shared" si="218"/>
        <v>0</v>
      </c>
      <c r="S919" s="192" t="e">
        <f t="shared" si="219"/>
        <v>#DIV/0!</v>
      </c>
      <c r="T919" s="190"/>
      <c r="U919" s="190"/>
      <c r="V919" s="190"/>
      <c r="W919" s="196">
        <v>1</v>
      </c>
      <c r="X919" s="190"/>
    </row>
    <row r="920" spans="2:24" x14ac:dyDescent="0.25">
      <c r="B920" s="662"/>
      <c r="C920" s="493"/>
      <c r="D920" s="245">
        <v>4</v>
      </c>
      <c r="E920" s="190"/>
      <c r="F920" s="314"/>
      <c r="G920" s="190"/>
      <c r="H920" s="190"/>
      <c r="I920" s="198" t="e">
        <f t="shared" si="213"/>
        <v>#DIV/0!</v>
      </c>
      <c r="J920" s="190"/>
      <c r="K920" s="198" t="e">
        <f t="shared" si="214"/>
        <v>#DIV/0!</v>
      </c>
      <c r="L920" s="314"/>
      <c r="M920" s="198" t="e">
        <f t="shared" si="215"/>
        <v>#DIV/0!</v>
      </c>
      <c r="N920" s="314"/>
      <c r="O920" s="190"/>
      <c r="P920" s="197" t="e">
        <f t="shared" si="216"/>
        <v>#DIV/0!</v>
      </c>
      <c r="Q920" s="314">
        <f t="shared" si="217"/>
        <v>0</v>
      </c>
      <c r="R920" s="190">
        <f t="shared" si="218"/>
        <v>0</v>
      </c>
      <c r="S920" s="192" t="e">
        <f t="shared" si="219"/>
        <v>#DIV/0!</v>
      </c>
      <c r="T920" s="190"/>
      <c r="U920" s="190"/>
      <c r="V920" s="190"/>
      <c r="W920" s="196">
        <v>1</v>
      </c>
      <c r="X920" s="190"/>
    </row>
    <row r="921" spans="2:24" x14ac:dyDescent="0.25">
      <c r="B921" s="662"/>
      <c r="C921" s="493"/>
      <c r="D921" s="245">
        <v>5</v>
      </c>
      <c r="E921" s="190"/>
      <c r="F921" s="314"/>
      <c r="G921" s="190"/>
      <c r="H921" s="190"/>
      <c r="I921" s="198" t="e">
        <f t="shared" si="213"/>
        <v>#DIV/0!</v>
      </c>
      <c r="J921" s="190"/>
      <c r="K921" s="198" t="e">
        <f t="shared" si="214"/>
        <v>#DIV/0!</v>
      </c>
      <c r="L921" s="314"/>
      <c r="M921" s="198" t="e">
        <f t="shared" si="215"/>
        <v>#DIV/0!</v>
      </c>
      <c r="N921" s="314"/>
      <c r="O921" s="190"/>
      <c r="P921" s="197" t="e">
        <f t="shared" si="216"/>
        <v>#DIV/0!</v>
      </c>
      <c r="Q921" s="314">
        <f t="shared" si="217"/>
        <v>0</v>
      </c>
      <c r="R921" s="190">
        <f t="shared" si="218"/>
        <v>0</v>
      </c>
      <c r="S921" s="192" t="e">
        <f t="shared" si="219"/>
        <v>#DIV/0!</v>
      </c>
      <c r="T921" s="190"/>
      <c r="U921" s="190"/>
      <c r="V921" s="190"/>
      <c r="W921" s="196">
        <v>1</v>
      </c>
      <c r="X921" s="190"/>
    </row>
    <row r="922" spans="2:24" x14ac:dyDescent="0.25">
      <c r="B922" s="662"/>
      <c r="C922" s="493"/>
      <c r="D922" s="245">
        <v>6</v>
      </c>
      <c r="E922" s="190"/>
      <c r="F922" s="314"/>
      <c r="G922" s="190"/>
      <c r="H922" s="190"/>
      <c r="I922" s="198" t="e">
        <f t="shared" si="213"/>
        <v>#DIV/0!</v>
      </c>
      <c r="J922" s="190"/>
      <c r="K922" s="198" t="e">
        <f t="shared" si="214"/>
        <v>#DIV/0!</v>
      </c>
      <c r="L922" s="314"/>
      <c r="M922" s="198" t="e">
        <f t="shared" si="215"/>
        <v>#DIV/0!</v>
      </c>
      <c r="N922" s="314"/>
      <c r="O922" s="190"/>
      <c r="P922" s="197" t="e">
        <f t="shared" si="216"/>
        <v>#DIV/0!</v>
      </c>
      <c r="Q922" s="314">
        <f t="shared" si="217"/>
        <v>0</v>
      </c>
      <c r="R922" s="190">
        <f t="shared" si="218"/>
        <v>0</v>
      </c>
      <c r="S922" s="192" t="e">
        <f t="shared" si="219"/>
        <v>#DIV/0!</v>
      </c>
      <c r="T922" s="190"/>
      <c r="U922" s="190"/>
      <c r="V922" s="190"/>
      <c r="W922" s="196">
        <v>1</v>
      </c>
      <c r="X922" s="190"/>
    </row>
    <row r="923" spans="2:24" x14ac:dyDescent="0.25">
      <c r="B923" s="662"/>
      <c r="C923" s="493"/>
      <c r="D923" s="245">
        <v>7</v>
      </c>
      <c r="E923" s="190"/>
      <c r="F923" s="314"/>
      <c r="G923" s="190"/>
      <c r="H923" s="190"/>
      <c r="I923" s="198" t="e">
        <f t="shared" si="213"/>
        <v>#DIV/0!</v>
      </c>
      <c r="J923" s="190"/>
      <c r="K923" s="198" t="e">
        <f t="shared" si="214"/>
        <v>#DIV/0!</v>
      </c>
      <c r="L923" s="314"/>
      <c r="M923" s="198" t="e">
        <f t="shared" si="215"/>
        <v>#DIV/0!</v>
      </c>
      <c r="N923" s="314"/>
      <c r="O923" s="190"/>
      <c r="P923" s="197" t="e">
        <f t="shared" si="216"/>
        <v>#DIV/0!</v>
      </c>
      <c r="Q923" s="314">
        <f t="shared" si="217"/>
        <v>0</v>
      </c>
      <c r="R923" s="190">
        <f t="shared" si="218"/>
        <v>0</v>
      </c>
      <c r="S923" s="192" t="e">
        <f t="shared" si="219"/>
        <v>#DIV/0!</v>
      </c>
      <c r="T923" s="190"/>
      <c r="U923" s="190"/>
      <c r="V923" s="190"/>
      <c r="W923" s="196">
        <v>1</v>
      </c>
      <c r="X923" s="190"/>
    </row>
    <row r="924" spans="2:24" x14ac:dyDescent="0.25">
      <c r="B924" s="662"/>
      <c r="C924" s="493"/>
      <c r="D924" s="245">
        <v>8</v>
      </c>
      <c r="E924" s="190"/>
      <c r="F924" s="314"/>
      <c r="G924" s="190"/>
      <c r="H924" s="190"/>
      <c r="I924" s="198" t="e">
        <f t="shared" si="213"/>
        <v>#DIV/0!</v>
      </c>
      <c r="J924" s="190"/>
      <c r="K924" s="198" t="e">
        <f t="shared" si="214"/>
        <v>#DIV/0!</v>
      </c>
      <c r="L924" s="314"/>
      <c r="M924" s="198" t="e">
        <f t="shared" si="215"/>
        <v>#DIV/0!</v>
      </c>
      <c r="N924" s="314"/>
      <c r="O924" s="190"/>
      <c r="P924" s="197" t="e">
        <f t="shared" si="216"/>
        <v>#DIV/0!</v>
      </c>
      <c r="Q924" s="314">
        <f t="shared" si="217"/>
        <v>0</v>
      </c>
      <c r="R924" s="190">
        <f t="shared" si="218"/>
        <v>0</v>
      </c>
      <c r="S924" s="192" t="e">
        <f t="shared" si="219"/>
        <v>#DIV/0!</v>
      </c>
      <c r="T924" s="190"/>
      <c r="U924" s="190"/>
      <c r="V924" s="190"/>
      <c r="W924" s="196">
        <v>1</v>
      </c>
      <c r="X924" s="190"/>
    </row>
    <row r="925" spans="2:24" x14ac:dyDescent="0.25">
      <c r="B925" s="662"/>
      <c r="C925" s="493"/>
      <c r="D925" s="245">
        <v>9</v>
      </c>
      <c r="E925" s="190"/>
      <c r="F925" s="314"/>
      <c r="G925" s="190"/>
      <c r="H925" s="190"/>
      <c r="I925" s="198" t="e">
        <f t="shared" si="213"/>
        <v>#DIV/0!</v>
      </c>
      <c r="J925" s="190"/>
      <c r="K925" s="198" t="e">
        <f t="shared" si="214"/>
        <v>#DIV/0!</v>
      </c>
      <c r="L925" s="314"/>
      <c r="M925" s="198" t="e">
        <f t="shared" si="215"/>
        <v>#DIV/0!</v>
      </c>
      <c r="N925" s="314"/>
      <c r="O925" s="190"/>
      <c r="P925" s="197" t="e">
        <f t="shared" si="216"/>
        <v>#DIV/0!</v>
      </c>
      <c r="Q925" s="314">
        <f t="shared" si="217"/>
        <v>0</v>
      </c>
      <c r="R925" s="190">
        <f t="shared" si="218"/>
        <v>0</v>
      </c>
      <c r="S925" s="192" t="e">
        <f t="shared" si="219"/>
        <v>#DIV/0!</v>
      </c>
      <c r="T925" s="190"/>
      <c r="U925" s="190"/>
      <c r="V925" s="190"/>
      <c r="W925" s="196">
        <v>1</v>
      </c>
      <c r="X925" s="190"/>
    </row>
    <row r="926" spans="2:24" x14ac:dyDescent="0.25">
      <c r="B926" s="662"/>
      <c r="C926" s="493"/>
      <c r="D926" s="245">
        <v>10</v>
      </c>
      <c r="E926" s="190"/>
      <c r="F926" s="314"/>
      <c r="G926" s="190"/>
      <c r="H926" s="190"/>
      <c r="I926" s="198" t="e">
        <f t="shared" si="213"/>
        <v>#DIV/0!</v>
      </c>
      <c r="J926" s="190"/>
      <c r="K926" s="198" t="e">
        <f t="shared" si="214"/>
        <v>#DIV/0!</v>
      </c>
      <c r="L926" s="314"/>
      <c r="M926" s="198" t="e">
        <f t="shared" si="215"/>
        <v>#DIV/0!</v>
      </c>
      <c r="N926" s="314"/>
      <c r="O926" s="190"/>
      <c r="P926" s="197" t="e">
        <f t="shared" si="216"/>
        <v>#DIV/0!</v>
      </c>
      <c r="Q926" s="314">
        <f t="shared" si="217"/>
        <v>0</v>
      </c>
      <c r="R926" s="190">
        <f t="shared" si="218"/>
        <v>0</v>
      </c>
      <c r="S926" s="192" t="e">
        <f t="shared" si="219"/>
        <v>#DIV/0!</v>
      </c>
      <c r="T926" s="190"/>
      <c r="U926" s="190"/>
      <c r="V926" s="190"/>
      <c r="W926" s="196">
        <v>1</v>
      </c>
      <c r="X926" s="190"/>
    </row>
    <row r="927" spans="2:24" x14ac:dyDescent="0.25">
      <c r="B927" s="661">
        <v>45962</v>
      </c>
      <c r="C927" s="493" t="str">
        <f t="shared" ref="C927" si="225">RIGHT(TEXT(B927,"aaa"),1)</f>
        <v>六</v>
      </c>
      <c r="D927" s="245">
        <v>1</v>
      </c>
      <c r="E927" s="190"/>
      <c r="F927" s="314"/>
      <c r="G927" s="190"/>
      <c r="H927" s="190"/>
      <c r="I927" s="198" t="e">
        <f t="shared" ref="I927:I936" si="226">H927/G927</f>
        <v>#DIV/0!</v>
      </c>
      <c r="J927" s="190"/>
      <c r="K927" s="198" t="e">
        <f t="shared" ref="K927:K936" si="227">J927/G927</f>
        <v>#DIV/0!</v>
      </c>
      <c r="L927" s="314"/>
      <c r="M927" s="198" t="e">
        <f t="shared" ref="M927:M936" si="228">(H927+J927)/G927</f>
        <v>#DIV/0!</v>
      </c>
      <c r="N927" s="314"/>
      <c r="O927" s="190"/>
      <c r="P927" s="197" t="e">
        <f t="shared" ref="P927:P936" si="229">O927/G927</f>
        <v>#DIV/0!</v>
      </c>
      <c r="Q927" s="314">
        <f t="shared" ref="Q927:Q936" si="230">O927*L927</f>
        <v>0</v>
      </c>
      <c r="R927" s="190">
        <f t="shared" ref="R927:R936" si="231">(H927+J927)-G927-O927</f>
        <v>0</v>
      </c>
      <c r="S927" s="192" t="e">
        <f t="shared" ref="S927:S936" si="232">R927/G927</f>
        <v>#DIV/0!</v>
      </c>
      <c r="T927" s="190"/>
      <c r="U927" s="190"/>
      <c r="V927" s="190"/>
      <c r="W927" s="196">
        <v>1</v>
      </c>
      <c r="X927" s="190"/>
    </row>
    <row r="928" spans="2:24" x14ac:dyDescent="0.25">
      <c r="B928" s="662"/>
      <c r="C928" s="493"/>
      <c r="D928" s="245">
        <v>2</v>
      </c>
      <c r="E928" s="190"/>
      <c r="F928" s="314"/>
      <c r="G928" s="190"/>
      <c r="H928" s="190"/>
      <c r="I928" s="198" t="e">
        <f t="shared" si="226"/>
        <v>#DIV/0!</v>
      </c>
      <c r="J928" s="190"/>
      <c r="K928" s="198" t="e">
        <f t="shared" si="227"/>
        <v>#DIV/0!</v>
      </c>
      <c r="L928" s="314"/>
      <c r="M928" s="198" t="e">
        <f t="shared" si="228"/>
        <v>#DIV/0!</v>
      </c>
      <c r="N928" s="314"/>
      <c r="O928" s="190"/>
      <c r="P928" s="197" t="e">
        <f t="shared" si="229"/>
        <v>#DIV/0!</v>
      </c>
      <c r="Q928" s="314">
        <f t="shared" si="230"/>
        <v>0</v>
      </c>
      <c r="R928" s="190">
        <f t="shared" si="231"/>
        <v>0</v>
      </c>
      <c r="S928" s="192" t="e">
        <f t="shared" si="232"/>
        <v>#DIV/0!</v>
      </c>
      <c r="T928" s="190"/>
      <c r="U928" s="190"/>
      <c r="V928" s="190"/>
      <c r="W928" s="196">
        <v>1</v>
      </c>
      <c r="X928" s="190"/>
    </row>
    <row r="929" spans="2:24" x14ac:dyDescent="0.25">
      <c r="B929" s="662"/>
      <c r="C929" s="493"/>
      <c r="D929" s="245">
        <v>3</v>
      </c>
      <c r="E929" s="190"/>
      <c r="F929" s="314"/>
      <c r="G929" s="190"/>
      <c r="H929" s="190"/>
      <c r="I929" s="198" t="e">
        <f t="shared" si="226"/>
        <v>#DIV/0!</v>
      </c>
      <c r="J929" s="190"/>
      <c r="K929" s="198" t="e">
        <f t="shared" si="227"/>
        <v>#DIV/0!</v>
      </c>
      <c r="L929" s="314"/>
      <c r="M929" s="198" t="e">
        <f t="shared" si="228"/>
        <v>#DIV/0!</v>
      </c>
      <c r="N929" s="314"/>
      <c r="O929" s="190"/>
      <c r="P929" s="197" t="e">
        <f t="shared" si="229"/>
        <v>#DIV/0!</v>
      </c>
      <c r="Q929" s="314">
        <f t="shared" si="230"/>
        <v>0</v>
      </c>
      <c r="R929" s="190">
        <f t="shared" si="231"/>
        <v>0</v>
      </c>
      <c r="S929" s="192" t="e">
        <f t="shared" si="232"/>
        <v>#DIV/0!</v>
      </c>
      <c r="T929" s="190"/>
      <c r="U929" s="190"/>
      <c r="V929" s="190"/>
      <c r="W929" s="196">
        <v>1</v>
      </c>
      <c r="X929" s="190"/>
    </row>
    <row r="930" spans="2:24" x14ac:dyDescent="0.25">
      <c r="B930" s="662"/>
      <c r="C930" s="493"/>
      <c r="D930" s="245">
        <v>4</v>
      </c>
      <c r="E930" s="190"/>
      <c r="F930" s="314"/>
      <c r="G930" s="190"/>
      <c r="H930" s="190"/>
      <c r="I930" s="198" t="e">
        <f t="shared" si="226"/>
        <v>#DIV/0!</v>
      </c>
      <c r="J930" s="190"/>
      <c r="K930" s="198" t="e">
        <f t="shared" si="227"/>
        <v>#DIV/0!</v>
      </c>
      <c r="L930" s="314"/>
      <c r="M930" s="198" t="e">
        <f t="shared" si="228"/>
        <v>#DIV/0!</v>
      </c>
      <c r="N930" s="314"/>
      <c r="O930" s="190"/>
      <c r="P930" s="197" t="e">
        <f t="shared" si="229"/>
        <v>#DIV/0!</v>
      </c>
      <c r="Q930" s="314">
        <f t="shared" si="230"/>
        <v>0</v>
      </c>
      <c r="R930" s="190">
        <f t="shared" si="231"/>
        <v>0</v>
      </c>
      <c r="S930" s="192" t="e">
        <f t="shared" si="232"/>
        <v>#DIV/0!</v>
      </c>
      <c r="T930" s="190"/>
      <c r="U930" s="190"/>
      <c r="V930" s="190"/>
      <c r="W930" s="196">
        <v>1</v>
      </c>
      <c r="X930" s="190"/>
    </row>
    <row r="931" spans="2:24" x14ac:dyDescent="0.25">
      <c r="B931" s="662"/>
      <c r="C931" s="493"/>
      <c r="D931" s="245">
        <v>5</v>
      </c>
      <c r="E931" s="190"/>
      <c r="F931" s="314"/>
      <c r="G931" s="190"/>
      <c r="H931" s="190"/>
      <c r="I931" s="198" t="e">
        <f t="shared" si="226"/>
        <v>#DIV/0!</v>
      </c>
      <c r="J931" s="190"/>
      <c r="K931" s="198" t="e">
        <f t="shared" si="227"/>
        <v>#DIV/0!</v>
      </c>
      <c r="L931" s="314"/>
      <c r="M931" s="198" t="e">
        <f t="shared" si="228"/>
        <v>#DIV/0!</v>
      </c>
      <c r="N931" s="314"/>
      <c r="O931" s="190"/>
      <c r="P931" s="197" t="e">
        <f t="shared" si="229"/>
        <v>#DIV/0!</v>
      </c>
      <c r="Q931" s="314">
        <f t="shared" si="230"/>
        <v>0</v>
      </c>
      <c r="R931" s="190">
        <f t="shared" si="231"/>
        <v>0</v>
      </c>
      <c r="S931" s="192" t="e">
        <f t="shared" si="232"/>
        <v>#DIV/0!</v>
      </c>
      <c r="T931" s="190"/>
      <c r="U931" s="190"/>
      <c r="V931" s="190"/>
      <c r="W931" s="196">
        <v>1</v>
      </c>
      <c r="X931" s="190"/>
    </row>
    <row r="932" spans="2:24" x14ac:dyDescent="0.25">
      <c r="B932" s="662"/>
      <c r="C932" s="493"/>
      <c r="D932" s="245">
        <v>6</v>
      </c>
      <c r="E932" s="190"/>
      <c r="F932" s="314"/>
      <c r="G932" s="190"/>
      <c r="H932" s="190"/>
      <c r="I932" s="198" t="e">
        <f t="shared" si="226"/>
        <v>#DIV/0!</v>
      </c>
      <c r="J932" s="190"/>
      <c r="K932" s="198" t="e">
        <f t="shared" si="227"/>
        <v>#DIV/0!</v>
      </c>
      <c r="L932" s="314"/>
      <c r="M932" s="198" t="e">
        <f t="shared" si="228"/>
        <v>#DIV/0!</v>
      </c>
      <c r="N932" s="314"/>
      <c r="O932" s="190"/>
      <c r="P932" s="197" t="e">
        <f t="shared" si="229"/>
        <v>#DIV/0!</v>
      </c>
      <c r="Q932" s="314">
        <f t="shared" si="230"/>
        <v>0</v>
      </c>
      <c r="R932" s="190">
        <f t="shared" si="231"/>
        <v>0</v>
      </c>
      <c r="S932" s="192" t="e">
        <f t="shared" si="232"/>
        <v>#DIV/0!</v>
      </c>
      <c r="T932" s="190"/>
      <c r="U932" s="190"/>
      <c r="V932" s="190"/>
      <c r="W932" s="196">
        <v>1</v>
      </c>
      <c r="X932" s="190"/>
    </row>
    <row r="933" spans="2:24" x14ac:dyDescent="0.25">
      <c r="B933" s="662"/>
      <c r="C933" s="493"/>
      <c r="D933" s="245">
        <v>7</v>
      </c>
      <c r="E933" s="190"/>
      <c r="F933" s="314"/>
      <c r="G933" s="190"/>
      <c r="H933" s="190"/>
      <c r="I933" s="198" t="e">
        <f t="shared" si="226"/>
        <v>#DIV/0!</v>
      </c>
      <c r="J933" s="190"/>
      <c r="K933" s="198" t="e">
        <f t="shared" si="227"/>
        <v>#DIV/0!</v>
      </c>
      <c r="L933" s="314"/>
      <c r="M933" s="198" t="e">
        <f t="shared" si="228"/>
        <v>#DIV/0!</v>
      </c>
      <c r="N933" s="314"/>
      <c r="O933" s="190"/>
      <c r="P933" s="197" t="e">
        <f t="shared" si="229"/>
        <v>#DIV/0!</v>
      </c>
      <c r="Q933" s="314">
        <f t="shared" si="230"/>
        <v>0</v>
      </c>
      <c r="R933" s="190">
        <f t="shared" si="231"/>
        <v>0</v>
      </c>
      <c r="S933" s="192" t="e">
        <f t="shared" si="232"/>
        <v>#DIV/0!</v>
      </c>
      <c r="T933" s="190"/>
      <c r="U933" s="190"/>
      <c r="V933" s="190"/>
      <c r="W933" s="196">
        <v>1</v>
      </c>
      <c r="X933" s="190"/>
    </row>
    <row r="934" spans="2:24" x14ac:dyDescent="0.25">
      <c r="B934" s="662"/>
      <c r="C934" s="493"/>
      <c r="D934" s="245">
        <v>8</v>
      </c>
      <c r="E934" s="190"/>
      <c r="F934" s="314"/>
      <c r="G934" s="190"/>
      <c r="H934" s="190"/>
      <c r="I934" s="198" t="e">
        <f t="shared" si="226"/>
        <v>#DIV/0!</v>
      </c>
      <c r="J934" s="190"/>
      <c r="K934" s="198" t="e">
        <f t="shared" si="227"/>
        <v>#DIV/0!</v>
      </c>
      <c r="L934" s="314"/>
      <c r="M934" s="198" t="e">
        <f t="shared" si="228"/>
        <v>#DIV/0!</v>
      </c>
      <c r="N934" s="314"/>
      <c r="O934" s="190"/>
      <c r="P934" s="197" t="e">
        <f t="shared" si="229"/>
        <v>#DIV/0!</v>
      </c>
      <c r="Q934" s="314">
        <f t="shared" si="230"/>
        <v>0</v>
      </c>
      <c r="R934" s="190">
        <f t="shared" si="231"/>
        <v>0</v>
      </c>
      <c r="S934" s="192" t="e">
        <f t="shared" si="232"/>
        <v>#DIV/0!</v>
      </c>
      <c r="T934" s="190"/>
      <c r="U934" s="190"/>
      <c r="V934" s="190"/>
      <c r="W934" s="196">
        <v>1</v>
      </c>
      <c r="X934" s="190"/>
    </row>
    <row r="935" spans="2:24" x14ac:dyDescent="0.25">
      <c r="B935" s="662"/>
      <c r="C935" s="493"/>
      <c r="D935" s="245">
        <v>9</v>
      </c>
      <c r="E935" s="190"/>
      <c r="F935" s="314"/>
      <c r="G935" s="190"/>
      <c r="H935" s="190"/>
      <c r="I935" s="198" t="e">
        <f t="shared" si="226"/>
        <v>#DIV/0!</v>
      </c>
      <c r="J935" s="190"/>
      <c r="K935" s="198" t="e">
        <f t="shared" si="227"/>
        <v>#DIV/0!</v>
      </c>
      <c r="L935" s="314"/>
      <c r="M935" s="198" t="e">
        <f t="shared" si="228"/>
        <v>#DIV/0!</v>
      </c>
      <c r="N935" s="314"/>
      <c r="O935" s="190"/>
      <c r="P935" s="197" t="e">
        <f t="shared" si="229"/>
        <v>#DIV/0!</v>
      </c>
      <c r="Q935" s="314">
        <f t="shared" si="230"/>
        <v>0</v>
      </c>
      <c r="R935" s="190">
        <f t="shared" si="231"/>
        <v>0</v>
      </c>
      <c r="S935" s="192" t="e">
        <f t="shared" si="232"/>
        <v>#DIV/0!</v>
      </c>
      <c r="T935" s="190"/>
      <c r="U935" s="190"/>
      <c r="V935" s="190"/>
      <c r="W935" s="196">
        <v>1</v>
      </c>
      <c r="X935" s="190"/>
    </row>
    <row r="936" spans="2:24" x14ac:dyDescent="0.25">
      <c r="B936" s="662"/>
      <c r="C936" s="493"/>
      <c r="D936" s="245">
        <v>10</v>
      </c>
      <c r="E936" s="190"/>
      <c r="F936" s="314"/>
      <c r="G936" s="190"/>
      <c r="H936" s="190"/>
      <c r="I936" s="198" t="e">
        <f t="shared" si="226"/>
        <v>#DIV/0!</v>
      </c>
      <c r="J936" s="190"/>
      <c r="K936" s="198" t="e">
        <f t="shared" si="227"/>
        <v>#DIV/0!</v>
      </c>
      <c r="L936" s="314"/>
      <c r="M936" s="198" t="e">
        <f t="shared" si="228"/>
        <v>#DIV/0!</v>
      </c>
      <c r="N936" s="314"/>
      <c r="O936" s="190"/>
      <c r="P936" s="197" t="e">
        <f t="shared" si="229"/>
        <v>#DIV/0!</v>
      </c>
      <c r="Q936" s="314">
        <f t="shared" si="230"/>
        <v>0</v>
      </c>
      <c r="R936" s="190">
        <f t="shared" si="231"/>
        <v>0</v>
      </c>
      <c r="S936" s="192" t="e">
        <f t="shared" si="232"/>
        <v>#DIV/0!</v>
      </c>
      <c r="T936" s="190"/>
      <c r="U936" s="190"/>
      <c r="V936" s="190"/>
      <c r="W936" s="196">
        <v>1</v>
      </c>
      <c r="X936" s="190"/>
    </row>
    <row r="937" spans="2:24" x14ac:dyDescent="0.25">
      <c r="B937" s="661">
        <v>45963</v>
      </c>
      <c r="C937" s="493" t="str">
        <f t="shared" ref="C937" si="233">RIGHT(TEXT(B937,"aaa"),1)</f>
        <v>日</v>
      </c>
      <c r="D937" s="245">
        <v>1</v>
      </c>
      <c r="E937" s="190"/>
      <c r="F937" s="314"/>
      <c r="G937" s="190"/>
      <c r="H937" s="190"/>
      <c r="I937" s="198" t="e">
        <f t="shared" ref="I937:I956" si="234">H937/G937</f>
        <v>#DIV/0!</v>
      </c>
      <c r="J937" s="190"/>
      <c r="K937" s="198" t="e">
        <f t="shared" ref="K937:K956" si="235">J937/G937</f>
        <v>#DIV/0!</v>
      </c>
      <c r="L937" s="314"/>
      <c r="M937" s="198" t="e">
        <f t="shared" ref="M937:M956" si="236">(H937+J937)/G937</f>
        <v>#DIV/0!</v>
      </c>
      <c r="N937" s="314"/>
      <c r="O937" s="190"/>
      <c r="P937" s="197" t="e">
        <f t="shared" ref="P937:P956" si="237">O937/G937</f>
        <v>#DIV/0!</v>
      </c>
      <c r="Q937" s="314">
        <f t="shared" ref="Q937:Q956" si="238">O937*L937</f>
        <v>0</v>
      </c>
      <c r="R937" s="190">
        <f t="shared" ref="R937:R956" si="239">(H937+J937)-G937-O937</f>
        <v>0</v>
      </c>
      <c r="S937" s="192" t="e">
        <f t="shared" ref="S937:S956" si="240">R937/G937</f>
        <v>#DIV/0!</v>
      </c>
      <c r="T937" s="190"/>
      <c r="U937" s="190"/>
      <c r="V937" s="190"/>
      <c r="W937" s="196">
        <v>1</v>
      </c>
      <c r="X937" s="190"/>
    </row>
    <row r="938" spans="2:24" x14ac:dyDescent="0.25">
      <c r="B938" s="662"/>
      <c r="C938" s="493"/>
      <c r="D938" s="245">
        <v>2</v>
      </c>
      <c r="E938" s="190"/>
      <c r="F938" s="314"/>
      <c r="G938" s="190"/>
      <c r="H938" s="190"/>
      <c r="I938" s="198" t="e">
        <f t="shared" si="234"/>
        <v>#DIV/0!</v>
      </c>
      <c r="J938" s="190"/>
      <c r="K938" s="198" t="e">
        <f t="shared" si="235"/>
        <v>#DIV/0!</v>
      </c>
      <c r="L938" s="314"/>
      <c r="M938" s="198" t="e">
        <f t="shared" si="236"/>
        <v>#DIV/0!</v>
      </c>
      <c r="N938" s="314"/>
      <c r="O938" s="190"/>
      <c r="P938" s="197" t="e">
        <f t="shared" si="237"/>
        <v>#DIV/0!</v>
      </c>
      <c r="Q938" s="314">
        <f t="shared" si="238"/>
        <v>0</v>
      </c>
      <c r="R938" s="190">
        <f t="shared" si="239"/>
        <v>0</v>
      </c>
      <c r="S938" s="192" t="e">
        <f t="shared" si="240"/>
        <v>#DIV/0!</v>
      </c>
      <c r="T938" s="190"/>
      <c r="U938" s="190"/>
      <c r="V938" s="190"/>
      <c r="W938" s="196">
        <v>1</v>
      </c>
      <c r="X938" s="190"/>
    </row>
    <row r="939" spans="2:24" x14ac:dyDescent="0.25">
      <c r="B939" s="662"/>
      <c r="C939" s="493"/>
      <c r="D939" s="245">
        <v>3</v>
      </c>
      <c r="E939" s="190"/>
      <c r="F939" s="314"/>
      <c r="G939" s="190"/>
      <c r="H939" s="190"/>
      <c r="I939" s="198" t="e">
        <f t="shared" si="234"/>
        <v>#DIV/0!</v>
      </c>
      <c r="J939" s="190"/>
      <c r="K939" s="198" t="e">
        <f t="shared" si="235"/>
        <v>#DIV/0!</v>
      </c>
      <c r="L939" s="314"/>
      <c r="M939" s="198" t="e">
        <f t="shared" si="236"/>
        <v>#DIV/0!</v>
      </c>
      <c r="N939" s="314"/>
      <c r="O939" s="190"/>
      <c r="P939" s="197" t="e">
        <f t="shared" si="237"/>
        <v>#DIV/0!</v>
      </c>
      <c r="Q939" s="314">
        <f t="shared" si="238"/>
        <v>0</v>
      </c>
      <c r="R939" s="190">
        <f t="shared" si="239"/>
        <v>0</v>
      </c>
      <c r="S939" s="192" t="e">
        <f t="shared" si="240"/>
        <v>#DIV/0!</v>
      </c>
      <c r="T939" s="190"/>
      <c r="U939" s="190"/>
      <c r="V939" s="190"/>
      <c r="W939" s="196">
        <v>1</v>
      </c>
      <c r="X939" s="190"/>
    </row>
    <row r="940" spans="2:24" x14ac:dyDescent="0.25">
      <c r="B940" s="662"/>
      <c r="C940" s="493"/>
      <c r="D940" s="245">
        <v>4</v>
      </c>
      <c r="E940" s="190"/>
      <c r="F940" s="314"/>
      <c r="G940" s="190"/>
      <c r="H940" s="190"/>
      <c r="I940" s="198" t="e">
        <f t="shared" si="234"/>
        <v>#DIV/0!</v>
      </c>
      <c r="J940" s="190"/>
      <c r="K940" s="198" t="e">
        <f t="shared" si="235"/>
        <v>#DIV/0!</v>
      </c>
      <c r="L940" s="314"/>
      <c r="M940" s="198" t="e">
        <f t="shared" si="236"/>
        <v>#DIV/0!</v>
      </c>
      <c r="N940" s="314"/>
      <c r="O940" s="190"/>
      <c r="P940" s="197" t="e">
        <f t="shared" si="237"/>
        <v>#DIV/0!</v>
      </c>
      <c r="Q940" s="314">
        <f t="shared" si="238"/>
        <v>0</v>
      </c>
      <c r="R940" s="190">
        <f t="shared" si="239"/>
        <v>0</v>
      </c>
      <c r="S940" s="192" t="e">
        <f t="shared" si="240"/>
        <v>#DIV/0!</v>
      </c>
      <c r="T940" s="190"/>
      <c r="U940" s="190"/>
      <c r="V940" s="190"/>
      <c r="W940" s="196">
        <v>1</v>
      </c>
      <c r="X940" s="190"/>
    </row>
    <row r="941" spans="2:24" x14ac:dyDescent="0.25">
      <c r="B941" s="662"/>
      <c r="C941" s="493"/>
      <c r="D941" s="245">
        <v>5</v>
      </c>
      <c r="E941" s="190"/>
      <c r="F941" s="314"/>
      <c r="G941" s="190"/>
      <c r="H941" s="190"/>
      <c r="I941" s="198" t="e">
        <f t="shared" si="234"/>
        <v>#DIV/0!</v>
      </c>
      <c r="J941" s="190"/>
      <c r="K941" s="198" t="e">
        <f t="shared" si="235"/>
        <v>#DIV/0!</v>
      </c>
      <c r="L941" s="314"/>
      <c r="M941" s="198" t="e">
        <f t="shared" si="236"/>
        <v>#DIV/0!</v>
      </c>
      <c r="N941" s="314"/>
      <c r="O941" s="190"/>
      <c r="P941" s="197" t="e">
        <f t="shared" si="237"/>
        <v>#DIV/0!</v>
      </c>
      <c r="Q941" s="314">
        <f t="shared" si="238"/>
        <v>0</v>
      </c>
      <c r="R941" s="190">
        <f t="shared" si="239"/>
        <v>0</v>
      </c>
      <c r="S941" s="192" t="e">
        <f t="shared" si="240"/>
        <v>#DIV/0!</v>
      </c>
      <c r="T941" s="190"/>
      <c r="U941" s="190"/>
      <c r="V941" s="190"/>
      <c r="W941" s="196">
        <v>1</v>
      </c>
      <c r="X941" s="190"/>
    </row>
    <row r="942" spans="2:24" x14ac:dyDescent="0.25">
      <c r="B942" s="662"/>
      <c r="C942" s="493"/>
      <c r="D942" s="245">
        <v>6</v>
      </c>
      <c r="E942" s="190"/>
      <c r="F942" s="314"/>
      <c r="G942" s="190"/>
      <c r="H942" s="190"/>
      <c r="I942" s="198" t="e">
        <f t="shared" si="234"/>
        <v>#DIV/0!</v>
      </c>
      <c r="J942" s="190"/>
      <c r="K942" s="198" t="e">
        <f t="shared" si="235"/>
        <v>#DIV/0!</v>
      </c>
      <c r="L942" s="314"/>
      <c r="M942" s="198" t="e">
        <f t="shared" si="236"/>
        <v>#DIV/0!</v>
      </c>
      <c r="N942" s="314"/>
      <c r="O942" s="190"/>
      <c r="P942" s="197" t="e">
        <f t="shared" si="237"/>
        <v>#DIV/0!</v>
      </c>
      <c r="Q942" s="314">
        <f t="shared" si="238"/>
        <v>0</v>
      </c>
      <c r="R942" s="190">
        <f t="shared" si="239"/>
        <v>0</v>
      </c>
      <c r="S942" s="192" t="e">
        <f t="shared" si="240"/>
        <v>#DIV/0!</v>
      </c>
      <c r="T942" s="190"/>
      <c r="U942" s="190"/>
      <c r="V942" s="190"/>
      <c r="W942" s="196">
        <v>1</v>
      </c>
      <c r="X942" s="190"/>
    </row>
    <row r="943" spans="2:24" x14ac:dyDescent="0.25">
      <c r="B943" s="662"/>
      <c r="C943" s="493"/>
      <c r="D943" s="245">
        <v>7</v>
      </c>
      <c r="E943" s="190"/>
      <c r="F943" s="314"/>
      <c r="G943" s="190"/>
      <c r="H943" s="190"/>
      <c r="I943" s="198" t="e">
        <f t="shared" si="234"/>
        <v>#DIV/0!</v>
      </c>
      <c r="J943" s="190"/>
      <c r="K943" s="198" t="e">
        <f t="shared" si="235"/>
        <v>#DIV/0!</v>
      </c>
      <c r="L943" s="314"/>
      <c r="M943" s="198" t="e">
        <f t="shared" si="236"/>
        <v>#DIV/0!</v>
      </c>
      <c r="N943" s="314"/>
      <c r="O943" s="190"/>
      <c r="P943" s="197" t="e">
        <f t="shared" si="237"/>
        <v>#DIV/0!</v>
      </c>
      <c r="Q943" s="314">
        <f t="shared" si="238"/>
        <v>0</v>
      </c>
      <c r="R943" s="190">
        <f t="shared" si="239"/>
        <v>0</v>
      </c>
      <c r="S943" s="192" t="e">
        <f t="shared" si="240"/>
        <v>#DIV/0!</v>
      </c>
      <c r="T943" s="190"/>
      <c r="U943" s="190"/>
      <c r="V943" s="190"/>
      <c r="W943" s="196">
        <v>1</v>
      </c>
      <c r="X943" s="190"/>
    </row>
    <row r="944" spans="2:24" x14ac:dyDescent="0.25">
      <c r="B944" s="662"/>
      <c r="C944" s="493"/>
      <c r="D944" s="245">
        <v>8</v>
      </c>
      <c r="E944" s="190"/>
      <c r="F944" s="314"/>
      <c r="G944" s="190"/>
      <c r="H944" s="190"/>
      <c r="I944" s="198" t="e">
        <f t="shared" si="234"/>
        <v>#DIV/0!</v>
      </c>
      <c r="J944" s="190"/>
      <c r="K944" s="198" t="e">
        <f t="shared" si="235"/>
        <v>#DIV/0!</v>
      </c>
      <c r="L944" s="314"/>
      <c r="M944" s="198" t="e">
        <f t="shared" si="236"/>
        <v>#DIV/0!</v>
      </c>
      <c r="N944" s="314"/>
      <c r="O944" s="190"/>
      <c r="P944" s="197" t="e">
        <f t="shared" si="237"/>
        <v>#DIV/0!</v>
      </c>
      <c r="Q944" s="314">
        <f t="shared" si="238"/>
        <v>0</v>
      </c>
      <c r="R944" s="190">
        <f t="shared" si="239"/>
        <v>0</v>
      </c>
      <c r="S944" s="192" t="e">
        <f t="shared" si="240"/>
        <v>#DIV/0!</v>
      </c>
      <c r="T944" s="190"/>
      <c r="U944" s="190"/>
      <c r="V944" s="190"/>
      <c r="W944" s="196">
        <v>1</v>
      </c>
      <c r="X944" s="190"/>
    </row>
    <row r="945" spans="2:24" x14ac:dyDescent="0.25">
      <c r="B945" s="662"/>
      <c r="C945" s="493"/>
      <c r="D945" s="245">
        <v>9</v>
      </c>
      <c r="E945" s="190"/>
      <c r="F945" s="314"/>
      <c r="G945" s="190"/>
      <c r="H945" s="190"/>
      <c r="I945" s="198" t="e">
        <f t="shared" si="234"/>
        <v>#DIV/0!</v>
      </c>
      <c r="J945" s="190"/>
      <c r="K945" s="198" t="e">
        <f t="shared" si="235"/>
        <v>#DIV/0!</v>
      </c>
      <c r="L945" s="314"/>
      <c r="M945" s="198" t="e">
        <f t="shared" si="236"/>
        <v>#DIV/0!</v>
      </c>
      <c r="N945" s="314"/>
      <c r="O945" s="190"/>
      <c r="P945" s="197" t="e">
        <f t="shared" si="237"/>
        <v>#DIV/0!</v>
      </c>
      <c r="Q945" s="314">
        <f t="shared" si="238"/>
        <v>0</v>
      </c>
      <c r="R945" s="190">
        <f t="shared" si="239"/>
        <v>0</v>
      </c>
      <c r="S945" s="192" t="e">
        <f t="shared" si="240"/>
        <v>#DIV/0!</v>
      </c>
      <c r="T945" s="190"/>
      <c r="U945" s="190"/>
      <c r="V945" s="190"/>
      <c r="W945" s="196">
        <v>1</v>
      </c>
      <c r="X945" s="190"/>
    </row>
    <row r="946" spans="2:24" x14ac:dyDescent="0.25">
      <c r="B946" s="662"/>
      <c r="C946" s="493"/>
      <c r="D946" s="245">
        <v>10</v>
      </c>
      <c r="E946" s="190"/>
      <c r="F946" s="314"/>
      <c r="G946" s="190"/>
      <c r="H946" s="190"/>
      <c r="I946" s="198" t="e">
        <f t="shared" si="234"/>
        <v>#DIV/0!</v>
      </c>
      <c r="J946" s="190"/>
      <c r="K946" s="198" t="e">
        <f t="shared" si="235"/>
        <v>#DIV/0!</v>
      </c>
      <c r="L946" s="314"/>
      <c r="M946" s="198" t="e">
        <f t="shared" si="236"/>
        <v>#DIV/0!</v>
      </c>
      <c r="N946" s="314"/>
      <c r="O946" s="190"/>
      <c r="P946" s="197" t="e">
        <f t="shared" si="237"/>
        <v>#DIV/0!</v>
      </c>
      <c r="Q946" s="314">
        <f t="shared" si="238"/>
        <v>0</v>
      </c>
      <c r="R946" s="190">
        <f t="shared" si="239"/>
        <v>0</v>
      </c>
      <c r="S946" s="192" t="e">
        <f t="shared" si="240"/>
        <v>#DIV/0!</v>
      </c>
      <c r="T946" s="190"/>
      <c r="U946" s="190"/>
      <c r="V946" s="190"/>
      <c r="W946" s="196">
        <v>1</v>
      </c>
      <c r="X946" s="190"/>
    </row>
    <row r="947" spans="2:24" x14ac:dyDescent="0.25">
      <c r="B947" s="661">
        <v>45964</v>
      </c>
      <c r="C947" s="493" t="str">
        <f t="shared" ref="C947" si="241">RIGHT(TEXT(B947,"aaa"),1)</f>
        <v>一</v>
      </c>
      <c r="D947" s="245">
        <v>1</v>
      </c>
      <c r="E947" s="190"/>
      <c r="F947" s="314"/>
      <c r="G947" s="190"/>
      <c r="H947" s="190"/>
      <c r="I947" s="198" t="e">
        <f t="shared" si="234"/>
        <v>#DIV/0!</v>
      </c>
      <c r="J947" s="190"/>
      <c r="K947" s="198" t="e">
        <f t="shared" si="235"/>
        <v>#DIV/0!</v>
      </c>
      <c r="L947" s="314"/>
      <c r="M947" s="198" t="e">
        <f t="shared" si="236"/>
        <v>#DIV/0!</v>
      </c>
      <c r="N947" s="314"/>
      <c r="O947" s="190"/>
      <c r="P947" s="197" t="e">
        <f t="shared" si="237"/>
        <v>#DIV/0!</v>
      </c>
      <c r="Q947" s="314">
        <f t="shared" si="238"/>
        <v>0</v>
      </c>
      <c r="R947" s="190">
        <f t="shared" si="239"/>
        <v>0</v>
      </c>
      <c r="S947" s="192" t="e">
        <f t="shared" si="240"/>
        <v>#DIV/0!</v>
      </c>
      <c r="T947" s="190"/>
      <c r="U947" s="190"/>
      <c r="V947" s="190"/>
      <c r="W947" s="196">
        <v>1</v>
      </c>
      <c r="X947" s="190"/>
    </row>
    <row r="948" spans="2:24" x14ac:dyDescent="0.25">
      <c r="B948" s="662"/>
      <c r="C948" s="493"/>
      <c r="D948" s="245">
        <v>2</v>
      </c>
      <c r="E948" s="190"/>
      <c r="F948" s="314"/>
      <c r="G948" s="190"/>
      <c r="H948" s="190"/>
      <c r="I948" s="198" t="e">
        <f t="shared" si="234"/>
        <v>#DIV/0!</v>
      </c>
      <c r="J948" s="190"/>
      <c r="K948" s="198" t="e">
        <f t="shared" si="235"/>
        <v>#DIV/0!</v>
      </c>
      <c r="L948" s="314"/>
      <c r="M948" s="198" t="e">
        <f t="shared" si="236"/>
        <v>#DIV/0!</v>
      </c>
      <c r="N948" s="314"/>
      <c r="O948" s="190"/>
      <c r="P948" s="197" t="e">
        <f t="shared" si="237"/>
        <v>#DIV/0!</v>
      </c>
      <c r="Q948" s="314">
        <f t="shared" si="238"/>
        <v>0</v>
      </c>
      <c r="R948" s="190">
        <f t="shared" si="239"/>
        <v>0</v>
      </c>
      <c r="S948" s="192" t="e">
        <f t="shared" si="240"/>
        <v>#DIV/0!</v>
      </c>
      <c r="T948" s="190"/>
      <c r="U948" s="190"/>
      <c r="V948" s="190"/>
      <c r="W948" s="196">
        <v>1</v>
      </c>
      <c r="X948" s="190"/>
    </row>
    <row r="949" spans="2:24" x14ac:dyDescent="0.25">
      <c r="B949" s="662"/>
      <c r="C949" s="493"/>
      <c r="D949" s="245">
        <v>3</v>
      </c>
      <c r="E949" s="190"/>
      <c r="F949" s="314"/>
      <c r="G949" s="190"/>
      <c r="H949" s="190"/>
      <c r="I949" s="198" t="e">
        <f t="shared" si="234"/>
        <v>#DIV/0!</v>
      </c>
      <c r="J949" s="190"/>
      <c r="K949" s="198" t="e">
        <f t="shared" si="235"/>
        <v>#DIV/0!</v>
      </c>
      <c r="L949" s="314"/>
      <c r="M949" s="198" t="e">
        <f t="shared" si="236"/>
        <v>#DIV/0!</v>
      </c>
      <c r="N949" s="314"/>
      <c r="O949" s="190"/>
      <c r="P949" s="197" t="e">
        <f t="shared" si="237"/>
        <v>#DIV/0!</v>
      </c>
      <c r="Q949" s="314">
        <f t="shared" si="238"/>
        <v>0</v>
      </c>
      <c r="R949" s="190">
        <f t="shared" si="239"/>
        <v>0</v>
      </c>
      <c r="S949" s="192" t="e">
        <f t="shared" si="240"/>
        <v>#DIV/0!</v>
      </c>
      <c r="T949" s="190"/>
      <c r="U949" s="190"/>
      <c r="V949" s="190"/>
      <c r="W949" s="196">
        <v>1</v>
      </c>
      <c r="X949" s="190"/>
    </row>
    <row r="950" spans="2:24" x14ac:dyDescent="0.25">
      <c r="B950" s="662"/>
      <c r="C950" s="493"/>
      <c r="D950" s="245">
        <v>4</v>
      </c>
      <c r="E950" s="190"/>
      <c r="F950" s="314"/>
      <c r="G950" s="190"/>
      <c r="H950" s="190"/>
      <c r="I950" s="198" t="e">
        <f t="shared" si="234"/>
        <v>#DIV/0!</v>
      </c>
      <c r="J950" s="190"/>
      <c r="K950" s="198" t="e">
        <f t="shared" si="235"/>
        <v>#DIV/0!</v>
      </c>
      <c r="L950" s="314"/>
      <c r="M950" s="198" t="e">
        <f t="shared" si="236"/>
        <v>#DIV/0!</v>
      </c>
      <c r="N950" s="314"/>
      <c r="O950" s="190"/>
      <c r="P950" s="197" t="e">
        <f t="shared" si="237"/>
        <v>#DIV/0!</v>
      </c>
      <c r="Q950" s="314">
        <f t="shared" si="238"/>
        <v>0</v>
      </c>
      <c r="R950" s="190">
        <f t="shared" si="239"/>
        <v>0</v>
      </c>
      <c r="S950" s="192" t="e">
        <f t="shared" si="240"/>
        <v>#DIV/0!</v>
      </c>
      <c r="T950" s="190"/>
      <c r="U950" s="190"/>
      <c r="V950" s="190"/>
      <c r="W950" s="196">
        <v>1</v>
      </c>
      <c r="X950" s="190"/>
    </row>
    <row r="951" spans="2:24" x14ac:dyDescent="0.25">
      <c r="B951" s="662"/>
      <c r="C951" s="493"/>
      <c r="D951" s="245">
        <v>5</v>
      </c>
      <c r="E951" s="190"/>
      <c r="F951" s="314"/>
      <c r="G951" s="190"/>
      <c r="H951" s="190"/>
      <c r="I951" s="198" t="e">
        <f t="shared" si="234"/>
        <v>#DIV/0!</v>
      </c>
      <c r="J951" s="190"/>
      <c r="K951" s="198" t="e">
        <f t="shared" si="235"/>
        <v>#DIV/0!</v>
      </c>
      <c r="L951" s="314"/>
      <c r="M951" s="198" t="e">
        <f t="shared" si="236"/>
        <v>#DIV/0!</v>
      </c>
      <c r="N951" s="314"/>
      <c r="O951" s="190"/>
      <c r="P951" s="197" t="e">
        <f t="shared" si="237"/>
        <v>#DIV/0!</v>
      </c>
      <c r="Q951" s="314">
        <f t="shared" si="238"/>
        <v>0</v>
      </c>
      <c r="R951" s="190">
        <f t="shared" si="239"/>
        <v>0</v>
      </c>
      <c r="S951" s="192" t="e">
        <f t="shared" si="240"/>
        <v>#DIV/0!</v>
      </c>
      <c r="T951" s="190"/>
      <c r="U951" s="190"/>
      <c r="V951" s="190"/>
      <c r="W951" s="196">
        <v>1</v>
      </c>
      <c r="X951" s="190"/>
    </row>
    <row r="952" spans="2:24" x14ac:dyDescent="0.25">
      <c r="B952" s="662"/>
      <c r="C952" s="493"/>
      <c r="D952" s="245">
        <v>6</v>
      </c>
      <c r="E952" s="190"/>
      <c r="F952" s="314"/>
      <c r="G952" s="190"/>
      <c r="H952" s="190"/>
      <c r="I952" s="198" t="e">
        <f t="shared" si="234"/>
        <v>#DIV/0!</v>
      </c>
      <c r="J952" s="190"/>
      <c r="K952" s="198" t="e">
        <f t="shared" si="235"/>
        <v>#DIV/0!</v>
      </c>
      <c r="L952" s="314"/>
      <c r="M952" s="198" t="e">
        <f t="shared" si="236"/>
        <v>#DIV/0!</v>
      </c>
      <c r="N952" s="314"/>
      <c r="O952" s="190"/>
      <c r="P952" s="197" t="e">
        <f t="shared" si="237"/>
        <v>#DIV/0!</v>
      </c>
      <c r="Q952" s="314">
        <f t="shared" si="238"/>
        <v>0</v>
      </c>
      <c r="R952" s="190">
        <f t="shared" si="239"/>
        <v>0</v>
      </c>
      <c r="S952" s="192" t="e">
        <f t="shared" si="240"/>
        <v>#DIV/0!</v>
      </c>
      <c r="T952" s="190"/>
      <c r="U952" s="190"/>
      <c r="V952" s="190"/>
      <c r="W952" s="196">
        <v>1</v>
      </c>
      <c r="X952" s="190"/>
    </row>
    <row r="953" spans="2:24" x14ac:dyDescent="0.25">
      <c r="B953" s="662"/>
      <c r="C953" s="493"/>
      <c r="D953" s="245">
        <v>7</v>
      </c>
      <c r="E953" s="190"/>
      <c r="F953" s="314"/>
      <c r="G953" s="190"/>
      <c r="H953" s="190"/>
      <c r="I953" s="198" t="e">
        <f t="shared" si="234"/>
        <v>#DIV/0!</v>
      </c>
      <c r="J953" s="190"/>
      <c r="K953" s="198" t="e">
        <f t="shared" si="235"/>
        <v>#DIV/0!</v>
      </c>
      <c r="L953" s="314"/>
      <c r="M953" s="198" t="e">
        <f t="shared" si="236"/>
        <v>#DIV/0!</v>
      </c>
      <c r="N953" s="314"/>
      <c r="O953" s="190"/>
      <c r="P953" s="197" t="e">
        <f t="shared" si="237"/>
        <v>#DIV/0!</v>
      </c>
      <c r="Q953" s="314">
        <f t="shared" si="238"/>
        <v>0</v>
      </c>
      <c r="R953" s="190">
        <f t="shared" si="239"/>
        <v>0</v>
      </c>
      <c r="S953" s="192" t="e">
        <f t="shared" si="240"/>
        <v>#DIV/0!</v>
      </c>
      <c r="T953" s="190"/>
      <c r="U953" s="190"/>
      <c r="V953" s="190"/>
      <c r="W953" s="196">
        <v>1</v>
      </c>
      <c r="X953" s="190"/>
    </row>
    <row r="954" spans="2:24" x14ac:dyDescent="0.25">
      <c r="B954" s="662"/>
      <c r="C954" s="493"/>
      <c r="D954" s="245">
        <v>8</v>
      </c>
      <c r="E954" s="190"/>
      <c r="F954" s="314"/>
      <c r="G954" s="190"/>
      <c r="H954" s="190"/>
      <c r="I954" s="198" t="e">
        <f t="shared" si="234"/>
        <v>#DIV/0!</v>
      </c>
      <c r="J954" s="190"/>
      <c r="K954" s="198" t="e">
        <f t="shared" si="235"/>
        <v>#DIV/0!</v>
      </c>
      <c r="L954" s="314"/>
      <c r="M954" s="198" t="e">
        <f t="shared" si="236"/>
        <v>#DIV/0!</v>
      </c>
      <c r="N954" s="314"/>
      <c r="O954" s="190"/>
      <c r="P954" s="197" t="e">
        <f t="shared" si="237"/>
        <v>#DIV/0!</v>
      </c>
      <c r="Q954" s="314">
        <f t="shared" si="238"/>
        <v>0</v>
      </c>
      <c r="R954" s="190">
        <f t="shared" si="239"/>
        <v>0</v>
      </c>
      <c r="S954" s="192" t="e">
        <f t="shared" si="240"/>
        <v>#DIV/0!</v>
      </c>
      <c r="T954" s="190"/>
      <c r="U954" s="190"/>
      <c r="V954" s="190"/>
      <c r="W954" s="196">
        <v>1</v>
      </c>
      <c r="X954" s="190"/>
    </row>
    <row r="955" spans="2:24" x14ac:dyDescent="0.25">
      <c r="B955" s="662"/>
      <c r="C955" s="493"/>
      <c r="D955" s="245">
        <v>9</v>
      </c>
      <c r="E955" s="190"/>
      <c r="F955" s="314"/>
      <c r="G955" s="190"/>
      <c r="H955" s="190"/>
      <c r="I955" s="198" t="e">
        <f t="shared" si="234"/>
        <v>#DIV/0!</v>
      </c>
      <c r="J955" s="190"/>
      <c r="K955" s="198" t="e">
        <f t="shared" si="235"/>
        <v>#DIV/0!</v>
      </c>
      <c r="L955" s="314"/>
      <c r="M955" s="198" t="e">
        <f t="shared" si="236"/>
        <v>#DIV/0!</v>
      </c>
      <c r="N955" s="314"/>
      <c r="O955" s="190"/>
      <c r="P955" s="197" t="e">
        <f t="shared" si="237"/>
        <v>#DIV/0!</v>
      </c>
      <c r="Q955" s="314">
        <f t="shared" si="238"/>
        <v>0</v>
      </c>
      <c r="R955" s="190">
        <f t="shared" si="239"/>
        <v>0</v>
      </c>
      <c r="S955" s="192" t="e">
        <f t="shared" si="240"/>
        <v>#DIV/0!</v>
      </c>
      <c r="T955" s="190"/>
      <c r="U955" s="190"/>
      <c r="V955" s="190"/>
      <c r="W955" s="196">
        <v>1</v>
      </c>
      <c r="X955" s="190"/>
    </row>
    <row r="956" spans="2:24" x14ac:dyDescent="0.25">
      <c r="B956" s="662"/>
      <c r="C956" s="493"/>
      <c r="D956" s="245">
        <v>10</v>
      </c>
      <c r="E956" s="190"/>
      <c r="F956" s="314"/>
      <c r="G956" s="190"/>
      <c r="H956" s="190"/>
      <c r="I956" s="198" t="e">
        <f t="shared" si="234"/>
        <v>#DIV/0!</v>
      </c>
      <c r="J956" s="190"/>
      <c r="K956" s="198" t="e">
        <f t="shared" si="235"/>
        <v>#DIV/0!</v>
      </c>
      <c r="L956" s="314"/>
      <c r="M956" s="198" t="e">
        <f t="shared" si="236"/>
        <v>#DIV/0!</v>
      </c>
      <c r="N956" s="314"/>
      <c r="O956" s="190"/>
      <c r="P956" s="197" t="e">
        <f t="shared" si="237"/>
        <v>#DIV/0!</v>
      </c>
      <c r="Q956" s="314">
        <f t="shared" si="238"/>
        <v>0</v>
      </c>
      <c r="R956" s="190">
        <f t="shared" si="239"/>
        <v>0</v>
      </c>
      <c r="S956" s="192" t="e">
        <f t="shared" si="240"/>
        <v>#DIV/0!</v>
      </c>
      <c r="T956" s="190"/>
      <c r="U956" s="190"/>
      <c r="V956" s="190"/>
      <c r="W956" s="196">
        <v>1</v>
      </c>
      <c r="X956" s="190"/>
    </row>
  </sheetData>
  <mergeCells count="211">
    <mergeCell ref="Z607:AH609"/>
    <mergeCell ref="Z327:AH329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417:B426"/>
    <mergeCell ref="C417:C426"/>
    <mergeCell ref="B427:B436"/>
    <mergeCell ref="C427:C436"/>
    <mergeCell ref="B437:B446"/>
    <mergeCell ref="B607:B616"/>
    <mergeCell ref="C607:C6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557:B566"/>
    <mergeCell ref="C557:C566"/>
    <mergeCell ref="B457:B466"/>
    <mergeCell ref="C457:C466"/>
    <mergeCell ref="C437:C446"/>
    <mergeCell ref="B447:B456"/>
    <mergeCell ref="C447:C456"/>
    <mergeCell ref="B257:B266"/>
    <mergeCell ref="C257:C266"/>
    <mergeCell ref="B267:B276"/>
    <mergeCell ref="C267:C276"/>
    <mergeCell ref="B307:B316"/>
    <mergeCell ref="C307:C316"/>
    <mergeCell ref="C317:C326"/>
    <mergeCell ref="B277:B286"/>
    <mergeCell ref="C277:C286"/>
    <mergeCell ref="B287:B296"/>
    <mergeCell ref="C287:C296"/>
    <mergeCell ref="B297:B306"/>
    <mergeCell ref="C297:C306"/>
    <mergeCell ref="B317:B326"/>
    <mergeCell ref="B347:B356"/>
    <mergeCell ref="C347:C35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327:B336"/>
    <mergeCell ref="C327:C336"/>
    <mergeCell ref="B337:B346"/>
    <mergeCell ref="B217:B226"/>
    <mergeCell ref="C217:C226"/>
    <mergeCell ref="B227:B236"/>
    <mergeCell ref="C227:C236"/>
    <mergeCell ref="B237:B246"/>
    <mergeCell ref="C237:C246"/>
    <mergeCell ref="C337:C346"/>
    <mergeCell ref="B247:B256"/>
    <mergeCell ref="C247:C25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Z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927:B936"/>
    <mergeCell ref="C927:C936"/>
    <mergeCell ref="B937:B946"/>
    <mergeCell ref="C937:C946"/>
    <mergeCell ref="B947:B956"/>
    <mergeCell ref="C947:C956"/>
    <mergeCell ref="B917:B926"/>
    <mergeCell ref="C917:C92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</mergeCells>
  <phoneticPr fontId="12" type="noConversion"/>
  <pageMargins left="0.7" right="0.7" top="0.75" bottom="0.75" header="0.3" footer="0.3"/>
  <pageSetup paperSize="8" scale="2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U7:U956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25">
    <outlinePr summaryBelow="0" summaryRight="0"/>
    <pageSetUpPr fitToPage="1"/>
  </sheetPr>
  <dimension ref="A1:AA55"/>
  <sheetViews>
    <sheetView topLeftCell="A4" zoomScale="75" zoomScaleNormal="75" workbookViewId="0">
      <selection activeCell="B7" sqref="B7"/>
    </sheetView>
  </sheetViews>
  <sheetFormatPr defaultColWidth="12.7109375" defaultRowHeight="15.75" customHeight="1" x14ac:dyDescent="0.2"/>
  <cols>
    <col min="1" max="2" width="12.7109375" style="2" customWidth="1"/>
    <col min="3" max="16384" width="12.7109375" style="2"/>
  </cols>
  <sheetData>
    <row r="1" spans="1:23" ht="15.75" customHeight="1" x14ac:dyDescent="0.2">
      <c r="A1" s="1"/>
      <c r="G1" s="1"/>
      <c r="M1" s="1"/>
      <c r="S1" s="1"/>
    </row>
    <row r="2" spans="1:23" ht="15.75" customHeight="1" x14ac:dyDescent="0.2">
      <c r="A2" s="3">
        <v>7</v>
      </c>
      <c r="B2" s="49" t="s">
        <v>74</v>
      </c>
      <c r="C2" s="48" t="s">
        <v>75</v>
      </c>
      <c r="D2" s="5" t="s">
        <v>0</v>
      </c>
      <c r="E2" s="6"/>
      <c r="G2" s="1"/>
      <c r="M2" s="1"/>
      <c r="S2" s="1"/>
    </row>
    <row r="3" spans="1:23" ht="15.75" customHeight="1" x14ac:dyDescent="0.2">
      <c r="A3" s="1"/>
      <c r="G3" s="1"/>
      <c r="M3" s="1"/>
      <c r="S3" s="1"/>
    </row>
    <row r="4" spans="1:23" ht="15.75" customHeight="1" x14ac:dyDescent="0.2">
      <c r="A4" s="61" t="s">
        <v>22</v>
      </c>
      <c r="B4" s="68"/>
      <c r="C4" s="68"/>
      <c r="D4" s="68"/>
      <c r="E4" s="62" t="s">
        <v>24</v>
      </c>
      <c r="G4" s="61" t="s">
        <v>72</v>
      </c>
      <c r="H4" s="68"/>
      <c r="I4" s="68"/>
      <c r="J4" s="68"/>
      <c r="K4" s="68"/>
      <c r="M4" s="61" t="s">
        <v>33</v>
      </c>
      <c r="N4" s="68"/>
      <c r="O4" s="68"/>
      <c r="P4" s="68"/>
      <c r="Q4" s="68"/>
      <c r="R4" s="68"/>
      <c r="S4" s="61" t="s">
        <v>34</v>
      </c>
      <c r="T4" s="68"/>
      <c r="U4" s="68"/>
      <c r="V4" s="68"/>
      <c r="W4" s="68"/>
    </row>
    <row r="5" spans="1:23" ht="15.75" customHeight="1" x14ac:dyDescent="0.2">
      <c r="A5" s="7"/>
      <c r="B5" s="50" t="s">
        <v>23</v>
      </c>
      <c r="C5" s="7" t="s">
        <v>1</v>
      </c>
      <c r="D5" s="7" t="s">
        <v>2</v>
      </c>
      <c r="E5" s="7" t="s">
        <v>3</v>
      </c>
      <c r="G5" s="7"/>
      <c r="H5" s="50" t="s">
        <v>70</v>
      </c>
      <c r="I5" s="50" t="s">
        <v>71</v>
      </c>
      <c r="J5" s="50" t="s">
        <v>68</v>
      </c>
      <c r="K5" s="7" t="s">
        <v>3</v>
      </c>
      <c r="L5" s="63" t="s">
        <v>61</v>
      </c>
      <c r="M5" s="7"/>
      <c r="N5" s="50" t="s">
        <v>23</v>
      </c>
      <c r="O5" s="50" t="s">
        <v>67</v>
      </c>
      <c r="P5" s="50" t="s">
        <v>68</v>
      </c>
      <c r="Q5" s="50" t="s">
        <v>69</v>
      </c>
      <c r="R5" s="68"/>
      <c r="S5" s="7"/>
      <c r="T5" s="50" t="s">
        <v>23</v>
      </c>
      <c r="U5" s="50" t="s">
        <v>67</v>
      </c>
      <c r="V5" s="50" t="s">
        <v>68</v>
      </c>
      <c r="W5" s="50" t="s">
        <v>69</v>
      </c>
    </row>
    <row r="6" spans="1:23" ht="15.75" customHeight="1" x14ac:dyDescent="0.2">
      <c r="A6" s="50" t="s">
        <v>25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50" t="s">
        <v>31</v>
      </c>
      <c r="H6" s="11">
        <v>110</v>
      </c>
      <c r="I6" s="11">
        <v>100</v>
      </c>
      <c r="J6" s="11">
        <v>90</v>
      </c>
      <c r="K6" s="12"/>
      <c r="L6" s="63" t="s">
        <v>62</v>
      </c>
      <c r="M6" s="50" t="s">
        <v>35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50" t="s">
        <v>35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 x14ac:dyDescent="0.2">
      <c r="A7" s="50" t="s">
        <v>26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4" t="s">
        <v>32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36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50" t="s">
        <v>36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 x14ac:dyDescent="0.2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50" t="s">
        <v>27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56</v>
      </c>
      <c r="M8" s="50" t="s">
        <v>37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50" t="s">
        <v>37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 x14ac:dyDescent="0.2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28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105</v>
      </c>
      <c r="M9" s="50" t="s">
        <v>45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50" t="s">
        <v>45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 x14ac:dyDescent="0.2">
      <c r="A10" s="50" t="s">
        <v>65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29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38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50" t="s">
        <v>38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 x14ac:dyDescent="0.2">
      <c r="A11" s="50" t="s">
        <v>66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30</v>
      </c>
      <c r="H11" s="14">
        <v>0.8</v>
      </c>
      <c r="I11" s="14">
        <v>0.85</v>
      </c>
      <c r="J11" s="14">
        <v>1</v>
      </c>
      <c r="K11" s="14">
        <v>0.92</v>
      </c>
      <c r="L11" s="63" t="s">
        <v>63</v>
      </c>
      <c r="M11" s="50" t="s">
        <v>39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50" t="s">
        <v>39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 x14ac:dyDescent="0.2">
      <c r="M12" s="50" t="s">
        <v>40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50" t="s">
        <v>40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 x14ac:dyDescent="0.2">
      <c r="A13" s="61" t="s">
        <v>64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41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50" t="s">
        <v>41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 x14ac:dyDescent="0.2">
      <c r="A14" s="7"/>
      <c r="B14" s="50" t="s">
        <v>23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23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 x14ac:dyDescent="0.2">
      <c r="A15" s="50" t="s">
        <v>35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50" t="s">
        <v>38</v>
      </c>
      <c r="H15" s="4"/>
      <c r="I15" s="4"/>
      <c r="J15" s="16">
        <f t="shared" ref="J15:J18" si="12">H15-I15</f>
        <v>0</v>
      </c>
      <c r="K15" s="17"/>
      <c r="M15" s="61" t="s">
        <v>73</v>
      </c>
      <c r="N15" s="68"/>
      <c r="O15" s="68"/>
      <c r="P15" s="68"/>
      <c r="Q15" s="68"/>
      <c r="R15" s="68"/>
      <c r="S15" s="68"/>
    </row>
    <row r="16" spans="1:23" ht="15.75" customHeight="1" x14ac:dyDescent="0.2">
      <c r="A16" s="50" t="s">
        <v>36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50" t="s">
        <v>39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9" t="s">
        <v>43</v>
      </c>
      <c r="Q16" s="19"/>
      <c r="R16" s="52" t="s">
        <v>44</v>
      </c>
      <c r="S16" s="19"/>
    </row>
    <row r="17" spans="1:27" ht="15.75" customHeight="1" x14ac:dyDescent="0.2">
      <c r="A17" s="50" t="s">
        <v>37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50" t="s">
        <v>40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1" t="s">
        <v>42</v>
      </c>
      <c r="P17" s="8" t="s">
        <v>11</v>
      </c>
      <c r="Q17" s="51" t="s">
        <v>42</v>
      </c>
      <c r="R17" s="8" t="s">
        <v>11</v>
      </c>
      <c r="S17" s="51" t="s">
        <v>42</v>
      </c>
    </row>
    <row r="18" spans="1:27" ht="15.75" customHeight="1" x14ac:dyDescent="0.2">
      <c r="A18" s="50" t="s">
        <v>45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50" t="s">
        <v>41</v>
      </c>
      <c r="H18" s="4"/>
      <c r="I18" s="4"/>
      <c r="J18" s="16">
        <f t="shared" si="12"/>
        <v>0</v>
      </c>
      <c r="K18" s="17"/>
      <c r="M18" s="50" t="s">
        <v>27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:Q19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 x14ac:dyDescent="0.2">
      <c r="M19" s="50" t="s">
        <v>28</v>
      </c>
      <c r="N19" s="9">
        <v>4500</v>
      </c>
      <c r="O19" s="13">
        <f t="shared" si="13"/>
        <v>8.9999999999999993E-3</v>
      </c>
      <c r="P19" s="9">
        <v>3500</v>
      </c>
      <c r="Q19" s="13">
        <f t="shared" si="14"/>
        <v>7.0000000000000001E-3</v>
      </c>
      <c r="R19" s="9">
        <v>1000</v>
      </c>
      <c r="S19" s="13">
        <f t="shared" si="15"/>
        <v>2E-3</v>
      </c>
    </row>
    <row r="20" spans="1:27" ht="15.75" customHeight="1" x14ac:dyDescent="0.2">
      <c r="A20" s="61" t="s">
        <v>46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 x14ac:dyDescent="0.2">
      <c r="A21" s="18"/>
      <c r="B21" s="50" t="s">
        <v>48</v>
      </c>
      <c r="C21" s="692" t="s">
        <v>12</v>
      </c>
      <c r="D21" s="675"/>
      <c r="E21" s="668"/>
      <c r="F21" s="50" t="s">
        <v>47</v>
      </c>
      <c r="G21" s="50" t="s">
        <v>49</v>
      </c>
      <c r="H21" s="50" t="s">
        <v>50</v>
      </c>
      <c r="I21" s="8" t="s">
        <v>13</v>
      </c>
      <c r="J21" s="684" t="s">
        <v>52</v>
      </c>
      <c r="K21" s="668"/>
      <c r="M21" s="61" t="s">
        <v>53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 x14ac:dyDescent="0.2">
      <c r="A22" s="53" t="s">
        <v>35</v>
      </c>
      <c r="B22" s="6">
        <v>1</v>
      </c>
      <c r="C22" s="667" t="s">
        <v>14</v>
      </c>
      <c r="D22" s="675"/>
      <c r="E22" s="668"/>
      <c r="F22" s="4">
        <v>3</v>
      </c>
      <c r="G22" s="4">
        <v>3000</v>
      </c>
      <c r="H22" s="4">
        <v>1000</v>
      </c>
      <c r="I22" s="4">
        <v>10</v>
      </c>
      <c r="J22" s="674" t="s">
        <v>77</v>
      </c>
      <c r="K22" s="668"/>
      <c r="M22" s="53" t="s">
        <v>27</v>
      </c>
      <c r="N22" s="58" t="s">
        <v>48</v>
      </c>
      <c r="O22" s="680" t="s">
        <v>12</v>
      </c>
      <c r="P22" s="675"/>
      <c r="Q22" s="668"/>
      <c r="R22" s="686" t="s">
        <v>54</v>
      </c>
      <c r="S22" s="675"/>
      <c r="T22" s="668"/>
      <c r="U22" s="58" t="s">
        <v>55</v>
      </c>
      <c r="V22" s="58" t="s">
        <v>56</v>
      </c>
      <c r="W22" s="58" t="s">
        <v>57</v>
      </c>
      <c r="X22" s="8" t="s">
        <v>11</v>
      </c>
      <c r="Y22" s="8" t="s">
        <v>13</v>
      </c>
      <c r="Z22" s="684" t="s">
        <v>52</v>
      </c>
      <c r="AA22" s="668"/>
    </row>
    <row r="23" spans="1:27" ht="15.75" customHeight="1" x14ac:dyDescent="0.2">
      <c r="A23" s="23"/>
      <c r="B23" s="6">
        <v>2</v>
      </c>
      <c r="C23" s="689"/>
      <c r="D23" s="675"/>
      <c r="E23" s="668"/>
      <c r="F23" s="4"/>
      <c r="G23" s="4"/>
      <c r="H23" s="4"/>
      <c r="I23" s="4"/>
      <c r="J23" s="689"/>
      <c r="K23" s="668"/>
      <c r="M23" s="57" t="s">
        <v>43</v>
      </c>
      <c r="N23" s="24">
        <v>1</v>
      </c>
      <c r="O23" s="674" t="s">
        <v>83</v>
      </c>
      <c r="P23" s="675"/>
      <c r="Q23" s="668"/>
      <c r="R23" s="674" t="s">
        <v>86</v>
      </c>
      <c r="S23" s="675"/>
      <c r="T23" s="668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674" t="s">
        <v>87</v>
      </c>
      <c r="AA23" s="668"/>
    </row>
    <row r="24" spans="1:27" ht="15.75" customHeight="1" x14ac:dyDescent="0.2">
      <c r="A24" s="23"/>
      <c r="B24" s="6">
        <v>3</v>
      </c>
      <c r="C24" s="689"/>
      <c r="D24" s="675"/>
      <c r="E24" s="668"/>
      <c r="F24" s="4"/>
      <c r="G24" s="4"/>
      <c r="H24" s="4"/>
      <c r="I24" s="4"/>
      <c r="J24" s="689"/>
      <c r="K24" s="668"/>
      <c r="M24" s="25"/>
      <c r="N24" s="24">
        <v>2</v>
      </c>
      <c r="O24" s="667"/>
      <c r="P24" s="675"/>
      <c r="Q24" s="668"/>
      <c r="R24" s="667"/>
      <c r="S24" s="675"/>
      <c r="T24" s="668"/>
      <c r="U24" s="4"/>
      <c r="V24" s="14"/>
      <c r="W24" s="4"/>
      <c r="X24" s="16">
        <f t="shared" si="16"/>
        <v>0</v>
      </c>
      <c r="Y24" s="4"/>
      <c r="Z24" s="667"/>
      <c r="AA24" s="668"/>
    </row>
    <row r="25" spans="1:27" ht="15.75" customHeight="1" x14ac:dyDescent="0.2">
      <c r="A25" s="23"/>
      <c r="B25" s="6">
        <v>4</v>
      </c>
      <c r="C25" s="689"/>
      <c r="D25" s="675"/>
      <c r="E25" s="668"/>
      <c r="F25" s="4"/>
      <c r="G25" s="4"/>
      <c r="H25" s="4"/>
      <c r="I25" s="4"/>
      <c r="J25" s="689"/>
      <c r="K25" s="668"/>
      <c r="M25" s="25"/>
      <c r="N25" s="24">
        <v>3</v>
      </c>
      <c r="O25" s="667"/>
      <c r="P25" s="675"/>
      <c r="Q25" s="668"/>
      <c r="R25" s="667"/>
      <c r="S25" s="675"/>
      <c r="T25" s="668"/>
      <c r="U25" s="4"/>
      <c r="V25" s="14"/>
      <c r="W25" s="4"/>
      <c r="X25" s="16">
        <f t="shared" si="16"/>
        <v>0</v>
      </c>
      <c r="Y25" s="4"/>
      <c r="Z25" s="667"/>
      <c r="AA25" s="668"/>
    </row>
    <row r="26" spans="1:27" ht="15.75" customHeight="1" x14ac:dyDescent="0.2">
      <c r="A26" s="23"/>
      <c r="B26" s="26">
        <v>5</v>
      </c>
      <c r="C26" s="693"/>
      <c r="D26" s="676"/>
      <c r="E26" s="670"/>
      <c r="F26" s="27"/>
      <c r="G26" s="27"/>
      <c r="H26" s="27"/>
      <c r="I26" s="27"/>
      <c r="J26" s="693"/>
      <c r="K26" s="670"/>
      <c r="M26" s="25"/>
      <c r="N26" s="24">
        <v>4</v>
      </c>
      <c r="O26" s="667"/>
      <c r="P26" s="675"/>
      <c r="Q26" s="668"/>
      <c r="R26" s="667"/>
      <c r="S26" s="675"/>
      <c r="T26" s="668"/>
      <c r="U26" s="4"/>
      <c r="V26" s="14"/>
      <c r="W26" s="4"/>
      <c r="X26" s="16">
        <f t="shared" si="16"/>
        <v>0</v>
      </c>
      <c r="Y26" s="4"/>
      <c r="Z26" s="667"/>
      <c r="AA26" s="668"/>
    </row>
    <row r="27" spans="1:27" ht="15.75" customHeight="1" x14ac:dyDescent="0.2">
      <c r="A27" s="23"/>
      <c r="B27" s="70" t="s">
        <v>102</v>
      </c>
      <c r="C27" s="677" t="s">
        <v>76</v>
      </c>
      <c r="D27" s="678"/>
      <c r="E27" s="679"/>
      <c r="F27" s="28">
        <v>4</v>
      </c>
      <c r="G27" s="28">
        <v>2800</v>
      </c>
      <c r="H27" s="28">
        <v>700</v>
      </c>
      <c r="I27" s="28" t="s">
        <v>15</v>
      </c>
      <c r="J27" s="677" t="s">
        <v>78</v>
      </c>
      <c r="K27" s="679"/>
      <c r="M27" s="25"/>
      <c r="N27" s="29">
        <v>5</v>
      </c>
      <c r="O27" s="669"/>
      <c r="P27" s="676"/>
      <c r="Q27" s="670"/>
      <c r="R27" s="669"/>
      <c r="S27" s="676"/>
      <c r="T27" s="670"/>
      <c r="U27" s="27"/>
      <c r="V27" s="30"/>
      <c r="W27" s="27"/>
      <c r="X27" s="31">
        <f t="shared" si="16"/>
        <v>0</v>
      </c>
      <c r="Y27" s="4"/>
      <c r="Z27" s="669"/>
      <c r="AA27" s="670"/>
    </row>
    <row r="28" spans="1:27" ht="15.75" customHeight="1" x14ac:dyDescent="0.2">
      <c r="A28" s="23"/>
      <c r="B28" s="71" t="s">
        <v>103</v>
      </c>
      <c r="C28" s="689"/>
      <c r="D28" s="675"/>
      <c r="E28" s="668"/>
      <c r="F28" s="4"/>
      <c r="G28" s="4"/>
      <c r="H28" s="4"/>
      <c r="I28" s="4"/>
      <c r="J28" s="689"/>
      <c r="K28" s="668"/>
      <c r="M28" s="32"/>
      <c r="N28" s="56"/>
      <c r="O28" s="671"/>
      <c r="P28" s="675"/>
      <c r="Q28" s="675"/>
      <c r="R28" s="671"/>
      <c r="S28" s="675"/>
      <c r="T28" s="675"/>
      <c r="U28" s="60" t="s">
        <v>59</v>
      </c>
      <c r="V28" s="33">
        <f>X28/N18</f>
        <v>8.3333333333333329E-2</v>
      </c>
      <c r="W28" s="60" t="s">
        <v>60</v>
      </c>
      <c r="X28" s="34">
        <f>SUM(X23:X27)</f>
        <v>100</v>
      </c>
      <c r="Y28" s="45"/>
      <c r="Z28" s="671"/>
      <c r="AA28" s="668"/>
    </row>
    <row r="29" spans="1:27" ht="15.75" customHeight="1" x14ac:dyDescent="0.2">
      <c r="A29" s="23"/>
      <c r="B29" s="71" t="s">
        <v>101</v>
      </c>
      <c r="C29" s="689"/>
      <c r="D29" s="675"/>
      <c r="E29" s="668"/>
      <c r="F29" s="4"/>
      <c r="G29" s="4"/>
      <c r="H29" s="4"/>
      <c r="I29" s="4"/>
      <c r="J29" s="689"/>
      <c r="K29" s="668"/>
      <c r="M29" s="57" t="s">
        <v>44</v>
      </c>
      <c r="N29" s="24">
        <v>1</v>
      </c>
      <c r="O29" s="690" t="s">
        <v>16</v>
      </c>
      <c r="P29" s="691"/>
      <c r="Q29" s="673"/>
      <c r="R29" s="672" t="s">
        <v>88</v>
      </c>
      <c r="S29" s="691"/>
      <c r="T29" s="673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672" t="s">
        <v>89</v>
      </c>
      <c r="AA29" s="673"/>
    </row>
    <row r="30" spans="1:27" ht="15.75" customHeight="1" x14ac:dyDescent="0.2">
      <c r="A30" s="23"/>
      <c r="B30" s="71" t="s">
        <v>100</v>
      </c>
      <c r="C30" s="689"/>
      <c r="D30" s="675"/>
      <c r="E30" s="668"/>
      <c r="F30" s="4"/>
      <c r="G30" s="4"/>
      <c r="H30" s="4"/>
      <c r="I30" s="4"/>
      <c r="J30" s="689"/>
      <c r="K30" s="668"/>
      <c r="M30" s="25"/>
      <c r="N30" s="24">
        <v>2</v>
      </c>
      <c r="O30" s="667"/>
      <c r="P30" s="675"/>
      <c r="Q30" s="668"/>
      <c r="R30" s="667"/>
      <c r="S30" s="675"/>
      <c r="T30" s="668"/>
      <c r="U30" s="4"/>
      <c r="V30" s="14"/>
      <c r="W30" s="4"/>
      <c r="X30" s="16">
        <f t="shared" si="17"/>
        <v>0</v>
      </c>
      <c r="Y30" s="4"/>
      <c r="Z30" s="667"/>
      <c r="AA30" s="668"/>
    </row>
    <row r="31" spans="1:27" ht="15.75" customHeight="1" x14ac:dyDescent="0.2">
      <c r="A31" s="20"/>
      <c r="B31" s="71" t="s">
        <v>104</v>
      </c>
      <c r="C31" s="689"/>
      <c r="D31" s="675"/>
      <c r="E31" s="668"/>
      <c r="F31" s="4"/>
      <c r="G31" s="4"/>
      <c r="H31" s="4"/>
      <c r="I31" s="4"/>
      <c r="J31" s="689"/>
      <c r="K31" s="668"/>
      <c r="M31" s="25"/>
      <c r="N31" s="24">
        <v>3</v>
      </c>
      <c r="O31" s="667"/>
      <c r="P31" s="675"/>
      <c r="Q31" s="668"/>
      <c r="R31" s="667"/>
      <c r="S31" s="675"/>
      <c r="T31" s="668"/>
      <c r="U31" s="4"/>
      <c r="V31" s="14"/>
      <c r="W31" s="4"/>
      <c r="X31" s="16">
        <f t="shared" si="17"/>
        <v>0</v>
      </c>
      <c r="Y31" s="4"/>
      <c r="Z31" s="667"/>
      <c r="AA31" s="668"/>
    </row>
    <row r="32" spans="1:27" ht="15.75" customHeight="1" x14ac:dyDescent="0.2">
      <c r="A32" s="68"/>
      <c r="M32" s="25"/>
      <c r="N32" s="24">
        <v>4</v>
      </c>
      <c r="O32" s="667"/>
      <c r="P32" s="675"/>
      <c r="Q32" s="668"/>
      <c r="R32" s="667"/>
      <c r="S32" s="675"/>
      <c r="T32" s="668"/>
      <c r="U32" s="4"/>
      <c r="V32" s="14"/>
      <c r="W32" s="4"/>
      <c r="X32" s="16">
        <f t="shared" si="17"/>
        <v>0</v>
      </c>
      <c r="Y32" s="4"/>
      <c r="Z32" s="667"/>
      <c r="AA32" s="668"/>
    </row>
    <row r="33" spans="1:27" ht="15.75" customHeight="1" x14ac:dyDescent="0.2">
      <c r="A33" s="18"/>
      <c r="B33" s="50" t="s">
        <v>48</v>
      </c>
      <c r="C33" s="692" t="s">
        <v>12</v>
      </c>
      <c r="D33" s="675"/>
      <c r="E33" s="668"/>
      <c r="F33" s="50" t="s">
        <v>47</v>
      </c>
      <c r="G33" s="50" t="s">
        <v>49</v>
      </c>
      <c r="H33" s="50" t="s">
        <v>50</v>
      </c>
      <c r="I33" s="8" t="s">
        <v>13</v>
      </c>
      <c r="J33" s="684" t="s">
        <v>52</v>
      </c>
      <c r="K33" s="668"/>
      <c r="M33" s="25"/>
      <c r="N33" s="29">
        <v>5</v>
      </c>
      <c r="O33" s="667"/>
      <c r="P33" s="675"/>
      <c r="Q33" s="668"/>
      <c r="R33" s="667"/>
      <c r="S33" s="675"/>
      <c r="T33" s="668"/>
      <c r="U33" s="27"/>
      <c r="V33" s="30"/>
      <c r="W33" s="27"/>
      <c r="X33" s="31">
        <f t="shared" si="17"/>
        <v>0</v>
      </c>
      <c r="Y33" s="4"/>
      <c r="Z33" s="667"/>
      <c r="AA33" s="668"/>
    </row>
    <row r="34" spans="1:27" ht="15.75" customHeight="1" x14ac:dyDescent="0.2">
      <c r="A34" s="53" t="s">
        <v>36</v>
      </c>
      <c r="B34" s="6">
        <v>1</v>
      </c>
      <c r="C34" s="674" t="s">
        <v>80</v>
      </c>
      <c r="D34" s="675"/>
      <c r="E34" s="668"/>
      <c r="F34" s="4">
        <v>3</v>
      </c>
      <c r="G34" s="4">
        <v>2500</v>
      </c>
      <c r="H34" s="4">
        <v>833.33</v>
      </c>
      <c r="I34" s="4">
        <v>20</v>
      </c>
      <c r="J34" s="674" t="s">
        <v>79</v>
      </c>
      <c r="K34" s="668"/>
      <c r="M34" s="69"/>
      <c r="N34" s="45"/>
      <c r="O34" s="671"/>
      <c r="P34" s="675"/>
      <c r="Q34" s="675"/>
      <c r="R34" s="671"/>
      <c r="S34" s="675"/>
      <c r="T34" s="675"/>
      <c r="U34" s="60" t="s">
        <v>59</v>
      </c>
      <c r="V34" s="33">
        <f>X34/N18</f>
        <v>0.23125000000000001</v>
      </c>
      <c r="W34" s="60" t="s">
        <v>60</v>
      </c>
      <c r="X34" s="34">
        <f>SUM(X29:X33)</f>
        <v>277.5</v>
      </c>
      <c r="Y34" s="45"/>
      <c r="Z34" s="671"/>
      <c r="AA34" s="668"/>
    </row>
    <row r="35" spans="1:27" ht="15.75" customHeight="1" x14ac:dyDescent="0.2">
      <c r="A35" s="23"/>
      <c r="B35" s="6">
        <v>2</v>
      </c>
      <c r="C35" s="667"/>
      <c r="D35" s="675"/>
      <c r="E35" s="668"/>
      <c r="F35" s="4"/>
      <c r="G35" s="4"/>
      <c r="H35" s="4"/>
      <c r="I35" s="4"/>
      <c r="J35" s="667"/>
      <c r="K35" s="668"/>
      <c r="M35" s="1"/>
      <c r="N35" s="1"/>
      <c r="O35" s="682"/>
      <c r="P35" s="683"/>
      <c r="Q35" s="683"/>
      <c r="R35" s="682"/>
      <c r="S35" s="683"/>
      <c r="T35" s="683"/>
      <c r="U35" s="1"/>
      <c r="V35" s="38"/>
      <c r="W35" s="1"/>
      <c r="X35" s="1"/>
      <c r="Y35" s="682"/>
      <c r="Z35" s="683"/>
      <c r="AA35" s="683"/>
    </row>
    <row r="36" spans="1:27" ht="15.75" customHeight="1" x14ac:dyDescent="0.2">
      <c r="A36" s="23"/>
      <c r="B36" s="6">
        <v>3</v>
      </c>
      <c r="C36" s="667"/>
      <c r="D36" s="675"/>
      <c r="E36" s="668"/>
      <c r="F36" s="4"/>
      <c r="G36" s="4"/>
      <c r="H36" s="4"/>
      <c r="I36" s="4"/>
      <c r="J36" s="667"/>
      <c r="K36" s="668"/>
      <c r="M36" s="53" t="s">
        <v>28</v>
      </c>
      <c r="N36" s="58" t="s">
        <v>48</v>
      </c>
      <c r="O36" s="680" t="s">
        <v>12</v>
      </c>
      <c r="P36" s="671"/>
      <c r="Q36" s="681"/>
      <c r="R36" s="686" t="s">
        <v>54</v>
      </c>
      <c r="S36" s="687"/>
      <c r="T36" s="688"/>
      <c r="U36" s="58" t="s">
        <v>55</v>
      </c>
      <c r="V36" s="58" t="s">
        <v>56</v>
      </c>
      <c r="W36" s="58" t="s">
        <v>57</v>
      </c>
      <c r="X36" s="8" t="s">
        <v>11</v>
      </c>
      <c r="Y36" s="8" t="s">
        <v>13</v>
      </c>
      <c r="Z36" s="684" t="s">
        <v>52</v>
      </c>
      <c r="AA36" s="685"/>
    </row>
    <row r="37" spans="1:27" ht="15.75" customHeight="1" x14ac:dyDescent="0.2">
      <c r="A37" s="23"/>
      <c r="B37" s="6">
        <v>4</v>
      </c>
      <c r="C37" s="667"/>
      <c r="D37" s="675"/>
      <c r="E37" s="668"/>
      <c r="F37" s="4"/>
      <c r="G37" s="4"/>
      <c r="H37" s="4"/>
      <c r="I37" s="4"/>
      <c r="J37" s="667"/>
      <c r="K37" s="668"/>
      <c r="M37" s="57" t="s">
        <v>43</v>
      </c>
      <c r="N37" s="24">
        <v>1</v>
      </c>
      <c r="O37" s="674" t="s">
        <v>90</v>
      </c>
      <c r="P37" s="675"/>
      <c r="Q37" s="668"/>
      <c r="R37" s="674" t="s">
        <v>91</v>
      </c>
      <c r="S37" s="675"/>
      <c r="T37" s="668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674" t="s">
        <v>92</v>
      </c>
      <c r="AA37" s="668"/>
    </row>
    <row r="38" spans="1:27" ht="15.75" customHeight="1" x14ac:dyDescent="0.2">
      <c r="A38" s="23"/>
      <c r="B38" s="26">
        <v>5</v>
      </c>
      <c r="C38" s="669"/>
      <c r="D38" s="676"/>
      <c r="E38" s="670"/>
      <c r="F38" s="27"/>
      <c r="G38" s="27"/>
      <c r="H38" s="27"/>
      <c r="I38" s="27"/>
      <c r="J38" s="669"/>
      <c r="K38" s="670"/>
      <c r="M38" s="25"/>
      <c r="N38" s="24">
        <v>2</v>
      </c>
      <c r="O38" s="667"/>
      <c r="P38" s="675"/>
      <c r="Q38" s="668"/>
      <c r="R38" s="667"/>
      <c r="S38" s="675"/>
      <c r="T38" s="668"/>
      <c r="U38" s="4"/>
      <c r="V38" s="14"/>
      <c r="W38" s="4"/>
      <c r="X38" s="16">
        <f t="shared" si="18"/>
        <v>0</v>
      </c>
      <c r="Y38" s="4"/>
      <c r="Z38" s="667"/>
      <c r="AA38" s="668"/>
    </row>
    <row r="39" spans="1:27" ht="14.25" x14ac:dyDescent="0.2">
      <c r="A39" s="23"/>
      <c r="B39" s="70" t="s">
        <v>102</v>
      </c>
      <c r="C39" s="677" t="s">
        <v>81</v>
      </c>
      <c r="D39" s="678"/>
      <c r="E39" s="679"/>
      <c r="F39" s="28">
        <v>7</v>
      </c>
      <c r="G39" s="28">
        <v>2200</v>
      </c>
      <c r="H39" s="28">
        <v>314.29000000000002</v>
      </c>
      <c r="I39" s="28">
        <v>-15</v>
      </c>
      <c r="J39" s="677" t="s">
        <v>82</v>
      </c>
      <c r="K39" s="679"/>
      <c r="M39" s="25"/>
      <c r="N39" s="24">
        <v>3</v>
      </c>
      <c r="O39" s="667"/>
      <c r="P39" s="675"/>
      <c r="Q39" s="668"/>
      <c r="R39" s="667"/>
      <c r="S39" s="675"/>
      <c r="T39" s="668"/>
      <c r="U39" s="4"/>
      <c r="V39" s="14"/>
      <c r="W39" s="4"/>
      <c r="X39" s="16">
        <f t="shared" si="18"/>
        <v>0</v>
      </c>
      <c r="Y39" s="4"/>
      <c r="Z39" s="667"/>
      <c r="AA39" s="668"/>
    </row>
    <row r="40" spans="1:27" ht="14.25" x14ac:dyDescent="0.2">
      <c r="A40" s="23"/>
      <c r="B40" s="71" t="s">
        <v>103</v>
      </c>
      <c r="C40" s="667"/>
      <c r="D40" s="675"/>
      <c r="E40" s="668"/>
      <c r="F40" s="4"/>
      <c r="G40" s="4"/>
      <c r="H40" s="4"/>
      <c r="I40" s="4"/>
      <c r="J40" s="667"/>
      <c r="K40" s="668"/>
      <c r="M40" s="25"/>
      <c r="N40" s="24">
        <v>4</v>
      </c>
      <c r="O40" s="667"/>
      <c r="P40" s="675"/>
      <c r="Q40" s="668"/>
      <c r="R40" s="667"/>
      <c r="S40" s="675"/>
      <c r="T40" s="668"/>
      <c r="U40" s="4"/>
      <c r="V40" s="14"/>
      <c r="W40" s="4"/>
      <c r="X40" s="16">
        <f t="shared" si="18"/>
        <v>0</v>
      </c>
      <c r="Y40" s="4"/>
      <c r="Z40" s="667"/>
      <c r="AA40" s="668"/>
    </row>
    <row r="41" spans="1:27" ht="14.25" x14ac:dyDescent="0.2">
      <c r="A41" s="23"/>
      <c r="B41" s="71" t="s">
        <v>101</v>
      </c>
      <c r="C41" s="667"/>
      <c r="D41" s="675"/>
      <c r="E41" s="668"/>
      <c r="F41" s="4"/>
      <c r="G41" s="4"/>
      <c r="H41" s="4"/>
      <c r="I41" s="4"/>
      <c r="J41" s="667"/>
      <c r="K41" s="668"/>
      <c r="M41" s="25"/>
      <c r="N41" s="29">
        <v>5</v>
      </c>
      <c r="O41" s="669"/>
      <c r="P41" s="676"/>
      <c r="Q41" s="670"/>
      <c r="R41" s="669"/>
      <c r="S41" s="676"/>
      <c r="T41" s="670"/>
      <c r="U41" s="27"/>
      <c r="V41" s="30"/>
      <c r="W41" s="27"/>
      <c r="X41" s="31">
        <f t="shared" si="18"/>
        <v>0</v>
      </c>
      <c r="Y41" s="4"/>
      <c r="Z41" s="667"/>
      <c r="AA41" s="668"/>
    </row>
    <row r="42" spans="1:27" ht="14.25" x14ac:dyDescent="0.2">
      <c r="A42" s="23"/>
      <c r="B42" s="71" t="s">
        <v>100</v>
      </c>
      <c r="C42" s="667"/>
      <c r="D42" s="675"/>
      <c r="E42" s="668"/>
      <c r="F42" s="4"/>
      <c r="G42" s="4"/>
      <c r="H42" s="4"/>
      <c r="I42" s="4"/>
      <c r="J42" s="667"/>
      <c r="K42" s="668"/>
      <c r="M42" s="32"/>
      <c r="N42" s="55"/>
      <c r="O42" s="671"/>
      <c r="P42" s="675"/>
      <c r="Q42" s="675"/>
      <c r="R42" s="671"/>
      <c r="S42" s="675"/>
      <c r="T42" s="675"/>
      <c r="U42" s="60" t="s">
        <v>59</v>
      </c>
      <c r="V42" s="33">
        <f>X42/N19</f>
        <v>5.5555555555555552E-2</v>
      </c>
      <c r="W42" s="60" t="s">
        <v>60</v>
      </c>
      <c r="X42" s="34">
        <f>SUM(X37:X41)</f>
        <v>250</v>
      </c>
      <c r="Y42" s="45"/>
      <c r="Z42" s="671"/>
      <c r="AA42" s="668"/>
    </row>
    <row r="43" spans="1:27" ht="14.25" x14ac:dyDescent="0.2">
      <c r="A43" s="20"/>
      <c r="B43" s="71" t="s">
        <v>104</v>
      </c>
      <c r="C43" s="667"/>
      <c r="D43" s="675"/>
      <c r="E43" s="668"/>
      <c r="F43" s="4"/>
      <c r="G43" s="4"/>
      <c r="H43" s="4"/>
      <c r="I43" s="4"/>
      <c r="J43" s="667"/>
      <c r="K43" s="668"/>
      <c r="M43" s="57" t="s">
        <v>44</v>
      </c>
      <c r="N43" s="24">
        <v>1</v>
      </c>
      <c r="O43" s="674" t="s">
        <v>90</v>
      </c>
      <c r="P43" s="675"/>
      <c r="Q43" s="668"/>
      <c r="R43" s="672" t="s">
        <v>94</v>
      </c>
      <c r="S43" s="691"/>
      <c r="T43" s="673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674" t="s">
        <v>93</v>
      </c>
      <c r="AA43" s="668"/>
    </row>
    <row r="44" spans="1:27" ht="14.25" x14ac:dyDescent="0.2">
      <c r="A44" s="68"/>
      <c r="M44" s="25"/>
      <c r="N44" s="24">
        <v>2</v>
      </c>
      <c r="O44" s="667"/>
      <c r="P44" s="675"/>
      <c r="Q44" s="668"/>
      <c r="R44" s="667"/>
      <c r="S44" s="675"/>
      <c r="T44" s="668"/>
      <c r="U44" s="4"/>
      <c r="V44" s="14"/>
      <c r="W44" s="4"/>
      <c r="X44" s="37">
        <f t="shared" si="19"/>
        <v>0</v>
      </c>
      <c r="Y44" s="4"/>
      <c r="Z44" s="667"/>
      <c r="AA44" s="668"/>
    </row>
    <row r="45" spans="1:27" ht="14.25" x14ac:dyDescent="0.2">
      <c r="A45" s="18"/>
      <c r="B45" s="50" t="s">
        <v>48</v>
      </c>
      <c r="C45" s="692" t="s">
        <v>12</v>
      </c>
      <c r="D45" s="675"/>
      <c r="E45" s="668"/>
      <c r="F45" s="50" t="s">
        <v>47</v>
      </c>
      <c r="G45" s="50" t="s">
        <v>49</v>
      </c>
      <c r="H45" s="50" t="s">
        <v>50</v>
      </c>
      <c r="I45" s="8" t="s">
        <v>13</v>
      </c>
      <c r="J45" s="684" t="s">
        <v>52</v>
      </c>
      <c r="K45" s="668"/>
      <c r="M45" s="25"/>
      <c r="N45" s="24">
        <v>3</v>
      </c>
      <c r="O45" s="667"/>
      <c r="P45" s="675"/>
      <c r="Q45" s="668"/>
      <c r="R45" s="667"/>
      <c r="S45" s="675"/>
      <c r="T45" s="668"/>
      <c r="U45" s="4"/>
      <c r="V45" s="14"/>
      <c r="W45" s="4"/>
      <c r="X45" s="37">
        <f t="shared" si="19"/>
        <v>0</v>
      </c>
      <c r="Y45" s="4"/>
      <c r="Z45" s="667"/>
      <c r="AA45" s="668"/>
    </row>
    <row r="46" spans="1:27" ht="14.25" x14ac:dyDescent="0.2">
      <c r="A46" s="53" t="s">
        <v>37</v>
      </c>
      <c r="B46" s="6">
        <v>1</v>
      </c>
      <c r="C46" s="674" t="s">
        <v>83</v>
      </c>
      <c r="D46" s="675"/>
      <c r="E46" s="668"/>
      <c r="F46" s="4">
        <v>15</v>
      </c>
      <c r="G46" s="4">
        <v>1200</v>
      </c>
      <c r="H46" s="4">
        <v>80</v>
      </c>
      <c r="I46" s="4">
        <v>5</v>
      </c>
      <c r="J46" s="674" t="s">
        <v>84</v>
      </c>
      <c r="K46" s="668"/>
      <c r="M46" s="25"/>
      <c r="N46" s="24">
        <v>4</v>
      </c>
      <c r="O46" s="667"/>
      <c r="P46" s="675"/>
      <c r="Q46" s="668"/>
      <c r="R46" s="667"/>
      <c r="S46" s="675"/>
      <c r="T46" s="668"/>
      <c r="U46" s="4"/>
      <c r="V46" s="14"/>
      <c r="W46" s="4"/>
      <c r="X46" s="37">
        <f t="shared" si="19"/>
        <v>0</v>
      </c>
      <c r="Y46" s="4"/>
      <c r="Z46" s="667"/>
      <c r="AA46" s="668"/>
    </row>
    <row r="47" spans="1:27" ht="14.25" x14ac:dyDescent="0.2">
      <c r="A47" s="23"/>
      <c r="B47" s="6">
        <v>2</v>
      </c>
      <c r="C47" s="667"/>
      <c r="D47" s="675"/>
      <c r="E47" s="668"/>
      <c r="F47" s="4"/>
      <c r="G47" s="4"/>
      <c r="H47" s="4"/>
      <c r="I47" s="4"/>
      <c r="J47" s="667"/>
      <c r="K47" s="668"/>
      <c r="M47" s="25"/>
      <c r="N47" s="29">
        <v>5</v>
      </c>
      <c r="O47" s="667"/>
      <c r="P47" s="675"/>
      <c r="Q47" s="668"/>
      <c r="R47" s="667"/>
      <c r="S47" s="675"/>
      <c r="T47" s="668"/>
      <c r="U47" s="27"/>
      <c r="V47" s="30"/>
      <c r="W47" s="27"/>
      <c r="X47" s="40">
        <f t="shared" si="19"/>
        <v>0</v>
      </c>
      <c r="Y47" s="4"/>
      <c r="Z47" s="667"/>
      <c r="AA47" s="668"/>
    </row>
    <row r="48" spans="1:27" ht="14.25" x14ac:dyDescent="0.2">
      <c r="A48" s="23"/>
      <c r="B48" s="6">
        <v>3</v>
      </c>
      <c r="C48" s="667"/>
      <c r="D48" s="675"/>
      <c r="E48" s="668"/>
      <c r="F48" s="4"/>
      <c r="G48" s="4"/>
      <c r="H48" s="4"/>
      <c r="I48" s="4"/>
      <c r="J48" s="667"/>
      <c r="K48" s="668"/>
      <c r="M48" s="69"/>
      <c r="N48" s="45"/>
      <c r="O48" s="671"/>
      <c r="P48" s="675"/>
      <c r="Q48" s="675"/>
      <c r="R48" s="671"/>
      <c r="S48" s="675"/>
      <c r="T48" s="675"/>
      <c r="U48" s="60" t="s">
        <v>59</v>
      </c>
      <c r="V48" s="33">
        <f>X48/N19</f>
        <v>0.13333333333333333</v>
      </c>
      <c r="W48" s="60" t="s">
        <v>60</v>
      </c>
      <c r="X48" s="34">
        <f>SUM(X43:X47)</f>
        <v>600</v>
      </c>
      <c r="Y48" s="45"/>
      <c r="Z48" s="671"/>
      <c r="AA48" s="668"/>
    </row>
    <row r="49" spans="1:27" ht="14.25" x14ac:dyDescent="0.2">
      <c r="A49" s="23"/>
      <c r="B49" s="6">
        <v>4</v>
      </c>
      <c r="C49" s="667"/>
      <c r="D49" s="675"/>
      <c r="E49" s="668"/>
      <c r="F49" s="4"/>
      <c r="G49" s="4"/>
      <c r="H49" s="4"/>
      <c r="I49" s="4"/>
      <c r="J49" s="667"/>
      <c r="K49" s="668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 x14ac:dyDescent="0.2">
      <c r="A50" s="23"/>
      <c r="B50" s="26">
        <v>5</v>
      </c>
      <c r="C50" s="669"/>
      <c r="D50" s="676"/>
      <c r="E50" s="670"/>
      <c r="F50" s="27"/>
      <c r="G50" s="27"/>
      <c r="H50" s="27"/>
      <c r="I50" s="27"/>
      <c r="J50" s="669"/>
      <c r="K50" s="670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 x14ac:dyDescent="0.2">
      <c r="A51" s="23"/>
      <c r="B51" s="70" t="s">
        <v>102</v>
      </c>
      <c r="C51" s="677" t="s">
        <v>90</v>
      </c>
      <c r="D51" s="678"/>
      <c r="E51" s="679"/>
      <c r="F51" s="28">
        <v>18</v>
      </c>
      <c r="G51" s="28">
        <v>800</v>
      </c>
      <c r="H51" s="28">
        <v>44.44</v>
      </c>
      <c r="I51" s="28">
        <v>-15</v>
      </c>
      <c r="J51" s="677" t="s">
        <v>85</v>
      </c>
      <c r="K51" s="679"/>
      <c r="M51" s="8"/>
      <c r="N51" s="8" t="s">
        <v>18</v>
      </c>
      <c r="O51" s="680" t="s">
        <v>12</v>
      </c>
      <c r="P51" s="671"/>
      <c r="Q51" s="681"/>
      <c r="R51" s="686" t="s">
        <v>54</v>
      </c>
      <c r="S51" s="687"/>
      <c r="T51" s="688"/>
      <c r="U51" s="58" t="s">
        <v>55</v>
      </c>
      <c r="V51" s="39" t="s">
        <v>19</v>
      </c>
      <c r="W51" s="58" t="s">
        <v>58</v>
      </c>
      <c r="X51" s="8" t="s">
        <v>2</v>
      </c>
      <c r="Y51" s="680" t="s">
        <v>51</v>
      </c>
      <c r="Z51" s="671"/>
      <c r="AA51" s="681"/>
    </row>
    <row r="52" spans="1:27" ht="14.25" x14ac:dyDescent="0.2">
      <c r="A52" s="23"/>
      <c r="B52" s="71" t="s">
        <v>103</v>
      </c>
      <c r="C52" s="667"/>
      <c r="D52" s="675"/>
      <c r="E52" s="668"/>
      <c r="F52" s="4"/>
      <c r="G52" s="4"/>
      <c r="H52" s="4"/>
      <c r="I52" s="4"/>
      <c r="J52" s="667"/>
      <c r="K52" s="668"/>
      <c r="M52" s="57" t="s">
        <v>43</v>
      </c>
      <c r="N52" s="24">
        <v>1</v>
      </c>
      <c r="O52" s="674" t="s">
        <v>90</v>
      </c>
      <c r="P52" s="675"/>
      <c r="Q52" s="668"/>
      <c r="R52" s="672" t="s">
        <v>94</v>
      </c>
      <c r="S52" s="691"/>
      <c r="T52" s="673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674" t="s">
        <v>98</v>
      </c>
      <c r="Z52" s="675"/>
      <c r="AA52" s="668"/>
    </row>
    <row r="53" spans="1:27" ht="14.25" x14ac:dyDescent="0.2">
      <c r="A53" s="23"/>
      <c r="B53" s="71" t="s">
        <v>101</v>
      </c>
      <c r="C53" s="667"/>
      <c r="D53" s="675"/>
      <c r="E53" s="668"/>
      <c r="F53" s="4"/>
      <c r="G53" s="4"/>
      <c r="H53" s="4"/>
      <c r="I53" s="4"/>
      <c r="J53" s="667"/>
      <c r="K53" s="668"/>
      <c r="M53" s="25"/>
      <c r="N53" s="29">
        <v>2</v>
      </c>
      <c r="O53" s="669"/>
      <c r="P53" s="676"/>
      <c r="Q53" s="670"/>
      <c r="R53" s="669"/>
      <c r="S53" s="676"/>
      <c r="T53" s="670"/>
      <c r="U53" s="27"/>
      <c r="V53" s="30"/>
      <c r="W53" s="30"/>
      <c r="X53" s="41">
        <f t="shared" si="20"/>
        <v>0</v>
      </c>
      <c r="Y53" s="669"/>
      <c r="Z53" s="676"/>
      <c r="AA53" s="670"/>
    </row>
    <row r="54" spans="1:27" ht="14.25" x14ac:dyDescent="0.2">
      <c r="A54" s="23"/>
      <c r="B54" s="71" t="s">
        <v>100</v>
      </c>
      <c r="C54" s="667"/>
      <c r="D54" s="675"/>
      <c r="E54" s="668"/>
      <c r="F54" s="4"/>
      <c r="G54" s="4"/>
      <c r="H54" s="4"/>
      <c r="I54" s="4"/>
      <c r="J54" s="667"/>
      <c r="K54" s="668"/>
      <c r="M54" s="57" t="s">
        <v>44</v>
      </c>
      <c r="N54" s="42">
        <v>1</v>
      </c>
      <c r="O54" s="677" t="s">
        <v>95</v>
      </c>
      <c r="P54" s="678"/>
      <c r="Q54" s="679"/>
      <c r="R54" s="677" t="s">
        <v>96</v>
      </c>
      <c r="S54" s="678"/>
      <c r="T54" s="679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677" t="s">
        <v>97</v>
      </c>
      <c r="Z54" s="678"/>
      <c r="AA54" s="679"/>
    </row>
    <row r="55" spans="1:27" ht="14.25" x14ac:dyDescent="0.2">
      <c r="A55" s="20"/>
      <c r="B55" s="71" t="s">
        <v>104</v>
      </c>
      <c r="C55" s="667"/>
      <c r="D55" s="675"/>
      <c r="E55" s="668"/>
      <c r="F55" s="4"/>
      <c r="G55" s="4"/>
      <c r="H55" s="4"/>
      <c r="I55" s="4"/>
      <c r="J55" s="667"/>
      <c r="K55" s="668"/>
      <c r="M55" s="22"/>
      <c r="N55" s="24">
        <v>2</v>
      </c>
      <c r="O55" s="667"/>
      <c r="P55" s="675"/>
      <c r="Q55" s="668"/>
      <c r="R55" s="667"/>
      <c r="S55" s="675"/>
      <c r="T55" s="668"/>
      <c r="U55" s="4"/>
      <c r="V55" s="14"/>
      <c r="W55" s="14"/>
      <c r="X55" s="13">
        <f t="shared" si="20"/>
        <v>0</v>
      </c>
      <c r="Y55" s="667"/>
      <c r="Z55" s="675"/>
      <c r="AA55" s="668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9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B7" sqref="B7"/>
    </sheetView>
  </sheetViews>
  <sheetFormatPr defaultRowHeight="12.75" x14ac:dyDescent="0.2"/>
  <cols>
    <col min="1" max="16384" width="9.140625" style="318"/>
  </cols>
  <sheetData>
    <row r="3" spans="1:2" ht="14.25" x14ac:dyDescent="0.2">
      <c r="A3" s="318">
        <v>1</v>
      </c>
      <c r="B3" s="319" t="s">
        <v>535</v>
      </c>
    </row>
    <row r="4" spans="1:2" ht="14.25" x14ac:dyDescent="0.2">
      <c r="A4" s="318">
        <v>2</v>
      </c>
      <c r="B4" s="319" t="s">
        <v>596</v>
      </c>
    </row>
    <row r="5" spans="1:2" ht="14.25" x14ac:dyDescent="0.2">
      <c r="A5" s="318">
        <v>3</v>
      </c>
      <c r="B5" s="319" t="s">
        <v>597</v>
      </c>
    </row>
    <row r="6" spans="1:2" ht="14.25" x14ac:dyDescent="0.2">
      <c r="A6" s="318">
        <v>4</v>
      </c>
      <c r="B6" s="412" t="s">
        <v>788</v>
      </c>
    </row>
    <row r="7" spans="1:2" ht="14.25" x14ac:dyDescent="0.2">
      <c r="A7" s="318">
        <v>5</v>
      </c>
      <c r="B7" s="319" t="s">
        <v>221</v>
      </c>
    </row>
    <row r="8" spans="1:2" ht="14.25" x14ac:dyDescent="0.2">
      <c r="A8" s="318">
        <v>6</v>
      </c>
      <c r="B8" s="319" t="s">
        <v>222</v>
      </c>
    </row>
    <row r="9" spans="1:2" ht="14.25" x14ac:dyDescent="0.2">
      <c r="A9" s="318">
        <v>7</v>
      </c>
      <c r="B9" s="319" t="s">
        <v>537</v>
      </c>
    </row>
    <row r="10" spans="1:2" ht="14.25" x14ac:dyDescent="0.2">
      <c r="A10" s="318">
        <v>8</v>
      </c>
      <c r="B10" s="319" t="s">
        <v>598</v>
      </c>
    </row>
  </sheetData>
  <phoneticPr fontId="1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584213-F258-4DD0-A637-B85707C985AD}"/>
</file>

<file path=customXml/itemProps2.xml><?xml version="1.0" encoding="utf-8"?>
<ds:datastoreItem xmlns:ds="http://schemas.openxmlformats.org/officeDocument/2006/customXml" ds:itemID="{4A2C3EE3-AF52-4F67-B104-615BCF09EDD5}"/>
</file>

<file path=customXml/itemProps3.xml><?xml version="1.0" encoding="utf-8"?>
<ds:datastoreItem xmlns:ds="http://schemas.openxmlformats.org/officeDocument/2006/customXml" ds:itemID="{60DBFFF9-48D1-4471-BA36-21EE62861D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33</vt:i4>
      </vt:variant>
      <vt:variant>
        <vt:lpstr>已命名的範圍</vt:lpstr>
      </vt:variant>
      <vt:variant>
        <vt:i4>8</vt:i4>
      </vt:variant>
    </vt:vector>
  </HeadingPairs>
  <TitlesOfParts>
    <vt:vector size="41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（５-1）品群別人時生產性（4℃-主食）</vt:lpstr>
      <vt:lpstr>（５-2）品群別人時生產性（4℃-熱食義麵)</vt:lpstr>
      <vt:lpstr>（５-3）品群別人時生產性（4℃-季節調理麵)</vt:lpstr>
      <vt:lpstr>（５-1）品群別人時生產性（4℃-便當）</vt:lpstr>
      <vt:lpstr>（５-4）品群別人時生產性（4℃-微波小吃)</vt:lpstr>
      <vt:lpstr>（５-5）品群別人時生產性（4℃-三明治)</vt:lpstr>
      <vt:lpstr>（５-6）品群別人時生產性（4℃-調理麵包)</vt:lpstr>
      <vt:lpstr>（５-7）品群別人時生產性（4℃-沙拉)</vt:lpstr>
      <vt:lpstr>生產管理報表 6-1</vt:lpstr>
      <vt:lpstr>生產管理報表 6-2</vt:lpstr>
      <vt:lpstr>生產管理報表 6-3</vt:lpstr>
      <vt:lpstr>生產管理報表 6-4</vt:lpstr>
      <vt:lpstr>生產管理報表 7-1(月)</vt:lpstr>
      <vt:lpstr>生產管理報表 7-1 (週)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</vt:lpstr>
      <vt:lpstr>報廢－原因別分析</vt:lpstr>
      <vt:lpstr>超用－原因別分析</vt:lpstr>
      <vt:lpstr>填寫舉例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7-1 (週)'!Print_Area</vt:lpstr>
      <vt:lpstr>'生產管理報表 7-1(月)'!Print_Area</vt:lpstr>
      <vt:lpstr>'生產管理報表(月)'!Print_Area</vt:lpstr>
      <vt:lpstr>'生產管理報表(週)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2025-08-07T01:21:52Z</cp:lastPrinted>
  <dcterms:created xsi:type="dcterms:W3CDTF">2025-07-03T16:36:59Z</dcterms:created>
  <dcterms:modified xsi:type="dcterms:W3CDTF">2025-10-17T03:19:21Z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